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8　HP掲載後修正\"/>
    </mc:Choice>
  </mc:AlternateContent>
  <bookViews>
    <workbookView xWindow="0" yWindow="0" windowWidth="15360" windowHeight="7635"/>
  </bookViews>
  <sheets>
    <sheet name="総括表" sheetId="20" r:id="rId1"/>
    <sheet name="普通会計の状況" sheetId="11" r:id="rId2"/>
    <sheet name="各会計、関係団体の財政状況及び健全化判断比率" sheetId="18"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W43" i="20" s="1"/>
  <c r="BE43" i="20"/>
  <c r="AM43" i="20"/>
  <c r="U43" i="20"/>
  <c r="E43" i="20"/>
  <c r="C43" i="20"/>
  <c r="DG42" i="20"/>
  <c r="CQ42" i="20"/>
  <c r="CO42" i="20" s="1"/>
  <c r="BY42" i="20"/>
  <c r="BW42" i="20" s="1"/>
  <c r="BE42" i="20"/>
  <c r="AM42" i="20"/>
  <c r="U42" i="20"/>
  <c r="E42" i="20"/>
  <c r="C42" i="20"/>
  <c r="DG41" i="20"/>
  <c r="CQ41" i="20"/>
  <c r="CO41" i="20" s="1"/>
  <c r="BY41" i="20"/>
  <c r="BW41" i="20" s="1"/>
  <c r="BE41" i="20"/>
  <c r="AM41" i="20"/>
  <c r="U41" i="20"/>
  <c r="E41" i="20"/>
  <c r="C41" i="20"/>
  <c r="DG40" i="20"/>
  <c r="CQ40" i="20"/>
  <c r="CO40" i="20" s="1"/>
  <c r="BY40" i="20"/>
  <c r="BW40" i="20" s="1"/>
  <c r="BE40" i="20"/>
  <c r="AM40" i="20"/>
  <c r="U40" i="20"/>
  <c r="E40" i="20"/>
  <c r="C40" i="20"/>
  <c r="DG39" i="20"/>
  <c r="CQ39" i="20"/>
  <c r="CO39" i="20" s="1"/>
  <c r="BY39" i="20"/>
  <c r="BW39" i="20" s="1"/>
  <c r="BE39" i="20"/>
  <c r="AM39" i="20"/>
  <c r="U39" i="20"/>
  <c r="E39" i="20"/>
  <c r="C39" i="20"/>
  <c r="DG38" i="20"/>
  <c r="CQ38" i="20"/>
  <c r="CO38" i="20" s="1"/>
  <c r="BY38" i="20"/>
  <c r="BW38" i="20" s="1"/>
  <c r="BE38" i="20"/>
  <c r="AM38" i="20"/>
  <c r="W38" i="20"/>
  <c r="E38" i="20"/>
  <c r="C38" i="20" s="1"/>
  <c r="DG37" i="20"/>
  <c r="CQ37" i="20"/>
  <c r="CO37" i="20"/>
  <c r="BY37" i="20"/>
  <c r="BW37" i="20"/>
  <c r="BE37" i="20"/>
  <c r="AO37" i="20"/>
  <c r="W37" i="20"/>
  <c r="E37" i="20"/>
  <c r="C37" i="20" s="1"/>
  <c r="DG36" i="20"/>
  <c r="CQ36" i="20"/>
  <c r="CO36" i="20"/>
  <c r="BY36" i="20"/>
  <c r="BW36" i="20"/>
  <c r="BG36" i="20"/>
  <c r="AO36" i="20"/>
  <c r="W36" i="20"/>
  <c r="E36" i="20"/>
  <c r="C36" i="20"/>
  <c r="DG35" i="20"/>
  <c r="CQ35" i="20"/>
  <c r="CO35" i="20" s="1"/>
  <c r="BY35" i="20"/>
  <c r="BW35" i="20" s="1"/>
  <c r="BG35" i="20"/>
  <c r="AO35" i="20"/>
  <c r="W35" i="20"/>
  <c r="E35" i="20"/>
  <c r="C35" i="20" s="1"/>
  <c r="DG34" i="20"/>
  <c r="CQ34" i="20"/>
  <c r="CO34" i="20"/>
  <c r="BY34" i="20"/>
  <c r="BW34" i="20"/>
  <c r="BG34" i="20"/>
  <c r="AO34" i="20"/>
  <c r="W34" i="20"/>
  <c r="E34" i="20"/>
  <c r="C34" i="20"/>
  <c r="U34" i="20" l="1"/>
  <c r="U35" i="20" s="1"/>
  <c r="U36" i="20" l="1"/>
  <c r="U37" i="20" s="1"/>
  <c r="U38" i="20" s="1"/>
  <c r="AM34" i="20"/>
  <c r="AM35" i="20" s="1"/>
  <c r="AM36" i="20" s="1"/>
  <c r="AM37" i="20" s="1"/>
  <c r="BE34" i="20" l="1"/>
  <c r="BE35" i="20" s="1"/>
  <c r="BE36" i="2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<sst xmlns="http://schemas.openxmlformats.org/spreadsheetml/2006/main" count="1131" uniqueCount="621">
  <si>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</si>
  <si>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</si>
  <si>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</si>
  <si>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</si>
  <si>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</si>
  <si>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</si>
  <si>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</si>
  <si>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</si>
  <si>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</si>
  <si>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</si>
  <si>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</si>
  <si>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</si>
  <si>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</si>
  <si>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</si>
  <si>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</si>
  <si>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</si>
  <si>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</si>
  <si>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</si>
  <si>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</si>
  <si>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</si>
  <si>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</si>
  <si>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</si>
  <si>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</si>
  <si>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</si>
  <si>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</si>
  <si>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</si>
  <si>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</si>
  <si>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</si>
  <si>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</si>
  <si>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</si>
  <si>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</si>
  <si>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</si>
  <si>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</si>
  <si>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</si>
  <si>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</si>
  <si>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</si>
  <si>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</si>
  <si>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</si>
  <si>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</si>
  <si>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</si>
  <si>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</si>
  <si>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</si>
  <si>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</si>
  <si>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</si>
  <si>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</si>
  <si>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</si>
  <si>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</si>
  <si>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</si>
  <si>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</si>
  <si>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</si>
  <si>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</si>
  <si>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</si>
  <si>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</si>
  <si>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</si>
  <si>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</si>
  <si>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</si>
  <si>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</si>
  <si>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</si>
  <si>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</si>
  <si>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</si>
  <si>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</si>
  <si>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</si>
  <si>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</si>
  <si>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</si>
  <si>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</si>
  <si>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</si>
  <si>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</si>
  <si>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</si>
  <si>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</si>
  <si>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</si>
  <si>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</si>
  <si>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</si>
  <si>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</si>
  <si>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</si>
  <si>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</si>
  <si>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</si>
  <si>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</si>
  <si>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</si>
  <si>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</si>
  <si>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</si>
  <si>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</si>
  <si>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</si>
  <si>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</si>
  <si>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</si>
  <si>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</si>
  <si>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</si>
  <si>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</si>
  <si>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</si>
  <si>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</si>
  <si>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</si>
  <si>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</si>
  <si>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</si>
  <si>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</si>
  <si>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</si>
  <si>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</si>
  <si>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</si>
  <si>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</si>
  <si>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</si>
  <si>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</si>
  <si>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</si>
  <si>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</si>
  <si>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</si>
  <si>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</si>
  <si>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</si>
  <si>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</si>
  <si>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</si>
  <si>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</si>
  <si>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</si>
  <si>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</si>
  <si>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</si>
  <si>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</si>
  <si>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</si>
  <si>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</si>
  <si>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</si>
  <si>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</si>
  <si>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</si>
  <si>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</si>
  <si>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</si>
  <si>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</si>
  <si>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</si>
  <si>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</si>
  <si>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</si>
  <si>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</si>
  <si>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</si>
  <si>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</si>
  <si>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</si>
  <si>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</si>
  <si>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</si>
  <si>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</si>
  <si>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</si>
  <si>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</si>
  <si>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</si>
  <si>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</si>
  <si>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</si>
  <si>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</si>
  <si>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</si>
  <si>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</si>
  <si>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</si>
  <si>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</si>
  <si>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</si>
  <si>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</si>
  <si>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</si>
  <si>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</si>
  <si>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</si>
  <si>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</si>
  <si>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</si>
  <si>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</si>
  <si>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</si>
  <si>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</si>
  <si>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</si>
  <si>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</si>
  <si>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</si>
  <si>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</si>
  <si>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</si>
  <si>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</si>
  <si>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</si>
  <si>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</si>
  <si>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</si>
  <si>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</si>
  <si>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</si>
  <si>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</si>
  <si>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</si>
  <si>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</si>
  <si>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</si>
  <si>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</si>
  <si>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</si>
  <si>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</si>
  <si>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</si>
  <si>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</si>
  <si>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</si>
  <si>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</si>
  <si>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</si>
  <si>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</si>
  <si>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</si>
  <si>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</si>
  <si>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</si>
  <si>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福岡県飯塚市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</si>
  <si>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</si>
  <si>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</si>
  <si>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</si>
  <si>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</si>
  <si>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</si>
  <si>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</si>
  <si>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</si>
  <si>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</si>
  <si>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</si>
  <si>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</si>
  <si>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</si>
  <si>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</si>
  <si>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</si>
  <si>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</si>
  <si>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</si>
  <si>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</si>
  <si>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</si>
  <si>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</si>
  <si>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</si>
  <si>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</si>
  <si>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</si>
  <si>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</si>
  <si>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</si>
  <si>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</si>
  <si>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</si>
  <si>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</si>
  <si>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</si>
  <si>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</si>
  <si>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</si>
  <si>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</si>
  <si>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</si>
  <si>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</si>
  <si>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</si>
  <si>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</si>
  <si>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</si>
  <si>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</si>
  <si>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</si>
  <si>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</si>
  <si>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</si>
  <si>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</si>
  <si>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</si>
  <si>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</si>
  <si>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</si>
  <si>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</si>
  <si>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</si>
  <si>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</si>
  <si>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</si>
  <si>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</si>
  <si>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</si>
  <si>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</si>
  <si>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</si>
  <si>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</si>
  <si>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</si>
  <si>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</si>
  <si>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</si>
  <si>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</si>
  <si>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</si>
  <si>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</si>
  <si>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</si>
  <si>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</si>
  <si>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</si>
  <si>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</si>
  <si>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</si>
  <si>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</si>
  <si>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</si>
  <si>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</si>
  <si>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</si>
  <si>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</si>
  <si>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</si>
  <si>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</si>
  <si>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</si>
  <si>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</si>
  <si>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</si>
  <si>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</si>
  <si>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</si>
  <si>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</si>
  <si>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</si>
  <si>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</si>
  <si>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</si>
  <si>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</si>
  <si>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</si>
  <si>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</si>
  <si>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</si>
  <si>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</si>
  <si>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</si>
  <si>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</si>
  <si>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</si>
  <si>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</si>
  <si>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</si>
  <si>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</si>
  <si>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</si>
  <si>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</si>
  <si>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</si>
  <si>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</si>
  <si>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</si>
  <si>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</si>
  <si>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</si>
  <si>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</si>
  <si>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</si>
  <si>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</si>
  <si>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</si>
  <si>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</si>
  <si>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</si>
  <si>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</si>
  <si>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</si>
  <si>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</si>
  <si>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</si>
  <si>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</si>
  <si>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</si>
  <si>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</si>
  <si>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</si>
  <si>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</si>
  <si>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</si>
  <si>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</si>
  <si>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</si>
  <si>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</si>
  <si>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</si>
  <si>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</si>
  <si>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</si>
  <si>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</si>
  <si>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</si>
  <si>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</si>
  <si>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</si>
  <si>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</si>
  <si>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</si>
  <si>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</si>
  <si>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</si>
  <si>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</si>
  <si>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</si>
  <si>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</si>
  <si>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</si>
  <si>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</si>
  <si>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</si>
  <si>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</si>
  <si>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</si>
  <si>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</si>
  <si>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</si>
  <si>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</si>
  <si>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</si>
  <si>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</si>
  <si>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</si>
  <si>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</si>
  <si>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</si>
  <si>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</si>
  <si>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</si>
  <si>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</si>
  <si>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</si>
  <si>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</si>
  <si>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</si>
  <si>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</si>
  <si>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</si>
  <si>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</si>
  <si>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福岡県飯塚市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</si>
  <si>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</si>
  <si>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</si>
  <si>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</si>
  <si>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</si>
  <si>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</si>
  <si>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</si>
  <si>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</si>
  <si>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経常損益</t>
    <phoneticPr fontId="5"/>
  </si>
  <si>
    <t>当該団体からの債務保証に係る債務残高</t>
    <rPh sb="9" eb="11">
      <t>ホショウ</t>
    </rPh>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</si>
  <si>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</si>
  <si>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</si>
  <si>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</si>
  <si>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</si>
  <si>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</si>
  <si>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総費用
（歳出）</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</si>
  <si>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</si>
  <si>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</si>
  <si>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</si>
  <si>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</si>
  <si>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</si>
  <si>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</si>
  <si>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</si>
  <si>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</si>
  <si>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</si>
  <si>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</si>
  <si>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</si>
  <si>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</si>
  <si>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</si>
  <si>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</si>
  <si>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</si>
  <si>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</si>
  <si>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</si>
  <si>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</si>
  <si>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</si>
  <si>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</si>
  <si>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</si>
  <si>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</si>
  <si>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</si>
  <si>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</si>
  <si>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</si>
  <si>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</si>
  <si>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</si>
  <si>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</si>
  <si>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</si>
  <si>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</si>
  <si>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</si>
  <si>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</si>
  <si>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</si>
  <si>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</si>
  <si>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</si>
  <si>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</si>
  <si>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</si>
  <si>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</si>
  <si>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</si>
  <si>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</si>
  <si>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</si>
  <si>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</si>
  <si>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</si>
  <si>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</si>
  <si>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</si>
  <si>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</si>
  <si>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</si>
  <si>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</si>
  <si>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</si>
  <si>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</si>
  <si>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</si>
  <si>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</si>
  <si>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</si>
  <si>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</si>
  <si>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</si>
  <si>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</si>
  <si>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</si>
  <si>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</si>
  <si>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</si>
  <si>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</si>
  <si>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</si>
  <si>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</si>
  <si>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</si>
  <si>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</si>
  <si>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</si>
  <si>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</si>
  <si>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</si>
  <si>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</si>
  <si>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</si>
  <si>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</si>
  <si>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</si>
  <si>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</si>
  <si>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</si>
  <si>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</si>
  <si>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</si>
  <si>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</si>
  <si>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</si>
  <si>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</si>
  <si>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</si>
  <si>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</si>
  <si>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</si>
  <si>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</si>
  <si>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</si>
  <si>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</si>
  <si>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</si>
  <si>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</si>
  <si>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</si>
  <si>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</si>
  <si>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</si>
  <si>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</si>
  <si>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</si>
  <si>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</si>
  <si>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</si>
  <si>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</si>
  <si>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</si>
  <si>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</si>
  <si>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</si>
  <si>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</si>
  <si>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</si>
  <si>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</si>
  <si>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</si>
  <si>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</si>
  <si>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</si>
  <si>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</si>
  <si>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</si>
  <si>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</si>
  <si>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</si>
  <si>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</si>
  <si>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</si>
  <si>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</si>
  <si>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</si>
  <si>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</si>
  <si>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</si>
  <si>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</si>
  <si>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</si>
  <si>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</si>
  <si>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</si>
  <si>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</si>
  <si>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</si>
  <si>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</si>
  <si>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</si>
  <si>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</si>
  <si>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</si>
  <si>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</si>
  <si>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</si>
  <si>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</si>
  <si>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</si>
  <si>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2.04</t>
  </si>
  <si>
    <t>▲ 1.03</t>
  </si>
  <si>
    <t>▲ 1.51</t>
  </si>
  <si>
    <t>▲ 8.50</t>
  </si>
  <si>
    <t>小型自動車競走事業特別会計</t>
  </si>
  <si>
    <t>▲ 4.23</t>
  </si>
  <si>
    <t>▲ 4.05</t>
  </si>
  <si>
    <t>▲ 3.10</t>
  </si>
  <si>
    <t>▲ 1.95</t>
  </si>
  <si>
    <t>▲ 1.74</t>
  </si>
  <si>
    <t>水道事業会計</t>
  </si>
  <si>
    <t>一般会計</t>
  </si>
  <si>
    <t>下水道事業会計</t>
  </si>
  <si>
    <t>介護保険特別会計</t>
  </si>
  <si>
    <t>工業用地造成事業特別会計</t>
  </si>
  <si>
    <t>後期高齢者医療特別会計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</si>
  <si>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</si>
  <si>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</si>
  <si>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</si>
  <si>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</si>
  <si>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</si>
  <si>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</si>
  <si>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</si>
  <si>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</si>
  <si>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</si>
  <si>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飯塚市教育文化振興事業団</t>
    <rPh sb="0" eb="3">
      <t>イイヅカシ</t>
    </rPh>
    <rPh sb="3" eb="5">
      <t>キョウイク</t>
    </rPh>
    <rPh sb="5" eb="7">
      <t>ブンカ</t>
    </rPh>
    <rPh sb="7" eb="9">
      <t>シンコウ</t>
    </rPh>
    <rPh sb="9" eb="12">
      <t>ジギョウダン</t>
    </rPh>
    <phoneticPr fontId="2"/>
  </si>
  <si>
    <t>福岡ソフトウェアセンター</t>
    <rPh sb="0" eb="2">
      <t>フクオカ</t>
    </rPh>
    <phoneticPr fontId="2"/>
  </si>
  <si>
    <t>サンビレッジ茜</t>
    <rPh sb="6" eb="7">
      <t>アカネ</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</si>
  <si>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</si>
  <si>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ふくおか県央環境広域施設組合（一般会計）</t>
    <rPh sb="4" eb="6">
      <t>ケンオウ</t>
    </rPh>
    <rPh sb="6" eb="8">
      <t>カンキョウ</t>
    </rPh>
    <rPh sb="8" eb="10">
      <t>コウイキ</t>
    </rPh>
    <rPh sb="10" eb="12">
      <t>シセツ</t>
    </rPh>
    <rPh sb="12" eb="14">
      <t>クミアイ</t>
    </rPh>
    <rPh sb="15" eb="17">
      <t>イッパン</t>
    </rPh>
    <rPh sb="17" eb="19">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</si>
  <si>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</si>
  <si>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</si>
  <si>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</si>
  <si>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</si>
  <si>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</si>
  <si>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</si>
  <si>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飯塚市地域振興基金</t>
    <rPh sb="0" eb="2">
      <t>イイヅカ</t>
    </rPh>
    <rPh sb="2" eb="3">
      <t>シ</t>
    </rPh>
    <rPh sb="3" eb="5">
      <t>チイキ</t>
    </rPh>
    <rPh sb="5" eb="7">
      <t>シンコウ</t>
    </rPh>
    <rPh sb="7" eb="9">
      <t>キキン</t>
    </rPh>
    <phoneticPr fontId="5"/>
  </si>
  <si>
    <t>飯塚市ふるさと応援基金</t>
    <rPh sb="0" eb="2">
      <t>イイヅカ</t>
    </rPh>
    <rPh sb="2" eb="3">
      <t>シ</t>
    </rPh>
    <rPh sb="7" eb="9">
      <t>オウエン</t>
    </rPh>
    <rPh sb="9" eb="11">
      <t>キキン</t>
    </rPh>
    <phoneticPr fontId="5"/>
  </si>
  <si>
    <t>飯塚市かんがい施設整備基金</t>
    <rPh sb="0" eb="2">
      <t>イイヅカ</t>
    </rPh>
    <rPh sb="2" eb="3">
      <t>シ</t>
    </rPh>
    <rPh sb="7" eb="9">
      <t>シセツ</t>
    </rPh>
    <rPh sb="9" eb="11">
      <t>セイビ</t>
    </rPh>
    <rPh sb="11" eb="13">
      <t>キキン</t>
    </rPh>
    <phoneticPr fontId="5"/>
  </si>
  <si>
    <t>飯塚市霊園施設管理基金</t>
    <rPh sb="0" eb="2">
      <t>イイヅカ</t>
    </rPh>
    <rPh sb="2" eb="3">
      <t>シ</t>
    </rPh>
    <rPh sb="3" eb="5">
      <t>レイエン</t>
    </rPh>
    <rPh sb="5" eb="7">
      <t>シセツ</t>
    </rPh>
    <rPh sb="7" eb="9">
      <t>カンリ</t>
    </rPh>
    <rPh sb="9" eb="11">
      <t>キキン</t>
    </rPh>
    <phoneticPr fontId="5"/>
  </si>
  <si>
    <t>飯塚市公共施設等整備基金</t>
    <rPh sb="0" eb="3">
      <t>イイヅカシ</t>
    </rPh>
    <rPh sb="3" eb="5">
      <t>コウキョウ</t>
    </rPh>
    <rPh sb="5" eb="7">
      <t>シセツ</t>
    </rPh>
    <rPh sb="7" eb="8">
      <t>トウ</t>
    </rPh>
    <rPh sb="8" eb="10">
      <t>セイビ</t>
    </rPh>
    <rPh sb="10" eb="12">
      <t>キキン</t>
    </rPh>
    <phoneticPr fontId="2"/>
  </si>
  <si>
    <t>-</t>
    <phoneticPr fontId="2"/>
  </si>
  <si>
    <t>-</t>
    <phoneticPr fontId="2"/>
  </si>
  <si>
    <t>-</t>
    <phoneticPr fontId="5"/>
  </si>
  <si>
    <t>(Ｄ)</t>
    <phoneticPr fontId="5"/>
  </si>
  <si>
    <t>(Ｃ)</t>
    <phoneticPr fontId="5"/>
  </si>
  <si>
    <t>-</t>
    <phoneticPr fontId="5"/>
  </si>
  <si>
    <t>地方独立行政法人に係る将来負担額</t>
    <phoneticPr fontId="5"/>
  </si>
  <si>
    <t>財政再生基準</t>
    <phoneticPr fontId="5"/>
  </si>
  <si>
    <t>早期健全化基準</t>
    <phoneticPr fontId="5"/>
  </si>
  <si>
    <t>その他の会計</t>
    <phoneticPr fontId="5"/>
  </si>
  <si>
    <t>水道事業会計</t>
    <phoneticPr fontId="5"/>
  </si>
  <si>
    <t>地方卸売市場事業特別会計</t>
    <phoneticPr fontId="5"/>
  </si>
  <si>
    <t>飯塚市立病院事業会計</t>
    <phoneticPr fontId="5"/>
  </si>
  <si>
    <t>下水道事業会計</t>
    <phoneticPr fontId="5"/>
  </si>
  <si>
    <t>　うち、健全化法施行規則附則第三条に係る負担見込額</t>
    <phoneticPr fontId="5"/>
  </si>
  <si>
    <t>森林総合研究所等が行う事業に係るもの</t>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</si>
  <si>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</si>
  <si>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</si>
  <si>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</si>
  <si>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</si>
  <si>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</si>
  <si>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</si>
  <si>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</si>
  <si>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総収益
（歳入）</t>
    <phoneticPr fontId="5"/>
  </si>
  <si>
    <t>法非適用企業</t>
    <phoneticPr fontId="5"/>
  </si>
  <si>
    <t>工業用地造成事業特別会計</t>
    <phoneticPr fontId="5"/>
  </si>
  <si>
    <t>法非適用企業</t>
    <phoneticPr fontId="5"/>
  </si>
  <si>
    <t>農業集落排水事業特別会計</t>
    <phoneticPr fontId="5"/>
  </si>
  <si>
    <t>地方卸売市場事業特別会計</t>
    <phoneticPr fontId="5"/>
  </si>
  <si>
    <t>法適用企業</t>
    <phoneticPr fontId="5"/>
  </si>
  <si>
    <t>法適用企業</t>
    <phoneticPr fontId="5"/>
  </si>
  <si>
    <t>下水道事業会計</t>
    <phoneticPr fontId="5"/>
  </si>
  <si>
    <t>法適用企業</t>
    <phoneticPr fontId="5"/>
  </si>
  <si>
    <t>工業用水道事業会計</t>
    <phoneticPr fontId="5"/>
  </si>
  <si>
    <t>水道事業会計</t>
    <phoneticPr fontId="5"/>
  </si>
  <si>
    <t>駐車場事業特別会計</t>
    <phoneticPr fontId="5"/>
  </si>
  <si>
    <t>小型自動車競走事業特別会計</t>
    <phoneticPr fontId="5"/>
  </si>
  <si>
    <t>後期高齢者医療特別会計</t>
    <phoneticPr fontId="5"/>
  </si>
  <si>
    <t>介護保険特別会計</t>
    <phoneticPr fontId="5"/>
  </si>
  <si>
    <t>国民健康保険特別会計</t>
    <phoneticPr fontId="5"/>
  </si>
  <si>
    <t>左のうち
一般会計等
繰入見込額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</si>
  <si>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</si>
  <si>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</si>
  <si>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</si>
  <si>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</si>
  <si>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</si>
  <si>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</si>
  <si>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　※一般会計等（純計）は、各会計の相互間の繰入・繰出等の重複を控除したものであり、各会計の合計と一致しない場合がある。</t>
    <phoneticPr fontId="5"/>
  </si>
  <si>
    <t>-</t>
    <phoneticPr fontId="5"/>
  </si>
  <si>
    <t>一般会計</t>
    <phoneticPr fontId="5"/>
  </si>
  <si>
    <t>一般会計等
負担見込額</t>
    <phoneticPr fontId="5"/>
  </si>
  <si>
    <t>当該団体からの損失補償に係る債務残高</t>
    <phoneticPr fontId="5"/>
  </si>
  <si>
    <t>当該団体
からの
貸付金</t>
    <phoneticPr fontId="5"/>
  </si>
  <si>
    <t>当該団体
からの
補助金</t>
    <phoneticPr fontId="5"/>
  </si>
  <si>
    <t>当該団体
からの
出資金</t>
    <phoneticPr fontId="5"/>
  </si>
  <si>
    <t>純資産又は
正味財産</t>
    <phoneticPr fontId="5"/>
  </si>
  <si>
    <t>地方債
現在高</t>
    <phoneticPr fontId="5"/>
  </si>
  <si>
    <t>実質収支</t>
    <phoneticPr fontId="31"/>
  </si>
  <si>
    <t>形式収支</t>
    <phoneticPr fontId="31"/>
  </si>
  <si>
    <t>歳出</t>
    <phoneticPr fontId="31"/>
  </si>
  <si>
    <t xml:space="preserve"> </t>
    <phoneticPr fontId="5"/>
  </si>
  <si>
    <t>-</t>
    <phoneticPr fontId="2"/>
  </si>
  <si>
    <t>-</t>
    <phoneticPr fontId="2"/>
  </si>
  <si>
    <t>-</t>
    <phoneticPr fontId="2"/>
  </si>
  <si>
    <t>-</t>
    <phoneticPr fontId="2"/>
  </si>
  <si>
    <t>-</t>
    <phoneticPr fontId="2"/>
  </si>
  <si>
    <t>-</t>
    <phoneticPr fontId="2"/>
  </si>
  <si>
    <t>-</t>
    <phoneticPr fontId="2"/>
  </si>
  <si>
    <t>-</t>
    <phoneticPr fontId="2"/>
  </si>
  <si>
    <t>歳入総額</t>
    <phoneticPr fontId="25"/>
  </si>
  <si>
    <t>×</t>
    <phoneticPr fontId="5"/>
  </si>
  <si>
    <t>歳出総額</t>
    <phoneticPr fontId="25"/>
  </si>
  <si>
    <t>飯塚市</t>
    <phoneticPr fontId="5"/>
  </si>
  <si>
    <t>1-4</t>
    <phoneticPr fontId="5"/>
  </si>
  <si>
    <t>歳入歳出差引</t>
    <phoneticPr fontId="25"/>
  </si>
  <si>
    <t>　　(※1)</t>
    <phoneticPr fontId="5"/>
  </si>
  <si>
    <t>×</t>
    <phoneticPr fontId="5"/>
  </si>
  <si>
    <t>翌年度に繰越すべき財源</t>
    <phoneticPr fontId="5"/>
  </si>
  <si>
    <t>実質収支</t>
    <phoneticPr fontId="25"/>
  </si>
  <si>
    <t>×</t>
    <phoneticPr fontId="5"/>
  </si>
  <si>
    <t>単年度収支</t>
    <phoneticPr fontId="25"/>
  </si>
  <si>
    <t>○</t>
    <phoneticPr fontId="5"/>
  </si>
  <si>
    <t>積立金</t>
    <phoneticPr fontId="25"/>
  </si>
  <si>
    <t>健全化判断比率</t>
    <phoneticPr fontId="5"/>
  </si>
  <si>
    <t>-2.2</t>
    <phoneticPr fontId="5"/>
  </si>
  <si>
    <t>×</t>
    <phoneticPr fontId="5"/>
  </si>
  <si>
    <t>繰上償還金</t>
    <phoneticPr fontId="25"/>
  </si>
  <si>
    <t>-</t>
    <phoneticPr fontId="5"/>
  </si>
  <si>
    <t>-</t>
    <phoneticPr fontId="5"/>
  </si>
  <si>
    <t>積立金取崩し額</t>
    <phoneticPr fontId="25"/>
  </si>
  <si>
    <t>うち日本人(人)</t>
    <phoneticPr fontId="5"/>
  </si>
  <si>
    <t>○</t>
    <phoneticPr fontId="5"/>
  </si>
  <si>
    <t>実質単年度収支</t>
    <phoneticPr fontId="25"/>
  </si>
  <si>
    <t>令04.01.01(人)</t>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</si>
  <si>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</si>
  <si>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</si>
  <si>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-0.6</t>
    <phoneticPr fontId="5"/>
  </si>
  <si>
    <t>基準財政需要額</t>
    <phoneticPr fontId="25"/>
  </si>
  <si>
    <t>うち日本人(％)</t>
    <phoneticPr fontId="5"/>
  </si>
  <si>
    <t>-0.7</t>
    <phoneticPr fontId="5"/>
  </si>
  <si>
    <t>標準税収入額等</t>
    <phoneticPr fontId="25"/>
  </si>
  <si>
    <t>地方債現在高（臨時財政対策債除き）</t>
    <phoneticPr fontId="5"/>
  </si>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</sst>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65"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77" fontId="34" fillId="6" borderId="151"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39" xfId="12" applyFont="1" applyFill="1" applyBorder="1" applyAlignment="1">
      <alignment horizontal="center"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2" xfId="12" applyFont="1" applyFill="1" applyBorder="1" applyAlignment="1">
      <alignment horizontal="center"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4"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6" borderId="8" xfId="12" applyFont="1" applyFill="1" applyBorder="1" applyAlignment="1">
      <alignment horizontal="left" vertical="center"/>
    </xf>
    <xf numFmtId="0" fontId="34" fillId="6" borderId="75"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xmlns:c16r2="http://schemas.microsoft.com/office/drawing/2015/06/chart">
            <c:ext xmlns:c16="http://schemas.microsoft.com/office/drawing/2014/chart" uri="{C3380CC4-5D6E-409C-BE32-E72D297353CC}">
              <c16:uniqueId val="{00000000-B071-4C52-9B2A-8374613ECB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41256</c:v>
                </c:pt>
                <c:pt idx="1">
                  <c:v>57913</c:v>
                </c:pt>
                <c:pt idx="2">
                  <c:v>48001</c:v>
                </c:pt>
                <c:pt idx="3">
                  <c:v>47440</c:v>
                </c:pt>
                <c:pt idx="4">
                  <c:v>72244</c:v>
                </c:pt>
              </c:numCache>
            </c:numRef>
          </c:val>
          <c:smooth val="0"/>
          <c:extLst xmlns:c16r2="http://schemas.microsoft.com/office/drawing/2015/06/chart">
            <c:ext xmlns:c16="http://schemas.microsoft.com/office/drawing/2014/chart" uri="{C3380CC4-5D6E-409C-BE32-E72D297353CC}">
              <c16:uniqueId val="{00000001-B071-4C52-9B2A-8374613ECB42}"/>
            </c:ext>
          </c:extLst>
        </c:ser>
        <c:dLbls>
          <c:showLegendKey val="0"/>
          <c:showVal val="0"/>
          <c:showCatName val="0"/>
          <c:showSerName val="0"/>
          <c:showPercent val="0"/>
          <c:showBubbleSize val="0"/>
        </c:dLbls>
        <c:marker val="1"/>
        <c:smooth val="0"/>
        <c:axId val="492501544"/>
        <c:axId val="404442144"/>
      </c:lineChart>
      <c:catAx>
        <c:axId val="492501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442144"/>
        <c:crosses val="autoZero"/>
        <c:auto val="1"/>
        <c:lblAlgn val="ctr"/>
        <c:lblOffset val="100"/>
        <c:tickLblSkip val="1"/>
        <c:tickMarkSkip val="1"/>
        <c:noMultiLvlLbl val="0"/>
      </c:catAx>
      <c:valAx>
        <c:axId val="404442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501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4.22</c:v>
                </c:pt>
                <c:pt idx="1">
                  <c:v>3.05</c:v>
                </c:pt>
                <c:pt idx="2">
                  <c:v>3.41</c:v>
                </c:pt>
                <c:pt idx="3">
                  <c:v>9.81</c:v>
                </c:pt>
                <c:pt idx="4">
                  <c:v>4.0999999999999996</c:v>
                </c:pt>
              </c:numCache>
            </c:numRef>
          </c:val>
          <c:extLst xmlns:c16r2="http://schemas.microsoft.com/office/drawing/2015/06/chart">
            <c:ext xmlns:c16="http://schemas.microsoft.com/office/drawing/2014/chart" uri="{C3380CC4-5D6E-409C-BE32-E72D297353CC}">
              <c16:uniqueId val="{00000000-8FA6-449F-B9BA-3C356D11D7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24.96</c:v>
                </c:pt>
                <c:pt idx="1">
                  <c:v>26.51</c:v>
                </c:pt>
                <c:pt idx="2">
                  <c:v>25.67</c:v>
                </c:pt>
                <c:pt idx="3">
                  <c:v>26.42</c:v>
                </c:pt>
                <c:pt idx="4">
                  <c:v>26.26</c:v>
                </c:pt>
              </c:numCache>
            </c:numRef>
          </c:val>
          <c:extLst xmlns:c16r2="http://schemas.microsoft.com/office/drawing/2015/06/chart">
            <c:ext xmlns:c16="http://schemas.microsoft.com/office/drawing/2014/chart" uri="{C3380CC4-5D6E-409C-BE32-E72D297353CC}">
              <c16:uniqueId val="{00000001-8FA6-449F-B9BA-3C356D11D7F8}"/>
            </c:ext>
          </c:extLst>
        </c:ser>
        <c:dLbls>
          <c:showLegendKey val="0"/>
          <c:showVal val="0"/>
          <c:showCatName val="0"/>
          <c:showSerName val="0"/>
          <c:showPercent val="0"/>
          <c:showBubbleSize val="0"/>
        </c:dLbls>
        <c:gapWidth val="250"/>
        <c:overlap val="100"/>
        <c:axId val="404205088"/>
        <c:axId val="49889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-2.04</c:v>
                </c:pt>
                <c:pt idx="1">
                  <c:v>-1.03</c:v>
                </c:pt>
                <c:pt idx="2">
                  <c:v>-1.51</c:v>
                </c:pt>
                <c:pt idx="3">
                  <c:v>6.72</c:v>
                </c:pt>
                <c:pt idx="4">
                  <c:v>-8.5</c:v>
                </c:pt>
              </c:numCache>
            </c:numRef>
          </c:val>
          <c:smooth val="0"/>
          <c:extLst xmlns:c16r2="http://schemas.microsoft.com/office/drawing/2015/06/chart">
            <c:ext xmlns:c16="http://schemas.microsoft.com/office/drawing/2014/chart" uri="{C3380CC4-5D6E-409C-BE32-E72D297353CC}">
              <c16:uniqueId val="{00000002-8FA6-449F-B9BA-3C356D11D7F8}"/>
            </c:ext>
          </c:extLst>
        </c:ser>
        <c:dLbls>
          <c:showLegendKey val="0"/>
          <c:showVal val="0"/>
          <c:showCatName val="0"/>
          <c:showSerName val="0"/>
          <c:showPercent val="0"/>
          <c:showBubbleSize val="0"/>
        </c:dLbls>
        <c:marker val="1"/>
        <c:smooth val="0"/>
        <c:axId val="404205088"/>
        <c:axId val="498895008"/>
      </c:lineChart>
      <c:catAx>
        <c:axId val="4042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895008"/>
        <c:crosses val="autoZero"/>
        <c:auto val="1"/>
        <c:lblAlgn val="ctr"/>
        <c:lblOffset val="100"/>
        <c:tickLblSkip val="1"/>
        <c:tickMarkSkip val="1"/>
        <c:noMultiLvlLbl val="0"/>
      </c:catAx>
      <c:valAx>
        <c:axId val="49889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0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2.3199999999999998</c:v>
                </c:pt>
                <c:pt idx="2">
                  <c:v>#N/A</c:v>
                </c:pt>
                <c:pt idx="3">
                  <c:v>0.46</c:v>
                </c:pt>
                <c:pt idx="4">
                  <c:v>#N/A</c:v>
                </c:pt>
                <c:pt idx="5">
                  <c:v>0.77</c:v>
                </c:pt>
                <c:pt idx="6">
                  <c:v>#N/A</c:v>
                </c:pt>
                <c:pt idx="7">
                  <c:v>0.86</c:v>
                </c:pt>
                <c:pt idx="8">
                  <c:v>#N/A</c:v>
                </c:pt>
                <c:pt idx="9">
                  <c:v>0.09</c:v>
                </c:pt>
              </c:numCache>
            </c:numRef>
          </c:val>
          <c:extLst xmlns:c16r2="http://schemas.microsoft.com/office/drawing/2015/06/chart">
            <c:ext xmlns:c16="http://schemas.microsoft.com/office/drawing/2014/chart" uri="{C3380CC4-5D6E-409C-BE32-E72D297353CC}">
              <c16:uniqueId val="{00000000-EB4D-4990-AF16-FFE7B314BA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4D-4990-AF16-FFE7B314BA51}"/>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0.09</c:v>
                </c:pt>
                <c:pt idx="4">
                  <c:v>#N/A</c:v>
                </c:pt>
                <c:pt idx="5">
                  <c:v>7.0000000000000007E-2</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2-EB4D-4990-AF16-FFE7B314BA5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0.14000000000000001</c:v>
                </c:pt>
                <c:pt idx="4">
                  <c:v>#N/A</c:v>
                </c:pt>
                <c:pt idx="5">
                  <c:v>0.13</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3-EB4D-4990-AF16-FFE7B314BA51}"/>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4.03</c:v>
                </c:pt>
                <c:pt idx="2">
                  <c:v>#N/A</c:v>
                </c:pt>
                <c:pt idx="3">
                  <c:v>0.28000000000000003</c:v>
                </c:pt>
                <c:pt idx="4">
                  <c:v>#N/A</c:v>
                </c:pt>
                <c:pt idx="5">
                  <c:v>0.38</c:v>
                </c:pt>
                <c:pt idx="6">
                  <c:v>#N/A</c:v>
                </c:pt>
                <c:pt idx="7">
                  <c:v>0.64</c:v>
                </c:pt>
                <c:pt idx="8">
                  <c:v>#N/A</c:v>
                </c:pt>
                <c:pt idx="9">
                  <c:v>0.62</c:v>
                </c:pt>
              </c:numCache>
            </c:numRef>
          </c:val>
          <c:extLst xmlns:c16r2="http://schemas.microsoft.com/office/drawing/2015/06/chart">
            <c:ext xmlns:c16="http://schemas.microsoft.com/office/drawing/2014/chart" uri="{C3380CC4-5D6E-409C-BE32-E72D297353CC}">
              <c16:uniqueId val="{00000004-EB4D-4990-AF16-FFE7B314BA5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0.15</c:v>
                </c:pt>
                <c:pt idx="4">
                  <c:v>#N/A</c:v>
                </c:pt>
                <c:pt idx="5">
                  <c:v>0.16</c:v>
                </c:pt>
                <c:pt idx="6">
                  <c:v>#N/A</c:v>
                </c:pt>
                <c:pt idx="7">
                  <c:v>1.02</c:v>
                </c:pt>
                <c:pt idx="8">
                  <c:v>#N/A</c:v>
                </c:pt>
                <c:pt idx="9">
                  <c:v>1.28</c:v>
                </c:pt>
              </c:numCache>
            </c:numRef>
          </c:val>
          <c:extLst xmlns:c16r2="http://schemas.microsoft.com/office/drawing/2015/06/chart">
            <c:ext xmlns:c16="http://schemas.microsoft.com/office/drawing/2014/chart" uri="{C3380CC4-5D6E-409C-BE32-E72D297353CC}">
              <c16:uniqueId val="{00000005-EB4D-4990-AF16-FFE7B314BA5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2.57</c:v>
                </c:pt>
                <c:pt idx="2">
                  <c:v>#N/A</c:v>
                </c:pt>
                <c:pt idx="3">
                  <c:v>2.79</c:v>
                </c:pt>
                <c:pt idx="4">
                  <c:v>#N/A</c:v>
                </c:pt>
                <c:pt idx="5">
                  <c:v>3.09</c:v>
                </c:pt>
                <c:pt idx="6">
                  <c:v>#N/A</c:v>
                </c:pt>
                <c:pt idx="7">
                  <c:v>3.16</c:v>
                </c:pt>
                <c:pt idx="8">
                  <c:v>#N/A</c:v>
                </c:pt>
                <c:pt idx="9">
                  <c:v>3.14</c:v>
                </c:pt>
              </c:numCache>
            </c:numRef>
          </c:val>
          <c:extLst xmlns:c16r2="http://schemas.microsoft.com/office/drawing/2015/06/chart">
            <c:ext xmlns:c16="http://schemas.microsoft.com/office/drawing/2014/chart" uri="{C3380CC4-5D6E-409C-BE32-E72D297353CC}">
              <c16:uniqueId val="{00000006-EB4D-4990-AF16-FFE7B314BA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c:v>
                </c:pt>
                <c:pt idx="2">
                  <c:v>#N/A</c:v>
                </c:pt>
                <c:pt idx="3">
                  <c:v>3.03</c:v>
                </c:pt>
                <c:pt idx="4">
                  <c:v>#N/A</c:v>
                </c:pt>
                <c:pt idx="5">
                  <c:v>3.29</c:v>
                </c:pt>
                <c:pt idx="6">
                  <c:v>#N/A</c:v>
                </c:pt>
                <c:pt idx="7">
                  <c:v>9.8000000000000007</c:v>
                </c:pt>
                <c:pt idx="8">
                  <c:v>#N/A</c:v>
                </c:pt>
                <c:pt idx="9">
                  <c:v>4.0999999999999996</c:v>
                </c:pt>
              </c:numCache>
            </c:numRef>
          </c:val>
          <c:extLst xmlns:c16r2="http://schemas.microsoft.com/office/drawing/2015/06/chart">
            <c:ext xmlns:c16="http://schemas.microsoft.com/office/drawing/2014/chart" uri="{C3380CC4-5D6E-409C-BE32-E72D297353CC}">
              <c16:uniqueId val="{00000007-EB4D-4990-AF16-FFE7B314BA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4.3499999999999996</c:v>
                </c:pt>
                <c:pt idx="2">
                  <c:v>#N/A</c:v>
                </c:pt>
                <c:pt idx="3">
                  <c:v>4.22</c:v>
                </c:pt>
                <c:pt idx="4">
                  <c:v>#N/A</c:v>
                </c:pt>
                <c:pt idx="5">
                  <c:v>4.33</c:v>
                </c:pt>
                <c:pt idx="6">
                  <c:v>#N/A</c:v>
                </c:pt>
                <c:pt idx="7">
                  <c:v>3.88</c:v>
                </c:pt>
                <c:pt idx="8">
                  <c:v>#N/A</c:v>
                </c:pt>
                <c:pt idx="9">
                  <c:v>4.92</c:v>
                </c:pt>
              </c:numCache>
            </c:numRef>
          </c:val>
          <c:extLst xmlns:c16r2="http://schemas.microsoft.com/office/drawing/2015/06/chart">
            <c:ext xmlns:c16="http://schemas.microsoft.com/office/drawing/2014/chart" uri="{C3380CC4-5D6E-409C-BE32-E72D297353CC}">
              <c16:uniqueId val="{00000008-EB4D-4990-AF16-FFE7B314BA51}"/>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4.2300000000000004</c:v>
                </c:pt>
                <c:pt idx="1">
                  <c:v>#N/A</c:v>
                </c:pt>
                <c:pt idx="2">
                  <c:v>4.05</c:v>
                </c:pt>
                <c:pt idx="3">
                  <c:v>#N/A</c:v>
                </c:pt>
                <c:pt idx="4">
                  <c:v>3.1</c:v>
                </c:pt>
                <c:pt idx="5">
                  <c:v>#N/A</c:v>
                </c:pt>
                <c:pt idx="6">
                  <c:v>1.95</c:v>
                </c:pt>
                <c:pt idx="7">
                  <c:v>#N/A</c:v>
                </c:pt>
                <c:pt idx="8">
                  <c:v>1.74</c:v>
                </c:pt>
                <c:pt idx="9">
                  <c:v>#N/A</c:v>
                </c:pt>
              </c:numCache>
            </c:numRef>
          </c:val>
          <c:extLst xmlns:c16r2="http://schemas.microsoft.com/office/drawing/2015/06/chart">
            <c:ext xmlns:c16="http://schemas.microsoft.com/office/drawing/2014/chart" uri="{C3380CC4-5D6E-409C-BE32-E72D297353CC}">
              <c16:uniqueId val="{00000009-EB4D-4990-AF16-FFE7B314BA51}"/>
            </c:ext>
          </c:extLst>
        </c:ser>
        <c:dLbls>
          <c:showLegendKey val="0"/>
          <c:showVal val="0"/>
          <c:showCatName val="0"/>
          <c:showSerName val="0"/>
          <c:showPercent val="0"/>
          <c:showBubbleSize val="0"/>
        </c:dLbls>
        <c:gapWidth val="150"/>
        <c:overlap val="100"/>
        <c:axId val="499239136"/>
        <c:axId val="502205712"/>
      </c:barChart>
      <c:catAx>
        <c:axId val="4992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205712"/>
        <c:crosses val="autoZero"/>
        <c:auto val="1"/>
        <c:lblAlgn val="ctr"/>
        <c:lblOffset val="100"/>
        <c:tickLblSkip val="1"/>
        <c:tickMarkSkip val="1"/>
        <c:noMultiLvlLbl val="0"/>
      </c:catAx>
      <c:valAx>
        <c:axId val="50220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3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5838</c:v>
                </c:pt>
                <c:pt idx="5">
                  <c:v>5660</c:v>
                </c:pt>
                <c:pt idx="8">
                  <c:v>5721</c:v>
                </c:pt>
                <c:pt idx="11">
                  <c:v>5702</c:v>
                </c:pt>
                <c:pt idx="14">
                  <c:v>5589</c:v>
                </c:pt>
              </c:numCache>
            </c:numRef>
          </c:val>
          <c:extLst xmlns:c16r2="http://schemas.microsoft.com/office/drawing/2015/06/chart">
            <c:ext xmlns:c16="http://schemas.microsoft.com/office/drawing/2014/chart" uri="{C3380CC4-5D6E-409C-BE32-E72D297353CC}">
              <c16:uniqueId val="{00000000-B92D-4867-A2BB-6BC04EDC8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2D-4867-A2BB-6BC04EDC8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75</c:v>
                </c:pt>
                <c:pt idx="3">
                  <c:v>60</c:v>
                </c:pt>
                <c:pt idx="6">
                  <c:v>35</c:v>
                </c:pt>
                <c:pt idx="9">
                  <c:v>2</c:v>
                </c:pt>
                <c:pt idx="12">
                  <c:v>1</c:v>
                </c:pt>
              </c:numCache>
            </c:numRef>
          </c:val>
          <c:extLst xmlns:c16r2="http://schemas.microsoft.com/office/drawing/2015/06/chart">
            <c:ext xmlns:c16="http://schemas.microsoft.com/office/drawing/2014/chart" uri="{C3380CC4-5D6E-409C-BE32-E72D297353CC}">
              <c16:uniqueId val="{00000002-B92D-4867-A2BB-6BC04EDC8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17</c:v>
                </c:pt>
                <c:pt idx="6">
                  <c:v>40</c:v>
                </c:pt>
                <c:pt idx="9">
                  <c:v>88</c:v>
                </c:pt>
                <c:pt idx="12">
                  <c:v>114</c:v>
                </c:pt>
              </c:numCache>
            </c:numRef>
          </c:val>
          <c:extLst xmlns:c16r2="http://schemas.microsoft.com/office/drawing/2015/06/chart">
            <c:ext xmlns:c16="http://schemas.microsoft.com/office/drawing/2014/chart" uri="{C3380CC4-5D6E-409C-BE32-E72D297353CC}">
              <c16:uniqueId val="{00000003-B92D-4867-A2BB-6BC04EDC8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503</c:v>
                </c:pt>
                <c:pt idx="3">
                  <c:v>510</c:v>
                </c:pt>
                <c:pt idx="6">
                  <c:v>478</c:v>
                </c:pt>
                <c:pt idx="9">
                  <c:v>518</c:v>
                </c:pt>
                <c:pt idx="12">
                  <c:v>614</c:v>
                </c:pt>
              </c:numCache>
            </c:numRef>
          </c:val>
          <c:extLst xmlns:c16r2="http://schemas.microsoft.com/office/drawing/2015/06/chart">
            <c:ext xmlns:c16="http://schemas.microsoft.com/office/drawing/2014/chart" uri="{C3380CC4-5D6E-409C-BE32-E72D297353CC}">
              <c16:uniqueId val="{00000004-B92D-4867-A2BB-6BC04EDC8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2D-4867-A2BB-6BC04EDC8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2D-4867-A2BB-6BC04EDC8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6698</c:v>
                </c:pt>
                <c:pt idx="3">
                  <c:v>6869</c:v>
                </c:pt>
                <c:pt idx="6">
                  <c:v>6901</c:v>
                </c:pt>
                <c:pt idx="9">
                  <c:v>7005</c:v>
                </c:pt>
                <c:pt idx="12">
                  <c:v>7130</c:v>
                </c:pt>
              </c:numCache>
            </c:numRef>
          </c:val>
          <c:extLst xmlns:c16r2="http://schemas.microsoft.com/office/drawing/2015/06/chart">
            <c:ext xmlns:c16="http://schemas.microsoft.com/office/drawing/2014/chart" uri="{C3380CC4-5D6E-409C-BE32-E72D297353CC}">
              <c16:uniqueId val="{00000007-B92D-4867-A2BB-6BC04EDC884D}"/>
            </c:ext>
          </c:extLst>
        </c:ser>
        <c:dLbls>
          <c:showLegendKey val="0"/>
          <c:showVal val="0"/>
          <c:showCatName val="0"/>
          <c:showSerName val="0"/>
          <c:showPercent val="0"/>
          <c:showBubbleSize val="0"/>
        </c:dLbls>
        <c:gapWidth val="100"/>
        <c:overlap val="100"/>
        <c:axId val="495187104"/>
        <c:axId val="40459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1442</c:v>
                </c:pt>
                <c:pt idx="2">
                  <c:v>#N/A</c:v>
                </c:pt>
                <c:pt idx="3">
                  <c:v>#N/A</c:v>
                </c:pt>
                <c:pt idx="4">
                  <c:v>1796</c:v>
                </c:pt>
                <c:pt idx="5">
                  <c:v>#N/A</c:v>
                </c:pt>
                <c:pt idx="6">
                  <c:v>#N/A</c:v>
                </c:pt>
                <c:pt idx="7">
                  <c:v>1733</c:v>
                </c:pt>
                <c:pt idx="8">
                  <c:v>#N/A</c:v>
                </c:pt>
                <c:pt idx="9">
                  <c:v>#N/A</c:v>
                </c:pt>
                <c:pt idx="10">
                  <c:v>1911</c:v>
                </c:pt>
                <c:pt idx="11">
                  <c:v>#N/A</c:v>
                </c:pt>
                <c:pt idx="12">
                  <c:v>#N/A</c:v>
                </c:pt>
                <c:pt idx="13">
                  <c:v>2270</c:v>
                </c:pt>
                <c:pt idx="14">
                  <c:v>#N/A</c:v>
                </c:pt>
              </c:numCache>
            </c:numRef>
          </c:val>
          <c:smooth val="0"/>
          <c:extLst xmlns:c16r2="http://schemas.microsoft.com/office/drawing/2015/06/chart">
            <c:ext xmlns:c16="http://schemas.microsoft.com/office/drawing/2014/chart" uri="{C3380CC4-5D6E-409C-BE32-E72D297353CC}">
              <c16:uniqueId val="{00000008-B92D-4867-A2BB-6BC04EDC884D}"/>
            </c:ext>
          </c:extLst>
        </c:ser>
        <c:dLbls>
          <c:showLegendKey val="0"/>
          <c:showVal val="0"/>
          <c:showCatName val="0"/>
          <c:showSerName val="0"/>
          <c:showPercent val="0"/>
          <c:showBubbleSize val="0"/>
        </c:dLbls>
        <c:marker val="1"/>
        <c:smooth val="0"/>
        <c:axId val="495187104"/>
        <c:axId val="404597024"/>
      </c:lineChart>
      <c:catAx>
        <c:axId val="4951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597024"/>
        <c:crosses val="autoZero"/>
        <c:auto val="1"/>
        <c:lblAlgn val="ctr"/>
        <c:lblOffset val="100"/>
        <c:tickLblSkip val="1"/>
        <c:tickMarkSkip val="1"/>
        <c:noMultiLvlLbl val="0"/>
      </c:catAx>
      <c:valAx>
        <c:axId val="40459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1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60614</c:v>
                </c:pt>
                <c:pt idx="5">
                  <c:v>59711</c:v>
                </c:pt>
                <c:pt idx="8">
                  <c:v>58619</c:v>
                </c:pt>
                <c:pt idx="11">
                  <c:v>58110</c:v>
                </c:pt>
                <c:pt idx="14">
                  <c:v>55506</c:v>
                </c:pt>
              </c:numCache>
            </c:numRef>
          </c:val>
          <c:extLst xmlns:c16r2="http://schemas.microsoft.com/office/drawing/2015/06/chart">
            <c:ext xmlns:c16="http://schemas.microsoft.com/office/drawing/2014/chart" uri="{C3380CC4-5D6E-409C-BE32-E72D297353CC}">
              <c16:uniqueId val="{00000000-692F-42D1-A523-F21ABE451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5354</c:v>
                </c:pt>
                <c:pt idx="5">
                  <c:v>3523</c:v>
                </c:pt>
                <c:pt idx="8">
                  <c:v>3218</c:v>
                </c:pt>
                <c:pt idx="11">
                  <c:v>2946</c:v>
                </c:pt>
                <c:pt idx="14">
                  <c:v>2632</c:v>
                </c:pt>
              </c:numCache>
            </c:numRef>
          </c:val>
          <c:extLst xmlns:c16r2="http://schemas.microsoft.com/office/drawing/2015/06/chart">
            <c:ext xmlns:c16="http://schemas.microsoft.com/office/drawing/2014/chart" uri="{C3380CC4-5D6E-409C-BE32-E72D297353CC}">
              <c16:uniqueId val="{00000001-692F-42D1-A523-F21ABE451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22403</c:v>
                </c:pt>
                <c:pt idx="5">
                  <c:v>23549</c:v>
                </c:pt>
                <c:pt idx="8">
                  <c:v>23436</c:v>
                </c:pt>
                <c:pt idx="11">
                  <c:v>25985</c:v>
                </c:pt>
                <c:pt idx="14">
                  <c:v>29115</c:v>
                </c:pt>
              </c:numCache>
            </c:numRef>
          </c:val>
          <c:extLst xmlns:c16r2="http://schemas.microsoft.com/office/drawing/2015/06/chart">
            <c:ext xmlns:c16="http://schemas.microsoft.com/office/drawing/2014/chart" uri="{C3380CC4-5D6E-409C-BE32-E72D297353CC}">
              <c16:uniqueId val="{00000002-692F-42D1-A523-F21ABE451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2F-42D1-A523-F21ABE451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2F-42D1-A523-F21ABE451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2F-42D1-A523-F21ABE451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7925</c:v>
                </c:pt>
                <c:pt idx="3">
                  <c:v>7854</c:v>
                </c:pt>
                <c:pt idx="6">
                  <c:v>6911</c:v>
                </c:pt>
                <c:pt idx="9">
                  <c:v>6410</c:v>
                </c:pt>
                <c:pt idx="12">
                  <c:v>6097</c:v>
                </c:pt>
              </c:numCache>
            </c:numRef>
          </c:val>
          <c:extLst xmlns:c16r2="http://schemas.microsoft.com/office/drawing/2015/06/chart">
            <c:ext xmlns:c16="http://schemas.microsoft.com/office/drawing/2014/chart" uri="{C3380CC4-5D6E-409C-BE32-E72D297353CC}">
              <c16:uniqueId val="{00000006-692F-42D1-A523-F21ABE451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88</c:v>
                </c:pt>
                <c:pt idx="3">
                  <c:v>32</c:v>
                </c:pt>
                <c:pt idx="6">
                  <c:v>0</c:v>
                </c:pt>
                <c:pt idx="9">
                  <c:v>0</c:v>
                </c:pt>
                <c:pt idx="12">
                  <c:v>71</c:v>
                </c:pt>
              </c:numCache>
            </c:numRef>
          </c:val>
          <c:extLst xmlns:c16r2="http://schemas.microsoft.com/office/drawing/2015/06/chart">
            <c:ext xmlns:c16="http://schemas.microsoft.com/office/drawing/2014/chart" uri="{C3380CC4-5D6E-409C-BE32-E72D297353CC}">
              <c16:uniqueId val="{00000007-692F-42D1-A523-F21ABE451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7749</c:v>
                </c:pt>
                <c:pt idx="3">
                  <c:v>8157</c:v>
                </c:pt>
                <c:pt idx="6">
                  <c:v>8137</c:v>
                </c:pt>
                <c:pt idx="9">
                  <c:v>8821</c:v>
                </c:pt>
                <c:pt idx="12">
                  <c:v>8331</c:v>
                </c:pt>
              </c:numCache>
            </c:numRef>
          </c:val>
          <c:extLst xmlns:c16r2="http://schemas.microsoft.com/office/drawing/2015/06/chart">
            <c:ext xmlns:c16="http://schemas.microsoft.com/office/drawing/2014/chart" uri="{C3380CC4-5D6E-409C-BE32-E72D297353CC}">
              <c16:uniqueId val="{00000008-692F-42D1-A523-F21ABE451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1600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92F-42D1-A523-F21ABE451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76452</c:v>
                </c:pt>
                <c:pt idx="3">
                  <c:v>75475</c:v>
                </c:pt>
                <c:pt idx="6">
                  <c:v>73620</c:v>
                </c:pt>
                <c:pt idx="9">
                  <c:v>72290</c:v>
                </c:pt>
                <c:pt idx="12">
                  <c:v>70220</c:v>
                </c:pt>
              </c:numCache>
            </c:numRef>
          </c:val>
          <c:extLst xmlns:c16r2="http://schemas.microsoft.com/office/drawing/2015/06/chart">
            <c:ext xmlns:c16="http://schemas.microsoft.com/office/drawing/2014/chart" uri="{C3380CC4-5D6E-409C-BE32-E72D297353CC}">
              <c16:uniqueId val="{0000000A-692F-42D1-A523-F21ABE451C7E}"/>
            </c:ext>
          </c:extLst>
        </c:ser>
        <c:dLbls>
          <c:showLegendKey val="0"/>
          <c:showVal val="0"/>
          <c:showCatName val="0"/>
          <c:showSerName val="0"/>
          <c:showPercent val="0"/>
          <c:showBubbleSize val="0"/>
        </c:dLbls>
        <c:gapWidth val="100"/>
        <c:overlap val="100"/>
        <c:axId val="504507304"/>
        <c:axId val="50108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5445</c:v>
                </c:pt>
                <c:pt idx="2">
                  <c:v>#N/A</c:v>
                </c:pt>
                <c:pt idx="3">
                  <c:v>#N/A</c:v>
                </c:pt>
                <c:pt idx="4">
                  <c:v>4735</c:v>
                </c:pt>
                <c:pt idx="5">
                  <c:v>#N/A</c:v>
                </c:pt>
                <c:pt idx="6">
                  <c:v>#N/A</c:v>
                </c:pt>
                <c:pt idx="7">
                  <c:v>3394</c:v>
                </c:pt>
                <c:pt idx="8">
                  <c:v>#N/A</c:v>
                </c:pt>
                <c:pt idx="9">
                  <c:v>#N/A</c:v>
                </c:pt>
                <c:pt idx="10">
                  <c:v>479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2F-42D1-A523-F21ABE451C7E}"/>
            </c:ext>
          </c:extLst>
        </c:ser>
        <c:dLbls>
          <c:showLegendKey val="0"/>
          <c:showVal val="0"/>
          <c:showCatName val="0"/>
          <c:showSerName val="0"/>
          <c:showPercent val="0"/>
          <c:showBubbleSize val="0"/>
        </c:dLbls>
        <c:marker val="1"/>
        <c:smooth val="0"/>
        <c:axId val="504507304"/>
        <c:axId val="501087552"/>
      </c:lineChart>
      <c:catAx>
        <c:axId val="50450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087552"/>
        <c:crosses val="autoZero"/>
        <c:auto val="1"/>
        <c:lblAlgn val="ctr"/>
        <c:lblOffset val="100"/>
        <c:tickLblSkip val="1"/>
        <c:tickMarkSkip val="1"/>
        <c:noMultiLvlLbl val="0"/>
      </c:catAx>
      <c:valAx>
        <c:axId val="5010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0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8487</c:v>
                </c:pt>
                <c:pt idx="1">
                  <c:v>9095</c:v>
                </c:pt>
                <c:pt idx="2">
                  <c:v>8998</c:v>
                </c:pt>
              </c:numCache>
            </c:numRef>
          </c:val>
          <c:extLst xmlns:c16r2="http://schemas.microsoft.com/office/drawing/2015/06/chart">
            <c:ext xmlns:c16="http://schemas.microsoft.com/office/drawing/2014/chart" uri="{C3380CC4-5D6E-409C-BE32-E72D297353CC}">
              <c16:uniqueId val="{00000000-CE88-40D2-9026-1BD66FA9FE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6795</c:v>
                </c:pt>
                <c:pt idx="1">
                  <c:v>7361</c:v>
                </c:pt>
                <c:pt idx="2">
                  <c:v>8255</c:v>
                </c:pt>
              </c:numCache>
            </c:numRef>
          </c:val>
          <c:extLst xmlns:c16r2="http://schemas.microsoft.com/office/drawing/2015/06/chart">
            <c:ext xmlns:c16="http://schemas.microsoft.com/office/drawing/2014/chart" uri="{C3380CC4-5D6E-409C-BE32-E72D297353CC}">
              <c16:uniqueId val="{00000001-CE88-40D2-9026-1BD66FA9FE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9015</c:v>
                </c:pt>
                <c:pt idx="1">
                  <c:v>9933</c:v>
                </c:pt>
                <c:pt idx="2">
                  <c:v>11567</c:v>
                </c:pt>
              </c:numCache>
            </c:numRef>
          </c:val>
          <c:extLst xmlns:c16r2="http://schemas.microsoft.com/office/drawing/2015/06/chart">
            <c:ext xmlns:c16="http://schemas.microsoft.com/office/drawing/2014/chart" uri="{C3380CC4-5D6E-409C-BE32-E72D297353CC}">
              <c16:uniqueId val="{00000002-CE88-40D2-9026-1BD66FA9FE99}"/>
            </c:ext>
          </c:extLst>
        </c:ser>
        <c:dLbls>
          <c:showLegendKey val="0"/>
          <c:showVal val="0"/>
          <c:showCatName val="0"/>
          <c:showSerName val="0"/>
          <c:showPercent val="0"/>
          <c:showBubbleSize val="0"/>
        </c:dLbls>
        <c:gapWidth val="120"/>
        <c:overlap val="100"/>
        <c:axId val="504506048"/>
        <c:axId val="495500768"/>
      </c:barChart>
      <c:catAx>
        <c:axId val="5045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500768"/>
        <c:crosses val="autoZero"/>
        <c:auto val="1"/>
        <c:lblAlgn val="ctr"/>
        <c:lblOffset val="100"/>
        <c:tickLblSkip val="1"/>
        <c:tickMarkSkip val="1"/>
        <c:noMultiLvlLbl val="0"/>
      </c:catAx>
      <c:valAx>
        <c:axId val="495500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50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据置期間終了に伴う元金償還開始などにより元利償還金等は増となっている。一方で、本市は普通交付税算入率の高い地方債を活用することを基本としているものの、事業費補正算入額の減少などにより算入公債費等は微減となっており、その結果、実質的な公債費負担額は</a:t>
          </a:r>
          <a:r>
            <a:rPr kumimoji="1" lang="en-US" altLang="ja-JP" sz="1300">
              <a:latin typeface="ＭＳ ゴシック" pitchFamily="49" charset="-128"/>
              <a:ea typeface="ＭＳ ゴシック" pitchFamily="49" charset="-128"/>
            </a:rPr>
            <a:t>359</a:t>
          </a:r>
          <a:r>
            <a:rPr kumimoji="1" lang="ja-JP" altLang="en-US" sz="1300">
              <a:latin typeface="ＭＳ ゴシック" pitchFamily="49" charset="-128"/>
              <a:ea typeface="ＭＳ ゴシック" pitchFamily="49" charset="-128"/>
            </a:rPr>
            <a:t>百万円の増となっている。</a:t>
          </a:r>
        </a:p>
        <a:p>
          <a:r>
            <a:rPr kumimoji="1" lang="ja-JP" altLang="en-US" sz="1300">
              <a:latin typeface="ＭＳ ゴシック" pitchFamily="49" charset="-128"/>
              <a:ea typeface="ＭＳ ゴシック" pitchFamily="49" charset="-128"/>
            </a:rPr>
            <a:t>　今後も健全な財政運営に努めるため、事業費の適正化や事業実施年度の調整、低利での借入方法の検討などにより、償還額の平準化及び実質公債費比率の急激な上昇を抑えていく必要がある。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将来負担額については、地方債現在高は</a:t>
          </a:r>
          <a:r>
            <a:rPr kumimoji="1" lang="en-US" altLang="ja-JP" sz="1350">
              <a:latin typeface="ＭＳ ゴシック" pitchFamily="49" charset="-128"/>
              <a:ea typeface="ＭＳ ゴシック" pitchFamily="49" charset="-128"/>
            </a:rPr>
            <a:t>2,070</a:t>
          </a:r>
          <a:r>
            <a:rPr kumimoji="1" lang="ja-JP" altLang="en-US" sz="1350">
              <a:latin typeface="ＭＳ ゴシック" pitchFamily="49" charset="-128"/>
              <a:ea typeface="ＭＳ ゴシック" pitchFamily="49" charset="-128"/>
            </a:rPr>
            <a:t>百万円の減となり、それに伴い充当可能財源における交付税算入見込額も</a:t>
          </a:r>
          <a:r>
            <a:rPr kumimoji="1" lang="en-US" altLang="ja-JP" sz="1350">
              <a:latin typeface="ＭＳ ゴシック" pitchFamily="49" charset="-128"/>
              <a:ea typeface="ＭＳ ゴシック" pitchFamily="49" charset="-128"/>
            </a:rPr>
            <a:t>2,605</a:t>
          </a:r>
          <a:r>
            <a:rPr kumimoji="1" lang="ja-JP" altLang="en-US" sz="1350">
              <a:latin typeface="ＭＳ ゴシック" pitchFamily="49" charset="-128"/>
              <a:ea typeface="ＭＳ ゴシック" pitchFamily="49" charset="-128"/>
            </a:rPr>
            <a:t>百万円の減となった一方で、ふるさと応援寄附金の増に伴うふるさと応援基金への積立等により、充当可能財源における充当可能基金は</a:t>
          </a:r>
          <a:r>
            <a:rPr kumimoji="1" lang="en-US" altLang="ja-JP" sz="1350">
              <a:latin typeface="ＭＳ ゴシック" pitchFamily="49" charset="-128"/>
              <a:ea typeface="ＭＳ ゴシック" pitchFamily="49" charset="-128"/>
            </a:rPr>
            <a:t>3,130</a:t>
          </a:r>
          <a:r>
            <a:rPr kumimoji="1" lang="ja-JP" altLang="en-US" sz="1350">
              <a:latin typeface="ＭＳ ゴシック" pitchFamily="49" charset="-128"/>
              <a:ea typeface="ＭＳ ゴシック" pitchFamily="49" charset="-128"/>
            </a:rPr>
            <a:t>百万円の増となった。その結果、実質的な将来負担額が大幅に減少し、将来負担比率は発生しないこととなった。</a:t>
          </a:r>
        </a:p>
        <a:p>
          <a:r>
            <a:rPr kumimoji="1" lang="ja-JP" altLang="en-US" sz="1350">
              <a:latin typeface="ＭＳ ゴシック" pitchFamily="49" charset="-128"/>
              <a:ea typeface="ＭＳ ゴシック" pitchFamily="49" charset="-128"/>
            </a:rPr>
            <a:t>　本年度は充当可能基金が大幅な増となったが、主な要因であるふるさと応援基金は寄附金の多寡により大きく変動することから注視する必要がある。また、今後も菰田・堀池地区活性化事業などの大型事業の実施を予定していることから、地方債残高についても注意する必要があり、引き続き事務事業のゼロベースからの見直し・統廃合を継続実施していくことで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844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百万円積み立てた。一方で、新たに創設した公共施設等整備基金の積立原資とするため</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百万円を取り崩した。その結果、基金残高は前年比で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844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百万円積み立てた。その結果、基金残高は前年比で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894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その他特定目的基金については、新たに公共施設等整備基金を創設し、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百万円積み立てた。また、ふるさと応援基金については、寄附額に相当する</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9,086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百万円を積み立てた一方、各種事業に活用するために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8,438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百万円を取り崩したことなどにより、基金残高は前年比で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1,635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主に上記の要因により、基金全体の残高としては前年度より</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2,432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28,821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今後も歳入の減額要素が見込まれる中、菰田・堀池地区活性化事業などの大型事業に本格的に取り組むことになる。財政見通し上では、財政調整基金はもとより、各種基金の取崩しを行いながら財政収支の均衡を図っていくことを想定しており、また、今年度基金残高が大幅に増加した要因であるふるさと応援寄附金についても、その動向は不透明であるが、今後も本市の第</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次行財政改革大綱に掲げる「令和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億円以上」とすることを原則として、健全な財政運営に努めていく。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飯塚市公共施設等整備基金　　：　公共施設等の建設、改修、除却及び設備の更新等を推進するため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飯塚市地域振興基金　　　　　：　地域振興に関する事業を推進するため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寄附者の思いを反映した施策に活用し魅力あるまちづくりを推進するため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かんがい施設の維持管理及び改良事業を実施するため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飯塚霊園施設の維持管理のため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うぐいす台住宅団地汚水処理施設の整備等のため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飯塚市公共施設等整備基金　　：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年度に創設し、新規に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ふるさと応援寄附金の積み立てによる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百万円の増、また、寄附金の募集にかかる経費及び寄附者の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思いを反映した事業に活用するための財源として取り崩したことによる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かんがい施設の維持管理にかかる経費の財源として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各基金の設置の目的に合わせて、必要に応じた積立・取崩しを行い、適切な管理を行っていく。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百万円積み立てた。一方で、新たに創設した公共施設等整備基金の積立原資とするため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百万円を取り崩した。その結果、基金残高は前年比で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今後も歳入の減額要素が見込まれる中、菰田・堀池地区活性化事業などの大型事業に本格的に取り組むことになる。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収支の均衡を図るため、取崩しを行いながらの財政運営が想定される中、その残高の確保を図るため、健全な財政運営に取り組むとともに、国債を中心とした安全かつ効果的な運用を推進し、基金運用収入の確保を図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百万円積み立てた。その結果、基金残高は前年比で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その残高の確保を図るため、健全な財政運営に取り組むとともに、国債を中心とした安全かつ効果的な運用を推進し、基金運用収入の確保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125,753
124,211
213.96
90,321,568
88,659,474
1,405,641
34,272,890
70,212,849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旧産炭地域特有の経済構造として、生活保護率が高いなど低所得者が多く、併せて人口の減少、高齢化の進展に伴う税収等の低迷により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今後は、第二次行財政改革後期実施計画に基づき、効果的・効率的な行政運営を推進するとともに、公民連携の推進や定住化を促進する施策を実施することにより指数の改善を図る。そのためには企業誘致の促進など産業の活性化を図り、かつ事業費の適正化や事業実施年度の平準化など、健全で持続可能な財政基盤の構築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130628</xdr:rowOff>
    </xdr:to>
    <xdr:cxnSp macro="">
      <xdr:nvCxnSpPr>
        <xdr:cNvPr id="74" name="直線コネクタ 73"/>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7" name="直線コネクタ 76"/>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経常的一般財源について、歳出ベースでは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百万円の減となったものの、歳入ベースで</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百万円の減となったことにより、前年度に比べて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歳入面では、ふるさと納税に関する歳入（寄附金、基金繰入金）や地方税は増となったものの、地方特例交付金や実質的な地方交付税総額の減により減となった。歳出面では、投資的経費や物件費は増となったものの、人件費の減や市民福祉の充実を図る事業などにふるさと応援寄附金を活用したこと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対応としては、自主財源である税収の確保に向け、定住人口の増加につながる施策や企業誘致等を実施し、併せて安定した財政基盤の確立に向け既存事業のゼロベースでの見直しを継続して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132927</xdr:rowOff>
    </xdr:to>
    <xdr:cxnSp macro="">
      <xdr:nvCxnSpPr>
        <xdr:cNvPr id="134" name="直線コネクタ 133"/>
        <xdr:cNvCxnSpPr/>
      </xdr:nvCxnSpPr>
      <xdr:spPr>
        <a:xfrm>
          <a:off x="4114800" y="106502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64</xdr:row>
      <xdr:rowOff>119804</xdr:rowOff>
    </xdr:to>
    <xdr:cxnSp macro="">
      <xdr:nvCxnSpPr>
        <xdr:cNvPr id="137" name="直線コネクタ 136"/>
        <xdr:cNvCxnSpPr/>
      </xdr:nvCxnSpPr>
      <xdr:spPr>
        <a:xfrm flipV="1">
          <a:off x="3225800" y="10650220"/>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160020</xdr:rowOff>
    </xdr:to>
    <xdr:cxnSp macro="">
      <xdr:nvCxnSpPr>
        <xdr:cNvPr id="140" name="直線コネクタ 139"/>
        <xdr:cNvCxnSpPr/>
      </xdr:nvCxnSpPr>
      <xdr:spPr>
        <a:xfrm flipV="1">
          <a:off x="2336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160020</xdr:rowOff>
    </xdr:to>
    <xdr:cxnSp macro="">
      <xdr:nvCxnSpPr>
        <xdr:cNvPr id="143" name="直線コネクタ 142"/>
        <xdr:cNvCxnSpPr/>
      </xdr:nvCxnSpPr>
      <xdr:spPr>
        <a:xfrm>
          <a:off x="1447800" y="109719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3" name="楕円 152"/>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4"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6" name="テキスト ボックス 155"/>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8" name="テキスト ボックス 157"/>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9" name="楕円 158"/>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60" name="テキスト ボックス 15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1" name="楕円 160"/>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2" name="テキスト ボックス 161"/>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人あたりの金額が類似団体平均を上回っているのは、主にふるさと応援寄附金受入増に伴う関連経費の増や施設管理等にかかる光熱水費の増が要因となっている。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今後も公共施設総合管理に基づく施設の統廃合の推進、費用対効果がより高い施策の実施、職員配置を含めた行財政改革実施計画の確実な実施など、総合的な歳出抑制に努める。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158003</xdr:rowOff>
    </xdr:from>
    <xdr:to>
      <xdr:col>23</xdr:col>
      <xdr:colOff>133350</xdr:colOff>
      <xdr:row>84</xdr:row>
      <xdr:rowOff>118236</xdr:rowOff>
    </xdr:to>
    <xdr:cxnSp macro="">
      <xdr:nvCxnSpPr>
        <xdr:cNvPr id="197" name="直線コネクタ 196"/>
        <xdr:cNvCxnSpPr/>
      </xdr:nvCxnSpPr>
      <xdr:spPr>
        <a:xfrm>
          <a:off x="4114800" y="14388353"/>
          <a:ext cx="838200" cy="1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114770</xdr:rowOff>
    </xdr:from>
    <xdr:to>
      <xdr:col>19</xdr:col>
      <xdr:colOff>133350</xdr:colOff>
      <xdr:row>83</xdr:row>
      <xdr:rowOff>158003</xdr:rowOff>
    </xdr:to>
    <xdr:cxnSp macro="">
      <xdr:nvCxnSpPr>
        <xdr:cNvPr id="200" name="直線コネクタ 199"/>
        <xdr:cNvCxnSpPr/>
      </xdr:nvCxnSpPr>
      <xdr:spPr>
        <a:xfrm>
          <a:off x="3225800" y="14345120"/>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61100</xdr:rowOff>
    </xdr:from>
    <xdr:to>
      <xdr:col>15</xdr:col>
      <xdr:colOff>82550</xdr:colOff>
      <xdr:row>83</xdr:row>
      <xdr:rowOff>114770</xdr:rowOff>
    </xdr:to>
    <xdr:cxnSp macro="">
      <xdr:nvCxnSpPr>
        <xdr:cNvPr id="203" name="直線コネクタ 202"/>
        <xdr:cNvCxnSpPr/>
      </xdr:nvCxnSpPr>
      <xdr:spPr>
        <a:xfrm>
          <a:off x="2336800" y="14120000"/>
          <a:ext cx="889000" cy="2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61100</xdr:rowOff>
    </xdr:from>
    <xdr:to>
      <xdr:col>11</xdr:col>
      <xdr:colOff>31750</xdr:colOff>
      <xdr:row>82</xdr:row>
      <xdr:rowOff>114280</xdr:rowOff>
    </xdr:to>
    <xdr:cxnSp macro="">
      <xdr:nvCxnSpPr>
        <xdr:cNvPr id="206" name="直線コネクタ 205"/>
        <xdr:cNvCxnSpPr/>
      </xdr:nvCxnSpPr>
      <xdr:spPr>
        <a:xfrm flipV="1">
          <a:off x="1447800" y="14120000"/>
          <a:ext cx="889000" cy="5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67436</xdr:rowOff>
    </xdr:from>
    <xdr:to>
      <xdr:col>23</xdr:col>
      <xdr:colOff>184150</xdr:colOff>
      <xdr:row>84</xdr:row>
      <xdr:rowOff>169036</xdr:rowOff>
    </xdr:to>
    <xdr:sp macro="" textlink="">
      <xdr:nvSpPr>
        <xdr:cNvPr id="216" name="楕円 215"/>
        <xdr:cNvSpPr/>
      </xdr:nvSpPr>
      <xdr:spPr>
        <a:xfrm>
          <a:off x="4902200" y="144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39513</xdr:rowOff>
    </xdr:from>
    <xdr:ext cx="762000" cy="259045"/>
    <xdr:sp macro="" textlink="">
      <xdr:nvSpPr>
        <xdr:cNvPr id="217" name="人件費・物件費等の状況該当値テキスト"/>
        <xdr:cNvSpPr txBox="1"/>
      </xdr:nvSpPr>
      <xdr:spPr>
        <a:xfrm>
          <a:off x="5041900" y="1444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107203</xdr:rowOff>
    </xdr:from>
    <xdr:to>
      <xdr:col>19</xdr:col>
      <xdr:colOff>184150</xdr:colOff>
      <xdr:row>84</xdr:row>
      <xdr:rowOff>37353</xdr:rowOff>
    </xdr:to>
    <xdr:sp macro="" textlink="">
      <xdr:nvSpPr>
        <xdr:cNvPr id="218" name="楕円 217"/>
        <xdr:cNvSpPr/>
      </xdr:nvSpPr>
      <xdr:spPr>
        <a:xfrm>
          <a:off x="4064000" y="143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22130</xdr:rowOff>
    </xdr:from>
    <xdr:ext cx="736600" cy="259045"/>
    <xdr:sp macro="" textlink="">
      <xdr:nvSpPr>
        <xdr:cNvPr id="219" name="テキスト ボックス 218"/>
        <xdr:cNvSpPr txBox="1"/>
      </xdr:nvSpPr>
      <xdr:spPr>
        <a:xfrm>
          <a:off x="3733800" y="1442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63970</xdr:rowOff>
    </xdr:from>
    <xdr:to>
      <xdr:col>15</xdr:col>
      <xdr:colOff>133350</xdr:colOff>
      <xdr:row>83</xdr:row>
      <xdr:rowOff>165570</xdr:rowOff>
    </xdr:to>
    <xdr:sp macro="" textlink="">
      <xdr:nvSpPr>
        <xdr:cNvPr id="220" name="楕円 219"/>
        <xdr:cNvSpPr/>
      </xdr:nvSpPr>
      <xdr:spPr>
        <a:xfrm>
          <a:off x="3175000" y="142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150347</xdr:rowOff>
    </xdr:from>
    <xdr:ext cx="762000" cy="259045"/>
    <xdr:sp macro="" textlink="">
      <xdr:nvSpPr>
        <xdr:cNvPr id="221" name="テキスト ボックス 220"/>
        <xdr:cNvSpPr txBox="1"/>
      </xdr:nvSpPr>
      <xdr:spPr>
        <a:xfrm>
          <a:off x="2844800" y="1438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10300</xdr:rowOff>
    </xdr:from>
    <xdr:to>
      <xdr:col>11</xdr:col>
      <xdr:colOff>82550</xdr:colOff>
      <xdr:row>82</xdr:row>
      <xdr:rowOff>111900</xdr:rowOff>
    </xdr:to>
    <xdr:sp macro="" textlink="">
      <xdr:nvSpPr>
        <xdr:cNvPr id="222" name="楕円 221"/>
        <xdr:cNvSpPr/>
      </xdr:nvSpPr>
      <xdr:spPr>
        <a:xfrm>
          <a:off x="2286000" y="140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96677</xdr:rowOff>
    </xdr:from>
    <xdr:ext cx="762000" cy="259045"/>
    <xdr:sp macro="" textlink="">
      <xdr:nvSpPr>
        <xdr:cNvPr id="223" name="テキスト ボックス 222"/>
        <xdr:cNvSpPr txBox="1"/>
      </xdr:nvSpPr>
      <xdr:spPr>
        <a:xfrm>
          <a:off x="1955800" y="1415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63480</xdr:rowOff>
    </xdr:from>
    <xdr:to>
      <xdr:col>7</xdr:col>
      <xdr:colOff>31750</xdr:colOff>
      <xdr:row>82</xdr:row>
      <xdr:rowOff>165080</xdr:rowOff>
    </xdr:to>
    <xdr:sp macro="" textlink="">
      <xdr:nvSpPr>
        <xdr:cNvPr id="224" name="楕円 223"/>
        <xdr:cNvSpPr/>
      </xdr:nvSpPr>
      <xdr:spPr>
        <a:xfrm>
          <a:off x="1397000" y="141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149857</xdr:rowOff>
    </xdr:from>
    <xdr:ext cx="762000" cy="259045"/>
    <xdr:sp macro="" textlink="">
      <xdr:nvSpPr>
        <xdr:cNvPr id="225" name="テキスト ボックス 224"/>
        <xdr:cNvSpPr txBox="1"/>
      </xdr:nvSpPr>
      <xdr:spPr>
        <a:xfrm>
          <a:off x="1066800" y="142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ポイント高くなっており、今後も他団体の水準や民間給与の状況を踏まえ、給与の適正化に努める。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136071</xdr:rowOff>
    </xdr:to>
    <xdr:cxnSp macro="">
      <xdr:nvCxnSpPr>
        <xdr:cNvPr id="261" name="直線コネクタ 260"/>
        <xdr:cNvCxnSpPr/>
      </xdr:nvCxnSpPr>
      <xdr:spPr>
        <a:xfrm>
          <a:off x="16179800" y="148118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67129</xdr:rowOff>
    </xdr:to>
    <xdr:cxnSp macro="">
      <xdr:nvCxnSpPr>
        <xdr:cNvPr id="264" name="直線コネクタ 263"/>
        <xdr:cNvCxnSpPr/>
      </xdr:nvCxnSpPr>
      <xdr:spPr>
        <a:xfrm>
          <a:off x="15290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7" name="直線コネクタ 266"/>
        <xdr:cNvCxnSpPr/>
      </xdr:nvCxnSpPr>
      <xdr:spPr>
        <a:xfrm flipV="1">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70" name="直線コネクタ 269"/>
        <xdr:cNvCxnSpPr/>
      </xdr:nvCxnSpPr>
      <xdr:spPr>
        <a:xfrm>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人口減少の影響により、前年度と比較して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人の減となっている。今後も市民サービスを維持しながらも全体的な事務事業の見直しを行い、機構改革等の取り組みを推進しつつ適正な定員管理を図る。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15769</xdr:rowOff>
    </xdr:to>
    <xdr:cxnSp macro="">
      <xdr:nvCxnSpPr>
        <xdr:cNvPr id="324" name="直線コネクタ 323"/>
        <xdr:cNvCxnSpPr/>
      </xdr:nvCxnSpPr>
      <xdr:spPr>
        <a:xfrm flipV="1">
          <a:off x="16179800" y="1080706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15769</xdr:rowOff>
    </xdr:to>
    <xdr:cxnSp macro="">
      <xdr:nvCxnSpPr>
        <xdr:cNvPr id="327" name="直線コネクタ 326"/>
        <xdr:cNvCxnSpPr/>
      </xdr:nvCxnSpPr>
      <xdr:spPr>
        <a:xfrm>
          <a:off x="15290800" y="108070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7726</xdr:rowOff>
    </xdr:to>
    <xdr:cxnSp macro="">
      <xdr:nvCxnSpPr>
        <xdr:cNvPr id="330" name="直線コネクタ 329"/>
        <xdr:cNvCxnSpPr/>
      </xdr:nvCxnSpPr>
      <xdr:spPr>
        <a:xfrm flipV="1">
          <a:off x="14401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7726</xdr:rowOff>
    </xdr:to>
    <xdr:cxnSp macro="">
      <xdr:nvCxnSpPr>
        <xdr:cNvPr id="333" name="直線コネクタ 332"/>
        <xdr:cNvCxnSpPr/>
      </xdr:nvCxnSpPr>
      <xdr:spPr>
        <a:xfrm>
          <a:off x="13512800" y="107950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3" name="楕円 342"/>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142892</xdr:rowOff>
    </xdr:from>
    <xdr:ext cx="762000" cy="259045"/>
    <xdr:sp macro="" textlink="">
      <xdr:nvSpPr>
        <xdr:cNvPr id="344" name="定員管理の状況該当値テキスト"/>
        <xdr:cNvSpPr txBox="1"/>
      </xdr:nvSpPr>
      <xdr:spPr>
        <a:xfrm>
          <a:off x="17106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136419</xdr:rowOff>
    </xdr:from>
    <xdr:to>
      <xdr:col>77</xdr:col>
      <xdr:colOff>95250</xdr:colOff>
      <xdr:row>63</xdr:row>
      <xdr:rowOff>66569</xdr:rowOff>
    </xdr:to>
    <xdr:sp macro="" textlink="">
      <xdr:nvSpPr>
        <xdr:cNvPr id="345" name="楕円 344"/>
        <xdr:cNvSpPr/>
      </xdr:nvSpPr>
      <xdr:spPr>
        <a:xfrm>
          <a:off x="16129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51346</xdr:rowOff>
    </xdr:from>
    <xdr:ext cx="736600" cy="259045"/>
    <xdr:sp macro="" textlink="">
      <xdr:nvSpPr>
        <xdr:cNvPr id="346" name="テキスト ボックス 345"/>
        <xdr:cNvSpPr txBox="1"/>
      </xdr:nvSpPr>
      <xdr:spPr>
        <a:xfrm>
          <a:off x="15798800" y="1085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126365</xdr:rowOff>
    </xdr:from>
    <xdr:to>
      <xdr:col>73</xdr:col>
      <xdr:colOff>44450</xdr:colOff>
      <xdr:row>63</xdr:row>
      <xdr:rowOff>56515</xdr:rowOff>
    </xdr:to>
    <xdr:sp macro="" textlink="">
      <xdr:nvSpPr>
        <xdr:cNvPr id="347" name="楕円 346"/>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48" name="テキスト ボックス 347"/>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128376</xdr:rowOff>
    </xdr:from>
    <xdr:to>
      <xdr:col>68</xdr:col>
      <xdr:colOff>203200</xdr:colOff>
      <xdr:row>63</xdr:row>
      <xdr:rowOff>58526</xdr:rowOff>
    </xdr:to>
    <xdr:sp macro="" textlink="">
      <xdr:nvSpPr>
        <xdr:cNvPr id="349" name="楕円 348"/>
        <xdr:cNvSpPr/>
      </xdr:nvSpPr>
      <xdr:spPr>
        <a:xfrm>
          <a:off x="14351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43303</xdr:rowOff>
    </xdr:from>
    <xdr:ext cx="762000" cy="259045"/>
    <xdr:sp macro="" textlink="">
      <xdr:nvSpPr>
        <xdr:cNvPr id="350" name="テキスト ボックス 349"/>
        <xdr:cNvSpPr txBox="1"/>
      </xdr:nvSpPr>
      <xdr:spPr>
        <a:xfrm>
          <a:off x="14020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51" name="楕円 350"/>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52" name="テキスト ボックス 351"/>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普通交付税額の増額等により標準財政規模は減となったものの、元利償還金等の増により実質的な公債費負担額が増加し、前年度と比較して単年度の実質公債費比率は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今後も菰田・堀池地区活性化事業など大型事業が計画されており、多額の事業費が見込まれることから、事業費の適正化や事業実施年度の調整、低利での借入方法の検討などにより、償還額の平準化及び実質公債費比率の急激な上昇を抑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48381</xdr:rowOff>
    </xdr:to>
    <xdr:cxnSp macro="">
      <xdr:nvCxnSpPr>
        <xdr:cNvPr id="387" name="直線コネクタ 386"/>
        <xdr:cNvCxnSpPr/>
      </xdr:nvCxnSpPr>
      <xdr:spPr>
        <a:xfrm>
          <a:off x="16179800" y="72033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2419</xdr:rowOff>
    </xdr:to>
    <xdr:cxnSp macro="">
      <xdr:nvCxnSpPr>
        <xdr:cNvPr id="390" name="直線コネクタ 389"/>
        <xdr:cNvCxnSpPr/>
      </xdr:nvCxnSpPr>
      <xdr:spPr>
        <a:xfrm>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127907</xdr:rowOff>
    </xdr:to>
    <xdr:cxnSp macro="">
      <xdr:nvCxnSpPr>
        <xdr:cNvPr id="393" name="直線コネクタ 392"/>
        <xdr:cNvCxnSpPr/>
      </xdr:nvCxnSpPr>
      <xdr:spPr>
        <a:xfrm>
          <a:off x="14401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35983</xdr:rowOff>
    </xdr:to>
    <xdr:cxnSp macro="">
      <xdr:nvCxnSpPr>
        <xdr:cNvPr id="396" name="直線コネクタ 395"/>
        <xdr:cNvCxnSpPr/>
      </xdr:nvCxnSpPr>
      <xdr:spPr>
        <a:xfrm>
          <a:off x="13512800" y="6962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6" name="楕円 405"/>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7"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8" name="楕円 407"/>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09" name="テキスト ボックス 408"/>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0" name="楕円 409"/>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1" name="テキスト ボックス 41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2" name="楕円 411"/>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3" name="テキスト ボックス 41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4" name="楕円 413"/>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415" name="テキスト ボックス 414"/>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の財源とした既発債の償還終了に伴う地方債現在高の減少や、ふるさと応援寄附金の増に伴うふるさと応援基金への積立による充当可能基金の増などにより、実質的な将来負担額が大幅に減少し、類似団体の平均と同様の比率となった。今後も大型事業を実施する見込みであり、比率が上昇することが見込まれるため、計画的な事業実施や事業費の適正化、交付税措置率の高い地方債を活用すること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111941</xdr:rowOff>
    </xdr:from>
    <xdr:to>
      <xdr:col>77</xdr:col>
      <xdr:colOff>44450</xdr:colOff>
      <xdr:row>14</xdr:row>
      <xdr:rowOff>123190</xdr:rowOff>
    </xdr:to>
    <xdr:cxnSp macro="">
      <xdr:nvCxnSpPr>
        <xdr:cNvPr id="451" name="直線コネクタ 450"/>
        <xdr:cNvCxnSpPr/>
      </xdr:nvCxnSpPr>
      <xdr:spPr>
        <a:xfrm flipV="1">
          <a:off x="15290800" y="2340791"/>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123190</xdr:rowOff>
    </xdr:from>
    <xdr:to>
      <xdr:col>72</xdr:col>
      <xdr:colOff>203200</xdr:colOff>
      <xdr:row>15</xdr:row>
      <xdr:rowOff>39642</xdr:rowOff>
    </xdr:to>
    <xdr:cxnSp macro="">
      <xdr:nvCxnSpPr>
        <xdr:cNvPr id="454" name="直線コネクタ 453"/>
        <xdr:cNvCxnSpPr/>
      </xdr:nvCxnSpPr>
      <xdr:spPr>
        <a:xfrm flipV="1">
          <a:off x="14401800" y="2523490"/>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39642</xdr:rowOff>
    </xdr:from>
    <xdr:to>
      <xdr:col>68</xdr:col>
      <xdr:colOff>152400</xdr:colOff>
      <xdr:row>15</xdr:row>
      <xdr:rowOff>81008</xdr:rowOff>
    </xdr:to>
    <xdr:cxnSp macro="">
      <xdr:nvCxnSpPr>
        <xdr:cNvPr id="457" name="直線コネクタ 456"/>
        <xdr:cNvCxnSpPr/>
      </xdr:nvCxnSpPr>
      <xdr:spPr>
        <a:xfrm flipV="1">
          <a:off x="13512800" y="261139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60" name="フローチャート: 判断 459"/>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1" name="テキスト ボックス 460"/>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2" name="フローチャート: 判断 461"/>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3" name="テキスト ボックス 462"/>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61141</xdr:rowOff>
    </xdr:from>
    <xdr:to>
      <xdr:col>77</xdr:col>
      <xdr:colOff>95250</xdr:colOff>
      <xdr:row>13</xdr:row>
      <xdr:rowOff>162741</xdr:rowOff>
    </xdr:to>
    <xdr:sp macro="" textlink="">
      <xdr:nvSpPr>
        <xdr:cNvPr id="469" name="楕円 468"/>
        <xdr:cNvSpPr/>
      </xdr:nvSpPr>
      <xdr:spPr>
        <a:xfrm>
          <a:off x="161290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147518</xdr:rowOff>
    </xdr:from>
    <xdr:ext cx="736600" cy="259045"/>
    <xdr:sp macro="" textlink="">
      <xdr:nvSpPr>
        <xdr:cNvPr id="470" name="テキスト ボックス 469"/>
        <xdr:cNvSpPr txBox="1"/>
      </xdr:nvSpPr>
      <xdr:spPr>
        <a:xfrm>
          <a:off x="15798800" y="237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71" name="楕円 470"/>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72" name="テキスト ボックス 471"/>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160292</xdr:rowOff>
    </xdr:from>
    <xdr:to>
      <xdr:col>68</xdr:col>
      <xdr:colOff>203200</xdr:colOff>
      <xdr:row>15</xdr:row>
      <xdr:rowOff>90442</xdr:rowOff>
    </xdr:to>
    <xdr:sp macro="" textlink="">
      <xdr:nvSpPr>
        <xdr:cNvPr id="473" name="楕円 472"/>
        <xdr:cNvSpPr/>
      </xdr:nvSpPr>
      <xdr:spPr>
        <a:xfrm>
          <a:off x="14351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75219</xdr:rowOff>
    </xdr:from>
    <xdr:ext cx="762000" cy="259045"/>
    <xdr:sp macro="" textlink="">
      <xdr:nvSpPr>
        <xdr:cNvPr id="474" name="テキスト ボックス 473"/>
        <xdr:cNvSpPr txBox="1"/>
      </xdr:nvSpPr>
      <xdr:spPr>
        <a:xfrm>
          <a:off x="14020800" y="26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30208</xdr:rowOff>
    </xdr:from>
    <xdr:to>
      <xdr:col>64</xdr:col>
      <xdr:colOff>152400</xdr:colOff>
      <xdr:row>15</xdr:row>
      <xdr:rowOff>131808</xdr:rowOff>
    </xdr:to>
    <xdr:sp macro="" textlink="">
      <xdr:nvSpPr>
        <xdr:cNvPr id="475" name="楕円 474"/>
        <xdr:cNvSpPr/>
      </xdr:nvSpPr>
      <xdr:spPr>
        <a:xfrm>
          <a:off x="13462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116585</xdr:rowOff>
    </xdr:from>
    <xdr:ext cx="762000" cy="259045"/>
    <xdr:sp macro="" textlink="">
      <xdr:nvSpPr>
        <xdr:cNvPr id="476" name="テキスト ボックス 475"/>
        <xdr:cNvSpPr txBox="1"/>
      </xdr:nvSpPr>
      <xdr:spPr>
        <a:xfrm>
          <a:off x="13131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125,753
124,211
213.96
90,321,568
88,659,474
1,405,641
34,272,890
70,212,849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前年度と比較して</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ポイントの減となり、類似団体平均と比較すると</a:t>
          </a:r>
          <a:r>
            <a:rPr kumimoji="1" lang="en-US" altLang="ja-JP" sz="1250">
              <a:latin typeface="ＭＳ Ｐゴシック" panose="020B0600070205080204" pitchFamily="50" charset="-128"/>
              <a:ea typeface="ＭＳ Ｐゴシック" panose="020B0600070205080204" pitchFamily="50" charset="-128"/>
            </a:rPr>
            <a:t>3.9</a:t>
          </a:r>
          <a:r>
            <a:rPr kumimoji="1" lang="ja-JP" altLang="en-US" sz="1250">
              <a:latin typeface="ＭＳ Ｐゴシック" panose="020B0600070205080204" pitchFamily="50" charset="-128"/>
              <a:ea typeface="ＭＳ Ｐゴシック" panose="020B0600070205080204" pitchFamily="50" charset="-128"/>
            </a:rPr>
            <a:t>ポイント下回っている。これは、職員数の削減を実施してきたことによるものであり、令和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日現在の職員数は前年度と比較して</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人の減、行財政改革実施計画策定年度である平成</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日現在（</a:t>
          </a:r>
          <a:r>
            <a:rPr kumimoji="1" lang="en-US" altLang="ja-JP" sz="1250">
              <a:latin typeface="ＭＳ Ｐゴシック" panose="020B0600070205080204" pitchFamily="50" charset="-128"/>
              <a:ea typeface="ＭＳ Ｐゴシック" panose="020B0600070205080204" pitchFamily="50" charset="-128"/>
            </a:rPr>
            <a:t>1,022</a:t>
          </a:r>
          <a:r>
            <a:rPr kumimoji="1" lang="ja-JP" altLang="en-US" sz="1250">
              <a:latin typeface="ＭＳ Ｐゴシック" panose="020B0600070205080204" pitchFamily="50" charset="-128"/>
              <a:ea typeface="ＭＳ Ｐゴシック" panose="020B0600070205080204" pitchFamily="50" charset="-128"/>
            </a:rPr>
            <a:t>人）と比較して</a:t>
          </a:r>
          <a:r>
            <a:rPr kumimoji="1" lang="en-US" altLang="ja-JP" sz="1250">
              <a:latin typeface="ＭＳ Ｐゴシック" panose="020B0600070205080204" pitchFamily="50" charset="-128"/>
              <a:ea typeface="ＭＳ Ｐゴシック" panose="020B0600070205080204" pitchFamily="50" charset="-128"/>
            </a:rPr>
            <a:t>260</a:t>
          </a:r>
          <a:r>
            <a:rPr kumimoji="1" lang="ja-JP" altLang="en-US" sz="1250">
              <a:latin typeface="ＭＳ Ｐゴシック" panose="020B0600070205080204" pitchFamily="50" charset="-128"/>
              <a:ea typeface="ＭＳ Ｐゴシック" panose="020B0600070205080204" pitchFamily="50" charset="-128"/>
            </a:rPr>
            <a:t>人の減となっている。今後も市民サービスを維持しながら事務事業の見直し、機構改革等の取り組みを推進し、適正な定員管理のもと人件費の抑制を図る。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49276</xdr:rowOff>
    </xdr:to>
    <xdr:cxnSp macro="">
      <xdr:nvCxnSpPr>
        <xdr:cNvPr id="64" name="直線コネクタ 63"/>
        <xdr:cNvCxnSpPr/>
      </xdr:nvCxnSpPr>
      <xdr:spPr>
        <a:xfrm flipV="1">
          <a:off x="3987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37</xdr:row>
      <xdr:rowOff>33274</xdr:rowOff>
    </xdr:to>
    <xdr:cxnSp macro="">
      <xdr:nvCxnSpPr>
        <xdr:cNvPr id="67" name="直線コネクタ 66"/>
        <xdr:cNvCxnSpPr/>
      </xdr:nvCxnSpPr>
      <xdr:spPr>
        <a:xfrm flipV="1">
          <a:off x="3098800" y="62214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37</xdr:row>
      <xdr:rowOff>33274</xdr:rowOff>
    </xdr:to>
    <xdr:cxnSp macro="">
      <xdr:nvCxnSpPr>
        <xdr:cNvPr id="70" name="直線コネクタ 69"/>
        <xdr:cNvCxnSpPr/>
      </xdr:nvCxnSpPr>
      <xdr:spPr>
        <a:xfrm>
          <a:off x="2209800" y="61208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147574</xdr:rowOff>
    </xdr:to>
    <xdr:cxnSp macro="">
      <xdr:nvCxnSpPr>
        <xdr:cNvPr id="73" name="直線コネクタ 72"/>
        <xdr:cNvCxnSpPr/>
      </xdr:nvCxnSpPr>
      <xdr:spPr>
        <a:xfrm flipV="1">
          <a:off x="1320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前年度から増加した要因としては、物価高騰の影響による燃料費や光熱水費の増のほか、維持補修費など施設の管理経費が高止まりしていることなどが挙げられ、今後も長期継続契約の推進などの委託業務内容の見直しや、施設の統廃合の推進によるコストの低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94343</xdr:rowOff>
    </xdr:to>
    <xdr:cxnSp macro="">
      <xdr:nvCxnSpPr>
        <xdr:cNvPr id="127" name="直線コネクタ 126"/>
        <xdr:cNvCxnSpPr/>
      </xdr:nvCxnSpPr>
      <xdr:spPr>
        <a:xfrm>
          <a:off x="15671800" y="2374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167821</xdr:rowOff>
    </xdr:to>
    <xdr:cxnSp macro="">
      <xdr:nvCxnSpPr>
        <xdr:cNvPr id="130" name="直線コネクタ 129"/>
        <xdr:cNvCxnSpPr/>
      </xdr:nvCxnSpPr>
      <xdr:spPr>
        <a:xfrm flipV="1">
          <a:off x="14782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15</xdr:row>
      <xdr:rowOff>107950</xdr:rowOff>
    </xdr:to>
    <xdr:cxnSp macro="">
      <xdr:nvCxnSpPr>
        <xdr:cNvPr id="133" name="直線コネクタ 132"/>
        <xdr:cNvCxnSpPr/>
      </xdr:nvCxnSpPr>
      <xdr:spPr>
        <a:xfrm flipV="1">
          <a:off x="13893800" y="2396671"/>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154214</xdr:rowOff>
    </xdr:to>
    <xdr:cxnSp macro="">
      <xdr:nvCxnSpPr>
        <xdr:cNvPr id="136" name="直線コネクタ 135"/>
        <xdr:cNvCxnSpPr/>
      </xdr:nvCxnSpPr>
      <xdr:spPr>
        <a:xfrm flipV="1">
          <a:off x="13004800" y="26797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6" name="楕円 145"/>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7"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0" name="楕円 149"/>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1" name="テキスト ボックス 150"/>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55" name="テキスト ボックス 154"/>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っている。これは、旧産炭地域特有の経済構造として、生活保護率が高いなど低所得者が多いことが大きな要因であるが、最近では、就労支援等自立に向けた取り組みの強化を継続実施していることもあり、生活保護率は減少傾向となっている。一方で、障がい児通所支援事業及び障がい者自立支援事業関連経費の増加が著しく、今後は適正な給付のあり方を検討するなど増大する扶助費の適正化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54610</xdr:rowOff>
    </xdr:from>
    <xdr:to>
      <xdr:col>24</xdr:col>
      <xdr:colOff>25400</xdr:colOff>
      <xdr:row>57</xdr:row>
      <xdr:rowOff>100330</xdr:rowOff>
    </xdr:to>
    <xdr:cxnSp macro="">
      <xdr:nvCxnSpPr>
        <xdr:cNvPr id="188" name="直線コネクタ 187"/>
        <xdr:cNvCxnSpPr/>
      </xdr:nvCxnSpPr>
      <xdr:spPr>
        <a:xfrm flipV="1">
          <a:off x="3987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100330</xdr:rowOff>
    </xdr:from>
    <xdr:to>
      <xdr:col>19</xdr:col>
      <xdr:colOff>187325</xdr:colOff>
      <xdr:row>58</xdr:row>
      <xdr:rowOff>35560</xdr:rowOff>
    </xdr:to>
    <xdr:cxnSp macro="">
      <xdr:nvCxnSpPr>
        <xdr:cNvPr id="191" name="直線コネクタ 190"/>
        <xdr:cNvCxnSpPr/>
      </xdr:nvCxnSpPr>
      <xdr:spPr>
        <a:xfrm flipV="1">
          <a:off x="3098800" y="987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104140</xdr:rowOff>
    </xdr:to>
    <xdr:cxnSp macro="">
      <xdr:nvCxnSpPr>
        <xdr:cNvPr id="194" name="直線コネクタ 193"/>
        <xdr:cNvCxnSpPr/>
      </xdr:nvCxnSpPr>
      <xdr:spPr>
        <a:xfrm flipV="1">
          <a:off x="2209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58</xdr:row>
      <xdr:rowOff>104140</xdr:rowOff>
    </xdr:to>
    <xdr:cxnSp macro="">
      <xdr:nvCxnSpPr>
        <xdr:cNvPr id="197" name="直線コネクタ 196"/>
        <xdr:cNvCxnSpPr/>
      </xdr:nvCxnSpPr>
      <xdr:spPr>
        <a:xfrm>
          <a:off x="1320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xdr:rowOff>
    </xdr:from>
    <xdr:to>
      <xdr:col>24</xdr:col>
      <xdr:colOff>76200</xdr:colOff>
      <xdr:row>57</xdr:row>
      <xdr:rowOff>105410</xdr:rowOff>
    </xdr:to>
    <xdr:sp macro="" textlink="">
      <xdr:nvSpPr>
        <xdr:cNvPr id="207" name="楕円 206"/>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147337</xdr:rowOff>
    </xdr:from>
    <xdr:ext cx="762000" cy="259045"/>
    <xdr:sp macro="" textlink="">
      <xdr:nvSpPr>
        <xdr:cNvPr id="208" name="扶助費該当値テキスト"/>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49530</xdr:rowOff>
    </xdr:from>
    <xdr:to>
      <xdr:col>20</xdr:col>
      <xdr:colOff>38100</xdr:colOff>
      <xdr:row>57</xdr:row>
      <xdr:rowOff>151130</xdr:rowOff>
    </xdr:to>
    <xdr:sp macro="" textlink="">
      <xdr:nvSpPr>
        <xdr:cNvPr id="209" name="楕円 208"/>
        <xdr:cNvSpPr/>
      </xdr:nvSpPr>
      <xdr:spPr>
        <a:xfrm>
          <a:off x="3937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135907</xdr:rowOff>
    </xdr:from>
    <xdr:ext cx="736600" cy="259045"/>
    <xdr:sp macro="" textlink="">
      <xdr:nvSpPr>
        <xdr:cNvPr id="210" name="テキスト ボックス 209"/>
        <xdr:cNvSpPr txBox="1"/>
      </xdr:nvSpPr>
      <xdr:spPr>
        <a:xfrm>
          <a:off x="3606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13" name="楕円 212"/>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4" name="テキスト ボックス 213"/>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5" name="楕円 214"/>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132097</xdr:rowOff>
    </xdr:from>
    <xdr:ext cx="762000" cy="259045"/>
    <xdr:sp macro="" textlink="">
      <xdr:nvSpPr>
        <xdr:cNvPr id="216" name="テキスト ボックス 215"/>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これは後期高齢者医療などの特別会計への繰出金や道路等の施設維持管理経費が高水準で推移していることが主な要因であり、特別会計の繰出金については今後も健康づくり事業や介護予防事業等の推進に取り組むとともに、各種給付費や保険料の適正化を図ることなどにより、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29028</xdr:rowOff>
    </xdr:to>
    <xdr:cxnSp macro="">
      <xdr:nvCxnSpPr>
        <xdr:cNvPr id="251" name="直線コネクタ 250"/>
        <xdr:cNvCxnSpPr/>
      </xdr:nvCxnSpPr>
      <xdr:spPr>
        <a:xfrm>
          <a:off x="15671800" y="9918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4" name="直線コネクタ 253"/>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127000</xdr:rowOff>
    </xdr:to>
    <xdr:cxnSp macro="">
      <xdr:nvCxnSpPr>
        <xdr:cNvPr id="257" name="直線コネクタ 256"/>
        <xdr:cNvCxnSpPr/>
      </xdr:nvCxnSpPr>
      <xdr:spPr>
        <a:xfrm>
          <a:off x="13893800" y="1001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72572</xdr:rowOff>
    </xdr:to>
    <xdr:cxnSp macro="">
      <xdr:nvCxnSpPr>
        <xdr:cNvPr id="260" name="直線コネクタ 259"/>
        <xdr:cNvCxnSpPr/>
      </xdr:nvCxnSpPr>
      <xdr:spPr>
        <a:xfrm>
          <a:off x="13004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7" name="テキスト ボックス 276"/>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8" name="楕円 277"/>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9" name="テキスト ボックス 278"/>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類似団体平均と比べて経常収支比率が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ポイント高くなっているが、その主な要因として、企業会計・一部組合等に対する各種補助金や負担金が多額になっていることが挙げられる。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今後も負担金・補助金等については、合理化・適正化を図っていく必要がある。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17272</xdr:rowOff>
    </xdr:to>
    <xdr:cxnSp macro="">
      <xdr:nvCxnSpPr>
        <xdr:cNvPr id="310" name="直線コネクタ 309"/>
        <xdr:cNvCxnSpPr/>
      </xdr:nvCxnSpPr>
      <xdr:spPr>
        <a:xfrm>
          <a:off x="15671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8128</xdr:rowOff>
    </xdr:to>
    <xdr:cxnSp macro="">
      <xdr:nvCxnSpPr>
        <xdr:cNvPr id="313" name="直線コネクタ 312"/>
        <xdr:cNvCxnSpPr/>
      </xdr:nvCxnSpPr>
      <xdr:spPr>
        <a:xfrm>
          <a:off x="14782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35560</xdr:rowOff>
    </xdr:to>
    <xdr:cxnSp macro="">
      <xdr:nvCxnSpPr>
        <xdr:cNvPr id="316" name="直線コネクタ 315"/>
        <xdr:cNvCxnSpPr/>
      </xdr:nvCxnSpPr>
      <xdr:spPr>
        <a:xfrm flipV="1">
          <a:off x="13893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38</xdr:row>
      <xdr:rowOff>35560</xdr:rowOff>
    </xdr:to>
    <xdr:cxnSp macro="">
      <xdr:nvCxnSpPr>
        <xdr:cNvPr id="319" name="直線コネクタ 318"/>
        <xdr:cNvCxnSpPr/>
      </xdr:nvCxnSpPr>
      <xdr:spPr>
        <a:xfrm>
          <a:off x="13004800" y="6230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9" name="楕円 328"/>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30"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1" name="楕円 330"/>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2" name="テキスト ボックス 331"/>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3" name="楕円 332"/>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4" name="テキスト ボックス 333"/>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5" name="楕円 334"/>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6" name="テキスト ボックス 335"/>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8" name="テキスト ボックス 33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が、これは公共施設等適正管理推進事業債、過疎対策事業債、臨時財政対策債など近年実施した大型の整備事業にかかる元金償還開始によるものである。今後も菰田・堀池地区活性化事業などの大型事業を予定しており、公債費の増加が見込まれることから、事業費の適正化や事業実施年度の分散などにより公債費負担の均衡を図り、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54611</xdr:rowOff>
    </xdr:to>
    <xdr:cxnSp macro="">
      <xdr:nvCxnSpPr>
        <xdr:cNvPr id="371" name="直線コネクタ 370"/>
        <xdr:cNvCxnSpPr/>
      </xdr:nvCxnSpPr>
      <xdr:spPr>
        <a:xfrm>
          <a:off x="3987800" y="13545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69850</xdr:rowOff>
    </xdr:to>
    <xdr:cxnSp macro="">
      <xdr:nvCxnSpPr>
        <xdr:cNvPr id="374" name="直線コネクタ 373"/>
        <xdr:cNvCxnSpPr/>
      </xdr:nvCxnSpPr>
      <xdr:spPr>
        <a:xfrm flipV="1">
          <a:off x="3098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7" name="直線コネクタ 376"/>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62230</xdr:rowOff>
    </xdr:to>
    <xdr:cxnSp macro="">
      <xdr:nvCxnSpPr>
        <xdr:cNvPr id="380" name="直線コネクタ 379"/>
        <xdr:cNvCxnSpPr/>
      </xdr:nvCxnSpPr>
      <xdr:spPr>
        <a:xfrm>
          <a:off x="1320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90" name="楕円 389"/>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1"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2" name="楕円 39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3" name="テキスト ボックス 39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4" name="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6" name="楕円 395"/>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7" name="テキスト ボックス 396"/>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8" name="楕円 397"/>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9" name="テキスト ボックス 398"/>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ポイント増となっており、類似団体平均と比べると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ポイント下回っている。項目別にみると、人件費は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ポイント、物件費は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ポイント下回っているが、扶助費は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ポイント、補助費等は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ポイント上回っている状況であり、今後も事業の適正化や見直しを推進し、経費の縮減を図っていく。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54610</xdr:rowOff>
    </xdr:to>
    <xdr:cxnSp macro="">
      <xdr:nvCxnSpPr>
        <xdr:cNvPr id="432" name="直線コネクタ 431"/>
        <xdr:cNvCxnSpPr/>
      </xdr:nvCxnSpPr>
      <xdr:spPr>
        <a:xfrm>
          <a:off x="15671800" y="12860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77</xdr:row>
      <xdr:rowOff>8889</xdr:rowOff>
    </xdr:to>
    <xdr:cxnSp macro="">
      <xdr:nvCxnSpPr>
        <xdr:cNvPr id="435" name="直線コネクタ 434"/>
        <xdr:cNvCxnSpPr/>
      </xdr:nvCxnSpPr>
      <xdr:spPr>
        <a:xfrm flipV="1">
          <a:off x="14782800" y="12860020"/>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54611</xdr:rowOff>
    </xdr:to>
    <xdr:cxnSp macro="">
      <xdr:nvCxnSpPr>
        <xdr:cNvPr id="438" name="直線コネクタ 437"/>
        <xdr:cNvCxnSpPr/>
      </xdr:nvCxnSpPr>
      <xdr:spPr>
        <a:xfrm flipV="1">
          <a:off x="13893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54611</xdr:rowOff>
    </xdr:to>
    <xdr:cxnSp macro="">
      <xdr:nvCxnSpPr>
        <xdr:cNvPr id="441" name="直線コネクタ 440"/>
        <xdr:cNvCxnSpPr/>
      </xdr:nvCxnSpPr>
      <xdr:spPr>
        <a:xfrm>
          <a:off x="13004800" y="13157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51" name="楕円 450"/>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20337</xdr:rowOff>
    </xdr:from>
    <xdr:ext cx="762000" cy="259045"/>
    <xdr:sp macro="" textlink="">
      <xdr:nvSpPr>
        <xdr:cNvPr id="452"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3" name="楕円 45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4" name="テキスト ボックス 45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5" name="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57" name="楕円 456"/>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58" name="テキスト ボックス 457"/>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9" name="楕円 45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60" name="テキスト ボックス 45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121795</xdr:rowOff>
    </xdr:from>
    <xdr:to>
      <xdr:col>29</xdr:col>
      <xdr:colOff>127000</xdr:colOff>
      <xdr:row>15</xdr:row>
      <xdr:rowOff>126848</xdr:rowOff>
    </xdr:to>
    <xdr:cxnSp macro="">
      <xdr:nvCxnSpPr>
        <xdr:cNvPr id="48" name="直線コネクタ 47"/>
        <xdr:cNvCxnSpPr/>
      </xdr:nvCxnSpPr>
      <xdr:spPr bwMode="auto">
        <a:xfrm>
          <a:off x="5003800" y="2741170"/>
          <a:ext cx="647700" cy="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121795</xdr:rowOff>
    </xdr:from>
    <xdr:to>
      <xdr:col>26</xdr:col>
      <xdr:colOff>50800</xdr:colOff>
      <xdr:row>15</xdr:row>
      <xdr:rowOff>147673</xdr:rowOff>
    </xdr:to>
    <xdr:cxnSp macro="">
      <xdr:nvCxnSpPr>
        <xdr:cNvPr id="51" name="直線コネクタ 50"/>
        <xdr:cNvCxnSpPr/>
      </xdr:nvCxnSpPr>
      <xdr:spPr bwMode="auto">
        <a:xfrm flipV="1">
          <a:off x="4305300" y="2741170"/>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147673</xdr:rowOff>
    </xdr:from>
    <xdr:to>
      <xdr:col>22</xdr:col>
      <xdr:colOff>114300</xdr:colOff>
      <xdr:row>16</xdr:row>
      <xdr:rowOff>30195</xdr:rowOff>
    </xdr:to>
    <xdr:cxnSp macro="">
      <xdr:nvCxnSpPr>
        <xdr:cNvPr id="54" name="直線コネクタ 53"/>
        <xdr:cNvCxnSpPr/>
      </xdr:nvCxnSpPr>
      <xdr:spPr bwMode="auto">
        <a:xfrm flipV="1">
          <a:off x="3606800" y="2767048"/>
          <a:ext cx="698500" cy="5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30195</xdr:rowOff>
    </xdr:from>
    <xdr:to>
      <xdr:col>18</xdr:col>
      <xdr:colOff>177800</xdr:colOff>
      <xdr:row>16</xdr:row>
      <xdr:rowOff>61239</xdr:rowOff>
    </xdr:to>
    <xdr:cxnSp macro="">
      <xdr:nvCxnSpPr>
        <xdr:cNvPr id="57" name="直線コネクタ 56"/>
        <xdr:cNvCxnSpPr/>
      </xdr:nvCxnSpPr>
      <xdr:spPr bwMode="auto">
        <a:xfrm flipV="1">
          <a:off x="2908300" y="2821020"/>
          <a:ext cx="698500" cy="3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76048</xdr:rowOff>
    </xdr:from>
    <xdr:to>
      <xdr:col>29</xdr:col>
      <xdr:colOff>177800</xdr:colOff>
      <xdr:row>16</xdr:row>
      <xdr:rowOff>6198</xdr:rowOff>
    </xdr:to>
    <xdr:sp macro="" textlink="">
      <xdr:nvSpPr>
        <xdr:cNvPr id="67" name="楕円 66"/>
        <xdr:cNvSpPr/>
      </xdr:nvSpPr>
      <xdr:spPr bwMode="auto">
        <a:xfrm>
          <a:off x="5600700" y="26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92575</xdr:rowOff>
    </xdr:from>
    <xdr:ext cx="762000" cy="259045"/>
    <xdr:sp macro="" textlink="">
      <xdr:nvSpPr>
        <xdr:cNvPr id="68" name="人口1人当たり決算額の推移該当値テキスト130"/>
        <xdr:cNvSpPr txBox="1"/>
      </xdr:nvSpPr>
      <xdr:spPr>
        <a:xfrm>
          <a:off x="5740400" y="25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70995</xdr:rowOff>
    </xdr:from>
    <xdr:to>
      <xdr:col>26</xdr:col>
      <xdr:colOff>101600</xdr:colOff>
      <xdr:row>16</xdr:row>
      <xdr:rowOff>1145</xdr:rowOff>
    </xdr:to>
    <xdr:sp macro="" textlink="">
      <xdr:nvSpPr>
        <xdr:cNvPr id="69" name="楕円 68"/>
        <xdr:cNvSpPr/>
      </xdr:nvSpPr>
      <xdr:spPr bwMode="auto">
        <a:xfrm>
          <a:off x="4953000" y="269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11322</xdr:rowOff>
    </xdr:from>
    <xdr:ext cx="736600" cy="259045"/>
    <xdr:sp macro="" textlink="">
      <xdr:nvSpPr>
        <xdr:cNvPr id="70" name="テキスト ボックス 69"/>
        <xdr:cNvSpPr txBox="1"/>
      </xdr:nvSpPr>
      <xdr:spPr>
        <a:xfrm>
          <a:off x="4622800" y="245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96873</xdr:rowOff>
    </xdr:from>
    <xdr:to>
      <xdr:col>22</xdr:col>
      <xdr:colOff>165100</xdr:colOff>
      <xdr:row>16</xdr:row>
      <xdr:rowOff>27023</xdr:rowOff>
    </xdr:to>
    <xdr:sp macro="" textlink="">
      <xdr:nvSpPr>
        <xdr:cNvPr id="71" name="楕円 70"/>
        <xdr:cNvSpPr/>
      </xdr:nvSpPr>
      <xdr:spPr bwMode="auto">
        <a:xfrm>
          <a:off x="4254500" y="271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37200</xdr:rowOff>
    </xdr:from>
    <xdr:ext cx="762000" cy="259045"/>
    <xdr:sp macro="" textlink="">
      <xdr:nvSpPr>
        <xdr:cNvPr id="72" name="テキスト ボックス 71"/>
        <xdr:cNvSpPr txBox="1"/>
      </xdr:nvSpPr>
      <xdr:spPr>
        <a:xfrm>
          <a:off x="3924300" y="248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150845</xdr:rowOff>
    </xdr:from>
    <xdr:to>
      <xdr:col>19</xdr:col>
      <xdr:colOff>38100</xdr:colOff>
      <xdr:row>16</xdr:row>
      <xdr:rowOff>80995</xdr:rowOff>
    </xdr:to>
    <xdr:sp macro="" textlink="">
      <xdr:nvSpPr>
        <xdr:cNvPr id="73" name="楕円 72"/>
        <xdr:cNvSpPr/>
      </xdr:nvSpPr>
      <xdr:spPr bwMode="auto">
        <a:xfrm>
          <a:off x="3556000" y="277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91172</xdr:rowOff>
    </xdr:from>
    <xdr:ext cx="762000" cy="259045"/>
    <xdr:sp macro="" textlink="">
      <xdr:nvSpPr>
        <xdr:cNvPr id="74" name="テキスト ボックス 73"/>
        <xdr:cNvSpPr txBox="1"/>
      </xdr:nvSpPr>
      <xdr:spPr>
        <a:xfrm>
          <a:off x="3225800" y="25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10439</xdr:rowOff>
    </xdr:from>
    <xdr:to>
      <xdr:col>15</xdr:col>
      <xdr:colOff>101600</xdr:colOff>
      <xdr:row>16</xdr:row>
      <xdr:rowOff>112039</xdr:rowOff>
    </xdr:to>
    <xdr:sp macro="" textlink="">
      <xdr:nvSpPr>
        <xdr:cNvPr id="75" name="楕円 74"/>
        <xdr:cNvSpPr/>
      </xdr:nvSpPr>
      <xdr:spPr bwMode="auto">
        <a:xfrm>
          <a:off x="2857500" y="2801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122216</xdr:rowOff>
    </xdr:from>
    <xdr:ext cx="762000" cy="259045"/>
    <xdr:sp macro="" textlink="">
      <xdr:nvSpPr>
        <xdr:cNvPr id="76" name="テキスト ボックス 75"/>
        <xdr:cNvSpPr txBox="1"/>
      </xdr:nvSpPr>
      <xdr:spPr>
        <a:xfrm>
          <a:off x="2527300" y="257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220383</xdr:rowOff>
    </xdr:from>
    <xdr:to>
      <xdr:col>29</xdr:col>
      <xdr:colOff>127000</xdr:colOff>
      <xdr:row>34</xdr:row>
      <xdr:rowOff>332740</xdr:rowOff>
    </xdr:to>
    <xdr:cxnSp macro="">
      <xdr:nvCxnSpPr>
        <xdr:cNvPr id="109" name="直線コネクタ 108"/>
        <xdr:cNvCxnSpPr/>
      </xdr:nvCxnSpPr>
      <xdr:spPr bwMode="auto">
        <a:xfrm flipV="1">
          <a:off x="5003800" y="6487833"/>
          <a:ext cx="647700" cy="1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332740</xdr:rowOff>
    </xdr:from>
    <xdr:to>
      <xdr:col>26</xdr:col>
      <xdr:colOff>50800</xdr:colOff>
      <xdr:row>35</xdr:row>
      <xdr:rowOff>47447</xdr:rowOff>
    </xdr:to>
    <xdr:cxnSp macro="">
      <xdr:nvCxnSpPr>
        <xdr:cNvPr id="112" name="直線コネクタ 111"/>
        <xdr:cNvCxnSpPr/>
      </xdr:nvCxnSpPr>
      <xdr:spPr bwMode="auto">
        <a:xfrm flipV="1">
          <a:off x="4305300" y="6600190"/>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31445</xdr:rowOff>
    </xdr:from>
    <xdr:to>
      <xdr:col>22</xdr:col>
      <xdr:colOff>114300</xdr:colOff>
      <xdr:row>35</xdr:row>
      <xdr:rowOff>47447</xdr:rowOff>
    </xdr:to>
    <xdr:cxnSp macro="">
      <xdr:nvCxnSpPr>
        <xdr:cNvPr id="115" name="直線コネクタ 114"/>
        <xdr:cNvCxnSpPr/>
      </xdr:nvCxnSpPr>
      <xdr:spPr bwMode="auto">
        <a:xfrm>
          <a:off x="3606800" y="6641795"/>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31445</xdr:rowOff>
    </xdr:from>
    <xdr:to>
      <xdr:col>18</xdr:col>
      <xdr:colOff>177800</xdr:colOff>
      <xdr:row>35</xdr:row>
      <xdr:rowOff>139268</xdr:rowOff>
    </xdr:to>
    <xdr:cxnSp macro="">
      <xdr:nvCxnSpPr>
        <xdr:cNvPr id="118" name="直線コネクタ 117"/>
        <xdr:cNvCxnSpPr/>
      </xdr:nvCxnSpPr>
      <xdr:spPr bwMode="auto">
        <a:xfrm flipV="1">
          <a:off x="2908300" y="6641795"/>
          <a:ext cx="698500" cy="10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169583</xdr:rowOff>
    </xdr:from>
    <xdr:to>
      <xdr:col>29</xdr:col>
      <xdr:colOff>177800</xdr:colOff>
      <xdr:row>34</xdr:row>
      <xdr:rowOff>271183</xdr:rowOff>
    </xdr:to>
    <xdr:sp macro="" textlink="">
      <xdr:nvSpPr>
        <xdr:cNvPr id="128" name="楕円 127"/>
        <xdr:cNvSpPr/>
      </xdr:nvSpPr>
      <xdr:spPr bwMode="auto">
        <a:xfrm>
          <a:off x="5600700" y="6437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14660</xdr:rowOff>
    </xdr:from>
    <xdr:ext cx="762000" cy="259045"/>
    <xdr:sp macro="" textlink="">
      <xdr:nvSpPr>
        <xdr:cNvPr id="129" name="人口1人当たり決算額の推移該当値テキスト445"/>
        <xdr:cNvSpPr txBox="1"/>
      </xdr:nvSpPr>
      <xdr:spPr>
        <a:xfrm>
          <a:off x="5740400" y="628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281940</xdr:rowOff>
    </xdr:from>
    <xdr:to>
      <xdr:col>26</xdr:col>
      <xdr:colOff>101600</xdr:colOff>
      <xdr:row>35</xdr:row>
      <xdr:rowOff>40640</xdr:rowOff>
    </xdr:to>
    <xdr:sp macro="" textlink="">
      <xdr:nvSpPr>
        <xdr:cNvPr id="130" name="楕円 129"/>
        <xdr:cNvSpPr/>
      </xdr:nvSpPr>
      <xdr:spPr bwMode="auto">
        <a:xfrm>
          <a:off x="4953000" y="65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50817</xdr:rowOff>
    </xdr:from>
    <xdr:ext cx="736600" cy="259045"/>
    <xdr:sp macro="" textlink="">
      <xdr:nvSpPr>
        <xdr:cNvPr id="131" name="テキスト ボックス 130"/>
        <xdr:cNvSpPr txBox="1"/>
      </xdr:nvSpPr>
      <xdr:spPr>
        <a:xfrm>
          <a:off x="4622800" y="631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339547</xdr:rowOff>
    </xdr:from>
    <xdr:to>
      <xdr:col>22</xdr:col>
      <xdr:colOff>165100</xdr:colOff>
      <xdr:row>35</xdr:row>
      <xdr:rowOff>98247</xdr:rowOff>
    </xdr:to>
    <xdr:sp macro="" textlink="">
      <xdr:nvSpPr>
        <xdr:cNvPr id="132" name="楕円 131"/>
        <xdr:cNvSpPr/>
      </xdr:nvSpPr>
      <xdr:spPr bwMode="auto">
        <a:xfrm>
          <a:off x="4254500" y="660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108424</xdr:rowOff>
    </xdr:from>
    <xdr:ext cx="762000" cy="259045"/>
    <xdr:sp macro="" textlink="">
      <xdr:nvSpPr>
        <xdr:cNvPr id="133" name="テキスト ボックス 132"/>
        <xdr:cNvSpPr txBox="1"/>
      </xdr:nvSpPr>
      <xdr:spPr>
        <a:xfrm>
          <a:off x="3924300" y="637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323545</xdr:rowOff>
    </xdr:from>
    <xdr:to>
      <xdr:col>19</xdr:col>
      <xdr:colOff>38100</xdr:colOff>
      <xdr:row>35</xdr:row>
      <xdr:rowOff>82245</xdr:rowOff>
    </xdr:to>
    <xdr:sp macro="" textlink="">
      <xdr:nvSpPr>
        <xdr:cNvPr id="134" name="楕円 133"/>
        <xdr:cNvSpPr/>
      </xdr:nvSpPr>
      <xdr:spPr bwMode="auto">
        <a:xfrm>
          <a:off x="3556000" y="659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92422</xdr:rowOff>
    </xdr:from>
    <xdr:ext cx="762000" cy="259045"/>
    <xdr:sp macro="" textlink="">
      <xdr:nvSpPr>
        <xdr:cNvPr id="135" name="テキスト ボックス 134"/>
        <xdr:cNvSpPr txBox="1"/>
      </xdr:nvSpPr>
      <xdr:spPr>
        <a:xfrm>
          <a:off x="3225800" y="635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88468</xdr:rowOff>
    </xdr:from>
    <xdr:to>
      <xdr:col>15</xdr:col>
      <xdr:colOff>101600</xdr:colOff>
      <xdr:row>35</xdr:row>
      <xdr:rowOff>190068</xdr:rowOff>
    </xdr:to>
    <xdr:sp macro="" textlink="">
      <xdr:nvSpPr>
        <xdr:cNvPr id="136" name="楕円 135"/>
        <xdr:cNvSpPr/>
      </xdr:nvSpPr>
      <xdr:spPr bwMode="auto">
        <a:xfrm>
          <a:off x="2857500" y="66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200245</xdr:rowOff>
    </xdr:from>
    <xdr:ext cx="762000" cy="259045"/>
    <xdr:sp macro="" textlink="">
      <xdr:nvSpPr>
        <xdr:cNvPr id="137" name="テキスト ボックス 136"/>
        <xdr:cNvSpPr txBox="1"/>
      </xdr:nvSpPr>
      <xdr:spPr>
        <a:xfrm>
          <a:off x="2527300" y="64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125,753
124,211
213.96
90,321,568
88,659,474
1,405,641
34,272,890
70,212,849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110096</xdr:rowOff>
    </xdr:from>
    <xdr:to>
      <xdr:col>24</xdr:col>
      <xdr:colOff>63500</xdr:colOff>
      <xdr:row>35</xdr:row>
      <xdr:rowOff>156273</xdr:rowOff>
    </xdr:to>
    <xdr:cxnSp macro="">
      <xdr:nvCxnSpPr>
        <xdr:cNvPr id="59" name="直線コネクタ 58"/>
        <xdr:cNvCxnSpPr/>
      </xdr:nvCxnSpPr>
      <xdr:spPr>
        <a:xfrm>
          <a:off x="3797300" y="611084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110096</xdr:rowOff>
    </xdr:from>
    <xdr:to>
      <xdr:col>19</xdr:col>
      <xdr:colOff>177800</xdr:colOff>
      <xdr:row>35</xdr:row>
      <xdr:rowOff>112931</xdr:rowOff>
    </xdr:to>
    <xdr:cxnSp macro="">
      <xdr:nvCxnSpPr>
        <xdr:cNvPr id="62" name="直線コネクタ 61"/>
        <xdr:cNvCxnSpPr/>
      </xdr:nvCxnSpPr>
      <xdr:spPr>
        <a:xfrm flipV="1">
          <a:off x="2908300" y="611084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112931</xdr:rowOff>
    </xdr:from>
    <xdr:to>
      <xdr:col>15</xdr:col>
      <xdr:colOff>50800</xdr:colOff>
      <xdr:row>36</xdr:row>
      <xdr:rowOff>146969</xdr:rowOff>
    </xdr:to>
    <xdr:cxnSp macro="">
      <xdr:nvCxnSpPr>
        <xdr:cNvPr id="65" name="直線コネクタ 64"/>
        <xdr:cNvCxnSpPr/>
      </xdr:nvCxnSpPr>
      <xdr:spPr>
        <a:xfrm flipV="1">
          <a:off x="2019300" y="6113681"/>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143975</xdr:rowOff>
    </xdr:from>
    <xdr:to>
      <xdr:col>10</xdr:col>
      <xdr:colOff>114300</xdr:colOff>
      <xdr:row>36</xdr:row>
      <xdr:rowOff>146969</xdr:rowOff>
    </xdr:to>
    <xdr:cxnSp macro="">
      <xdr:nvCxnSpPr>
        <xdr:cNvPr id="68" name="直線コネクタ 67"/>
        <xdr:cNvCxnSpPr/>
      </xdr:nvCxnSpPr>
      <xdr:spPr>
        <a:xfrm>
          <a:off x="1130300" y="6316175"/>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105473</xdr:rowOff>
    </xdr:from>
    <xdr:to>
      <xdr:col>24</xdr:col>
      <xdr:colOff>114300</xdr:colOff>
      <xdr:row>36</xdr:row>
      <xdr:rowOff>35623</xdr:rowOff>
    </xdr:to>
    <xdr:sp macro="" textlink="">
      <xdr:nvSpPr>
        <xdr:cNvPr id="78" name="楕円 77"/>
        <xdr:cNvSpPr/>
      </xdr:nvSpPr>
      <xdr:spPr>
        <a:xfrm>
          <a:off x="45847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83900</xdr:rowOff>
    </xdr:from>
    <xdr:ext cx="534377" cy="259045"/>
    <xdr:sp macro="" textlink="">
      <xdr:nvSpPr>
        <xdr:cNvPr id="79" name="人件費該当値テキスト"/>
        <xdr:cNvSpPr txBox="1"/>
      </xdr:nvSpPr>
      <xdr:spPr>
        <a:xfrm>
          <a:off x="4686300" y="608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59296</xdr:rowOff>
    </xdr:from>
    <xdr:to>
      <xdr:col>20</xdr:col>
      <xdr:colOff>38100</xdr:colOff>
      <xdr:row>35</xdr:row>
      <xdr:rowOff>160896</xdr:rowOff>
    </xdr:to>
    <xdr:sp macro="" textlink="">
      <xdr:nvSpPr>
        <xdr:cNvPr id="80" name="楕円 79"/>
        <xdr:cNvSpPr/>
      </xdr:nvSpPr>
      <xdr:spPr>
        <a:xfrm>
          <a:off x="37465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5973</xdr:rowOff>
    </xdr:from>
    <xdr:ext cx="534377" cy="259045"/>
    <xdr:sp macro="" textlink="">
      <xdr:nvSpPr>
        <xdr:cNvPr id="81" name="テキスト ボックス 80"/>
        <xdr:cNvSpPr txBox="1"/>
      </xdr:nvSpPr>
      <xdr:spPr>
        <a:xfrm>
          <a:off x="3530111" y="5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62131</xdr:rowOff>
    </xdr:from>
    <xdr:to>
      <xdr:col>15</xdr:col>
      <xdr:colOff>101600</xdr:colOff>
      <xdr:row>35</xdr:row>
      <xdr:rowOff>163731</xdr:rowOff>
    </xdr:to>
    <xdr:sp macro="" textlink="">
      <xdr:nvSpPr>
        <xdr:cNvPr id="82" name="楕円 81"/>
        <xdr:cNvSpPr/>
      </xdr:nvSpPr>
      <xdr:spPr>
        <a:xfrm>
          <a:off x="2857500" y="6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8808</xdr:rowOff>
    </xdr:from>
    <xdr:ext cx="534377" cy="259045"/>
    <xdr:sp macro="" textlink="">
      <xdr:nvSpPr>
        <xdr:cNvPr id="83" name="テキスト ボックス 82"/>
        <xdr:cNvSpPr txBox="1"/>
      </xdr:nvSpPr>
      <xdr:spPr>
        <a:xfrm>
          <a:off x="2641111" y="5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96169</xdr:rowOff>
    </xdr:from>
    <xdr:to>
      <xdr:col>10</xdr:col>
      <xdr:colOff>165100</xdr:colOff>
      <xdr:row>37</xdr:row>
      <xdr:rowOff>26319</xdr:rowOff>
    </xdr:to>
    <xdr:sp macro="" textlink="">
      <xdr:nvSpPr>
        <xdr:cNvPr id="84" name="楕円 83"/>
        <xdr:cNvSpPr/>
      </xdr:nvSpPr>
      <xdr:spPr>
        <a:xfrm>
          <a:off x="1968500" y="62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17446</xdr:rowOff>
    </xdr:from>
    <xdr:ext cx="534377" cy="259045"/>
    <xdr:sp macro="" textlink="">
      <xdr:nvSpPr>
        <xdr:cNvPr id="85" name="テキスト ボックス 84"/>
        <xdr:cNvSpPr txBox="1"/>
      </xdr:nvSpPr>
      <xdr:spPr>
        <a:xfrm>
          <a:off x="1752111" y="63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93175</xdr:rowOff>
    </xdr:from>
    <xdr:to>
      <xdr:col>6</xdr:col>
      <xdr:colOff>38100</xdr:colOff>
      <xdr:row>37</xdr:row>
      <xdr:rowOff>23325</xdr:rowOff>
    </xdr:to>
    <xdr:sp macro="" textlink="">
      <xdr:nvSpPr>
        <xdr:cNvPr id="86" name="楕円 85"/>
        <xdr:cNvSpPr/>
      </xdr:nvSpPr>
      <xdr:spPr>
        <a:xfrm>
          <a:off x="1079500" y="62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14452</xdr:rowOff>
    </xdr:from>
    <xdr:ext cx="534377" cy="259045"/>
    <xdr:sp macro="" textlink="">
      <xdr:nvSpPr>
        <xdr:cNvPr id="87" name="テキスト ボックス 86"/>
        <xdr:cNvSpPr txBox="1"/>
      </xdr:nvSpPr>
      <xdr:spPr>
        <a:xfrm>
          <a:off x="863111" y="63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139733</xdr:rowOff>
    </xdr:from>
    <xdr:to>
      <xdr:col>24</xdr:col>
      <xdr:colOff>63500</xdr:colOff>
      <xdr:row>56</xdr:row>
      <xdr:rowOff>128858</xdr:rowOff>
    </xdr:to>
    <xdr:cxnSp macro="">
      <xdr:nvCxnSpPr>
        <xdr:cNvPr id="119" name="直線コネクタ 118"/>
        <xdr:cNvCxnSpPr/>
      </xdr:nvCxnSpPr>
      <xdr:spPr>
        <a:xfrm flipV="1">
          <a:off x="3797300" y="9569483"/>
          <a:ext cx="838200" cy="16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128858</xdr:rowOff>
    </xdr:from>
    <xdr:to>
      <xdr:col>19</xdr:col>
      <xdr:colOff>177800</xdr:colOff>
      <xdr:row>57</xdr:row>
      <xdr:rowOff>695</xdr:rowOff>
    </xdr:to>
    <xdr:cxnSp macro="">
      <xdr:nvCxnSpPr>
        <xdr:cNvPr id="122" name="直線コネクタ 121"/>
        <xdr:cNvCxnSpPr/>
      </xdr:nvCxnSpPr>
      <xdr:spPr>
        <a:xfrm flipV="1">
          <a:off x="2908300" y="9730058"/>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695</xdr:rowOff>
    </xdr:from>
    <xdr:to>
      <xdr:col>15</xdr:col>
      <xdr:colOff>50800</xdr:colOff>
      <xdr:row>57</xdr:row>
      <xdr:rowOff>124661</xdr:rowOff>
    </xdr:to>
    <xdr:cxnSp macro="">
      <xdr:nvCxnSpPr>
        <xdr:cNvPr id="125" name="直線コネクタ 124"/>
        <xdr:cNvCxnSpPr/>
      </xdr:nvCxnSpPr>
      <xdr:spPr>
        <a:xfrm flipV="1">
          <a:off x="2019300" y="9773345"/>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73455</xdr:rowOff>
    </xdr:from>
    <xdr:to>
      <xdr:col>10</xdr:col>
      <xdr:colOff>114300</xdr:colOff>
      <xdr:row>57</xdr:row>
      <xdr:rowOff>124661</xdr:rowOff>
    </xdr:to>
    <xdr:cxnSp macro="">
      <xdr:nvCxnSpPr>
        <xdr:cNvPr id="128" name="直線コネクタ 127"/>
        <xdr:cNvCxnSpPr/>
      </xdr:nvCxnSpPr>
      <xdr:spPr>
        <a:xfrm>
          <a:off x="1130300" y="984610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88933</xdr:rowOff>
    </xdr:from>
    <xdr:to>
      <xdr:col>24</xdr:col>
      <xdr:colOff>114300</xdr:colOff>
      <xdr:row>56</xdr:row>
      <xdr:rowOff>19083</xdr:rowOff>
    </xdr:to>
    <xdr:sp macro="" textlink="">
      <xdr:nvSpPr>
        <xdr:cNvPr id="138" name="楕円 137"/>
        <xdr:cNvSpPr/>
      </xdr:nvSpPr>
      <xdr:spPr>
        <a:xfrm>
          <a:off x="4584700" y="95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111810</xdr:rowOff>
    </xdr:from>
    <xdr:ext cx="534377" cy="259045"/>
    <xdr:sp macro="" textlink="">
      <xdr:nvSpPr>
        <xdr:cNvPr id="139" name="物件費該当値テキスト"/>
        <xdr:cNvSpPr txBox="1"/>
      </xdr:nvSpPr>
      <xdr:spPr>
        <a:xfrm>
          <a:off x="4686300" y="93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78058</xdr:rowOff>
    </xdr:from>
    <xdr:to>
      <xdr:col>20</xdr:col>
      <xdr:colOff>38100</xdr:colOff>
      <xdr:row>57</xdr:row>
      <xdr:rowOff>8208</xdr:rowOff>
    </xdr:to>
    <xdr:sp macro="" textlink="">
      <xdr:nvSpPr>
        <xdr:cNvPr id="140" name="楕円 139"/>
        <xdr:cNvSpPr/>
      </xdr:nvSpPr>
      <xdr:spPr>
        <a:xfrm>
          <a:off x="3746500" y="96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24735</xdr:rowOff>
    </xdr:from>
    <xdr:ext cx="534377" cy="259045"/>
    <xdr:sp macro="" textlink="">
      <xdr:nvSpPr>
        <xdr:cNvPr id="141" name="テキスト ボックス 140"/>
        <xdr:cNvSpPr txBox="1"/>
      </xdr:nvSpPr>
      <xdr:spPr>
        <a:xfrm>
          <a:off x="3530111" y="945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121345</xdr:rowOff>
    </xdr:from>
    <xdr:to>
      <xdr:col>15</xdr:col>
      <xdr:colOff>101600</xdr:colOff>
      <xdr:row>57</xdr:row>
      <xdr:rowOff>51495</xdr:rowOff>
    </xdr:to>
    <xdr:sp macro="" textlink="">
      <xdr:nvSpPr>
        <xdr:cNvPr id="142" name="楕円 141"/>
        <xdr:cNvSpPr/>
      </xdr:nvSpPr>
      <xdr:spPr>
        <a:xfrm>
          <a:off x="2857500" y="9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68022</xdr:rowOff>
    </xdr:from>
    <xdr:ext cx="534377" cy="259045"/>
    <xdr:sp macro="" textlink="">
      <xdr:nvSpPr>
        <xdr:cNvPr id="143" name="テキスト ボックス 142"/>
        <xdr:cNvSpPr txBox="1"/>
      </xdr:nvSpPr>
      <xdr:spPr>
        <a:xfrm>
          <a:off x="2641111" y="949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73861</xdr:rowOff>
    </xdr:from>
    <xdr:to>
      <xdr:col>10</xdr:col>
      <xdr:colOff>165100</xdr:colOff>
      <xdr:row>58</xdr:row>
      <xdr:rowOff>4011</xdr:rowOff>
    </xdr:to>
    <xdr:sp macro="" textlink="">
      <xdr:nvSpPr>
        <xdr:cNvPr id="144" name="楕円 143"/>
        <xdr:cNvSpPr/>
      </xdr:nvSpPr>
      <xdr:spPr>
        <a:xfrm>
          <a:off x="1968500" y="98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20538</xdr:rowOff>
    </xdr:from>
    <xdr:ext cx="534377" cy="259045"/>
    <xdr:sp macro="" textlink="">
      <xdr:nvSpPr>
        <xdr:cNvPr id="145" name="テキスト ボックス 144"/>
        <xdr:cNvSpPr txBox="1"/>
      </xdr:nvSpPr>
      <xdr:spPr>
        <a:xfrm>
          <a:off x="1752111" y="962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22655</xdr:rowOff>
    </xdr:from>
    <xdr:to>
      <xdr:col>6</xdr:col>
      <xdr:colOff>38100</xdr:colOff>
      <xdr:row>57</xdr:row>
      <xdr:rowOff>124255</xdr:rowOff>
    </xdr:to>
    <xdr:sp macro="" textlink="">
      <xdr:nvSpPr>
        <xdr:cNvPr id="146" name="楕円 145"/>
        <xdr:cNvSpPr/>
      </xdr:nvSpPr>
      <xdr:spPr>
        <a:xfrm>
          <a:off x="1079500" y="97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140782</xdr:rowOff>
    </xdr:from>
    <xdr:ext cx="534377" cy="259045"/>
    <xdr:sp macro="" textlink="">
      <xdr:nvSpPr>
        <xdr:cNvPr id="147" name="テキスト ボックス 146"/>
        <xdr:cNvSpPr txBox="1"/>
      </xdr:nvSpPr>
      <xdr:spPr>
        <a:xfrm>
          <a:off x="863111" y="9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24532</xdr:rowOff>
    </xdr:from>
    <xdr:to>
      <xdr:col>24</xdr:col>
      <xdr:colOff>63500</xdr:colOff>
      <xdr:row>77</xdr:row>
      <xdr:rowOff>44053</xdr:rowOff>
    </xdr:to>
    <xdr:cxnSp macro="">
      <xdr:nvCxnSpPr>
        <xdr:cNvPr id="174" name="直線コネクタ 173"/>
        <xdr:cNvCxnSpPr/>
      </xdr:nvCxnSpPr>
      <xdr:spPr>
        <a:xfrm flipV="1">
          <a:off x="3797300" y="13226182"/>
          <a:ext cx="8382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44053</xdr:rowOff>
    </xdr:from>
    <xdr:to>
      <xdr:col>19</xdr:col>
      <xdr:colOff>177800</xdr:colOff>
      <xdr:row>77</xdr:row>
      <xdr:rowOff>48444</xdr:rowOff>
    </xdr:to>
    <xdr:cxnSp macro="">
      <xdr:nvCxnSpPr>
        <xdr:cNvPr id="177" name="直線コネクタ 176"/>
        <xdr:cNvCxnSpPr/>
      </xdr:nvCxnSpPr>
      <xdr:spPr>
        <a:xfrm flipV="1">
          <a:off x="2908300" y="13245703"/>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48444</xdr:rowOff>
    </xdr:from>
    <xdr:to>
      <xdr:col>15</xdr:col>
      <xdr:colOff>50800</xdr:colOff>
      <xdr:row>77</xdr:row>
      <xdr:rowOff>73223</xdr:rowOff>
    </xdr:to>
    <xdr:cxnSp macro="">
      <xdr:nvCxnSpPr>
        <xdr:cNvPr id="180" name="直線コネクタ 179"/>
        <xdr:cNvCxnSpPr/>
      </xdr:nvCxnSpPr>
      <xdr:spPr>
        <a:xfrm flipV="1">
          <a:off x="2019300" y="13250094"/>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8392</xdr:rowOff>
    </xdr:from>
    <xdr:to>
      <xdr:col>10</xdr:col>
      <xdr:colOff>114300</xdr:colOff>
      <xdr:row>77</xdr:row>
      <xdr:rowOff>73223</xdr:rowOff>
    </xdr:to>
    <xdr:cxnSp macro="">
      <xdr:nvCxnSpPr>
        <xdr:cNvPr id="183" name="直線コネクタ 182"/>
        <xdr:cNvCxnSpPr/>
      </xdr:nvCxnSpPr>
      <xdr:spPr>
        <a:xfrm>
          <a:off x="1130300" y="13210042"/>
          <a:ext cx="889000" cy="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145182</xdr:rowOff>
    </xdr:from>
    <xdr:to>
      <xdr:col>24</xdr:col>
      <xdr:colOff>114300</xdr:colOff>
      <xdr:row>77</xdr:row>
      <xdr:rowOff>75332</xdr:rowOff>
    </xdr:to>
    <xdr:sp macro="" textlink="">
      <xdr:nvSpPr>
        <xdr:cNvPr id="193" name="楕円 192"/>
        <xdr:cNvSpPr/>
      </xdr:nvSpPr>
      <xdr:spPr>
        <a:xfrm>
          <a:off x="4584700" y="131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168059</xdr:rowOff>
    </xdr:from>
    <xdr:ext cx="469744" cy="259045"/>
    <xdr:sp macro="" textlink="">
      <xdr:nvSpPr>
        <xdr:cNvPr id="194" name="維持補修費該当値テキスト"/>
        <xdr:cNvSpPr txBox="1"/>
      </xdr:nvSpPr>
      <xdr:spPr>
        <a:xfrm>
          <a:off x="4686300" y="130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164703</xdr:rowOff>
    </xdr:from>
    <xdr:to>
      <xdr:col>20</xdr:col>
      <xdr:colOff>38100</xdr:colOff>
      <xdr:row>77</xdr:row>
      <xdr:rowOff>94853</xdr:rowOff>
    </xdr:to>
    <xdr:sp macro="" textlink="">
      <xdr:nvSpPr>
        <xdr:cNvPr id="195" name="楕円 194"/>
        <xdr:cNvSpPr/>
      </xdr:nvSpPr>
      <xdr:spPr>
        <a:xfrm>
          <a:off x="3746500" y="131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111381</xdr:rowOff>
    </xdr:from>
    <xdr:ext cx="469744" cy="259045"/>
    <xdr:sp macro="" textlink="">
      <xdr:nvSpPr>
        <xdr:cNvPr id="196" name="テキスト ボックス 195"/>
        <xdr:cNvSpPr txBox="1"/>
      </xdr:nvSpPr>
      <xdr:spPr>
        <a:xfrm>
          <a:off x="3562428" y="1297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169094</xdr:rowOff>
    </xdr:from>
    <xdr:to>
      <xdr:col>15</xdr:col>
      <xdr:colOff>101600</xdr:colOff>
      <xdr:row>77</xdr:row>
      <xdr:rowOff>99244</xdr:rowOff>
    </xdr:to>
    <xdr:sp macro="" textlink="">
      <xdr:nvSpPr>
        <xdr:cNvPr id="197" name="楕円 196"/>
        <xdr:cNvSpPr/>
      </xdr:nvSpPr>
      <xdr:spPr>
        <a:xfrm>
          <a:off x="2857500" y="131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115771</xdr:rowOff>
    </xdr:from>
    <xdr:ext cx="469744" cy="259045"/>
    <xdr:sp macro="" textlink="">
      <xdr:nvSpPr>
        <xdr:cNvPr id="198" name="テキスト ボックス 197"/>
        <xdr:cNvSpPr txBox="1"/>
      </xdr:nvSpPr>
      <xdr:spPr>
        <a:xfrm>
          <a:off x="2673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22423</xdr:rowOff>
    </xdr:from>
    <xdr:to>
      <xdr:col>10</xdr:col>
      <xdr:colOff>165100</xdr:colOff>
      <xdr:row>77</xdr:row>
      <xdr:rowOff>124023</xdr:rowOff>
    </xdr:to>
    <xdr:sp macro="" textlink="">
      <xdr:nvSpPr>
        <xdr:cNvPr id="199" name="楕円 198"/>
        <xdr:cNvSpPr/>
      </xdr:nvSpPr>
      <xdr:spPr>
        <a:xfrm>
          <a:off x="1968500" y="132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140550</xdr:rowOff>
    </xdr:from>
    <xdr:ext cx="469744" cy="259045"/>
    <xdr:sp macro="" textlink="">
      <xdr:nvSpPr>
        <xdr:cNvPr id="200" name="テキスト ボックス 199"/>
        <xdr:cNvSpPr txBox="1"/>
      </xdr:nvSpPr>
      <xdr:spPr>
        <a:xfrm>
          <a:off x="1784428" y="129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129042</xdr:rowOff>
    </xdr:from>
    <xdr:to>
      <xdr:col>6</xdr:col>
      <xdr:colOff>38100</xdr:colOff>
      <xdr:row>77</xdr:row>
      <xdr:rowOff>59192</xdr:rowOff>
    </xdr:to>
    <xdr:sp macro="" textlink="">
      <xdr:nvSpPr>
        <xdr:cNvPr id="201" name="楕円 200"/>
        <xdr:cNvSpPr/>
      </xdr:nvSpPr>
      <xdr:spPr>
        <a:xfrm>
          <a:off x="1079500" y="131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75720</xdr:rowOff>
    </xdr:from>
    <xdr:ext cx="469744" cy="259045"/>
    <xdr:sp macro="" textlink="">
      <xdr:nvSpPr>
        <xdr:cNvPr id="202" name="テキスト ボックス 201"/>
        <xdr:cNvSpPr txBox="1"/>
      </xdr:nvSpPr>
      <xdr:spPr>
        <a:xfrm>
          <a:off x="895428" y="129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72011</xdr:rowOff>
    </xdr:from>
    <xdr:to>
      <xdr:col>24</xdr:col>
      <xdr:colOff>63500</xdr:colOff>
      <xdr:row>92</xdr:row>
      <xdr:rowOff>147008</xdr:rowOff>
    </xdr:to>
    <xdr:cxnSp macro="">
      <xdr:nvCxnSpPr>
        <xdr:cNvPr id="232" name="直線コネクタ 231"/>
        <xdr:cNvCxnSpPr/>
      </xdr:nvCxnSpPr>
      <xdr:spPr>
        <a:xfrm>
          <a:off x="3797300" y="15845411"/>
          <a:ext cx="838200" cy="7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72011</xdr:rowOff>
    </xdr:from>
    <xdr:to>
      <xdr:col>19</xdr:col>
      <xdr:colOff>177800</xdr:colOff>
      <xdr:row>93</xdr:row>
      <xdr:rowOff>149698</xdr:rowOff>
    </xdr:to>
    <xdr:cxnSp macro="">
      <xdr:nvCxnSpPr>
        <xdr:cNvPr id="235" name="直線コネクタ 234"/>
        <xdr:cNvCxnSpPr/>
      </xdr:nvCxnSpPr>
      <xdr:spPr>
        <a:xfrm flipV="1">
          <a:off x="2908300" y="15845411"/>
          <a:ext cx="889000" cy="2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130183</xdr:rowOff>
    </xdr:from>
    <xdr:to>
      <xdr:col>15</xdr:col>
      <xdr:colOff>50800</xdr:colOff>
      <xdr:row>93</xdr:row>
      <xdr:rowOff>149698</xdr:rowOff>
    </xdr:to>
    <xdr:cxnSp macro="">
      <xdr:nvCxnSpPr>
        <xdr:cNvPr id="238" name="直線コネクタ 237"/>
        <xdr:cNvCxnSpPr/>
      </xdr:nvCxnSpPr>
      <xdr:spPr>
        <a:xfrm>
          <a:off x="2019300" y="16075033"/>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130183</xdr:rowOff>
    </xdr:from>
    <xdr:to>
      <xdr:col>10</xdr:col>
      <xdr:colOff>114300</xdr:colOff>
      <xdr:row>94</xdr:row>
      <xdr:rowOff>5145</xdr:rowOff>
    </xdr:to>
    <xdr:cxnSp macro="">
      <xdr:nvCxnSpPr>
        <xdr:cNvPr id="241" name="直線コネクタ 240"/>
        <xdr:cNvCxnSpPr/>
      </xdr:nvCxnSpPr>
      <xdr:spPr>
        <a:xfrm flipV="1">
          <a:off x="1130300" y="16075033"/>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96208</xdr:rowOff>
    </xdr:from>
    <xdr:to>
      <xdr:col>24</xdr:col>
      <xdr:colOff>114300</xdr:colOff>
      <xdr:row>93</xdr:row>
      <xdr:rowOff>26358</xdr:rowOff>
    </xdr:to>
    <xdr:sp macro="" textlink="">
      <xdr:nvSpPr>
        <xdr:cNvPr id="251" name="楕円 250"/>
        <xdr:cNvSpPr/>
      </xdr:nvSpPr>
      <xdr:spPr>
        <a:xfrm>
          <a:off x="4584700" y="158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119085</xdr:rowOff>
    </xdr:from>
    <xdr:ext cx="599010" cy="259045"/>
    <xdr:sp macro="" textlink="">
      <xdr:nvSpPr>
        <xdr:cNvPr id="252" name="扶助費該当値テキスト"/>
        <xdr:cNvSpPr txBox="1"/>
      </xdr:nvSpPr>
      <xdr:spPr>
        <a:xfrm>
          <a:off x="4686300" y="157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21211</xdr:rowOff>
    </xdr:from>
    <xdr:to>
      <xdr:col>20</xdr:col>
      <xdr:colOff>38100</xdr:colOff>
      <xdr:row>92</xdr:row>
      <xdr:rowOff>122811</xdr:rowOff>
    </xdr:to>
    <xdr:sp macro="" textlink="">
      <xdr:nvSpPr>
        <xdr:cNvPr id="253" name="楕円 252"/>
        <xdr:cNvSpPr/>
      </xdr:nvSpPr>
      <xdr:spPr>
        <a:xfrm>
          <a:off x="3746500" y="157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139338</xdr:rowOff>
    </xdr:from>
    <xdr:ext cx="599010" cy="259045"/>
    <xdr:sp macro="" textlink="">
      <xdr:nvSpPr>
        <xdr:cNvPr id="254" name="テキスト ボックス 253"/>
        <xdr:cNvSpPr txBox="1"/>
      </xdr:nvSpPr>
      <xdr:spPr>
        <a:xfrm>
          <a:off x="3497795" y="155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98898</xdr:rowOff>
    </xdr:from>
    <xdr:to>
      <xdr:col>15</xdr:col>
      <xdr:colOff>101600</xdr:colOff>
      <xdr:row>94</xdr:row>
      <xdr:rowOff>29048</xdr:rowOff>
    </xdr:to>
    <xdr:sp macro="" textlink="">
      <xdr:nvSpPr>
        <xdr:cNvPr id="255" name="楕円 254"/>
        <xdr:cNvSpPr/>
      </xdr:nvSpPr>
      <xdr:spPr>
        <a:xfrm>
          <a:off x="2857500" y="160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45575</xdr:rowOff>
    </xdr:from>
    <xdr:ext cx="599010" cy="259045"/>
    <xdr:sp macro="" textlink="">
      <xdr:nvSpPr>
        <xdr:cNvPr id="256" name="テキスト ボックス 255"/>
        <xdr:cNvSpPr txBox="1"/>
      </xdr:nvSpPr>
      <xdr:spPr>
        <a:xfrm>
          <a:off x="2608795" y="158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79383</xdr:rowOff>
    </xdr:from>
    <xdr:to>
      <xdr:col>10</xdr:col>
      <xdr:colOff>165100</xdr:colOff>
      <xdr:row>94</xdr:row>
      <xdr:rowOff>9533</xdr:rowOff>
    </xdr:to>
    <xdr:sp macro="" textlink="">
      <xdr:nvSpPr>
        <xdr:cNvPr id="257" name="楕円 256"/>
        <xdr:cNvSpPr/>
      </xdr:nvSpPr>
      <xdr:spPr>
        <a:xfrm>
          <a:off x="1968500" y="16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26060</xdr:rowOff>
    </xdr:from>
    <xdr:ext cx="599010" cy="259045"/>
    <xdr:sp macro="" textlink="">
      <xdr:nvSpPr>
        <xdr:cNvPr id="258" name="テキスト ボックス 257"/>
        <xdr:cNvSpPr txBox="1"/>
      </xdr:nvSpPr>
      <xdr:spPr>
        <a:xfrm>
          <a:off x="1719795" y="1579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125795</xdr:rowOff>
    </xdr:from>
    <xdr:to>
      <xdr:col>6</xdr:col>
      <xdr:colOff>38100</xdr:colOff>
      <xdr:row>94</xdr:row>
      <xdr:rowOff>55945</xdr:rowOff>
    </xdr:to>
    <xdr:sp macro="" textlink="">
      <xdr:nvSpPr>
        <xdr:cNvPr id="259" name="楕円 258"/>
        <xdr:cNvSpPr/>
      </xdr:nvSpPr>
      <xdr:spPr>
        <a:xfrm>
          <a:off x="1079500" y="160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72472</xdr:rowOff>
    </xdr:from>
    <xdr:ext cx="599010" cy="259045"/>
    <xdr:sp macro="" textlink="">
      <xdr:nvSpPr>
        <xdr:cNvPr id="260" name="テキスト ボックス 259"/>
        <xdr:cNvSpPr txBox="1"/>
      </xdr:nvSpPr>
      <xdr:spPr>
        <a:xfrm>
          <a:off x="830795" y="1584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155473</xdr:rowOff>
    </xdr:from>
    <xdr:to>
      <xdr:col>55</xdr:col>
      <xdr:colOff>0</xdr:colOff>
      <xdr:row>35</xdr:row>
      <xdr:rowOff>30071</xdr:rowOff>
    </xdr:to>
    <xdr:cxnSp macro="">
      <xdr:nvCxnSpPr>
        <xdr:cNvPr id="289" name="直線コネクタ 288"/>
        <xdr:cNvCxnSpPr/>
      </xdr:nvCxnSpPr>
      <xdr:spPr>
        <a:xfrm flipV="1">
          <a:off x="9639300" y="5984773"/>
          <a:ext cx="838200" cy="4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104816</xdr:rowOff>
    </xdr:from>
    <xdr:to>
      <xdr:col>50</xdr:col>
      <xdr:colOff>114300</xdr:colOff>
      <xdr:row>35</xdr:row>
      <xdr:rowOff>30071</xdr:rowOff>
    </xdr:to>
    <xdr:cxnSp macro="">
      <xdr:nvCxnSpPr>
        <xdr:cNvPr id="292" name="直線コネクタ 291"/>
        <xdr:cNvCxnSpPr/>
      </xdr:nvCxnSpPr>
      <xdr:spPr>
        <a:xfrm>
          <a:off x="8750300" y="5248316"/>
          <a:ext cx="889000" cy="7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104816</xdr:rowOff>
    </xdr:from>
    <xdr:to>
      <xdr:col>45</xdr:col>
      <xdr:colOff>177800</xdr:colOff>
      <xdr:row>36</xdr:row>
      <xdr:rowOff>67782</xdr:rowOff>
    </xdr:to>
    <xdr:cxnSp macro="">
      <xdr:nvCxnSpPr>
        <xdr:cNvPr id="295" name="直線コネクタ 294"/>
        <xdr:cNvCxnSpPr/>
      </xdr:nvCxnSpPr>
      <xdr:spPr>
        <a:xfrm flipV="1">
          <a:off x="7861300" y="5248316"/>
          <a:ext cx="889000" cy="9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89479</xdr:rowOff>
    </xdr:from>
    <xdr:to>
      <xdr:col>46</xdr:col>
      <xdr:colOff>38100</xdr:colOff>
      <xdr:row>33</xdr:row>
      <xdr:rowOff>19629</xdr:rowOff>
    </xdr:to>
    <xdr:sp macro="" textlink="">
      <xdr:nvSpPr>
        <xdr:cNvPr id="296" name="フローチャート: 判断 295"/>
        <xdr:cNvSpPr/>
      </xdr:nvSpPr>
      <xdr:spPr>
        <a:xfrm>
          <a:off x="8699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10756</xdr:rowOff>
    </xdr:from>
    <xdr:ext cx="599010" cy="259045"/>
    <xdr:sp macro="" textlink="">
      <xdr:nvSpPr>
        <xdr:cNvPr id="297" name="テキスト ボックス 296"/>
        <xdr:cNvSpPr txBox="1"/>
      </xdr:nvSpPr>
      <xdr:spPr>
        <a:xfrm>
          <a:off x="8450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67782</xdr:rowOff>
    </xdr:from>
    <xdr:to>
      <xdr:col>41</xdr:col>
      <xdr:colOff>50800</xdr:colOff>
      <xdr:row>37</xdr:row>
      <xdr:rowOff>25712</xdr:rowOff>
    </xdr:to>
    <xdr:cxnSp macro="">
      <xdr:nvCxnSpPr>
        <xdr:cNvPr id="298" name="直線コネクタ 297"/>
        <xdr:cNvCxnSpPr/>
      </xdr:nvCxnSpPr>
      <xdr:spPr>
        <a:xfrm flipV="1">
          <a:off x="6972300" y="6239982"/>
          <a:ext cx="889000" cy="1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46152</xdr:rowOff>
    </xdr:from>
    <xdr:to>
      <xdr:col>41</xdr:col>
      <xdr:colOff>101600</xdr:colOff>
      <xdr:row>37</xdr:row>
      <xdr:rowOff>147752</xdr:rowOff>
    </xdr:to>
    <xdr:sp macro="" textlink="">
      <xdr:nvSpPr>
        <xdr:cNvPr id="299" name="フローチャート: 判断 298"/>
        <xdr:cNvSpPr/>
      </xdr:nvSpPr>
      <xdr:spPr>
        <a:xfrm>
          <a:off x="7810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138878</xdr:rowOff>
    </xdr:from>
    <xdr:ext cx="534377" cy="259045"/>
    <xdr:sp macro="" textlink="">
      <xdr:nvSpPr>
        <xdr:cNvPr id="300" name="テキスト ボックス 299"/>
        <xdr:cNvSpPr txBox="1"/>
      </xdr:nvSpPr>
      <xdr:spPr>
        <a:xfrm>
          <a:off x="759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65164</xdr:rowOff>
    </xdr:from>
    <xdr:to>
      <xdr:col>36</xdr:col>
      <xdr:colOff>165100</xdr:colOff>
      <xdr:row>37</xdr:row>
      <xdr:rowOff>166763</xdr:rowOff>
    </xdr:to>
    <xdr:sp macro="" textlink="">
      <xdr:nvSpPr>
        <xdr:cNvPr id="301" name="フローチャート: 判断 300"/>
        <xdr:cNvSpPr/>
      </xdr:nvSpPr>
      <xdr:spPr>
        <a:xfrm>
          <a:off x="6921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157890</xdr:rowOff>
    </xdr:from>
    <xdr:ext cx="534377" cy="259045"/>
    <xdr:sp macro="" textlink="">
      <xdr:nvSpPr>
        <xdr:cNvPr id="302" name="テキスト ボックス 301"/>
        <xdr:cNvSpPr txBox="1"/>
      </xdr:nvSpPr>
      <xdr:spPr>
        <a:xfrm>
          <a:off x="6705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104673</xdr:rowOff>
    </xdr:from>
    <xdr:to>
      <xdr:col>55</xdr:col>
      <xdr:colOff>50800</xdr:colOff>
      <xdr:row>35</xdr:row>
      <xdr:rowOff>34823</xdr:rowOff>
    </xdr:to>
    <xdr:sp macro="" textlink="">
      <xdr:nvSpPr>
        <xdr:cNvPr id="308" name="楕円 307"/>
        <xdr:cNvSpPr/>
      </xdr:nvSpPr>
      <xdr:spPr>
        <a:xfrm>
          <a:off x="10426700" y="59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127550</xdr:rowOff>
    </xdr:from>
    <xdr:ext cx="534377" cy="259045"/>
    <xdr:sp macro="" textlink="">
      <xdr:nvSpPr>
        <xdr:cNvPr id="309" name="補助費等該当値テキスト"/>
        <xdr:cNvSpPr txBox="1"/>
      </xdr:nvSpPr>
      <xdr:spPr>
        <a:xfrm>
          <a:off x="10528300" y="57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150721</xdr:rowOff>
    </xdr:from>
    <xdr:to>
      <xdr:col>50</xdr:col>
      <xdr:colOff>165100</xdr:colOff>
      <xdr:row>35</xdr:row>
      <xdr:rowOff>80871</xdr:rowOff>
    </xdr:to>
    <xdr:sp macro="" textlink="">
      <xdr:nvSpPr>
        <xdr:cNvPr id="310" name="楕円 309"/>
        <xdr:cNvSpPr/>
      </xdr:nvSpPr>
      <xdr:spPr>
        <a:xfrm>
          <a:off x="9588500" y="59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97398</xdr:rowOff>
    </xdr:from>
    <xdr:ext cx="534377" cy="259045"/>
    <xdr:sp macro="" textlink="">
      <xdr:nvSpPr>
        <xdr:cNvPr id="311" name="テキスト ボックス 310"/>
        <xdr:cNvSpPr txBox="1"/>
      </xdr:nvSpPr>
      <xdr:spPr>
        <a:xfrm>
          <a:off x="9372111" y="57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54016</xdr:rowOff>
    </xdr:from>
    <xdr:to>
      <xdr:col>46</xdr:col>
      <xdr:colOff>38100</xdr:colOff>
      <xdr:row>30</xdr:row>
      <xdr:rowOff>155616</xdr:rowOff>
    </xdr:to>
    <xdr:sp macro="" textlink="">
      <xdr:nvSpPr>
        <xdr:cNvPr id="312" name="楕円 311"/>
        <xdr:cNvSpPr/>
      </xdr:nvSpPr>
      <xdr:spPr>
        <a:xfrm>
          <a:off x="8699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693</xdr:rowOff>
    </xdr:from>
    <xdr:ext cx="599010" cy="259045"/>
    <xdr:sp macro="" textlink="">
      <xdr:nvSpPr>
        <xdr:cNvPr id="313" name="テキスト ボックス 312"/>
        <xdr:cNvSpPr txBox="1"/>
      </xdr:nvSpPr>
      <xdr:spPr>
        <a:xfrm>
          <a:off x="8450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16982</xdr:rowOff>
    </xdr:from>
    <xdr:to>
      <xdr:col>41</xdr:col>
      <xdr:colOff>101600</xdr:colOff>
      <xdr:row>36</xdr:row>
      <xdr:rowOff>118582</xdr:rowOff>
    </xdr:to>
    <xdr:sp macro="" textlink="">
      <xdr:nvSpPr>
        <xdr:cNvPr id="314" name="楕円 313"/>
        <xdr:cNvSpPr/>
      </xdr:nvSpPr>
      <xdr:spPr>
        <a:xfrm>
          <a:off x="7810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135109</xdr:rowOff>
    </xdr:from>
    <xdr:ext cx="534377" cy="259045"/>
    <xdr:sp macro="" textlink="">
      <xdr:nvSpPr>
        <xdr:cNvPr id="315" name="テキスト ボックス 314"/>
        <xdr:cNvSpPr txBox="1"/>
      </xdr:nvSpPr>
      <xdr:spPr>
        <a:xfrm>
          <a:off x="7594111" y="59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146362</xdr:rowOff>
    </xdr:from>
    <xdr:to>
      <xdr:col>36</xdr:col>
      <xdr:colOff>165100</xdr:colOff>
      <xdr:row>37</xdr:row>
      <xdr:rowOff>76512</xdr:rowOff>
    </xdr:to>
    <xdr:sp macro="" textlink="">
      <xdr:nvSpPr>
        <xdr:cNvPr id="316" name="楕円 315"/>
        <xdr:cNvSpPr/>
      </xdr:nvSpPr>
      <xdr:spPr>
        <a:xfrm>
          <a:off x="6921500" y="63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93039</xdr:rowOff>
    </xdr:from>
    <xdr:ext cx="534377" cy="259045"/>
    <xdr:sp macro="" textlink="">
      <xdr:nvSpPr>
        <xdr:cNvPr id="317" name="テキスト ボックス 316"/>
        <xdr:cNvSpPr txBox="1"/>
      </xdr:nvSpPr>
      <xdr:spPr>
        <a:xfrm>
          <a:off x="6705111" y="6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1" name="直線コネクタ 340"/>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2"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3" name="直線コネクタ 342"/>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4"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5" name="直線コネクタ 344"/>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155651</xdr:rowOff>
    </xdr:from>
    <xdr:to>
      <xdr:col>55</xdr:col>
      <xdr:colOff>0</xdr:colOff>
      <xdr:row>55</xdr:row>
      <xdr:rowOff>127762</xdr:rowOff>
    </xdr:to>
    <xdr:cxnSp macro="">
      <xdr:nvCxnSpPr>
        <xdr:cNvPr id="346" name="直線コネクタ 345"/>
        <xdr:cNvCxnSpPr/>
      </xdr:nvCxnSpPr>
      <xdr:spPr>
        <a:xfrm flipV="1">
          <a:off x="9639300" y="9242501"/>
          <a:ext cx="8382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7"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48" name="フローチャート: 判断 347"/>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120638</xdr:rowOff>
    </xdr:from>
    <xdr:to>
      <xdr:col>50</xdr:col>
      <xdr:colOff>114300</xdr:colOff>
      <xdr:row>55</xdr:row>
      <xdr:rowOff>127762</xdr:rowOff>
    </xdr:to>
    <xdr:cxnSp macro="">
      <xdr:nvCxnSpPr>
        <xdr:cNvPr id="349" name="直線コネクタ 348"/>
        <xdr:cNvCxnSpPr/>
      </xdr:nvCxnSpPr>
      <xdr:spPr>
        <a:xfrm>
          <a:off x="8750300" y="955038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0" name="フローチャート: 判断 349"/>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1" name="テキスト ボックス 350"/>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166205</xdr:rowOff>
    </xdr:from>
    <xdr:to>
      <xdr:col>45</xdr:col>
      <xdr:colOff>177800</xdr:colOff>
      <xdr:row>55</xdr:row>
      <xdr:rowOff>120638</xdr:rowOff>
    </xdr:to>
    <xdr:cxnSp macro="">
      <xdr:nvCxnSpPr>
        <xdr:cNvPr id="352" name="直線コネクタ 351"/>
        <xdr:cNvCxnSpPr/>
      </xdr:nvCxnSpPr>
      <xdr:spPr>
        <a:xfrm>
          <a:off x="7861300" y="9424505"/>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3" name="フローチャート: 判断 352"/>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4" name="テキスト ボックス 353"/>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166205</xdr:rowOff>
    </xdr:from>
    <xdr:to>
      <xdr:col>41</xdr:col>
      <xdr:colOff>50800</xdr:colOff>
      <xdr:row>56</xdr:row>
      <xdr:rowOff>34849</xdr:rowOff>
    </xdr:to>
    <xdr:cxnSp macro="">
      <xdr:nvCxnSpPr>
        <xdr:cNvPr id="355" name="直線コネクタ 354"/>
        <xdr:cNvCxnSpPr/>
      </xdr:nvCxnSpPr>
      <xdr:spPr>
        <a:xfrm flipV="1">
          <a:off x="6972300" y="9424505"/>
          <a:ext cx="889000" cy="2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6" name="フローチャート: 判断 355"/>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7" name="テキスト ボックス 356"/>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58" name="フローチャート: 判断 357"/>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59" name="テキスト ボックス 358"/>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104851</xdr:rowOff>
    </xdr:from>
    <xdr:to>
      <xdr:col>55</xdr:col>
      <xdr:colOff>50800</xdr:colOff>
      <xdr:row>54</xdr:row>
      <xdr:rowOff>35001</xdr:rowOff>
    </xdr:to>
    <xdr:sp macro="" textlink="">
      <xdr:nvSpPr>
        <xdr:cNvPr id="365" name="楕円 364"/>
        <xdr:cNvSpPr/>
      </xdr:nvSpPr>
      <xdr:spPr>
        <a:xfrm>
          <a:off x="10426700" y="91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127728</xdr:rowOff>
    </xdr:from>
    <xdr:ext cx="534377" cy="259045"/>
    <xdr:sp macro="" textlink="">
      <xdr:nvSpPr>
        <xdr:cNvPr id="366" name="普通建設事業費該当値テキスト"/>
        <xdr:cNvSpPr txBox="1"/>
      </xdr:nvSpPr>
      <xdr:spPr>
        <a:xfrm>
          <a:off x="10528300" y="90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76962</xdr:rowOff>
    </xdr:from>
    <xdr:to>
      <xdr:col>50</xdr:col>
      <xdr:colOff>165100</xdr:colOff>
      <xdr:row>56</xdr:row>
      <xdr:rowOff>7112</xdr:rowOff>
    </xdr:to>
    <xdr:sp macro="" textlink="">
      <xdr:nvSpPr>
        <xdr:cNvPr id="367" name="楕円 366"/>
        <xdr:cNvSpPr/>
      </xdr:nvSpPr>
      <xdr:spPr>
        <a:xfrm>
          <a:off x="9588500" y="95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23639</xdr:rowOff>
    </xdr:from>
    <xdr:ext cx="534377" cy="259045"/>
    <xdr:sp macro="" textlink="">
      <xdr:nvSpPr>
        <xdr:cNvPr id="368" name="テキスト ボックス 367"/>
        <xdr:cNvSpPr txBox="1"/>
      </xdr:nvSpPr>
      <xdr:spPr>
        <a:xfrm>
          <a:off x="9372111" y="92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69838</xdr:rowOff>
    </xdr:from>
    <xdr:to>
      <xdr:col>46</xdr:col>
      <xdr:colOff>38100</xdr:colOff>
      <xdr:row>55</xdr:row>
      <xdr:rowOff>171438</xdr:rowOff>
    </xdr:to>
    <xdr:sp macro="" textlink="">
      <xdr:nvSpPr>
        <xdr:cNvPr id="369" name="楕円 368"/>
        <xdr:cNvSpPr/>
      </xdr:nvSpPr>
      <xdr:spPr>
        <a:xfrm>
          <a:off x="8699500" y="94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16515</xdr:rowOff>
    </xdr:from>
    <xdr:ext cx="534377" cy="259045"/>
    <xdr:sp macro="" textlink="">
      <xdr:nvSpPr>
        <xdr:cNvPr id="370" name="テキスト ボックス 369"/>
        <xdr:cNvSpPr txBox="1"/>
      </xdr:nvSpPr>
      <xdr:spPr>
        <a:xfrm>
          <a:off x="8483111" y="92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115405</xdr:rowOff>
    </xdr:from>
    <xdr:to>
      <xdr:col>41</xdr:col>
      <xdr:colOff>101600</xdr:colOff>
      <xdr:row>55</xdr:row>
      <xdr:rowOff>45555</xdr:rowOff>
    </xdr:to>
    <xdr:sp macro="" textlink="">
      <xdr:nvSpPr>
        <xdr:cNvPr id="371" name="楕円 370"/>
        <xdr:cNvSpPr/>
      </xdr:nvSpPr>
      <xdr:spPr>
        <a:xfrm>
          <a:off x="7810500" y="9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62082</xdr:rowOff>
    </xdr:from>
    <xdr:ext cx="534377" cy="259045"/>
    <xdr:sp macro="" textlink="">
      <xdr:nvSpPr>
        <xdr:cNvPr id="372" name="テキスト ボックス 371"/>
        <xdr:cNvSpPr txBox="1"/>
      </xdr:nvSpPr>
      <xdr:spPr>
        <a:xfrm>
          <a:off x="7594111" y="91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155499</xdr:rowOff>
    </xdr:from>
    <xdr:to>
      <xdr:col>36</xdr:col>
      <xdr:colOff>165100</xdr:colOff>
      <xdr:row>56</xdr:row>
      <xdr:rowOff>85649</xdr:rowOff>
    </xdr:to>
    <xdr:sp macro="" textlink="">
      <xdr:nvSpPr>
        <xdr:cNvPr id="373" name="楕円 372"/>
        <xdr:cNvSpPr/>
      </xdr:nvSpPr>
      <xdr:spPr>
        <a:xfrm>
          <a:off x="6921500" y="95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76776</xdr:rowOff>
    </xdr:from>
    <xdr:ext cx="534377" cy="259045"/>
    <xdr:sp macro="" textlink="">
      <xdr:nvSpPr>
        <xdr:cNvPr id="374" name="テキスト ボックス 373"/>
        <xdr:cNvSpPr txBox="1"/>
      </xdr:nvSpPr>
      <xdr:spPr>
        <a:xfrm>
          <a:off x="6705111" y="96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28921</xdr:rowOff>
    </xdr:from>
    <xdr:to>
      <xdr:col>55</xdr:col>
      <xdr:colOff>0</xdr:colOff>
      <xdr:row>78</xdr:row>
      <xdr:rowOff>53015</xdr:rowOff>
    </xdr:to>
    <xdr:cxnSp macro="">
      <xdr:nvCxnSpPr>
        <xdr:cNvPr id="401" name="直線コネクタ 400"/>
        <xdr:cNvCxnSpPr/>
      </xdr:nvCxnSpPr>
      <xdr:spPr>
        <a:xfrm flipV="1">
          <a:off x="9639300" y="13402021"/>
          <a:ext cx="8382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2"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53015</xdr:rowOff>
    </xdr:from>
    <xdr:to>
      <xdr:col>50</xdr:col>
      <xdr:colOff>114300</xdr:colOff>
      <xdr:row>78</xdr:row>
      <xdr:rowOff>73451</xdr:rowOff>
    </xdr:to>
    <xdr:cxnSp macro="">
      <xdr:nvCxnSpPr>
        <xdr:cNvPr id="404" name="直線コネクタ 403"/>
        <xdr:cNvCxnSpPr/>
      </xdr:nvCxnSpPr>
      <xdr:spPr>
        <a:xfrm flipV="1">
          <a:off x="8750300" y="13426115"/>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6" name="テキスト ボックス 405"/>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63553</xdr:rowOff>
    </xdr:from>
    <xdr:to>
      <xdr:col>45</xdr:col>
      <xdr:colOff>177800</xdr:colOff>
      <xdr:row>78</xdr:row>
      <xdr:rowOff>73451</xdr:rowOff>
    </xdr:to>
    <xdr:cxnSp macro="">
      <xdr:nvCxnSpPr>
        <xdr:cNvPr id="407" name="直線コネクタ 406"/>
        <xdr:cNvCxnSpPr/>
      </xdr:nvCxnSpPr>
      <xdr:spPr>
        <a:xfrm>
          <a:off x="7861300" y="1343665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08" name="フローチャート: 判断 407"/>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09" name="テキスト ボックス 408"/>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63553</xdr:rowOff>
    </xdr:from>
    <xdr:to>
      <xdr:col>41</xdr:col>
      <xdr:colOff>50800</xdr:colOff>
      <xdr:row>78</xdr:row>
      <xdr:rowOff>97752</xdr:rowOff>
    </xdr:to>
    <xdr:cxnSp macro="">
      <xdr:nvCxnSpPr>
        <xdr:cNvPr id="410" name="直線コネクタ 409"/>
        <xdr:cNvCxnSpPr/>
      </xdr:nvCxnSpPr>
      <xdr:spPr>
        <a:xfrm flipV="1">
          <a:off x="6972300" y="13436653"/>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1" name="フローチャート: 判断 410"/>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2" name="テキスト ボックス 411"/>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3" name="フローチャート: 判断 412"/>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4" name="テキスト ボックス 413"/>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149571</xdr:rowOff>
    </xdr:from>
    <xdr:to>
      <xdr:col>55</xdr:col>
      <xdr:colOff>50800</xdr:colOff>
      <xdr:row>78</xdr:row>
      <xdr:rowOff>79721</xdr:rowOff>
    </xdr:to>
    <xdr:sp macro="" textlink="">
      <xdr:nvSpPr>
        <xdr:cNvPr id="420" name="楕円 419"/>
        <xdr:cNvSpPr/>
      </xdr:nvSpPr>
      <xdr:spPr>
        <a:xfrm>
          <a:off x="10426700" y="133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64498</xdr:rowOff>
    </xdr:from>
    <xdr:ext cx="469744" cy="259045"/>
    <xdr:sp macro="" textlink="">
      <xdr:nvSpPr>
        <xdr:cNvPr id="421" name="普通建設事業費 （ うち新規整備　）該当値テキスト"/>
        <xdr:cNvSpPr txBox="1"/>
      </xdr:nvSpPr>
      <xdr:spPr>
        <a:xfrm>
          <a:off x="10528300" y="132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2215</xdr:rowOff>
    </xdr:from>
    <xdr:to>
      <xdr:col>50</xdr:col>
      <xdr:colOff>165100</xdr:colOff>
      <xdr:row>78</xdr:row>
      <xdr:rowOff>103815</xdr:rowOff>
    </xdr:to>
    <xdr:sp macro="" textlink="">
      <xdr:nvSpPr>
        <xdr:cNvPr id="422" name="楕円 421"/>
        <xdr:cNvSpPr/>
      </xdr:nvSpPr>
      <xdr:spPr>
        <a:xfrm>
          <a:off x="95885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94942</xdr:rowOff>
    </xdr:from>
    <xdr:ext cx="469744" cy="259045"/>
    <xdr:sp macro="" textlink="">
      <xdr:nvSpPr>
        <xdr:cNvPr id="423" name="テキスト ボックス 422"/>
        <xdr:cNvSpPr txBox="1"/>
      </xdr:nvSpPr>
      <xdr:spPr>
        <a:xfrm>
          <a:off x="9404428" y="134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22651</xdr:rowOff>
    </xdr:from>
    <xdr:to>
      <xdr:col>46</xdr:col>
      <xdr:colOff>38100</xdr:colOff>
      <xdr:row>78</xdr:row>
      <xdr:rowOff>124251</xdr:rowOff>
    </xdr:to>
    <xdr:sp macro="" textlink="">
      <xdr:nvSpPr>
        <xdr:cNvPr id="424" name="楕円 423"/>
        <xdr:cNvSpPr/>
      </xdr:nvSpPr>
      <xdr:spPr>
        <a:xfrm>
          <a:off x="8699500" y="13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115378</xdr:rowOff>
    </xdr:from>
    <xdr:ext cx="469744" cy="259045"/>
    <xdr:sp macro="" textlink="">
      <xdr:nvSpPr>
        <xdr:cNvPr id="425" name="テキスト ボックス 424"/>
        <xdr:cNvSpPr txBox="1"/>
      </xdr:nvSpPr>
      <xdr:spPr>
        <a:xfrm>
          <a:off x="8515428" y="134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12753</xdr:rowOff>
    </xdr:from>
    <xdr:to>
      <xdr:col>41</xdr:col>
      <xdr:colOff>101600</xdr:colOff>
      <xdr:row>78</xdr:row>
      <xdr:rowOff>114353</xdr:rowOff>
    </xdr:to>
    <xdr:sp macro="" textlink="">
      <xdr:nvSpPr>
        <xdr:cNvPr id="426" name="楕円 425"/>
        <xdr:cNvSpPr/>
      </xdr:nvSpPr>
      <xdr:spPr>
        <a:xfrm>
          <a:off x="7810500" y="133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105480</xdr:rowOff>
    </xdr:from>
    <xdr:ext cx="469744" cy="259045"/>
    <xdr:sp macro="" textlink="">
      <xdr:nvSpPr>
        <xdr:cNvPr id="427" name="テキスト ボックス 426"/>
        <xdr:cNvSpPr txBox="1"/>
      </xdr:nvSpPr>
      <xdr:spPr>
        <a:xfrm>
          <a:off x="7626428" y="134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46952</xdr:rowOff>
    </xdr:from>
    <xdr:to>
      <xdr:col>36</xdr:col>
      <xdr:colOff>165100</xdr:colOff>
      <xdr:row>78</xdr:row>
      <xdr:rowOff>148552</xdr:rowOff>
    </xdr:to>
    <xdr:sp macro="" textlink="">
      <xdr:nvSpPr>
        <xdr:cNvPr id="428" name="楕円 427"/>
        <xdr:cNvSpPr/>
      </xdr:nvSpPr>
      <xdr:spPr>
        <a:xfrm>
          <a:off x="6921500" y="134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139679</xdr:rowOff>
    </xdr:from>
    <xdr:ext cx="469744" cy="259045"/>
    <xdr:sp macro="" textlink="">
      <xdr:nvSpPr>
        <xdr:cNvPr id="429" name="テキスト ボックス 428"/>
        <xdr:cNvSpPr txBox="1"/>
      </xdr:nvSpPr>
      <xdr:spPr>
        <a:xfrm>
          <a:off x="6737428" y="1351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1" name="直線コネクタ 450"/>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2"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3" name="直線コネクタ 452"/>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4"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5" name="直線コネクタ 454"/>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78572</xdr:rowOff>
    </xdr:from>
    <xdr:to>
      <xdr:col>55</xdr:col>
      <xdr:colOff>0</xdr:colOff>
      <xdr:row>93</xdr:row>
      <xdr:rowOff>84996</xdr:rowOff>
    </xdr:to>
    <xdr:cxnSp macro="">
      <xdr:nvCxnSpPr>
        <xdr:cNvPr id="456" name="直線コネクタ 455"/>
        <xdr:cNvCxnSpPr/>
      </xdr:nvCxnSpPr>
      <xdr:spPr>
        <a:xfrm flipV="1">
          <a:off x="9639300" y="15509072"/>
          <a:ext cx="838200" cy="5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7" name="普通建設事業費 （ うち更新整備　）平均値テキスト"/>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58" name="フローチャート: 判断 457"/>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84996</xdr:rowOff>
    </xdr:from>
    <xdr:to>
      <xdr:col>50</xdr:col>
      <xdr:colOff>114300</xdr:colOff>
      <xdr:row>93</xdr:row>
      <xdr:rowOff>114212</xdr:rowOff>
    </xdr:to>
    <xdr:cxnSp macro="">
      <xdr:nvCxnSpPr>
        <xdr:cNvPr id="459" name="直線コネクタ 458"/>
        <xdr:cNvCxnSpPr/>
      </xdr:nvCxnSpPr>
      <xdr:spPr>
        <a:xfrm flipV="1">
          <a:off x="8750300" y="16029846"/>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0" name="フローチャート: 判断 459"/>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1" name="テキスト ボックス 460"/>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75440</xdr:rowOff>
    </xdr:from>
    <xdr:to>
      <xdr:col>45</xdr:col>
      <xdr:colOff>177800</xdr:colOff>
      <xdr:row>93</xdr:row>
      <xdr:rowOff>114212</xdr:rowOff>
    </xdr:to>
    <xdr:cxnSp macro="">
      <xdr:nvCxnSpPr>
        <xdr:cNvPr id="462" name="直線コネクタ 461"/>
        <xdr:cNvCxnSpPr/>
      </xdr:nvCxnSpPr>
      <xdr:spPr>
        <a:xfrm>
          <a:off x="7861300" y="16020290"/>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3" name="フローチャート: 判断 462"/>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4" name="テキスト ボックス 463"/>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75440</xdr:rowOff>
    </xdr:from>
    <xdr:to>
      <xdr:col>41</xdr:col>
      <xdr:colOff>50800</xdr:colOff>
      <xdr:row>94</xdr:row>
      <xdr:rowOff>57610</xdr:rowOff>
    </xdr:to>
    <xdr:cxnSp macro="">
      <xdr:nvCxnSpPr>
        <xdr:cNvPr id="465" name="直線コネクタ 464"/>
        <xdr:cNvCxnSpPr/>
      </xdr:nvCxnSpPr>
      <xdr:spPr>
        <a:xfrm flipV="1">
          <a:off x="6972300" y="16020290"/>
          <a:ext cx="8890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6" name="フローチャート: 判断 465"/>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7" name="テキスト ボックス 466"/>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68" name="フローチャート: 判断 467"/>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69" name="テキスト ボックス 468"/>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27772</xdr:rowOff>
    </xdr:from>
    <xdr:to>
      <xdr:col>55</xdr:col>
      <xdr:colOff>50800</xdr:colOff>
      <xdr:row>90</xdr:row>
      <xdr:rowOff>129372</xdr:rowOff>
    </xdr:to>
    <xdr:sp macro="" textlink="">
      <xdr:nvSpPr>
        <xdr:cNvPr id="475" name="楕円 474"/>
        <xdr:cNvSpPr/>
      </xdr:nvSpPr>
      <xdr:spPr>
        <a:xfrm>
          <a:off x="10426700" y="154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152249</xdr:rowOff>
    </xdr:from>
    <xdr:ext cx="534377" cy="259045"/>
    <xdr:sp macro="" textlink="">
      <xdr:nvSpPr>
        <xdr:cNvPr id="476" name="普通建設事業費 （ うち更新整備　）該当値テキスト"/>
        <xdr:cNvSpPr txBox="1"/>
      </xdr:nvSpPr>
      <xdr:spPr>
        <a:xfrm>
          <a:off x="10528300" y="154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34196</xdr:rowOff>
    </xdr:from>
    <xdr:to>
      <xdr:col>50</xdr:col>
      <xdr:colOff>165100</xdr:colOff>
      <xdr:row>93</xdr:row>
      <xdr:rowOff>135796</xdr:rowOff>
    </xdr:to>
    <xdr:sp macro="" textlink="">
      <xdr:nvSpPr>
        <xdr:cNvPr id="477" name="楕円 476"/>
        <xdr:cNvSpPr/>
      </xdr:nvSpPr>
      <xdr:spPr>
        <a:xfrm>
          <a:off x="9588500" y="159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152323</xdr:rowOff>
    </xdr:from>
    <xdr:ext cx="534377" cy="259045"/>
    <xdr:sp macro="" textlink="">
      <xdr:nvSpPr>
        <xdr:cNvPr id="478" name="テキスト ボックス 477"/>
        <xdr:cNvSpPr txBox="1"/>
      </xdr:nvSpPr>
      <xdr:spPr>
        <a:xfrm>
          <a:off x="9372111" y="157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63412</xdr:rowOff>
    </xdr:from>
    <xdr:to>
      <xdr:col>46</xdr:col>
      <xdr:colOff>38100</xdr:colOff>
      <xdr:row>93</xdr:row>
      <xdr:rowOff>165012</xdr:rowOff>
    </xdr:to>
    <xdr:sp macro="" textlink="">
      <xdr:nvSpPr>
        <xdr:cNvPr id="479" name="楕円 478"/>
        <xdr:cNvSpPr/>
      </xdr:nvSpPr>
      <xdr:spPr>
        <a:xfrm>
          <a:off x="8699500" y="16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10089</xdr:rowOff>
    </xdr:from>
    <xdr:ext cx="534377" cy="259045"/>
    <xdr:sp macro="" textlink="">
      <xdr:nvSpPr>
        <xdr:cNvPr id="480" name="テキスト ボックス 479"/>
        <xdr:cNvSpPr txBox="1"/>
      </xdr:nvSpPr>
      <xdr:spPr>
        <a:xfrm>
          <a:off x="8483111" y="157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24640</xdr:rowOff>
    </xdr:from>
    <xdr:to>
      <xdr:col>41</xdr:col>
      <xdr:colOff>101600</xdr:colOff>
      <xdr:row>93</xdr:row>
      <xdr:rowOff>126240</xdr:rowOff>
    </xdr:to>
    <xdr:sp macro="" textlink="">
      <xdr:nvSpPr>
        <xdr:cNvPr id="481" name="楕円 480"/>
        <xdr:cNvSpPr/>
      </xdr:nvSpPr>
      <xdr:spPr>
        <a:xfrm>
          <a:off x="7810500" y="15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142767</xdr:rowOff>
    </xdr:from>
    <xdr:ext cx="534377" cy="259045"/>
    <xdr:sp macro="" textlink="">
      <xdr:nvSpPr>
        <xdr:cNvPr id="482" name="テキスト ボックス 481"/>
        <xdr:cNvSpPr txBox="1"/>
      </xdr:nvSpPr>
      <xdr:spPr>
        <a:xfrm>
          <a:off x="7594111" y="157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6810</xdr:rowOff>
    </xdr:from>
    <xdr:to>
      <xdr:col>36</xdr:col>
      <xdr:colOff>165100</xdr:colOff>
      <xdr:row>94</xdr:row>
      <xdr:rowOff>108410</xdr:rowOff>
    </xdr:to>
    <xdr:sp macro="" textlink="">
      <xdr:nvSpPr>
        <xdr:cNvPr id="483" name="楕円 482"/>
        <xdr:cNvSpPr/>
      </xdr:nvSpPr>
      <xdr:spPr>
        <a:xfrm>
          <a:off x="6921500" y="161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124937</xdr:rowOff>
    </xdr:from>
    <xdr:ext cx="534377" cy="259045"/>
    <xdr:sp macro="" textlink="">
      <xdr:nvSpPr>
        <xdr:cNvPr id="484" name="テキスト ボックス 483"/>
        <xdr:cNvSpPr txBox="1"/>
      </xdr:nvSpPr>
      <xdr:spPr>
        <a:xfrm>
          <a:off x="6705111" y="158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08" name="直線コネクタ 507"/>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1"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2" name="直線コネクタ 511"/>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49530</xdr:rowOff>
    </xdr:from>
    <xdr:to>
      <xdr:col>85</xdr:col>
      <xdr:colOff>127000</xdr:colOff>
      <xdr:row>37</xdr:row>
      <xdr:rowOff>151511</xdr:rowOff>
    </xdr:to>
    <xdr:cxnSp macro="">
      <xdr:nvCxnSpPr>
        <xdr:cNvPr id="513" name="直線コネクタ 512"/>
        <xdr:cNvCxnSpPr/>
      </xdr:nvCxnSpPr>
      <xdr:spPr>
        <a:xfrm flipV="1">
          <a:off x="15481300" y="6221730"/>
          <a:ext cx="83820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54373</xdr:rowOff>
    </xdr:from>
    <xdr:ext cx="378565" cy="259045"/>
    <xdr:sp macro="" textlink="">
      <xdr:nvSpPr>
        <xdr:cNvPr id="514" name="災害復旧事業費平均値テキスト"/>
        <xdr:cNvSpPr txBox="1"/>
      </xdr:nvSpPr>
      <xdr:spPr>
        <a:xfrm>
          <a:off x="16370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5" name="フローチャート: 判断 514"/>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151511</xdr:rowOff>
    </xdr:from>
    <xdr:to>
      <xdr:col>81</xdr:col>
      <xdr:colOff>50800</xdr:colOff>
      <xdr:row>38</xdr:row>
      <xdr:rowOff>59563</xdr:rowOff>
    </xdr:to>
    <xdr:cxnSp macro="">
      <xdr:nvCxnSpPr>
        <xdr:cNvPr id="516" name="直線コネクタ 515"/>
        <xdr:cNvCxnSpPr/>
      </xdr:nvCxnSpPr>
      <xdr:spPr>
        <a:xfrm flipV="1">
          <a:off x="14592300" y="6495161"/>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7" name="フローチャート: 判断 51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168419</xdr:rowOff>
    </xdr:from>
    <xdr:ext cx="378565" cy="259045"/>
    <xdr:sp macro="" textlink="">
      <xdr:nvSpPr>
        <xdr:cNvPr id="518" name="テキスト ボックス 517"/>
        <xdr:cNvSpPr txBox="1"/>
      </xdr:nvSpPr>
      <xdr:spPr>
        <a:xfrm>
          <a:off x="15292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106553</xdr:rowOff>
    </xdr:from>
    <xdr:to>
      <xdr:col>76</xdr:col>
      <xdr:colOff>114300</xdr:colOff>
      <xdr:row>38</xdr:row>
      <xdr:rowOff>59563</xdr:rowOff>
    </xdr:to>
    <xdr:cxnSp macro="">
      <xdr:nvCxnSpPr>
        <xdr:cNvPr id="519" name="直線コネクタ 518"/>
        <xdr:cNvCxnSpPr/>
      </xdr:nvCxnSpPr>
      <xdr:spPr>
        <a:xfrm>
          <a:off x="13703300" y="6107303"/>
          <a:ext cx="889000" cy="4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0" name="フローチャート: 判断 519"/>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126255</xdr:rowOff>
    </xdr:from>
    <xdr:ext cx="469744" cy="259045"/>
    <xdr:sp macro="" textlink="">
      <xdr:nvSpPr>
        <xdr:cNvPr id="521" name="テキスト ボックス 520"/>
        <xdr:cNvSpPr txBox="1"/>
      </xdr:nvSpPr>
      <xdr:spPr>
        <a:xfrm>
          <a:off x="14357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157353</xdr:rowOff>
    </xdr:from>
    <xdr:to>
      <xdr:col>71</xdr:col>
      <xdr:colOff>177800</xdr:colOff>
      <xdr:row>35</xdr:row>
      <xdr:rowOff>106553</xdr:rowOff>
    </xdr:to>
    <xdr:cxnSp macro="">
      <xdr:nvCxnSpPr>
        <xdr:cNvPr id="522" name="直線コネクタ 521"/>
        <xdr:cNvCxnSpPr/>
      </xdr:nvCxnSpPr>
      <xdr:spPr>
        <a:xfrm>
          <a:off x="12814300" y="5986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3" name="フローチャート: 判断 522"/>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4" name="テキスト ボックス 523"/>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5" name="フローチャート: 判断 524"/>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6" name="テキスト ボックス 525"/>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532" name="楕円 531"/>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21607</xdr:rowOff>
    </xdr:from>
    <xdr:ext cx="469744" cy="259045"/>
    <xdr:sp macro="" textlink="">
      <xdr:nvSpPr>
        <xdr:cNvPr id="533" name="災害復旧事業費該当値テキスト"/>
        <xdr:cNvSpPr txBox="1"/>
      </xdr:nvSpPr>
      <xdr:spPr>
        <a:xfrm>
          <a:off x="16370300"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100711</xdr:rowOff>
    </xdr:from>
    <xdr:to>
      <xdr:col>81</xdr:col>
      <xdr:colOff>101600</xdr:colOff>
      <xdr:row>38</xdr:row>
      <xdr:rowOff>30861</xdr:rowOff>
    </xdr:to>
    <xdr:sp macro="" textlink="">
      <xdr:nvSpPr>
        <xdr:cNvPr id="534" name="楕円 533"/>
        <xdr:cNvSpPr/>
      </xdr:nvSpPr>
      <xdr:spPr>
        <a:xfrm>
          <a:off x="15430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47388</xdr:rowOff>
    </xdr:from>
    <xdr:ext cx="469744" cy="259045"/>
    <xdr:sp macro="" textlink="">
      <xdr:nvSpPr>
        <xdr:cNvPr id="535" name="テキスト ボックス 534"/>
        <xdr:cNvSpPr txBox="1"/>
      </xdr:nvSpPr>
      <xdr:spPr>
        <a:xfrm>
          <a:off x="1524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8763</xdr:rowOff>
    </xdr:from>
    <xdr:to>
      <xdr:col>76</xdr:col>
      <xdr:colOff>165100</xdr:colOff>
      <xdr:row>38</xdr:row>
      <xdr:rowOff>110363</xdr:rowOff>
    </xdr:to>
    <xdr:sp macro="" textlink="">
      <xdr:nvSpPr>
        <xdr:cNvPr id="536" name="楕円 535"/>
        <xdr:cNvSpPr/>
      </xdr:nvSpPr>
      <xdr:spPr>
        <a:xfrm>
          <a:off x="14541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126890</xdr:rowOff>
    </xdr:from>
    <xdr:ext cx="469744" cy="259045"/>
    <xdr:sp macro="" textlink="">
      <xdr:nvSpPr>
        <xdr:cNvPr id="537" name="テキスト ボックス 536"/>
        <xdr:cNvSpPr txBox="1"/>
      </xdr:nvSpPr>
      <xdr:spPr>
        <a:xfrm>
          <a:off x="14357428" y="62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55753</xdr:rowOff>
    </xdr:from>
    <xdr:to>
      <xdr:col>72</xdr:col>
      <xdr:colOff>38100</xdr:colOff>
      <xdr:row>35</xdr:row>
      <xdr:rowOff>157353</xdr:rowOff>
    </xdr:to>
    <xdr:sp macro="" textlink="">
      <xdr:nvSpPr>
        <xdr:cNvPr id="538" name="楕円 537"/>
        <xdr:cNvSpPr/>
      </xdr:nvSpPr>
      <xdr:spPr>
        <a:xfrm>
          <a:off x="13652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2430</xdr:rowOff>
    </xdr:from>
    <xdr:ext cx="469744" cy="259045"/>
    <xdr:sp macro="" textlink="">
      <xdr:nvSpPr>
        <xdr:cNvPr id="539" name="テキスト ボックス 538"/>
        <xdr:cNvSpPr txBox="1"/>
      </xdr:nvSpPr>
      <xdr:spPr>
        <a:xfrm>
          <a:off x="13468428" y="58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106553</xdr:rowOff>
    </xdr:from>
    <xdr:to>
      <xdr:col>67</xdr:col>
      <xdr:colOff>101600</xdr:colOff>
      <xdr:row>35</xdr:row>
      <xdr:rowOff>36703</xdr:rowOff>
    </xdr:to>
    <xdr:sp macro="" textlink="">
      <xdr:nvSpPr>
        <xdr:cNvPr id="540" name="楕円 539"/>
        <xdr:cNvSpPr/>
      </xdr:nvSpPr>
      <xdr:spPr>
        <a:xfrm>
          <a:off x="12763500" y="5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53230</xdr:rowOff>
    </xdr:from>
    <xdr:ext cx="469744" cy="259045"/>
    <xdr:sp macro="" textlink="">
      <xdr:nvSpPr>
        <xdr:cNvPr id="541" name="テキスト ボックス 540"/>
        <xdr:cNvSpPr txBox="1"/>
      </xdr:nvSpPr>
      <xdr:spPr>
        <a:xfrm>
          <a:off x="12579428" y="57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4" name="直線コネクタ 613"/>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5"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6" name="直線コネクタ 615"/>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7"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8" name="直線コネクタ 617"/>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166180</xdr:rowOff>
    </xdr:from>
    <xdr:to>
      <xdr:col>85</xdr:col>
      <xdr:colOff>127000</xdr:colOff>
      <xdr:row>73</xdr:row>
      <xdr:rowOff>18447</xdr:rowOff>
    </xdr:to>
    <xdr:cxnSp macro="">
      <xdr:nvCxnSpPr>
        <xdr:cNvPr id="619" name="直線コネクタ 618"/>
        <xdr:cNvCxnSpPr/>
      </xdr:nvCxnSpPr>
      <xdr:spPr>
        <a:xfrm flipV="1">
          <a:off x="15481300" y="12510580"/>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0"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1" name="フローチャート: 判断 620"/>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18447</xdr:rowOff>
    </xdr:from>
    <xdr:to>
      <xdr:col>81</xdr:col>
      <xdr:colOff>50800</xdr:colOff>
      <xdr:row>73</xdr:row>
      <xdr:rowOff>43993</xdr:rowOff>
    </xdr:to>
    <xdr:cxnSp macro="">
      <xdr:nvCxnSpPr>
        <xdr:cNvPr id="622" name="直線コネクタ 621"/>
        <xdr:cNvCxnSpPr/>
      </xdr:nvCxnSpPr>
      <xdr:spPr>
        <a:xfrm flipV="1">
          <a:off x="14592300" y="12534297"/>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3" name="フローチャート: 判断 622"/>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4" name="テキスト ボックス 623"/>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43993</xdr:rowOff>
    </xdr:from>
    <xdr:to>
      <xdr:col>76</xdr:col>
      <xdr:colOff>114300</xdr:colOff>
      <xdr:row>73</xdr:row>
      <xdr:rowOff>54584</xdr:rowOff>
    </xdr:to>
    <xdr:cxnSp macro="">
      <xdr:nvCxnSpPr>
        <xdr:cNvPr id="625" name="直線コネクタ 624"/>
        <xdr:cNvCxnSpPr/>
      </xdr:nvCxnSpPr>
      <xdr:spPr>
        <a:xfrm flipV="1">
          <a:off x="13703300" y="12559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6" name="フローチャート: 判断 625"/>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7" name="テキスト ボックス 626"/>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54584</xdr:rowOff>
    </xdr:from>
    <xdr:to>
      <xdr:col>71</xdr:col>
      <xdr:colOff>177800</xdr:colOff>
      <xdr:row>73</xdr:row>
      <xdr:rowOff>86475</xdr:rowOff>
    </xdr:to>
    <xdr:cxnSp macro="">
      <xdr:nvCxnSpPr>
        <xdr:cNvPr id="628" name="直線コネクタ 627"/>
        <xdr:cNvCxnSpPr/>
      </xdr:nvCxnSpPr>
      <xdr:spPr>
        <a:xfrm flipV="1">
          <a:off x="12814300" y="12570434"/>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29" name="フローチャート: 判断 628"/>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0" name="テキスト ボックス 629"/>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1" name="フローチャート: 判断 630"/>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2" name="テキスト ボックス 631"/>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115380</xdr:rowOff>
    </xdr:from>
    <xdr:to>
      <xdr:col>85</xdr:col>
      <xdr:colOff>177800</xdr:colOff>
      <xdr:row>73</xdr:row>
      <xdr:rowOff>45530</xdr:rowOff>
    </xdr:to>
    <xdr:sp macro="" textlink="">
      <xdr:nvSpPr>
        <xdr:cNvPr id="638" name="楕円 637"/>
        <xdr:cNvSpPr/>
      </xdr:nvSpPr>
      <xdr:spPr>
        <a:xfrm>
          <a:off x="16268700" y="124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138257</xdr:rowOff>
    </xdr:from>
    <xdr:ext cx="534377" cy="259045"/>
    <xdr:sp macro="" textlink="">
      <xdr:nvSpPr>
        <xdr:cNvPr id="639" name="公債費該当値テキスト"/>
        <xdr:cNvSpPr txBox="1"/>
      </xdr:nvSpPr>
      <xdr:spPr>
        <a:xfrm>
          <a:off x="16370300" y="123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139097</xdr:rowOff>
    </xdr:from>
    <xdr:to>
      <xdr:col>81</xdr:col>
      <xdr:colOff>101600</xdr:colOff>
      <xdr:row>73</xdr:row>
      <xdr:rowOff>69247</xdr:rowOff>
    </xdr:to>
    <xdr:sp macro="" textlink="">
      <xdr:nvSpPr>
        <xdr:cNvPr id="640" name="楕円 639"/>
        <xdr:cNvSpPr/>
      </xdr:nvSpPr>
      <xdr:spPr>
        <a:xfrm>
          <a:off x="15430500" y="124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85774</xdr:rowOff>
    </xdr:from>
    <xdr:ext cx="534377" cy="259045"/>
    <xdr:sp macro="" textlink="">
      <xdr:nvSpPr>
        <xdr:cNvPr id="641" name="テキスト ボックス 640"/>
        <xdr:cNvSpPr txBox="1"/>
      </xdr:nvSpPr>
      <xdr:spPr>
        <a:xfrm>
          <a:off x="15214111" y="122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164643</xdr:rowOff>
    </xdr:from>
    <xdr:to>
      <xdr:col>76</xdr:col>
      <xdr:colOff>165100</xdr:colOff>
      <xdr:row>73</xdr:row>
      <xdr:rowOff>94793</xdr:rowOff>
    </xdr:to>
    <xdr:sp macro="" textlink="">
      <xdr:nvSpPr>
        <xdr:cNvPr id="642" name="楕円 641"/>
        <xdr:cNvSpPr/>
      </xdr:nvSpPr>
      <xdr:spPr>
        <a:xfrm>
          <a:off x="14541500" y="125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111320</xdr:rowOff>
    </xdr:from>
    <xdr:ext cx="534377" cy="259045"/>
    <xdr:sp macro="" textlink="">
      <xdr:nvSpPr>
        <xdr:cNvPr id="643" name="テキスト ボックス 642"/>
        <xdr:cNvSpPr txBox="1"/>
      </xdr:nvSpPr>
      <xdr:spPr>
        <a:xfrm>
          <a:off x="14325111" y="122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3784</xdr:rowOff>
    </xdr:from>
    <xdr:to>
      <xdr:col>72</xdr:col>
      <xdr:colOff>38100</xdr:colOff>
      <xdr:row>73</xdr:row>
      <xdr:rowOff>105384</xdr:rowOff>
    </xdr:to>
    <xdr:sp macro="" textlink="">
      <xdr:nvSpPr>
        <xdr:cNvPr id="644" name="楕円 643"/>
        <xdr:cNvSpPr/>
      </xdr:nvSpPr>
      <xdr:spPr>
        <a:xfrm>
          <a:off x="13652500" y="125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121911</xdr:rowOff>
    </xdr:from>
    <xdr:ext cx="534377" cy="259045"/>
    <xdr:sp macro="" textlink="">
      <xdr:nvSpPr>
        <xdr:cNvPr id="645" name="テキスト ボックス 644"/>
        <xdr:cNvSpPr txBox="1"/>
      </xdr:nvSpPr>
      <xdr:spPr>
        <a:xfrm>
          <a:off x="13436111" y="122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35675</xdr:rowOff>
    </xdr:from>
    <xdr:to>
      <xdr:col>67</xdr:col>
      <xdr:colOff>101600</xdr:colOff>
      <xdr:row>73</xdr:row>
      <xdr:rowOff>137275</xdr:rowOff>
    </xdr:to>
    <xdr:sp macro="" textlink="">
      <xdr:nvSpPr>
        <xdr:cNvPr id="646" name="楕円 645"/>
        <xdr:cNvSpPr/>
      </xdr:nvSpPr>
      <xdr:spPr>
        <a:xfrm>
          <a:off x="12763500" y="12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153802</xdr:rowOff>
    </xdr:from>
    <xdr:ext cx="534377" cy="259045"/>
    <xdr:sp macro="" textlink="">
      <xdr:nvSpPr>
        <xdr:cNvPr id="647" name="テキスト ボックス 646"/>
        <xdr:cNvSpPr txBox="1"/>
      </xdr:nvSpPr>
      <xdr:spPr>
        <a:xfrm>
          <a:off x="12547111" y="123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3" name="直線コネクタ 672"/>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4"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5" name="直線コネクタ 674"/>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6"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7" name="直線コネクタ 676"/>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69041</xdr:rowOff>
    </xdr:from>
    <xdr:to>
      <xdr:col>85</xdr:col>
      <xdr:colOff>127000</xdr:colOff>
      <xdr:row>95</xdr:row>
      <xdr:rowOff>159979</xdr:rowOff>
    </xdr:to>
    <xdr:cxnSp macro="">
      <xdr:nvCxnSpPr>
        <xdr:cNvPr id="678" name="直線コネクタ 677"/>
        <xdr:cNvCxnSpPr/>
      </xdr:nvCxnSpPr>
      <xdr:spPr>
        <a:xfrm flipV="1">
          <a:off x="15481300" y="16185341"/>
          <a:ext cx="838200" cy="26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79"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0" name="フローチャート: 判断 679"/>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159979</xdr:rowOff>
    </xdr:from>
    <xdr:to>
      <xdr:col>81</xdr:col>
      <xdr:colOff>50800</xdr:colOff>
      <xdr:row>96</xdr:row>
      <xdr:rowOff>168743</xdr:rowOff>
    </xdr:to>
    <xdr:cxnSp macro="">
      <xdr:nvCxnSpPr>
        <xdr:cNvPr id="681" name="直線コネクタ 680"/>
        <xdr:cNvCxnSpPr/>
      </xdr:nvCxnSpPr>
      <xdr:spPr>
        <a:xfrm flipV="1">
          <a:off x="14592300" y="16447729"/>
          <a:ext cx="889000" cy="1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2" name="フローチャート: 判断 681"/>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3" name="テキスト ボックス 682"/>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168743</xdr:rowOff>
    </xdr:from>
    <xdr:to>
      <xdr:col>76</xdr:col>
      <xdr:colOff>114300</xdr:colOff>
      <xdr:row>98</xdr:row>
      <xdr:rowOff>75061</xdr:rowOff>
    </xdr:to>
    <xdr:cxnSp macro="">
      <xdr:nvCxnSpPr>
        <xdr:cNvPr id="684" name="直線コネクタ 683"/>
        <xdr:cNvCxnSpPr/>
      </xdr:nvCxnSpPr>
      <xdr:spPr>
        <a:xfrm flipV="1">
          <a:off x="13703300" y="16627943"/>
          <a:ext cx="889000" cy="2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5" name="フローチャート: 判断 684"/>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6" name="テキスト ボックス 685"/>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75061</xdr:rowOff>
    </xdr:from>
    <xdr:to>
      <xdr:col>71</xdr:col>
      <xdr:colOff>177800</xdr:colOff>
      <xdr:row>99</xdr:row>
      <xdr:rowOff>89222</xdr:rowOff>
    </xdr:to>
    <xdr:cxnSp macro="">
      <xdr:nvCxnSpPr>
        <xdr:cNvPr id="687" name="直線コネクタ 686"/>
        <xdr:cNvCxnSpPr/>
      </xdr:nvCxnSpPr>
      <xdr:spPr>
        <a:xfrm flipV="1">
          <a:off x="12814300" y="16877161"/>
          <a:ext cx="889000" cy="1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88" name="フローチャート: 判断 687"/>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89" name="テキスト ボックス 688"/>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0" name="フローチャート: 判断 689"/>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1" name="テキスト ボックス 690"/>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18241</xdr:rowOff>
    </xdr:from>
    <xdr:to>
      <xdr:col>85</xdr:col>
      <xdr:colOff>177800</xdr:colOff>
      <xdr:row>94</xdr:row>
      <xdr:rowOff>119841</xdr:rowOff>
    </xdr:to>
    <xdr:sp macro="" textlink="">
      <xdr:nvSpPr>
        <xdr:cNvPr id="697" name="楕円 696"/>
        <xdr:cNvSpPr/>
      </xdr:nvSpPr>
      <xdr:spPr>
        <a:xfrm>
          <a:off x="16268700" y="161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41118</xdr:rowOff>
    </xdr:from>
    <xdr:ext cx="534377" cy="259045"/>
    <xdr:sp macro="" textlink="">
      <xdr:nvSpPr>
        <xdr:cNvPr id="698" name="積立金該当値テキスト"/>
        <xdr:cNvSpPr txBox="1"/>
      </xdr:nvSpPr>
      <xdr:spPr>
        <a:xfrm>
          <a:off x="16370300" y="159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109179</xdr:rowOff>
    </xdr:from>
    <xdr:to>
      <xdr:col>81</xdr:col>
      <xdr:colOff>101600</xdr:colOff>
      <xdr:row>96</xdr:row>
      <xdr:rowOff>39329</xdr:rowOff>
    </xdr:to>
    <xdr:sp macro="" textlink="">
      <xdr:nvSpPr>
        <xdr:cNvPr id="699" name="楕円 698"/>
        <xdr:cNvSpPr/>
      </xdr:nvSpPr>
      <xdr:spPr>
        <a:xfrm>
          <a:off x="15430500" y="16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55856</xdr:rowOff>
    </xdr:from>
    <xdr:ext cx="534377" cy="259045"/>
    <xdr:sp macro="" textlink="">
      <xdr:nvSpPr>
        <xdr:cNvPr id="700" name="テキスト ボックス 699"/>
        <xdr:cNvSpPr txBox="1"/>
      </xdr:nvSpPr>
      <xdr:spPr>
        <a:xfrm>
          <a:off x="15214111" y="161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117943</xdr:rowOff>
    </xdr:from>
    <xdr:to>
      <xdr:col>76</xdr:col>
      <xdr:colOff>165100</xdr:colOff>
      <xdr:row>97</xdr:row>
      <xdr:rowOff>48093</xdr:rowOff>
    </xdr:to>
    <xdr:sp macro="" textlink="">
      <xdr:nvSpPr>
        <xdr:cNvPr id="701" name="楕円 700"/>
        <xdr:cNvSpPr/>
      </xdr:nvSpPr>
      <xdr:spPr>
        <a:xfrm>
          <a:off x="14541500" y="165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64620</xdr:rowOff>
    </xdr:from>
    <xdr:ext cx="534377" cy="259045"/>
    <xdr:sp macro="" textlink="">
      <xdr:nvSpPr>
        <xdr:cNvPr id="702" name="テキスト ボックス 701"/>
        <xdr:cNvSpPr txBox="1"/>
      </xdr:nvSpPr>
      <xdr:spPr>
        <a:xfrm>
          <a:off x="14325111" y="163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24261</xdr:rowOff>
    </xdr:from>
    <xdr:to>
      <xdr:col>72</xdr:col>
      <xdr:colOff>38100</xdr:colOff>
      <xdr:row>98</xdr:row>
      <xdr:rowOff>125861</xdr:rowOff>
    </xdr:to>
    <xdr:sp macro="" textlink="">
      <xdr:nvSpPr>
        <xdr:cNvPr id="703" name="楕円 702"/>
        <xdr:cNvSpPr/>
      </xdr:nvSpPr>
      <xdr:spPr>
        <a:xfrm>
          <a:off x="13652500" y="168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142388</xdr:rowOff>
    </xdr:from>
    <xdr:ext cx="534377" cy="259045"/>
    <xdr:sp macro="" textlink="">
      <xdr:nvSpPr>
        <xdr:cNvPr id="704" name="テキスト ボックス 703"/>
        <xdr:cNvSpPr txBox="1"/>
      </xdr:nvSpPr>
      <xdr:spPr>
        <a:xfrm>
          <a:off x="13436111" y="1660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38422</xdr:rowOff>
    </xdr:from>
    <xdr:to>
      <xdr:col>67</xdr:col>
      <xdr:colOff>101600</xdr:colOff>
      <xdr:row>99</xdr:row>
      <xdr:rowOff>140022</xdr:rowOff>
    </xdr:to>
    <xdr:sp macro="" textlink="">
      <xdr:nvSpPr>
        <xdr:cNvPr id="705" name="楕円 704"/>
        <xdr:cNvSpPr/>
      </xdr:nvSpPr>
      <xdr:spPr>
        <a:xfrm>
          <a:off x="12763500" y="170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131149</xdr:rowOff>
    </xdr:from>
    <xdr:ext cx="378565" cy="259045"/>
    <xdr:sp macro="" textlink="">
      <xdr:nvSpPr>
        <xdr:cNvPr id="706" name="テキスト ボックス 705"/>
        <xdr:cNvSpPr txBox="1"/>
      </xdr:nvSpPr>
      <xdr:spPr>
        <a:xfrm>
          <a:off x="12625017" y="1710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0" name="直線コネクタ 729"/>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3"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4" name="直線コネクタ 733"/>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107124</xdr:rowOff>
    </xdr:from>
    <xdr:to>
      <xdr:col>116</xdr:col>
      <xdr:colOff>63500</xdr:colOff>
      <xdr:row>39</xdr:row>
      <xdr:rowOff>44450</xdr:rowOff>
    </xdr:to>
    <xdr:cxnSp macro="">
      <xdr:nvCxnSpPr>
        <xdr:cNvPr id="735" name="直線コネクタ 734"/>
        <xdr:cNvCxnSpPr/>
      </xdr:nvCxnSpPr>
      <xdr:spPr>
        <a:xfrm>
          <a:off x="21323300" y="6279324"/>
          <a:ext cx="838200" cy="4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6"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7" name="フローチャート: 判断 736"/>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140843</xdr:rowOff>
    </xdr:from>
    <xdr:to>
      <xdr:col>111</xdr:col>
      <xdr:colOff>177800</xdr:colOff>
      <xdr:row>36</xdr:row>
      <xdr:rowOff>107124</xdr:rowOff>
    </xdr:to>
    <xdr:cxnSp macro="">
      <xdr:nvCxnSpPr>
        <xdr:cNvPr id="738" name="直線コネクタ 737"/>
        <xdr:cNvCxnSpPr/>
      </xdr:nvCxnSpPr>
      <xdr:spPr>
        <a:xfrm>
          <a:off x="20434300" y="6141593"/>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9" name="フローチャート: 判断 738"/>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0" name="テキスト ボックス 739"/>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140843</xdr:rowOff>
    </xdr:from>
    <xdr:to>
      <xdr:col>107</xdr:col>
      <xdr:colOff>50800</xdr:colOff>
      <xdr:row>36</xdr:row>
      <xdr:rowOff>20828</xdr:rowOff>
    </xdr:to>
    <xdr:cxnSp macro="">
      <xdr:nvCxnSpPr>
        <xdr:cNvPr id="741" name="直線コネクタ 740"/>
        <xdr:cNvCxnSpPr/>
      </xdr:nvCxnSpPr>
      <xdr:spPr>
        <a:xfrm flipV="1">
          <a:off x="19545300" y="614159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2" name="フローチャート: 判断 741"/>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3" name="テキスト ボックス 742"/>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20828</xdr:rowOff>
    </xdr:from>
    <xdr:to>
      <xdr:col>102</xdr:col>
      <xdr:colOff>114300</xdr:colOff>
      <xdr:row>37</xdr:row>
      <xdr:rowOff>126555</xdr:rowOff>
    </xdr:to>
    <xdr:cxnSp macro="">
      <xdr:nvCxnSpPr>
        <xdr:cNvPr id="744" name="直線コネクタ 743"/>
        <xdr:cNvCxnSpPr/>
      </xdr:nvCxnSpPr>
      <xdr:spPr>
        <a:xfrm flipV="1">
          <a:off x="18656300" y="6193028"/>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5" name="フローチャート: 判断 744"/>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46" name="テキスト ボックス 745"/>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7" name="フローチャート: 判断 746"/>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69422</xdr:rowOff>
    </xdr:from>
    <xdr:ext cx="378565" cy="259045"/>
    <xdr:sp macro="" textlink="">
      <xdr:nvSpPr>
        <xdr:cNvPr id="748" name="テキスト ボックス 747"/>
        <xdr:cNvSpPr txBox="1"/>
      </xdr:nvSpPr>
      <xdr:spPr>
        <a:xfrm>
          <a:off x="18467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56324</xdr:rowOff>
    </xdr:from>
    <xdr:to>
      <xdr:col>112</xdr:col>
      <xdr:colOff>38100</xdr:colOff>
      <xdr:row>36</xdr:row>
      <xdr:rowOff>157924</xdr:rowOff>
    </xdr:to>
    <xdr:sp macro="" textlink="">
      <xdr:nvSpPr>
        <xdr:cNvPr id="756" name="楕円 755"/>
        <xdr:cNvSpPr/>
      </xdr:nvSpPr>
      <xdr:spPr>
        <a:xfrm>
          <a:off x="21272500" y="62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3001</xdr:rowOff>
    </xdr:from>
    <xdr:ext cx="469744" cy="259045"/>
    <xdr:sp macro="" textlink="">
      <xdr:nvSpPr>
        <xdr:cNvPr id="757" name="テキスト ボックス 756"/>
        <xdr:cNvSpPr txBox="1"/>
      </xdr:nvSpPr>
      <xdr:spPr>
        <a:xfrm>
          <a:off x="21088428" y="600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90043</xdr:rowOff>
    </xdr:from>
    <xdr:to>
      <xdr:col>107</xdr:col>
      <xdr:colOff>101600</xdr:colOff>
      <xdr:row>36</xdr:row>
      <xdr:rowOff>20193</xdr:rowOff>
    </xdr:to>
    <xdr:sp macro="" textlink="">
      <xdr:nvSpPr>
        <xdr:cNvPr id="758" name="楕円 757"/>
        <xdr:cNvSpPr/>
      </xdr:nvSpPr>
      <xdr:spPr>
        <a:xfrm>
          <a:off x="20383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36720</xdr:rowOff>
    </xdr:from>
    <xdr:ext cx="469744" cy="259045"/>
    <xdr:sp macro="" textlink="">
      <xdr:nvSpPr>
        <xdr:cNvPr id="759" name="テキスト ボックス 758"/>
        <xdr:cNvSpPr txBox="1"/>
      </xdr:nvSpPr>
      <xdr:spPr>
        <a:xfrm>
          <a:off x="20199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141478</xdr:rowOff>
    </xdr:from>
    <xdr:to>
      <xdr:col>102</xdr:col>
      <xdr:colOff>165100</xdr:colOff>
      <xdr:row>36</xdr:row>
      <xdr:rowOff>71628</xdr:rowOff>
    </xdr:to>
    <xdr:sp macro="" textlink="">
      <xdr:nvSpPr>
        <xdr:cNvPr id="760" name="楕円 759"/>
        <xdr:cNvSpPr/>
      </xdr:nvSpPr>
      <xdr:spPr>
        <a:xfrm>
          <a:off x="19494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88155</xdr:rowOff>
    </xdr:from>
    <xdr:ext cx="469744" cy="259045"/>
    <xdr:sp macro="" textlink="">
      <xdr:nvSpPr>
        <xdr:cNvPr id="761" name="テキスト ボックス 760"/>
        <xdr:cNvSpPr txBox="1"/>
      </xdr:nvSpPr>
      <xdr:spPr>
        <a:xfrm>
          <a:off x="19310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75755</xdr:rowOff>
    </xdr:from>
    <xdr:to>
      <xdr:col>98</xdr:col>
      <xdr:colOff>38100</xdr:colOff>
      <xdr:row>38</xdr:row>
      <xdr:rowOff>5905</xdr:rowOff>
    </xdr:to>
    <xdr:sp macro="" textlink="">
      <xdr:nvSpPr>
        <xdr:cNvPr id="762" name="楕円 761"/>
        <xdr:cNvSpPr/>
      </xdr:nvSpPr>
      <xdr:spPr>
        <a:xfrm>
          <a:off x="18605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22432</xdr:rowOff>
    </xdr:from>
    <xdr:ext cx="469744" cy="259045"/>
    <xdr:sp macro="" textlink="">
      <xdr:nvSpPr>
        <xdr:cNvPr id="763" name="テキスト ボックス 762"/>
        <xdr:cNvSpPr txBox="1"/>
      </xdr:nvSpPr>
      <xdr:spPr>
        <a:xfrm>
          <a:off x="18421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7" name="直線コネクタ 786"/>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0"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1" name="直線コネクタ 790"/>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2045</xdr:rowOff>
    </xdr:from>
    <xdr:to>
      <xdr:col>116</xdr:col>
      <xdr:colOff>63500</xdr:colOff>
      <xdr:row>59</xdr:row>
      <xdr:rowOff>12712</xdr:rowOff>
    </xdr:to>
    <xdr:cxnSp macro="">
      <xdr:nvCxnSpPr>
        <xdr:cNvPr id="792" name="直線コネクタ 791"/>
        <xdr:cNvCxnSpPr/>
      </xdr:nvCxnSpPr>
      <xdr:spPr>
        <a:xfrm>
          <a:off x="21323300" y="10117595"/>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3"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4" name="フローチャート: 判断 793"/>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128632</xdr:rowOff>
    </xdr:from>
    <xdr:to>
      <xdr:col>111</xdr:col>
      <xdr:colOff>177800</xdr:colOff>
      <xdr:row>59</xdr:row>
      <xdr:rowOff>2045</xdr:rowOff>
    </xdr:to>
    <xdr:cxnSp macro="">
      <xdr:nvCxnSpPr>
        <xdr:cNvPr id="795" name="直線コネクタ 794"/>
        <xdr:cNvCxnSpPr/>
      </xdr:nvCxnSpPr>
      <xdr:spPr>
        <a:xfrm>
          <a:off x="20434300" y="10072732"/>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6" name="フローチャート: 判断 795"/>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7" name="テキスト ボックス 796"/>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128632</xdr:rowOff>
    </xdr:from>
    <xdr:to>
      <xdr:col>107</xdr:col>
      <xdr:colOff>50800</xdr:colOff>
      <xdr:row>59</xdr:row>
      <xdr:rowOff>33630</xdr:rowOff>
    </xdr:to>
    <xdr:cxnSp macro="">
      <xdr:nvCxnSpPr>
        <xdr:cNvPr id="798" name="直線コネクタ 797"/>
        <xdr:cNvCxnSpPr/>
      </xdr:nvCxnSpPr>
      <xdr:spPr>
        <a:xfrm flipV="1">
          <a:off x="19545300" y="10072732"/>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799" name="フローチャート: 判断 798"/>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0" name="テキスト ボックス 799"/>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32086</xdr:rowOff>
    </xdr:from>
    <xdr:to>
      <xdr:col>102</xdr:col>
      <xdr:colOff>114300</xdr:colOff>
      <xdr:row>59</xdr:row>
      <xdr:rowOff>33630</xdr:rowOff>
    </xdr:to>
    <xdr:cxnSp macro="">
      <xdr:nvCxnSpPr>
        <xdr:cNvPr id="801" name="直線コネクタ 800"/>
        <xdr:cNvCxnSpPr/>
      </xdr:nvCxnSpPr>
      <xdr:spPr>
        <a:xfrm>
          <a:off x="18656300" y="1014763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2" name="フローチャート: 判断 801"/>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3" name="テキスト ボックス 802"/>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4" name="フローチャート: 判断 803"/>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5" name="テキスト ボックス 804"/>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133362</xdr:rowOff>
    </xdr:from>
    <xdr:to>
      <xdr:col>116</xdr:col>
      <xdr:colOff>114300</xdr:colOff>
      <xdr:row>59</xdr:row>
      <xdr:rowOff>63512</xdr:rowOff>
    </xdr:to>
    <xdr:sp macro="" textlink="">
      <xdr:nvSpPr>
        <xdr:cNvPr id="811" name="楕円 810"/>
        <xdr:cNvSpPr/>
      </xdr:nvSpPr>
      <xdr:spPr>
        <a:xfrm>
          <a:off x="221107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469744" cy="259045"/>
    <xdr:sp macro="" textlink="">
      <xdr:nvSpPr>
        <xdr:cNvPr id="812" name="貸付金該当値テキスト"/>
        <xdr:cNvSpPr txBox="1"/>
      </xdr:nvSpPr>
      <xdr:spPr>
        <a:xfrm>
          <a:off x="22212300" y="10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122695</xdr:rowOff>
    </xdr:from>
    <xdr:to>
      <xdr:col>112</xdr:col>
      <xdr:colOff>38100</xdr:colOff>
      <xdr:row>59</xdr:row>
      <xdr:rowOff>52845</xdr:rowOff>
    </xdr:to>
    <xdr:sp macro="" textlink="">
      <xdr:nvSpPr>
        <xdr:cNvPr id="813" name="楕円 812"/>
        <xdr:cNvSpPr/>
      </xdr:nvSpPr>
      <xdr:spPr>
        <a:xfrm>
          <a:off x="21272500" y="100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43972</xdr:rowOff>
    </xdr:from>
    <xdr:ext cx="469744" cy="259045"/>
    <xdr:sp macro="" textlink="">
      <xdr:nvSpPr>
        <xdr:cNvPr id="814" name="テキスト ボックス 813"/>
        <xdr:cNvSpPr txBox="1"/>
      </xdr:nvSpPr>
      <xdr:spPr>
        <a:xfrm>
          <a:off x="21088428" y="1015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77832</xdr:rowOff>
    </xdr:from>
    <xdr:to>
      <xdr:col>107</xdr:col>
      <xdr:colOff>101600</xdr:colOff>
      <xdr:row>59</xdr:row>
      <xdr:rowOff>7982</xdr:rowOff>
    </xdr:to>
    <xdr:sp macro="" textlink="">
      <xdr:nvSpPr>
        <xdr:cNvPr id="815" name="楕円 814"/>
        <xdr:cNvSpPr/>
      </xdr:nvSpPr>
      <xdr:spPr>
        <a:xfrm>
          <a:off x="20383500" y="10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170559</xdr:rowOff>
    </xdr:from>
    <xdr:ext cx="469744" cy="259045"/>
    <xdr:sp macro="" textlink="">
      <xdr:nvSpPr>
        <xdr:cNvPr id="816" name="テキスト ボックス 815"/>
        <xdr:cNvSpPr txBox="1"/>
      </xdr:nvSpPr>
      <xdr:spPr>
        <a:xfrm>
          <a:off x="20199428" y="1011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154280</xdr:rowOff>
    </xdr:from>
    <xdr:to>
      <xdr:col>102</xdr:col>
      <xdr:colOff>165100</xdr:colOff>
      <xdr:row>59</xdr:row>
      <xdr:rowOff>84430</xdr:rowOff>
    </xdr:to>
    <xdr:sp macro="" textlink="">
      <xdr:nvSpPr>
        <xdr:cNvPr id="817" name="楕円 816"/>
        <xdr:cNvSpPr/>
      </xdr:nvSpPr>
      <xdr:spPr>
        <a:xfrm>
          <a:off x="19494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75557</xdr:rowOff>
    </xdr:from>
    <xdr:ext cx="378565" cy="259045"/>
    <xdr:sp macro="" textlink="">
      <xdr:nvSpPr>
        <xdr:cNvPr id="818" name="テキスト ボックス 817"/>
        <xdr:cNvSpPr txBox="1"/>
      </xdr:nvSpPr>
      <xdr:spPr>
        <a:xfrm>
          <a:off x="19356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152736</xdr:rowOff>
    </xdr:from>
    <xdr:to>
      <xdr:col>98</xdr:col>
      <xdr:colOff>38100</xdr:colOff>
      <xdr:row>59</xdr:row>
      <xdr:rowOff>82886</xdr:rowOff>
    </xdr:to>
    <xdr:sp macro="" textlink="">
      <xdr:nvSpPr>
        <xdr:cNvPr id="819" name="楕円 818"/>
        <xdr:cNvSpPr/>
      </xdr:nvSpPr>
      <xdr:spPr>
        <a:xfrm>
          <a:off x="18605500" y="100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74013</xdr:rowOff>
    </xdr:from>
    <xdr:ext cx="378565" cy="259045"/>
    <xdr:sp macro="" textlink="">
      <xdr:nvSpPr>
        <xdr:cNvPr id="820" name="テキスト ボックス 819"/>
        <xdr:cNvSpPr txBox="1"/>
      </xdr:nvSpPr>
      <xdr:spPr>
        <a:xfrm>
          <a:off x="18467017" y="101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5" name="直線コネクタ 844"/>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6"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7" name="直線コネクタ 846"/>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8"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9" name="直線コネクタ 848"/>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120803</xdr:rowOff>
    </xdr:from>
    <xdr:to>
      <xdr:col>116</xdr:col>
      <xdr:colOff>63500</xdr:colOff>
      <xdr:row>72</xdr:row>
      <xdr:rowOff>149682</xdr:rowOff>
    </xdr:to>
    <xdr:cxnSp macro="">
      <xdr:nvCxnSpPr>
        <xdr:cNvPr id="850" name="直線コネクタ 849"/>
        <xdr:cNvCxnSpPr/>
      </xdr:nvCxnSpPr>
      <xdr:spPr>
        <a:xfrm flipV="1">
          <a:off x="21323300" y="12465203"/>
          <a:ext cx="8382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1"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2" name="フローチャート: 判断 851"/>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149682</xdr:rowOff>
    </xdr:from>
    <xdr:to>
      <xdr:col>111</xdr:col>
      <xdr:colOff>177800</xdr:colOff>
      <xdr:row>73</xdr:row>
      <xdr:rowOff>28524</xdr:rowOff>
    </xdr:to>
    <xdr:cxnSp macro="">
      <xdr:nvCxnSpPr>
        <xdr:cNvPr id="853" name="直線コネクタ 852"/>
        <xdr:cNvCxnSpPr/>
      </xdr:nvCxnSpPr>
      <xdr:spPr>
        <a:xfrm flipV="1">
          <a:off x="20434300" y="124940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4" name="フローチャート: 判断 853"/>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5" name="テキスト ボックス 854"/>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28524</xdr:rowOff>
    </xdr:from>
    <xdr:to>
      <xdr:col>107</xdr:col>
      <xdr:colOff>50800</xdr:colOff>
      <xdr:row>73</xdr:row>
      <xdr:rowOff>54280</xdr:rowOff>
    </xdr:to>
    <xdr:cxnSp macro="">
      <xdr:nvCxnSpPr>
        <xdr:cNvPr id="856" name="直線コネクタ 855"/>
        <xdr:cNvCxnSpPr/>
      </xdr:nvCxnSpPr>
      <xdr:spPr>
        <a:xfrm flipV="1">
          <a:off x="19545300" y="1254437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7" name="フローチャート: 判断 856"/>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58" name="テキスト ボックス 857"/>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54280</xdr:rowOff>
    </xdr:from>
    <xdr:to>
      <xdr:col>102</xdr:col>
      <xdr:colOff>114300</xdr:colOff>
      <xdr:row>73</xdr:row>
      <xdr:rowOff>124726</xdr:rowOff>
    </xdr:to>
    <xdr:cxnSp macro="">
      <xdr:nvCxnSpPr>
        <xdr:cNvPr id="859" name="直線コネクタ 858"/>
        <xdr:cNvCxnSpPr/>
      </xdr:nvCxnSpPr>
      <xdr:spPr>
        <a:xfrm flipV="1">
          <a:off x="18656300" y="1257013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0" name="フローチャート: 判断 859"/>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1" name="テキスト ボックス 860"/>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2" name="フローチャート: 判断 861"/>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3" name="テキスト ボックス 862"/>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70003</xdr:rowOff>
    </xdr:from>
    <xdr:to>
      <xdr:col>116</xdr:col>
      <xdr:colOff>114300</xdr:colOff>
      <xdr:row>73</xdr:row>
      <xdr:rowOff>153</xdr:rowOff>
    </xdr:to>
    <xdr:sp macro="" textlink="">
      <xdr:nvSpPr>
        <xdr:cNvPr id="869" name="楕円 868"/>
        <xdr:cNvSpPr/>
      </xdr:nvSpPr>
      <xdr:spPr>
        <a:xfrm>
          <a:off x="22110700" y="12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92880</xdr:rowOff>
    </xdr:from>
    <xdr:ext cx="534377" cy="259045"/>
    <xdr:sp macro="" textlink="">
      <xdr:nvSpPr>
        <xdr:cNvPr id="870" name="繰出金該当値テキスト"/>
        <xdr:cNvSpPr txBox="1"/>
      </xdr:nvSpPr>
      <xdr:spPr>
        <a:xfrm>
          <a:off x="22212300" y="122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98882</xdr:rowOff>
    </xdr:from>
    <xdr:to>
      <xdr:col>112</xdr:col>
      <xdr:colOff>38100</xdr:colOff>
      <xdr:row>73</xdr:row>
      <xdr:rowOff>29032</xdr:rowOff>
    </xdr:to>
    <xdr:sp macro="" textlink="">
      <xdr:nvSpPr>
        <xdr:cNvPr id="871" name="楕円 870"/>
        <xdr:cNvSpPr/>
      </xdr:nvSpPr>
      <xdr:spPr>
        <a:xfrm>
          <a:off x="21272500" y="124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45559</xdr:rowOff>
    </xdr:from>
    <xdr:ext cx="534377" cy="259045"/>
    <xdr:sp macro="" textlink="">
      <xdr:nvSpPr>
        <xdr:cNvPr id="872" name="テキスト ボックス 871"/>
        <xdr:cNvSpPr txBox="1"/>
      </xdr:nvSpPr>
      <xdr:spPr>
        <a:xfrm>
          <a:off x="21056111" y="12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149174</xdr:rowOff>
    </xdr:from>
    <xdr:to>
      <xdr:col>107</xdr:col>
      <xdr:colOff>101600</xdr:colOff>
      <xdr:row>73</xdr:row>
      <xdr:rowOff>79324</xdr:rowOff>
    </xdr:to>
    <xdr:sp macro="" textlink="">
      <xdr:nvSpPr>
        <xdr:cNvPr id="873" name="楕円 872"/>
        <xdr:cNvSpPr/>
      </xdr:nvSpPr>
      <xdr:spPr>
        <a:xfrm>
          <a:off x="20383500" y="124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95851</xdr:rowOff>
    </xdr:from>
    <xdr:ext cx="534377" cy="259045"/>
    <xdr:sp macro="" textlink="">
      <xdr:nvSpPr>
        <xdr:cNvPr id="874" name="テキスト ボックス 873"/>
        <xdr:cNvSpPr txBox="1"/>
      </xdr:nvSpPr>
      <xdr:spPr>
        <a:xfrm>
          <a:off x="20167111" y="1226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3480</xdr:rowOff>
    </xdr:from>
    <xdr:to>
      <xdr:col>102</xdr:col>
      <xdr:colOff>165100</xdr:colOff>
      <xdr:row>73</xdr:row>
      <xdr:rowOff>105080</xdr:rowOff>
    </xdr:to>
    <xdr:sp macro="" textlink="">
      <xdr:nvSpPr>
        <xdr:cNvPr id="875" name="楕円 874"/>
        <xdr:cNvSpPr/>
      </xdr:nvSpPr>
      <xdr:spPr>
        <a:xfrm>
          <a:off x="19494500" y="12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121607</xdr:rowOff>
    </xdr:from>
    <xdr:ext cx="534377" cy="259045"/>
    <xdr:sp macro="" textlink="">
      <xdr:nvSpPr>
        <xdr:cNvPr id="876" name="テキスト ボックス 875"/>
        <xdr:cNvSpPr txBox="1"/>
      </xdr:nvSpPr>
      <xdr:spPr>
        <a:xfrm>
          <a:off x="19278111"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73926</xdr:rowOff>
    </xdr:from>
    <xdr:to>
      <xdr:col>98</xdr:col>
      <xdr:colOff>38100</xdr:colOff>
      <xdr:row>74</xdr:row>
      <xdr:rowOff>4076</xdr:rowOff>
    </xdr:to>
    <xdr:sp macro="" textlink="">
      <xdr:nvSpPr>
        <xdr:cNvPr id="877" name="楕円 876"/>
        <xdr:cNvSpPr/>
      </xdr:nvSpPr>
      <xdr:spPr>
        <a:xfrm>
          <a:off x="18605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20603</xdr:rowOff>
    </xdr:from>
    <xdr:ext cx="534377" cy="259045"/>
    <xdr:sp macro="" textlink="">
      <xdr:nvSpPr>
        <xdr:cNvPr id="878" name="テキスト ボックス 877"/>
        <xdr:cNvSpPr txBox="1"/>
      </xdr:nvSpPr>
      <xdr:spPr>
        <a:xfrm>
          <a:off x="18389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〇物件費・積立金：物件費については、歳出決算額は住民一人当たり</a:t>
          </a:r>
          <a:r>
            <a:rPr kumimoji="1" lang="en-US" altLang="ja-JP" sz="1300">
              <a:latin typeface="ＭＳ Ｐゴシック" panose="020B0600070205080204" pitchFamily="50" charset="-128"/>
              <a:ea typeface="ＭＳ Ｐゴシック" panose="020B0600070205080204" pitchFamily="50" charset="-128"/>
            </a:rPr>
            <a:t>79,498</a:t>
          </a:r>
          <a:r>
            <a:rPr kumimoji="1" lang="ja-JP" altLang="en-US" sz="1300">
              <a:latin typeface="ＭＳ Ｐゴシック" panose="020B0600070205080204" pitchFamily="50" charset="-128"/>
              <a:ea typeface="ＭＳ Ｐゴシック" panose="020B0600070205080204" pitchFamily="50" charset="-128"/>
            </a:rPr>
            <a:t>円、類似団体内順位は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位、また、積立金については歳出決算額は住民一人当たり</a:t>
          </a:r>
          <a:r>
            <a:rPr kumimoji="1" lang="en-US" altLang="ja-JP" sz="1300">
              <a:latin typeface="ＭＳ Ｐゴシック" panose="020B0600070205080204" pitchFamily="50" charset="-128"/>
              <a:ea typeface="ＭＳ Ｐゴシック" panose="020B0600070205080204" pitchFamily="50" charset="-128"/>
            </a:rPr>
            <a:t>81,491</a:t>
          </a:r>
          <a:r>
            <a:rPr kumimoji="1" lang="ja-JP" altLang="en-US" sz="1300">
              <a:latin typeface="ＭＳ Ｐゴシック" panose="020B0600070205080204" pitchFamily="50" charset="-128"/>
              <a:ea typeface="ＭＳ Ｐゴシック" panose="020B0600070205080204" pitchFamily="50" charset="-128"/>
            </a:rPr>
            <a:t>円、類似団体内順位は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おり、いずれも前年度から上昇している。これは主にふるさと応援寄附金受け入れ増に伴う関連経費の増や施設管理等に係る光熱水費の増が要因となっており、今後は施設の統廃合の推進や、費用対効果がより高い施策の実施などにより、総合的な歳出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〇普通建設事業費：住民一人当たりの歳出決算額について、新規整備関連では</a:t>
          </a:r>
          <a:r>
            <a:rPr kumimoji="1" lang="en-US" altLang="ja-JP" sz="1300">
              <a:latin typeface="ＭＳ Ｐゴシック" panose="020B0600070205080204" pitchFamily="50" charset="-128"/>
              <a:ea typeface="ＭＳ Ｐゴシック" panose="020B0600070205080204" pitchFamily="50" charset="-128"/>
            </a:rPr>
            <a:t>4,846</a:t>
          </a:r>
          <a:r>
            <a:rPr kumimoji="1" lang="ja-JP" altLang="en-US" sz="1300">
              <a:latin typeface="ＭＳ Ｐゴシック" panose="020B0600070205080204" pitchFamily="50" charset="-128"/>
              <a:ea typeface="ＭＳ Ｐゴシック" panose="020B0600070205080204" pitchFamily="50" charset="-128"/>
            </a:rPr>
            <a:t>円、更新整備関連では</a:t>
          </a:r>
          <a:r>
            <a:rPr kumimoji="1" lang="en-US" altLang="ja-JP" sz="1300">
              <a:latin typeface="ＭＳ Ｐゴシック" panose="020B0600070205080204" pitchFamily="50" charset="-128"/>
              <a:ea typeface="ＭＳ Ｐゴシック" panose="020B0600070205080204" pitchFamily="50" charset="-128"/>
            </a:rPr>
            <a:t>62,674</a:t>
          </a:r>
          <a:r>
            <a:rPr kumimoji="1" lang="ja-JP" altLang="en-US" sz="1300">
              <a:latin typeface="ＭＳ Ｐゴシック" panose="020B0600070205080204" pitchFamily="50" charset="-128"/>
              <a:ea typeface="ＭＳ Ｐゴシック" panose="020B0600070205080204" pitchFamily="50" charset="-128"/>
            </a:rPr>
            <a:t>円、全体として</a:t>
          </a:r>
          <a:r>
            <a:rPr kumimoji="1" lang="en-US" altLang="ja-JP" sz="1300">
              <a:latin typeface="ＭＳ Ｐゴシック" panose="020B0600070205080204" pitchFamily="50" charset="-128"/>
              <a:ea typeface="ＭＳ Ｐゴシック" panose="020B0600070205080204" pitchFamily="50" charset="-128"/>
            </a:rPr>
            <a:t>72,244</a:t>
          </a:r>
          <a:r>
            <a:rPr kumimoji="1" lang="ja-JP" altLang="en-US" sz="1300">
              <a:latin typeface="ＭＳ Ｐゴシック" panose="020B0600070205080204" pitchFamily="50" charset="-128"/>
              <a:ea typeface="ＭＳ Ｐゴシック" panose="020B0600070205080204" pitchFamily="50" charset="-128"/>
            </a:rPr>
            <a:t>円となっており、いずれも前年度より増加している。特に更新整備関連では類似団体内順位が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これは体育館等建設事業や文化会館改修事業の増によるものである。今後も菰田・堀池地区活性化事業などの大型事業の実施を予定しており、事業費の適正化や事業実施年度の平準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〇扶助費：住民一人当たりの歳出決算額は</a:t>
          </a:r>
          <a:r>
            <a:rPr kumimoji="1" lang="en-US" altLang="ja-JP" sz="1300">
              <a:latin typeface="ＭＳ Ｐゴシック" panose="020B0600070205080204" pitchFamily="50" charset="-128"/>
              <a:ea typeface="ＭＳ Ｐゴシック" panose="020B0600070205080204" pitchFamily="50" charset="-128"/>
            </a:rPr>
            <a:t>194,041</a:t>
          </a:r>
          <a:r>
            <a:rPr kumimoji="1" lang="ja-JP" altLang="en-US" sz="1300">
              <a:latin typeface="ＭＳ Ｐゴシック" panose="020B0600070205080204" pitchFamily="50" charset="-128"/>
              <a:ea typeface="ＭＳ Ｐゴシック" panose="020B0600070205080204" pitchFamily="50" charset="-128"/>
            </a:rPr>
            <a:t>円であり、前年度から減少したが、類似団体内順位は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減少要因としては、新型コロナウイルス感染症対策として実施した各種給付金事業の減などによるものであるが、依然として生活保護率の高止まりや、障がい児通所支援事業などの給付費の増加も予想されることから、適正な給付のあり方を検討するなど、費用の適正化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125,753
124,211
213.96
90,321,568
88,659,474
1,405,641
34,272,890
70,212,849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27577</xdr:rowOff>
    </xdr:from>
    <xdr:to>
      <xdr:col>24</xdr:col>
      <xdr:colOff>63500</xdr:colOff>
      <xdr:row>34</xdr:row>
      <xdr:rowOff>38463</xdr:rowOff>
    </xdr:to>
    <xdr:cxnSp macro="">
      <xdr:nvCxnSpPr>
        <xdr:cNvPr id="63" name="直線コネクタ 62"/>
        <xdr:cNvCxnSpPr/>
      </xdr:nvCxnSpPr>
      <xdr:spPr>
        <a:xfrm>
          <a:off x="3797300" y="585687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15603</xdr:rowOff>
    </xdr:from>
    <xdr:to>
      <xdr:col>19</xdr:col>
      <xdr:colOff>177800</xdr:colOff>
      <xdr:row>34</xdr:row>
      <xdr:rowOff>27577</xdr:rowOff>
    </xdr:to>
    <xdr:cxnSp macro="">
      <xdr:nvCxnSpPr>
        <xdr:cNvPr id="66" name="直線コネクタ 65"/>
        <xdr:cNvCxnSpPr/>
      </xdr:nvCxnSpPr>
      <xdr:spPr>
        <a:xfrm>
          <a:off x="2908300" y="584490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5806</xdr:rowOff>
    </xdr:from>
    <xdr:to>
      <xdr:col>15</xdr:col>
      <xdr:colOff>50800</xdr:colOff>
      <xdr:row>34</xdr:row>
      <xdr:rowOff>15603</xdr:rowOff>
    </xdr:to>
    <xdr:cxnSp macro="">
      <xdr:nvCxnSpPr>
        <xdr:cNvPr id="69" name="直線コネクタ 68"/>
        <xdr:cNvCxnSpPr/>
      </xdr:nvCxnSpPr>
      <xdr:spPr>
        <a:xfrm>
          <a:off x="2019300" y="58351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5806</xdr:rowOff>
    </xdr:from>
    <xdr:to>
      <xdr:col>10</xdr:col>
      <xdr:colOff>114300</xdr:colOff>
      <xdr:row>34</xdr:row>
      <xdr:rowOff>71120</xdr:rowOff>
    </xdr:to>
    <xdr:cxnSp macro="">
      <xdr:nvCxnSpPr>
        <xdr:cNvPr id="72" name="直線コネクタ 71"/>
        <xdr:cNvCxnSpPr/>
      </xdr:nvCxnSpPr>
      <xdr:spPr>
        <a:xfrm flipV="1">
          <a:off x="1130300" y="58351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159113</xdr:rowOff>
    </xdr:from>
    <xdr:to>
      <xdr:col>24</xdr:col>
      <xdr:colOff>114300</xdr:colOff>
      <xdr:row>34</xdr:row>
      <xdr:rowOff>89263</xdr:rowOff>
    </xdr:to>
    <xdr:sp macro="" textlink="">
      <xdr:nvSpPr>
        <xdr:cNvPr id="82" name="楕円 81"/>
        <xdr:cNvSpPr/>
      </xdr:nvSpPr>
      <xdr:spPr>
        <a:xfrm>
          <a:off x="45847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10540</xdr:rowOff>
    </xdr:from>
    <xdr:ext cx="469744" cy="259045"/>
    <xdr:sp macro="" textlink="">
      <xdr:nvSpPr>
        <xdr:cNvPr id="83" name="議会費該当値テキスト"/>
        <xdr:cNvSpPr txBox="1"/>
      </xdr:nvSpPr>
      <xdr:spPr>
        <a:xfrm>
          <a:off x="4686300" y="56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148227</xdr:rowOff>
    </xdr:from>
    <xdr:to>
      <xdr:col>20</xdr:col>
      <xdr:colOff>38100</xdr:colOff>
      <xdr:row>34</xdr:row>
      <xdr:rowOff>78377</xdr:rowOff>
    </xdr:to>
    <xdr:sp macro="" textlink="">
      <xdr:nvSpPr>
        <xdr:cNvPr id="84" name="楕円 83"/>
        <xdr:cNvSpPr/>
      </xdr:nvSpPr>
      <xdr:spPr>
        <a:xfrm>
          <a:off x="3746500" y="58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94904</xdr:rowOff>
    </xdr:from>
    <xdr:ext cx="469744" cy="259045"/>
    <xdr:sp macro="" textlink="">
      <xdr:nvSpPr>
        <xdr:cNvPr id="85" name="テキスト ボックス 84"/>
        <xdr:cNvSpPr txBox="1"/>
      </xdr:nvSpPr>
      <xdr:spPr>
        <a:xfrm>
          <a:off x="3562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136253</xdr:rowOff>
    </xdr:from>
    <xdr:to>
      <xdr:col>15</xdr:col>
      <xdr:colOff>101600</xdr:colOff>
      <xdr:row>34</xdr:row>
      <xdr:rowOff>66403</xdr:rowOff>
    </xdr:to>
    <xdr:sp macro="" textlink="">
      <xdr:nvSpPr>
        <xdr:cNvPr id="86" name="楕円 85"/>
        <xdr:cNvSpPr/>
      </xdr:nvSpPr>
      <xdr:spPr>
        <a:xfrm>
          <a:off x="2857500" y="5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82930</xdr:rowOff>
    </xdr:from>
    <xdr:ext cx="469744" cy="259045"/>
    <xdr:sp macro="" textlink="">
      <xdr:nvSpPr>
        <xdr:cNvPr id="87" name="テキスト ボックス 86"/>
        <xdr:cNvSpPr txBox="1"/>
      </xdr:nvSpPr>
      <xdr:spPr>
        <a:xfrm>
          <a:off x="2673428" y="55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126456</xdr:rowOff>
    </xdr:from>
    <xdr:to>
      <xdr:col>10</xdr:col>
      <xdr:colOff>165100</xdr:colOff>
      <xdr:row>34</xdr:row>
      <xdr:rowOff>56606</xdr:rowOff>
    </xdr:to>
    <xdr:sp macro="" textlink="">
      <xdr:nvSpPr>
        <xdr:cNvPr id="88" name="楕円 87"/>
        <xdr:cNvSpPr/>
      </xdr:nvSpPr>
      <xdr:spPr>
        <a:xfrm>
          <a:off x="196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73133</xdr:rowOff>
    </xdr:from>
    <xdr:ext cx="469744" cy="259045"/>
    <xdr:sp macro="" textlink="">
      <xdr:nvSpPr>
        <xdr:cNvPr id="89" name="テキスト ボックス 88"/>
        <xdr:cNvSpPr txBox="1"/>
      </xdr:nvSpPr>
      <xdr:spPr>
        <a:xfrm>
          <a:off x="1784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20320</xdr:rowOff>
    </xdr:from>
    <xdr:to>
      <xdr:col>6</xdr:col>
      <xdr:colOff>38100</xdr:colOff>
      <xdr:row>34</xdr:row>
      <xdr:rowOff>121920</xdr:rowOff>
    </xdr:to>
    <xdr:sp macro="" textlink="">
      <xdr:nvSpPr>
        <xdr:cNvPr id="90" name="楕円 89"/>
        <xdr:cNvSpPr/>
      </xdr:nvSpPr>
      <xdr:spPr>
        <a:xfrm>
          <a:off x="107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113047</xdr:rowOff>
    </xdr:from>
    <xdr:ext cx="469744" cy="259045"/>
    <xdr:sp macro="" textlink="">
      <xdr:nvSpPr>
        <xdr:cNvPr id="91" name="テキスト ボックス 90"/>
        <xdr:cNvSpPr txBox="1"/>
      </xdr:nvSpPr>
      <xdr:spPr>
        <a:xfrm>
          <a:off x="895428"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166222</xdr:rowOff>
    </xdr:from>
    <xdr:to>
      <xdr:col>24</xdr:col>
      <xdr:colOff>63500</xdr:colOff>
      <xdr:row>54</xdr:row>
      <xdr:rowOff>155401</xdr:rowOff>
    </xdr:to>
    <xdr:cxnSp macro="">
      <xdr:nvCxnSpPr>
        <xdr:cNvPr id="118" name="直線コネクタ 117"/>
        <xdr:cNvCxnSpPr/>
      </xdr:nvCxnSpPr>
      <xdr:spPr>
        <a:xfrm flipV="1">
          <a:off x="3797300" y="9253072"/>
          <a:ext cx="838200" cy="1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30475</xdr:rowOff>
    </xdr:from>
    <xdr:to>
      <xdr:col>19</xdr:col>
      <xdr:colOff>177800</xdr:colOff>
      <xdr:row>54</xdr:row>
      <xdr:rowOff>155401</xdr:rowOff>
    </xdr:to>
    <xdr:cxnSp macro="">
      <xdr:nvCxnSpPr>
        <xdr:cNvPr id="121" name="直線コネクタ 120"/>
        <xdr:cNvCxnSpPr/>
      </xdr:nvCxnSpPr>
      <xdr:spPr>
        <a:xfrm>
          <a:off x="2908300" y="9117325"/>
          <a:ext cx="889000" cy="29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30475</xdr:rowOff>
    </xdr:from>
    <xdr:to>
      <xdr:col>15</xdr:col>
      <xdr:colOff>50800</xdr:colOff>
      <xdr:row>56</xdr:row>
      <xdr:rowOff>53828</xdr:rowOff>
    </xdr:to>
    <xdr:cxnSp macro="">
      <xdr:nvCxnSpPr>
        <xdr:cNvPr id="124" name="直線コネクタ 123"/>
        <xdr:cNvCxnSpPr/>
      </xdr:nvCxnSpPr>
      <xdr:spPr>
        <a:xfrm flipV="1">
          <a:off x="2019300" y="9117325"/>
          <a:ext cx="889000" cy="5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53828</xdr:rowOff>
    </xdr:from>
    <xdr:to>
      <xdr:col>10</xdr:col>
      <xdr:colOff>114300</xdr:colOff>
      <xdr:row>57</xdr:row>
      <xdr:rowOff>51026</xdr:rowOff>
    </xdr:to>
    <xdr:cxnSp macro="">
      <xdr:nvCxnSpPr>
        <xdr:cNvPr id="127" name="直線コネクタ 126"/>
        <xdr:cNvCxnSpPr/>
      </xdr:nvCxnSpPr>
      <xdr:spPr>
        <a:xfrm flipV="1">
          <a:off x="1130300" y="9655028"/>
          <a:ext cx="889000" cy="16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115397</xdr:rowOff>
    </xdr:from>
    <xdr:ext cx="534377" cy="259045"/>
    <xdr:sp macro="" textlink="">
      <xdr:nvSpPr>
        <xdr:cNvPr id="129" name="テキスト ボックス 128"/>
        <xdr:cNvSpPr txBox="1"/>
      </xdr:nvSpPr>
      <xdr:spPr>
        <a:xfrm>
          <a:off x="1752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97914</xdr:rowOff>
    </xdr:from>
    <xdr:ext cx="534377" cy="259045"/>
    <xdr:sp macro="" textlink="">
      <xdr:nvSpPr>
        <xdr:cNvPr id="131" name="テキスト ボックス 130"/>
        <xdr:cNvSpPr txBox="1"/>
      </xdr:nvSpPr>
      <xdr:spPr>
        <a:xfrm>
          <a:off x="863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115422</xdr:rowOff>
    </xdr:from>
    <xdr:to>
      <xdr:col>24</xdr:col>
      <xdr:colOff>114300</xdr:colOff>
      <xdr:row>54</xdr:row>
      <xdr:rowOff>45572</xdr:rowOff>
    </xdr:to>
    <xdr:sp macro="" textlink="">
      <xdr:nvSpPr>
        <xdr:cNvPr id="137" name="楕円 136"/>
        <xdr:cNvSpPr/>
      </xdr:nvSpPr>
      <xdr:spPr>
        <a:xfrm>
          <a:off x="4584700" y="9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138299</xdr:rowOff>
    </xdr:from>
    <xdr:ext cx="599010" cy="259045"/>
    <xdr:sp macro="" textlink="">
      <xdr:nvSpPr>
        <xdr:cNvPr id="138" name="総務費該当値テキスト"/>
        <xdr:cNvSpPr txBox="1"/>
      </xdr:nvSpPr>
      <xdr:spPr>
        <a:xfrm>
          <a:off x="4686300" y="90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104601</xdr:rowOff>
    </xdr:from>
    <xdr:to>
      <xdr:col>20</xdr:col>
      <xdr:colOff>38100</xdr:colOff>
      <xdr:row>55</xdr:row>
      <xdr:rowOff>34751</xdr:rowOff>
    </xdr:to>
    <xdr:sp macro="" textlink="">
      <xdr:nvSpPr>
        <xdr:cNvPr id="139" name="楕円 138"/>
        <xdr:cNvSpPr/>
      </xdr:nvSpPr>
      <xdr:spPr>
        <a:xfrm>
          <a:off x="3746500" y="9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51278</xdr:rowOff>
    </xdr:from>
    <xdr:ext cx="599010" cy="259045"/>
    <xdr:sp macro="" textlink="">
      <xdr:nvSpPr>
        <xdr:cNvPr id="140" name="テキスト ボックス 139"/>
        <xdr:cNvSpPr txBox="1"/>
      </xdr:nvSpPr>
      <xdr:spPr>
        <a:xfrm>
          <a:off x="3497795" y="91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151125</xdr:rowOff>
    </xdr:from>
    <xdr:to>
      <xdr:col>15</xdr:col>
      <xdr:colOff>101600</xdr:colOff>
      <xdr:row>53</xdr:row>
      <xdr:rowOff>81275</xdr:rowOff>
    </xdr:to>
    <xdr:sp macro="" textlink="">
      <xdr:nvSpPr>
        <xdr:cNvPr id="141" name="楕円 140"/>
        <xdr:cNvSpPr/>
      </xdr:nvSpPr>
      <xdr:spPr>
        <a:xfrm>
          <a:off x="2857500" y="90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97802</xdr:rowOff>
    </xdr:from>
    <xdr:ext cx="599010" cy="259045"/>
    <xdr:sp macro="" textlink="">
      <xdr:nvSpPr>
        <xdr:cNvPr id="142" name="テキスト ボックス 141"/>
        <xdr:cNvSpPr txBox="1"/>
      </xdr:nvSpPr>
      <xdr:spPr>
        <a:xfrm>
          <a:off x="2608795" y="88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3028</xdr:rowOff>
    </xdr:from>
    <xdr:to>
      <xdr:col>10</xdr:col>
      <xdr:colOff>165100</xdr:colOff>
      <xdr:row>56</xdr:row>
      <xdr:rowOff>104628</xdr:rowOff>
    </xdr:to>
    <xdr:sp macro="" textlink="">
      <xdr:nvSpPr>
        <xdr:cNvPr id="143" name="楕円 142"/>
        <xdr:cNvSpPr/>
      </xdr:nvSpPr>
      <xdr:spPr>
        <a:xfrm>
          <a:off x="1968500" y="96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121155</xdr:rowOff>
    </xdr:from>
    <xdr:ext cx="534377" cy="259045"/>
    <xdr:sp macro="" textlink="">
      <xdr:nvSpPr>
        <xdr:cNvPr id="144" name="テキスト ボックス 143"/>
        <xdr:cNvSpPr txBox="1"/>
      </xdr:nvSpPr>
      <xdr:spPr>
        <a:xfrm>
          <a:off x="1752111" y="93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226</xdr:rowOff>
    </xdr:from>
    <xdr:to>
      <xdr:col>6</xdr:col>
      <xdr:colOff>38100</xdr:colOff>
      <xdr:row>57</xdr:row>
      <xdr:rowOff>101826</xdr:rowOff>
    </xdr:to>
    <xdr:sp macro="" textlink="">
      <xdr:nvSpPr>
        <xdr:cNvPr id="145" name="楕円 144"/>
        <xdr:cNvSpPr/>
      </xdr:nvSpPr>
      <xdr:spPr>
        <a:xfrm>
          <a:off x="1079500" y="97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118353</xdr:rowOff>
    </xdr:from>
    <xdr:ext cx="534377" cy="259045"/>
    <xdr:sp macro="" textlink="">
      <xdr:nvSpPr>
        <xdr:cNvPr id="146" name="テキスト ボックス 145"/>
        <xdr:cNvSpPr txBox="1"/>
      </xdr:nvSpPr>
      <xdr:spPr>
        <a:xfrm>
          <a:off x="863111" y="95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76919</xdr:rowOff>
    </xdr:from>
    <xdr:to>
      <xdr:col>24</xdr:col>
      <xdr:colOff>63500</xdr:colOff>
      <xdr:row>71</xdr:row>
      <xdr:rowOff>157020</xdr:rowOff>
    </xdr:to>
    <xdr:cxnSp macro="">
      <xdr:nvCxnSpPr>
        <xdr:cNvPr id="176" name="直線コネクタ 175"/>
        <xdr:cNvCxnSpPr/>
      </xdr:nvCxnSpPr>
      <xdr:spPr>
        <a:xfrm>
          <a:off x="3797300" y="12249869"/>
          <a:ext cx="8382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76919</xdr:rowOff>
    </xdr:from>
    <xdr:to>
      <xdr:col>19</xdr:col>
      <xdr:colOff>177800</xdr:colOff>
      <xdr:row>72</xdr:row>
      <xdr:rowOff>159184</xdr:rowOff>
    </xdr:to>
    <xdr:cxnSp macro="">
      <xdr:nvCxnSpPr>
        <xdr:cNvPr id="179" name="直線コネクタ 178"/>
        <xdr:cNvCxnSpPr/>
      </xdr:nvCxnSpPr>
      <xdr:spPr>
        <a:xfrm flipV="1">
          <a:off x="2908300" y="12249869"/>
          <a:ext cx="889000" cy="2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159184</xdr:rowOff>
    </xdr:from>
    <xdr:to>
      <xdr:col>15</xdr:col>
      <xdr:colOff>50800</xdr:colOff>
      <xdr:row>73</xdr:row>
      <xdr:rowOff>9527</xdr:rowOff>
    </xdr:to>
    <xdr:cxnSp macro="">
      <xdr:nvCxnSpPr>
        <xdr:cNvPr id="182" name="直線コネクタ 181"/>
        <xdr:cNvCxnSpPr/>
      </xdr:nvCxnSpPr>
      <xdr:spPr>
        <a:xfrm flipV="1">
          <a:off x="2019300" y="1250358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9527</xdr:rowOff>
    </xdr:from>
    <xdr:to>
      <xdr:col>10</xdr:col>
      <xdr:colOff>114300</xdr:colOff>
      <xdr:row>73</xdr:row>
      <xdr:rowOff>57236</xdr:rowOff>
    </xdr:to>
    <xdr:cxnSp macro="">
      <xdr:nvCxnSpPr>
        <xdr:cNvPr id="185" name="直線コネクタ 184"/>
        <xdr:cNvCxnSpPr/>
      </xdr:nvCxnSpPr>
      <xdr:spPr>
        <a:xfrm flipV="1">
          <a:off x="1130300" y="12525377"/>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106220</xdr:rowOff>
    </xdr:from>
    <xdr:to>
      <xdr:col>24</xdr:col>
      <xdr:colOff>114300</xdr:colOff>
      <xdr:row>72</xdr:row>
      <xdr:rowOff>36370</xdr:rowOff>
    </xdr:to>
    <xdr:sp macro="" textlink="">
      <xdr:nvSpPr>
        <xdr:cNvPr id="195" name="楕円 194"/>
        <xdr:cNvSpPr/>
      </xdr:nvSpPr>
      <xdr:spPr>
        <a:xfrm>
          <a:off x="4584700" y="122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129097</xdr:rowOff>
    </xdr:from>
    <xdr:ext cx="599010" cy="259045"/>
    <xdr:sp macro="" textlink="">
      <xdr:nvSpPr>
        <xdr:cNvPr id="196" name="民生費該当値テキスト"/>
        <xdr:cNvSpPr txBox="1"/>
      </xdr:nvSpPr>
      <xdr:spPr>
        <a:xfrm>
          <a:off x="4686300" y="121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26119</xdr:rowOff>
    </xdr:from>
    <xdr:to>
      <xdr:col>20</xdr:col>
      <xdr:colOff>38100</xdr:colOff>
      <xdr:row>71</xdr:row>
      <xdr:rowOff>127719</xdr:rowOff>
    </xdr:to>
    <xdr:sp macro="" textlink="">
      <xdr:nvSpPr>
        <xdr:cNvPr id="197" name="楕円 196"/>
        <xdr:cNvSpPr/>
      </xdr:nvSpPr>
      <xdr:spPr>
        <a:xfrm>
          <a:off x="3746500" y="121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144246</xdr:rowOff>
    </xdr:from>
    <xdr:ext cx="599010" cy="259045"/>
    <xdr:sp macro="" textlink="">
      <xdr:nvSpPr>
        <xdr:cNvPr id="198" name="テキスト ボックス 197"/>
        <xdr:cNvSpPr txBox="1"/>
      </xdr:nvSpPr>
      <xdr:spPr>
        <a:xfrm>
          <a:off x="3497795" y="1197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108384</xdr:rowOff>
    </xdr:from>
    <xdr:to>
      <xdr:col>15</xdr:col>
      <xdr:colOff>101600</xdr:colOff>
      <xdr:row>73</xdr:row>
      <xdr:rowOff>38534</xdr:rowOff>
    </xdr:to>
    <xdr:sp macro="" textlink="">
      <xdr:nvSpPr>
        <xdr:cNvPr id="199" name="楕円 198"/>
        <xdr:cNvSpPr/>
      </xdr:nvSpPr>
      <xdr:spPr>
        <a:xfrm>
          <a:off x="2857500" y="124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55061</xdr:rowOff>
    </xdr:from>
    <xdr:ext cx="599010" cy="259045"/>
    <xdr:sp macro="" textlink="">
      <xdr:nvSpPr>
        <xdr:cNvPr id="200" name="テキスト ボックス 199"/>
        <xdr:cNvSpPr txBox="1"/>
      </xdr:nvSpPr>
      <xdr:spPr>
        <a:xfrm>
          <a:off x="2608795" y="1222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130177</xdr:rowOff>
    </xdr:from>
    <xdr:to>
      <xdr:col>10</xdr:col>
      <xdr:colOff>165100</xdr:colOff>
      <xdr:row>73</xdr:row>
      <xdr:rowOff>60327</xdr:rowOff>
    </xdr:to>
    <xdr:sp macro="" textlink="">
      <xdr:nvSpPr>
        <xdr:cNvPr id="201" name="楕円 200"/>
        <xdr:cNvSpPr/>
      </xdr:nvSpPr>
      <xdr:spPr>
        <a:xfrm>
          <a:off x="1968500" y="124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76854</xdr:rowOff>
    </xdr:from>
    <xdr:ext cx="599010" cy="259045"/>
    <xdr:sp macro="" textlink="">
      <xdr:nvSpPr>
        <xdr:cNvPr id="202" name="テキスト ボックス 201"/>
        <xdr:cNvSpPr txBox="1"/>
      </xdr:nvSpPr>
      <xdr:spPr>
        <a:xfrm>
          <a:off x="1719795" y="1224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6436</xdr:rowOff>
    </xdr:from>
    <xdr:to>
      <xdr:col>6</xdr:col>
      <xdr:colOff>38100</xdr:colOff>
      <xdr:row>73</xdr:row>
      <xdr:rowOff>108036</xdr:rowOff>
    </xdr:to>
    <xdr:sp macro="" textlink="">
      <xdr:nvSpPr>
        <xdr:cNvPr id="203" name="楕円 202"/>
        <xdr:cNvSpPr/>
      </xdr:nvSpPr>
      <xdr:spPr>
        <a:xfrm>
          <a:off x="1079500" y="125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124563</xdr:rowOff>
    </xdr:from>
    <xdr:ext cx="599010" cy="259045"/>
    <xdr:sp macro="" textlink="">
      <xdr:nvSpPr>
        <xdr:cNvPr id="204" name="テキスト ボックス 203"/>
        <xdr:cNvSpPr txBox="1"/>
      </xdr:nvSpPr>
      <xdr:spPr>
        <a:xfrm>
          <a:off x="830795" y="1229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124430</xdr:rowOff>
    </xdr:from>
    <xdr:to>
      <xdr:col>24</xdr:col>
      <xdr:colOff>63500</xdr:colOff>
      <xdr:row>94</xdr:row>
      <xdr:rowOff>146924</xdr:rowOff>
    </xdr:to>
    <xdr:cxnSp macro="">
      <xdr:nvCxnSpPr>
        <xdr:cNvPr id="232" name="直線コネクタ 231"/>
        <xdr:cNvCxnSpPr/>
      </xdr:nvCxnSpPr>
      <xdr:spPr>
        <a:xfrm>
          <a:off x="3797300" y="16240730"/>
          <a:ext cx="8382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124430</xdr:rowOff>
    </xdr:from>
    <xdr:to>
      <xdr:col>19</xdr:col>
      <xdr:colOff>177800</xdr:colOff>
      <xdr:row>95</xdr:row>
      <xdr:rowOff>66159</xdr:rowOff>
    </xdr:to>
    <xdr:cxnSp macro="">
      <xdr:nvCxnSpPr>
        <xdr:cNvPr id="235" name="直線コネクタ 234"/>
        <xdr:cNvCxnSpPr/>
      </xdr:nvCxnSpPr>
      <xdr:spPr>
        <a:xfrm flipV="1">
          <a:off x="2908300" y="16240730"/>
          <a:ext cx="889000" cy="1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66159</xdr:rowOff>
    </xdr:from>
    <xdr:to>
      <xdr:col>15</xdr:col>
      <xdr:colOff>50800</xdr:colOff>
      <xdr:row>96</xdr:row>
      <xdr:rowOff>26177</xdr:rowOff>
    </xdr:to>
    <xdr:cxnSp macro="">
      <xdr:nvCxnSpPr>
        <xdr:cNvPr id="238" name="直線コネクタ 237"/>
        <xdr:cNvCxnSpPr/>
      </xdr:nvCxnSpPr>
      <xdr:spPr>
        <a:xfrm flipV="1">
          <a:off x="2019300" y="16353909"/>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26177</xdr:rowOff>
    </xdr:from>
    <xdr:to>
      <xdr:col>10</xdr:col>
      <xdr:colOff>114300</xdr:colOff>
      <xdr:row>96</xdr:row>
      <xdr:rowOff>110965</xdr:rowOff>
    </xdr:to>
    <xdr:cxnSp macro="">
      <xdr:nvCxnSpPr>
        <xdr:cNvPr id="241" name="直線コネクタ 240"/>
        <xdr:cNvCxnSpPr/>
      </xdr:nvCxnSpPr>
      <xdr:spPr>
        <a:xfrm flipV="1">
          <a:off x="1130300" y="16485377"/>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96124</xdr:rowOff>
    </xdr:from>
    <xdr:to>
      <xdr:col>24</xdr:col>
      <xdr:colOff>114300</xdr:colOff>
      <xdr:row>95</xdr:row>
      <xdr:rowOff>26274</xdr:rowOff>
    </xdr:to>
    <xdr:sp macro="" textlink="">
      <xdr:nvSpPr>
        <xdr:cNvPr id="251" name="楕円 250"/>
        <xdr:cNvSpPr/>
      </xdr:nvSpPr>
      <xdr:spPr>
        <a:xfrm>
          <a:off x="4584700" y="16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119001</xdr:rowOff>
    </xdr:from>
    <xdr:ext cx="534377" cy="259045"/>
    <xdr:sp macro="" textlink="">
      <xdr:nvSpPr>
        <xdr:cNvPr id="252" name="衛生費該当値テキスト"/>
        <xdr:cNvSpPr txBox="1"/>
      </xdr:nvSpPr>
      <xdr:spPr>
        <a:xfrm>
          <a:off x="4686300" y="160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73630</xdr:rowOff>
    </xdr:from>
    <xdr:to>
      <xdr:col>20</xdr:col>
      <xdr:colOff>38100</xdr:colOff>
      <xdr:row>95</xdr:row>
      <xdr:rowOff>3780</xdr:rowOff>
    </xdr:to>
    <xdr:sp macro="" textlink="">
      <xdr:nvSpPr>
        <xdr:cNvPr id="253" name="楕円 252"/>
        <xdr:cNvSpPr/>
      </xdr:nvSpPr>
      <xdr:spPr>
        <a:xfrm>
          <a:off x="3746500" y="161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20307</xdr:rowOff>
    </xdr:from>
    <xdr:ext cx="534377" cy="259045"/>
    <xdr:sp macro="" textlink="">
      <xdr:nvSpPr>
        <xdr:cNvPr id="254" name="テキスト ボックス 253"/>
        <xdr:cNvSpPr txBox="1"/>
      </xdr:nvSpPr>
      <xdr:spPr>
        <a:xfrm>
          <a:off x="3530111" y="159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15359</xdr:rowOff>
    </xdr:from>
    <xdr:to>
      <xdr:col>15</xdr:col>
      <xdr:colOff>101600</xdr:colOff>
      <xdr:row>95</xdr:row>
      <xdr:rowOff>116959</xdr:rowOff>
    </xdr:to>
    <xdr:sp macro="" textlink="">
      <xdr:nvSpPr>
        <xdr:cNvPr id="255" name="楕円 254"/>
        <xdr:cNvSpPr/>
      </xdr:nvSpPr>
      <xdr:spPr>
        <a:xfrm>
          <a:off x="2857500" y="16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133486</xdr:rowOff>
    </xdr:from>
    <xdr:ext cx="534377" cy="259045"/>
    <xdr:sp macro="" textlink="">
      <xdr:nvSpPr>
        <xdr:cNvPr id="256" name="テキスト ボックス 255"/>
        <xdr:cNvSpPr txBox="1"/>
      </xdr:nvSpPr>
      <xdr:spPr>
        <a:xfrm>
          <a:off x="2641111" y="160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146827</xdr:rowOff>
    </xdr:from>
    <xdr:to>
      <xdr:col>10</xdr:col>
      <xdr:colOff>165100</xdr:colOff>
      <xdr:row>96</xdr:row>
      <xdr:rowOff>76977</xdr:rowOff>
    </xdr:to>
    <xdr:sp macro="" textlink="">
      <xdr:nvSpPr>
        <xdr:cNvPr id="257" name="楕円 256"/>
        <xdr:cNvSpPr/>
      </xdr:nvSpPr>
      <xdr:spPr>
        <a:xfrm>
          <a:off x="1968500" y="164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93504</xdr:rowOff>
    </xdr:from>
    <xdr:ext cx="534377" cy="259045"/>
    <xdr:sp macro="" textlink="">
      <xdr:nvSpPr>
        <xdr:cNvPr id="258" name="テキスト ボックス 257"/>
        <xdr:cNvSpPr txBox="1"/>
      </xdr:nvSpPr>
      <xdr:spPr>
        <a:xfrm>
          <a:off x="1752111" y="162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60165</xdr:rowOff>
    </xdr:from>
    <xdr:to>
      <xdr:col>6</xdr:col>
      <xdr:colOff>38100</xdr:colOff>
      <xdr:row>96</xdr:row>
      <xdr:rowOff>161765</xdr:rowOff>
    </xdr:to>
    <xdr:sp macro="" textlink="">
      <xdr:nvSpPr>
        <xdr:cNvPr id="259" name="楕円 258"/>
        <xdr:cNvSpPr/>
      </xdr:nvSpPr>
      <xdr:spPr>
        <a:xfrm>
          <a:off x="1079500" y="16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6842</xdr:rowOff>
    </xdr:from>
    <xdr:ext cx="534377" cy="259045"/>
    <xdr:sp macro="" textlink="">
      <xdr:nvSpPr>
        <xdr:cNvPr id="260" name="テキスト ボックス 259"/>
        <xdr:cNvSpPr txBox="1"/>
      </xdr:nvSpPr>
      <xdr:spPr>
        <a:xfrm>
          <a:off x="863111"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28067</xdr:rowOff>
    </xdr:from>
    <xdr:to>
      <xdr:col>55</xdr:col>
      <xdr:colOff>0</xdr:colOff>
      <xdr:row>38</xdr:row>
      <xdr:rowOff>71120</xdr:rowOff>
    </xdr:to>
    <xdr:cxnSp macro="">
      <xdr:nvCxnSpPr>
        <xdr:cNvPr id="289" name="直線コネクタ 288"/>
        <xdr:cNvCxnSpPr/>
      </xdr:nvCxnSpPr>
      <xdr:spPr>
        <a:xfrm>
          <a:off x="9639300" y="6543167"/>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28067</xdr:rowOff>
    </xdr:from>
    <xdr:to>
      <xdr:col>50</xdr:col>
      <xdr:colOff>114300</xdr:colOff>
      <xdr:row>38</xdr:row>
      <xdr:rowOff>73025</xdr:rowOff>
    </xdr:to>
    <xdr:cxnSp macro="">
      <xdr:nvCxnSpPr>
        <xdr:cNvPr id="292" name="直線コネクタ 291"/>
        <xdr:cNvCxnSpPr/>
      </xdr:nvCxnSpPr>
      <xdr:spPr>
        <a:xfrm flipV="1">
          <a:off x="8750300" y="654316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73025</xdr:rowOff>
    </xdr:from>
    <xdr:to>
      <xdr:col>45</xdr:col>
      <xdr:colOff>177800</xdr:colOff>
      <xdr:row>39</xdr:row>
      <xdr:rowOff>36830</xdr:rowOff>
    </xdr:to>
    <xdr:cxnSp macro="">
      <xdr:nvCxnSpPr>
        <xdr:cNvPr id="295" name="直線コネクタ 294"/>
        <xdr:cNvCxnSpPr/>
      </xdr:nvCxnSpPr>
      <xdr:spPr>
        <a:xfrm flipV="1">
          <a:off x="7861300" y="65881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36830</xdr:rowOff>
    </xdr:from>
    <xdr:to>
      <xdr:col>41</xdr:col>
      <xdr:colOff>50800</xdr:colOff>
      <xdr:row>39</xdr:row>
      <xdr:rowOff>37211</xdr:rowOff>
    </xdr:to>
    <xdr:cxnSp macro="">
      <xdr:nvCxnSpPr>
        <xdr:cNvPr id="298" name="直線コネクタ 297"/>
        <xdr:cNvCxnSpPr/>
      </xdr:nvCxnSpPr>
      <xdr:spPr>
        <a:xfrm flipV="1">
          <a:off x="6972300" y="672338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20320</xdr:rowOff>
    </xdr:from>
    <xdr:to>
      <xdr:col>55</xdr:col>
      <xdr:colOff>50800</xdr:colOff>
      <xdr:row>38</xdr:row>
      <xdr:rowOff>121920</xdr:rowOff>
    </xdr:to>
    <xdr:sp macro="" textlink="">
      <xdr:nvSpPr>
        <xdr:cNvPr id="308" name="楕円 307"/>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170197</xdr:rowOff>
    </xdr:from>
    <xdr:ext cx="378565" cy="259045"/>
    <xdr:sp macro="" textlink="">
      <xdr:nvSpPr>
        <xdr:cNvPr id="309" name="労働費該当値テキスト"/>
        <xdr:cNvSpPr txBox="1"/>
      </xdr:nvSpPr>
      <xdr:spPr>
        <a:xfrm>
          <a:off x="10528300"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148717</xdr:rowOff>
    </xdr:from>
    <xdr:to>
      <xdr:col>50</xdr:col>
      <xdr:colOff>165100</xdr:colOff>
      <xdr:row>38</xdr:row>
      <xdr:rowOff>78867</xdr:rowOff>
    </xdr:to>
    <xdr:sp macro="" textlink="">
      <xdr:nvSpPr>
        <xdr:cNvPr id="310" name="楕円 309"/>
        <xdr:cNvSpPr/>
      </xdr:nvSpPr>
      <xdr:spPr>
        <a:xfrm>
          <a:off x="9588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69994</xdr:rowOff>
    </xdr:from>
    <xdr:ext cx="378565" cy="259045"/>
    <xdr:sp macro="" textlink="">
      <xdr:nvSpPr>
        <xdr:cNvPr id="311" name="テキスト ボックス 310"/>
        <xdr:cNvSpPr txBox="1"/>
      </xdr:nvSpPr>
      <xdr:spPr>
        <a:xfrm>
          <a:off x="9450017" y="658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22225</xdr:rowOff>
    </xdr:from>
    <xdr:to>
      <xdr:col>46</xdr:col>
      <xdr:colOff>38100</xdr:colOff>
      <xdr:row>38</xdr:row>
      <xdr:rowOff>123825</xdr:rowOff>
    </xdr:to>
    <xdr:sp macro="" textlink="">
      <xdr:nvSpPr>
        <xdr:cNvPr id="312" name="楕円 311"/>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114952</xdr:rowOff>
    </xdr:from>
    <xdr:ext cx="378565" cy="259045"/>
    <xdr:sp macro="" textlink="">
      <xdr:nvSpPr>
        <xdr:cNvPr id="313" name="テキスト ボックス 312"/>
        <xdr:cNvSpPr txBox="1"/>
      </xdr:nvSpPr>
      <xdr:spPr>
        <a:xfrm>
          <a:off x="8561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157480</xdr:rowOff>
    </xdr:from>
    <xdr:to>
      <xdr:col>41</xdr:col>
      <xdr:colOff>101600</xdr:colOff>
      <xdr:row>39</xdr:row>
      <xdr:rowOff>87630</xdr:rowOff>
    </xdr:to>
    <xdr:sp macro="" textlink="">
      <xdr:nvSpPr>
        <xdr:cNvPr id="314" name="楕円 313"/>
        <xdr:cNvSpPr/>
      </xdr:nvSpPr>
      <xdr:spPr>
        <a:xfrm>
          <a:off x="781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78757</xdr:rowOff>
    </xdr:from>
    <xdr:ext cx="313932" cy="259045"/>
    <xdr:sp macro="" textlink="">
      <xdr:nvSpPr>
        <xdr:cNvPr id="315" name="テキスト ボックス 314"/>
        <xdr:cNvSpPr txBox="1"/>
      </xdr:nvSpPr>
      <xdr:spPr>
        <a:xfrm>
          <a:off x="7704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157861</xdr:rowOff>
    </xdr:from>
    <xdr:to>
      <xdr:col>36</xdr:col>
      <xdr:colOff>165100</xdr:colOff>
      <xdr:row>39</xdr:row>
      <xdr:rowOff>88011</xdr:rowOff>
    </xdr:to>
    <xdr:sp macro="" textlink="">
      <xdr:nvSpPr>
        <xdr:cNvPr id="316" name="楕円 315"/>
        <xdr:cNvSpPr/>
      </xdr:nvSpPr>
      <xdr:spPr>
        <a:xfrm>
          <a:off x="692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79138</xdr:rowOff>
    </xdr:from>
    <xdr:ext cx="313932" cy="259045"/>
    <xdr:sp macro="" textlink="">
      <xdr:nvSpPr>
        <xdr:cNvPr id="317" name="テキスト ボックス 316"/>
        <xdr:cNvSpPr txBox="1"/>
      </xdr:nvSpPr>
      <xdr:spPr>
        <a:xfrm>
          <a:off x="6815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100198</xdr:rowOff>
    </xdr:from>
    <xdr:to>
      <xdr:col>55</xdr:col>
      <xdr:colOff>0</xdr:colOff>
      <xdr:row>56</xdr:row>
      <xdr:rowOff>116703</xdr:rowOff>
    </xdr:to>
    <xdr:cxnSp macro="">
      <xdr:nvCxnSpPr>
        <xdr:cNvPr id="344" name="直線コネクタ 343"/>
        <xdr:cNvCxnSpPr/>
      </xdr:nvCxnSpPr>
      <xdr:spPr>
        <a:xfrm flipV="1">
          <a:off x="9639300" y="9701398"/>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116703</xdr:rowOff>
    </xdr:from>
    <xdr:to>
      <xdr:col>50</xdr:col>
      <xdr:colOff>114300</xdr:colOff>
      <xdr:row>56</xdr:row>
      <xdr:rowOff>133345</xdr:rowOff>
    </xdr:to>
    <xdr:cxnSp macro="">
      <xdr:nvCxnSpPr>
        <xdr:cNvPr id="347" name="直線コネクタ 346"/>
        <xdr:cNvCxnSpPr/>
      </xdr:nvCxnSpPr>
      <xdr:spPr>
        <a:xfrm flipV="1">
          <a:off x="8750300" y="9717903"/>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130921</xdr:rowOff>
    </xdr:from>
    <xdr:to>
      <xdr:col>45</xdr:col>
      <xdr:colOff>177800</xdr:colOff>
      <xdr:row>56</xdr:row>
      <xdr:rowOff>133345</xdr:rowOff>
    </xdr:to>
    <xdr:cxnSp macro="">
      <xdr:nvCxnSpPr>
        <xdr:cNvPr id="350" name="直線コネクタ 349"/>
        <xdr:cNvCxnSpPr/>
      </xdr:nvCxnSpPr>
      <xdr:spPr>
        <a:xfrm>
          <a:off x="7861300" y="9732121"/>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130921</xdr:rowOff>
    </xdr:from>
    <xdr:to>
      <xdr:col>41</xdr:col>
      <xdr:colOff>50800</xdr:colOff>
      <xdr:row>56</xdr:row>
      <xdr:rowOff>146466</xdr:rowOff>
    </xdr:to>
    <xdr:cxnSp macro="">
      <xdr:nvCxnSpPr>
        <xdr:cNvPr id="353" name="直線コネクタ 352"/>
        <xdr:cNvCxnSpPr/>
      </xdr:nvCxnSpPr>
      <xdr:spPr>
        <a:xfrm flipV="1">
          <a:off x="6972300" y="97321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49398</xdr:rowOff>
    </xdr:from>
    <xdr:to>
      <xdr:col>55</xdr:col>
      <xdr:colOff>50800</xdr:colOff>
      <xdr:row>56</xdr:row>
      <xdr:rowOff>150998</xdr:rowOff>
    </xdr:to>
    <xdr:sp macro="" textlink="">
      <xdr:nvSpPr>
        <xdr:cNvPr id="363" name="楕円 362"/>
        <xdr:cNvSpPr/>
      </xdr:nvSpPr>
      <xdr:spPr>
        <a:xfrm>
          <a:off x="10426700" y="96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72275</xdr:rowOff>
    </xdr:from>
    <xdr:ext cx="469744" cy="259045"/>
    <xdr:sp macro="" textlink="">
      <xdr:nvSpPr>
        <xdr:cNvPr id="364" name="農林水産業費該当値テキスト"/>
        <xdr:cNvSpPr txBox="1"/>
      </xdr:nvSpPr>
      <xdr:spPr>
        <a:xfrm>
          <a:off x="10528300" y="95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65903</xdr:rowOff>
    </xdr:from>
    <xdr:to>
      <xdr:col>50</xdr:col>
      <xdr:colOff>165100</xdr:colOff>
      <xdr:row>56</xdr:row>
      <xdr:rowOff>167503</xdr:rowOff>
    </xdr:to>
    <xdr:sp macro="" textlink="">
      <xdr:nvSpPr>
        <xdr:cNvPr id="365" name="楕円 364"/>
        <xdr:cNvSpPr/>
      </xdr:nvSpPr>
      <xdr:spPr>
        <a:xfrm>
          <a:off x="9588500" y="9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12580</xdr:rowOff>
    </xdr:from>
    <xdr:ext cx="469744" cy="259045"/>
    <xdr:sp macro="" textlink="">
      <xdr:nvSpPr>
        <xdr:cNvPr id="366" name="テキスト ボックス 365"/>
        <xdr:cNvSpPr txBox="1"/>
      </xdr:nvSpPr>
      <xdr:spPr>
        <a:xfrm>
          <a:off x="9404428" y="944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82545</xdr:rowOff>
    </xdr:from>
    <xdr:to>
      <xdr:col>46</xdr:col>
      <xdr:colOff>38100</xdr:colOff>
      <xdr:row>57</xdr:row>
      <xdr:rowOff>12695</xdr:rowOff>
    </xdr:to>
    <xdr:sp macro="" textlink="">
      <xdr:nvSpPr>
        <xdr:cNvPr id="367" name="楕円 366"/>
        <xdr:cNvSpPr/>
      </xdr:nvSpPr>
      <xdr:spPr>
        <a:xfrm>
          <a:off x="8699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29222</xdr:rowOff>
    </xdr:from>
    <xdr:ext cx="469744" cy="259045"/>
    <xdr:sp macro="" textlink="">
      <xdr:nvSpPr>
        <xdr:cNvPr id="368" name="テキスト ボックス 367"/>
        <xdr:cNvSpPr txBox="1"/>
      </xdr:nvSpPr>
      <xdr:spPr>
        <a:xfrm>
          <a:off x="8515428" y="94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80121</xdr:rowOff>
    </xdr:from>
    <xdr:to>
      <xdr:col>41</xdr:col>
      <xdr:colOff>101600</xdr:colOff>
      <xdr:row>57</xdr:row>
      <xdr:rowOff>10271</xdr:rowOff>
    </xdr:to>
    <xdr:sp macro="" textlink="">
      <xdr:nvSpPr>
        <xdr:cNvPr id="369" name="楕円 368"/>
        <xdr:cNvSpPr/>
      </xdr:nvSpPr>
      <xdr:spPr>
        <a:xfrm>
          <a:off x="7810500" y="96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26798</xdr:rowOff>
    </xdr:from>
    <xdr:ext cx="469744" cy="259045"/>
    <xdr:sp macro="" textlink="">
      <xdr:nvSpPr>
        <xdr:cNvPr id="370" name="テキスト ボックス 369"/>
        <xdr:cNvSpPr txBox="1"/>
      </xdr:nvSpPr>
      <xdr:spPr>
        <a:xfrm>
          <a:off x="7626428" y="94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95666</xdr:rowOff>
    </xdr:from>
    <xdr:to>
      <xdr:col>36</xdr:col>
      <xdr:colOff>165100</xdr:colOff>
      <xdr:row>57</xdr:row>
      <xdr:rowOff>25816</xdr:rowOff>
    </xdr:to>
    <xdr:sp macro="" textlink="">
      <xdr:nvSpPr>
        <xdr:cNvPr id="371" name="楕円 370"/>
        <xdr:cNvSpPr/>
      </xdr:nvSpPr>
      <xdr:spPr>
        <a:xfrm>
          <a:off x="69215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42343</xdr:rowOff>
    </xdr:from>
    <xdr:ext cx="469744" cy="259045"/>
    <xdr:sp macro="" textlink="">
      <xdr:nvSpPr>
        <xdr:cNvPr id="372" name="テキスト ボックス 371"/>
        <xdr:cNvSpPr txBox="1"/>
      </xdr:nvSpPr>
      <xdr:spPr>
        <a:xfrm>
          <a:off x="6737428" y="947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112677</xdr:rowOff>
    </xdr:from>
    <xdr:to>
      <xdr:col>55</xdr:col>
      <xdr:colOff>0</xdr:colOff>
      <xdr:row>78</xdr:row>
      <xdr:rowOff>30054</xdr:rowOff>
    </xdr:to>
    <xdr:cxnSp macro="">
      <xdr:nvCxnSpPr>
        <xdr:cNvPr id="403" name="直線コネクタ 402"/>
        <xdr:cNvCxnSpPr/>
      </xdr:nvCxnSpPr>
      <xdr:spPr>
        <a:xfrm>
          <a:off x="9639300" y="13314327"/>
          <a:ext cx="8382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28829</xdr:rowOff>
    </xdr:from>
    <xdr:to>
      <xdr:col>50</xdr:col>
      <xdr:colOff>114300</xdr:colOff>
      <xdr:row>77</xdr:row>
      <xdr:rowOff>112677</xdr:rowOff>
    </xdr:to>
    <xdr:cxnSp macro="">
      <xdr:nvCxnSpPr>
        <xdr:cNvPr id="406" name="直線コネクタ 405"/>
        <xdr:cNvCxnSpPr/>
      </xdr:nvCxnSpPr>
      <xdr:spPr>
        <a:xfrm>
          <a:off x="8750300" y="13059029"/>
          <a:ext cx="889000" cy="2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28829</xdr:rowOff>
    </xdr:from>
    <xdr:to>
      <xdr:col>45</xdr:col>
      <xdr:colOff>177800</xdr:colOff>
      <xdr:row>78</xdr:row>
      <xdr:rowOff>68687</xdr:rowOff>
    </xdr:to>
    <xdr:cxnSp macro="">
      <xdr:nvCxnSpPr>
        <xdr:cNvPr id="409" name="直線コネクタ 408"/>
        <xdr:cNvCxnSpPr/>
      </xdr:nvCxnSpPr>
      <xdr:spPr>
        <a:xfrm flipV="1">
          <a:off x="7861300" y="13059029"/>
          <a:ext cx="8890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68687</xdr:rowOff>
    </xdr:from>
    <xdr:to>
      <xdr:col>41</xdr:col>
      <xdr:colOff>50800</xdr:colOff>
      <xdr:row>78</xdr:row>
      <xdr:rowOff>97800</xdr:rowOff>
    </xdr:to>
    <xdr:cxnSp macro="">
      <xdr:nvCxnSpPr>
        <xdr:cNvPr id="412" name="直線コネクタ 411"/>
        <xdr:cNvCxnSpPr/>
      </xdr:nvCxnSpPr>
      <xdr:spPr>
        <a:xfrm flipV="1">
          <a:off x="6972300" y="13441787"/>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150704</xdr:rowOff>
    </xdr:from>
    <xdr:to>
      <xdr:col>55</xdr:col>
      <xdr:colOff>50800</xdr:colOff>
      <xdr:row>78</xdr:row>
      <xdr:rowOff>80854</xdr:rowOff>
    </xdr:to>
    <xdr:sp macro="" textlink="">
      <xdr:nvSpPr>
        <xdr:cNvPr id="422" name="楕円 421"/>
        <xdr:cNvSpPr/>
      </xdr:nvSpPr>
      <xdr:spPr>
        <a:xfrm>
          <a:off x="10426700" y="133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2131</xdr:rowOff>
    </xdr:from>
    <xdr:ext cx="534377" cy="259045"/>
    <xdr:sp macro="" textlink="">
      <xdr:nvSpPr>
        <xdr:cNvPr id="423" name="商工費該当値テキスト"/>
        <xdr:cNvSpPr txBox="1"/>
      </xdr:nvSpPr>
      <xdr:spPr>
        <a:xfrm>
          <a:off x="10528300" y="132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61877</xdr:rowOff>
    </xdr:from>
    <xdr:to>
      <xdr:col>50</xdr:col>
      <xdr:colOff>165100</xdr:colOff>
      <xdr:row>77</xdr:row>
      <xdr:rowOff>163477</xdr:rowOff>
    </xdr:to>
    <xdr:sp macro="" textlink="">
      <xdr:nvSpPr>
        <xdr:cNvPr id="424" name="楕円 423"/>
        <xdr:cNvSpPr/>
      </xdr:nvSpPr>
      <xdr:spPr>
        <a:xfrm>
          <a:off x="9588500" y="132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8554</xdr:rowOff>
    </xdr:from>
    <xdr:ext cx="534377" cy="259045"/>
    <xdr:sp macro="" textlink="">
      <xdr:nvSpPr>
        <xdr:cNvPr id="425" name="テキスト ボックス 424"/>
        <xdr:cNvSpPr txBox="1"/>
      </xdr:nvSpPr>
      <xdr:spPr>
        <a:xfrm>
          <a:off x="9372111" y="130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149479</xdr:rowOff>
    </xdr:from>
    <xdr:to>
      <xdr:col>46</xdr:col>
      <xdr:colOff>38100</xdr:colOff>
      <xdr:row>76</xdr:row>
      <xdr:rowOff>79629</xdr:rowOff>
    </xdr:to>
    <xdr:sp macro="" textlink="">
      <xdr:nvSpPr>
        <xdr:cNvPr id="426" name="楕円 425"/>
        <xdr:cNvSpPr/>
      </xdr:nvSpPr>
      <xdr:spPr>
        <a:xfrm>
          <a:off x="8699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96156</xdr:rowOff>
    </xdr:from>
    <xdr:ext cx="534377" cy="259045"/>
    <xdr:sp macro="" textlink="">
      <xdr:nvSpPr>
        <xdr:cNvPr id="427" name="テキスト ボックス 426"/>
        <xdr:cNvSpPr txBox="1"/>
      </xdr:nvSpPr>
      <xdr:spPr>
        <a:xfrm>
          <a:off x="8483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17887</xdr:rowOff>
    </xdr:from>
    <xdr:to>
      <xdr:col>41</xdr:col>
      <xdr:colOff>101600</xdr:colOff>
      <xdr:row>78</xdr:row>
      <xdr:rowOff>119487</xdr:rowOff>
    </xdr:to>
    <xdr:sp macro="" textlink="">
      <xdr:nvSpPr>
        <xdr:cNvPr id="428" name="楕円 427"/>
        <xdr:cNvSpPr/>
      </xdr:nvSpPr>
      <xdr:spPr>
        <a:xfrm>
          <a:off x="7810500" y="13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136014</xdr:rowOff>
    </xdr:from>
    <xdr:ext cx="534377" cy="259045"/>
    <xdr:sp macro="" textlink="">
      <xdr:nvSpPr>
        <xdr:cNvPr id="429" name="テキスト ボックス 428"/>
        <xdr:cNvSpPr txBox="1"/>
      </xdr:nvSpPr>
      <xdr:spPr>
        <a:xfrm>
          <a:off x="7594111" y="13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47000</xdr:rowOff>
    </xdr:from>
    <xdr:to>
      <xdr:col>36</xdr:col>
      <xdr:colOff>165100</xdr:colOff>
      <xdr:row>78</xdr:row>
      <xdr:rowOff>148600</xdr:rowOff>
    </xdr:to>
    <xdr:sp macro="" textlink="">
      <xdr:nvSpPr>
        <xdr:cNvPr id="430" name="楕円 429"/>
        <xdr:cNvSpPr/>
      </xdr:nvSpPr>
      <xdr:spPr>
        <a:xfrm>
          <a:off x="6921500" y="13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165127</xdr:rowOff>
    </xdr:from>
    <xdr:ext cx="534377" cy="259045"/>
    <xdr:sp macro="" textlink="">
      <xdr:nvSpPr>
        <xdr:cNvPr id="431" name="テキスト ボックス 430"/>
        <xdr:cNvSpPr txBox="1"/>
      </xdr:nvSpPr>
      <xdr:spPr>
        <a:xfrm>
          <a:off x="6705111" y="131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43867</xdr:rowOff>
    </xdr:from>
    <xdr:to>
      <xdr:col>55</xdr:col>
      <xdr:colOff>0</xdr:colOff>
      <xdr:row>98</xdr:row>
      <xdr:rowOff>85799</xdr:rowOff>
    </xdr:to>
    <xdr:cxnSp macro="">
      <xdr:nvCxnSpPr>
        <xdr:cNvPr id="463" name="直線コネクタ 462"/>
        <xdr:cNvCxnSpPr/>
      </xdr:nvCxnSpPr>
      <xdr:spPr>
        <a:xfrm flipV="1">
          <a:off x="9639300" y="16845967"/>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85799</xdr:rowOff>
    </xdr:from>
    <xdr:to>
      <xdr:col>50</xdr:col>
      <xdr:colOff>114300</xdr:colOff>
      <xdr:row>99</xdr:row>
      <xdr:rowOff>8990</xdr:rowOff>
    </xdr:to>
    <xdr:cxnSp macro="">
      <xdr:nvCxnSpPr>
        <xdr:cNvPr id="466" name="直線コネクタ 465"/>
        <xdr:cNvCxnSpPr/>
      </xdr:nvCxnSpPr>
      <xdr:spPr>
        <a:xfrm flipV="1">
          <a:off x="8750300" y="16887899"/>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8990</xdr:rowOff>
    </xdr:from>
    <xdr:to>
      <xdr:col>45</xdr:col>
      <xdr:colOff>177800</xdr:colOff>
      <xdr:row>99</xdr:row>
      <xdr:rowOff>21873</xdr:rowOff>
    </xdr:to>
    <xdr:cxnSp macro="">
      <xdr:nvCxnSpPr>
        <xdr:cNvPr id="469" name="直線コネクタ 468"/>
        <xdr:cNvCxnSpPr/>
      </xdr:nvCxnSpPr>
      <xdr:spPr>
        <a:xfrm flipV="1">
          <a:off x="7861300" y="16982540"/>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xdr:rowOff>
    </xdr:from>
    <xdr:to>
      <xdr:col>41</xdr:col>
      <xdr:colOff>50800</xdr:colOff>
      <xdr:row>99</xdr:row>
      <xdr:rowOff>21873</xdr:rowOff>
    </xdr:to>
    <xdr:cxnSp macro="">
      <xdr:nvCxnSpPr>
        <xdr:cNvPr id="472" name="直線コネクタ 471"/>
        <xdr:cNvCxnSpPr/>
      </xdr:nvCxnSpPr>
      <xdr:spPr>
        <a:xfrm>
          <a:off x="6972300" y="16973559"/>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164517</xdr:rowOff>
    </xdr:from>
    <xdr:to>
      <xdr:col>55</xdr:col>
      <xdr:colOff>50800</xdr:colOff>
      <xdr:row>98</xdr:row>
      <xdr:rowOff>94667</xdr:rowOff>
    </xdr:to>
    <xdr:sp macro="" textlink="">
      <xdr:nvSpPr>
        <xdr:cNvPr id="482" name="楕円 481"/>
        <xdr:cNvSpPr/>
      </xdr:nvSpPr>
      <xdr:spPr>
        <a:xfrm>
          <a:off x="10426700" y="167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142944</xdr:rowOff>
    </xdr:from>
    <xdr:ext cx="534377" cy="259045"/>
    <xdr:sp macro="" textlink="">
      <xdr:nvSpPr>
        <xdr:cNvPr id="483" name="土木費該当値テキスト"/>
        <xdr:cNvSpPr txBox="1"/>
      </xdr:nvSpPr>
      <xdr:spPr>
        <a:xfrm>
          <a:off x="10528300" y="1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34999</xdr:rowOff>
    </xdr:from>
    <xdr:to>
      <xdr:col>50</xdr:col>
      <xdr:colOff>165100</xdr:colOff>
      <xdr:row>98</xdr:row>
      <xdr:rowOff>136599</xdr:rowOff>
    </xdr:to>
    <xdr:sp macro="" textlink="">
      <xdr:nvSpPr>
        <xdr:cNvPr id="484" name="楕円 483"/>
        <xdr:cNvSpPr/>
      </xdr:nvSpPr>
      <xdr:spPr>
        <a:xfrm>
          <a:off x="9588500" y="168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127726</xdr:rowOff>
    </xdr:from>
    <xdr:ext cx="534377" cy="259045"/>
    <xdr:sp macro="" textlink="">
      <xdr:nvSpPr>
        <xdr:cNvPr id="485" name="テキスト ボックス 484"/>
        <xdr:cNvSpPr txBox="1"/>
      </xdr:nvSpPr>
      <xdr:spPr>
        <a:xfrm>
          <a:off x="9372111" y="169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129640</xdr:rowOff>
    </xdr:from>
    <xdr:to>
      <xdr:col>46</xdr:col>
      <xdr:colOff>38100</xdr:colOff>
      <xdr:row>99</xdr:row>
      <xdr:rowOff>59790</xdr:rowOff>
    </xdr:to>
    <xdr:sp macro="" textlink="">
      <xdr:nvSpPr>
        <xdr:cNvPr id="486" name="楕円 485"/>
        <xdr:cNvSpPr/>
      </xdr:nvSpPr>
      <xdr:spPr>
        <a:xfrm>
          <a:off x="8699500" y="169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50917</xdr:rowOff>
    </xdr:from>
    <xdr:ext cx="534377" cy="259045"/>
    <xdr:sp macro="" textlink="">
      <xdr:nvSpPr>
        <xdr:cNvPr id="487" name="テキスト ボックス 486"/>
        <xdr:cNvSpPr txBox="1"/>
      </xdr:nvSpPr>
      <xdr:spPr>
        <a:xfrm>
          <a:off x="8483111" y="170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142523</xdr:rowOff>
    </xdr:from>
    <xdr:to>
      <xdr:col>41</xdr:col>
      <xdr:colOff>101600</xdr:colOff>
      <xdr:row>99</xdr:row>
      <xdr:rowOff>72673</xdr:rowOff>
    </xdr:to>
    <xdr:sp macro="" textlink="">
      <xdr:nvSpPr>
        <xdr:cNvPr id="488" name="楕円 487"/>
        <xdr:cNvSpPr/>
      </xdr:nvSpPr>
      <xdr:spPr>
        <a:xfrm>
          <a:off x="7810500" y="169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63800</xdr:rowOff>
    </xdr:from>
    <xdr:ext cx="534377" cy="259045"/>
    <xdr:sp macro="" textlink="">
      <xdr:nvSpPr>
        <xdr:cNvPr id="489" name="テキスト ボックス 488"/>
        <xdr:cNvSpPr txBox="1"/>
      </xdr:nvSpPr>
      <xdr:spPr>
        <a:xfrm>
          <a:off x="7594111" y="170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120659</xdr:rowOff>
    </xdr:from>
    <xdr:to>
      <xdr:col>36</xdr:col>
      <xdr:colOff>165100</xdr:colOff>
      <xdr:row>99</xdr:row>
      <xdr:rowOff>50809</xdr:rowOff>
    </xdr:to>
    <xdr:sp macro="" textlink="">
      <xdr:nvSpPr>
        <xdr:cNvPr id="490" name="楕円 489"/>
        <xdr:cNvSpPr/>
      </xdr:nvSpPr>
      <xdr:spPr>
        <a:xfrm>
          <a:off x="6921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41936</xdr:rowOff>
    </xdr:from>
    <xdr:ext cx="534377" cy="259045"/>
    <xdr:sp macro="" textlink="">
      <xdr:nvSpPr>
        <xdr:cNvPr id="491" name="テキスト ボックス 490"/>
        <xdr:cNvSpPr txBox="1"/>
      </xdr:nvSpPr>
      <xdr:spPr>
        <a:xfrm>
          <a:off x="6705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123317</xdr:rowOff>
    </xdr:from>
    <xdr:to>
      <xdr:col>85</xdr:col>
      <xdr:colOff>127000</xdr:colOff>
      <xdr:row>34</xdr:row>
      <xdr:rowOff>139128</xdr:rowOff>
    </xdr:to>
    <xdr:cxnSp macro="">
      <xdr:nvCxnSpPr>
        <xdr:cNvPr id="525" name="直線コネクタ 524"/>
        <xdr:cNvCxnSpPr/>
      </xdr:nvCxnSpPr>
      <xdr:spPr>
        <a:xfrm flipV="1">
          <a:off x="15481300" y="5952617"/>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139128</xdr:rowOff>
    </xdr:from>
    <xdr:to>
      <xdr:col>81</xdr:col>
      <xdr:colOff>50800</xdr:colOff>
      <xdr:row>36</xdr:row>
      <xdr:rowOff>16828</xdr:rowOff>
    </xdr:to>
    <xdr:cxnSp macro="">
      <xdr:nvCxnSpPr>
        <xdr:cNvPr id="528" name="直線コネクタ 527"/>
        <xdr:cNvCxnSpPr/>
      </xdr:nvCxnSpPr>
      <xdr:spPr>
        <a:xfrm flipV="1">
          <a:off x="14592300" y="5968428"/>
          <a:ext cx="889000" cy="2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16828</xdr:rowOff>
    </xdr:from>
    <xdr:to>
      <xdr:col>76</xdr:col>
      <xdr:colOff>114300</xdr:colOff>
      <xdr:row>36</xdr:row>
      <xdr:rowOff>35687</xdr:rowOff>
    </xdr:to>
    <xdr:cxnSp macro="">
      <xdr:nvCxnSpPr>
        <xdr:cNvPr id="531" name="直線コネクタ 530"/>
        <xdr:cNvCxnSpPr/>
      </xdr:nvCxnSpPr>
      <xdr:spPr>
        <a:xfrm flipV="1">
          <a:off x="13703300" y="618902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21590</xdr:rowOff>
    </xdr:from>
    <xdr:to>
      <xdr:col>71</xdr:col>
      <xdr:colOff>177800</xdr:colOff>
      <xdr:row>36</xdr:row>
      <xdr:rowOff>35687</xdr:rowOff>
    </xdr:to>
    <xdr:cxnSp macro="">
      <xdr:nvCxnSpPr>
        <xdr:cNvPr id="534" name="直線コネクタ 533"/>
        <xdr:cNvCxnSpPr/>
      </xdr:nvCxnSpPr>
      <xdr:spPr>
        <a:xfrm>
          <a:off x="12814300" y="619379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72517</xdr:rowOff>
    </xdr:from>
    <xdr:to>
      <xdr:col>85</xdr:col>
      <xdr:colOff>177800</xdr:colOff>
      <xdr:row>35</xdr:row>
      <xdr:rowOff>2667</xdr:rowOff>
    </xdr:to>
    <xdr:sp macro="" textlink="">
      <xdr:nvSpPr>
        <xdr:cNvPr id="544" name="楕円 543"/>
        <xdr:cNvSpPr/>
      </xdr:nvSpPr>
      <xdr:spPr>
        <a:xfrm>
          <a:off x="162687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95394</xdr:rowOff>
    </xdr:from>
    <xdr:ext cx="534377" cy="259045"/>
    <xdr:sp macro="" textlink="">
      <xdr:nvSpPr>
        <xdr:cNvPr id="545" name="消防費該当値テキスト"/>
        <xdr:cNvSpPr txBox="1"/>
      </xdr:nvSpPr>
      <xdr:spPr>
        <a:xfrm>
          <a:off x="16370300" y="57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88328</xdr:rowOff>
    </xdr:from>
    <xdr:to>
      <xdr:col>81</xdr:col>
      <xdr:colOff>101600</xdr:colOff>
      <xdr:row>35</xdr:row>
      <xdr:rowOff>18478</xdr:rowOff>
    </xdr:to>
    <xdr:sp macro="" textlink="">
      <xdr:nvSpPr>
        <xdr:cNvPr id="546" name="楕円 545"/>
        <xdr:cNvSpPr/>
      </xdr:nvSpPr>
      <xdr:spPr>
        <a:xfrm>
          <a:off x="15430500" y="59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35005</xdr:rowOff>
    </xdr:from>
    <xdr:ext cx="534377" cy="259045"/>
    <xdr:sp macro="" textlink="">
      <xdr:nvSpPr>
        <xdr:cNvPr id="547" name="テキスト ボックス 546"/>
        <xdr:cNvSpPr txBox="1"/>
      </xdr:nvSpPr>
      <xdr:spPr>
        <a:xfrm>
          <a:off x="15214111" y="56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137478</xdr:rowOff>
    </xdr:from>
    <xdr:to>
      <xdr:col>76</xdr:col>
      <xdr:colOff>165100</xdr:colOff>
      <xdr:row>36</xdr:row>
      <xdr:rowOff>67628</xdr:rowOff>
    </xdr:to>
    <xdr:sp macro="" textlink="">
      <xdr:nvSpPr>
        <xdr:cNvPr id="548" name="楕円 547"/>
        <xdr:cNvSpPr/>
      </xdr:nvSpPr>
      <xdr:spPr>
        <a:xfrm>
          <a:off x="14541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58755</xdr:rowOff>
    </xdr:from>
    <xdr:ext cx="534377" cy="259045"/>
    <xdr:sp macro="" textlink="">
      <xdr:nvSpPr>
        <xdr:cNvPr id="549" name="テキスト ボックス 548"/>
        <xdr:cNvSpPr txBox="1"/>
      </xdr:nvSpPr>
      <xdr:spPr>
        <a:xfrm>
          <a:off x="14325111" y="62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156337</xdr:rowOff>
    </xdr:from>
    <xdr:to>
      <xdr:col>72</xdr:col>
      <xdr:colOff>38100</xdr:colOff>
      <xdr:row>36</xdr:row>
      <xdr:rowOff>86487</xdr:rowOff>
    </xdr:to>
    <xdr:sp macro="" textlink="">
      <xdr:nvSpPr>
        <xdr:cNvPr id="550" name="楕円 549"/>
        <xdr:cNvSpPr/>
      </xdr:nvSpPr>
      <xdr:spPr>
        <a:xfrm>
          <a:off x="13652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51" name="テキスト ボックス 550"/>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142240</xdr:rowOff>
    </xdr:from>
    <xdr:to>
      <xdr:col>67</xdr:col>
      <xdr:colOff>101600</xdr:colOff>
      <xdr:row>36</xdr:row>
      <xdr:rowOff>72390</xdr:rowOff>
    </xdr:to>
    <xdr:sp macro="" textlink="">
      <xdr:nvSpPr>
        <xdr:cNvPr id="552" name="楕円 551"/>
        <xdr:cNvSpPr/>
      </xdr:nvSpPr>
      <xdr:spPr>
        <a:xfrm>
          <a:off x="12763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63517</xdr:rowOff>
    </xdr:from>
    <xdr:ext cx="534377" cy="259045"/>
    <xdr:sp macro="" textlink="">
      <xdr:nvSpPr>
        <xdr:cNvPr id="553" name="テキスト ボックス 552"/>
        <xdr:cNvSpPr txBox="1"/>
      </xdr:nvSpPr>
      <xdr:spPr>
        <a:xfrm>
          <a:off x="12547111" y="62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136134</xdr:rowOff>
    </xdr:from>
    <xdr:to>
      <xdr:col>85</xdr:col>
      <xdr:colOff>127000</xdr:colOff>
      <xdr:row>55</xdr:row>
      <xdr:rowOff>136294</xdr:rowOff>
    </xdr:to>
    <xdr:cxnSp macro="">
      <xdr:nvCxnSpPr>
        <xdr:cNvPr id="581" name="直線コネクタ 580"/>
        <xdr:cNvCxnSpPr/>
      </xdr:nvCxnSpPr>
      <xdr:spPr>
        <a:xfrm flipV="1">
          <a:off x="15481300" y="8880084"/>
          <a:ext cx="838200" cy="68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38910</xdr:rowOff>
    </xdr:from>
    <xdr:to>
      <xdr:col>81</xdr:col>
      <xdr:colOff>50800</xdr:colOff>
      <xdr:row>55</xdr:row>
      <xdr:rowOff>136294</xdr:rowOff>
    </xdr:to>
    <xdr:cxnSp macro="">
      <xdr:nvCxnSpPr>
        <xdr:cNvPr id="584" name="直線コネクタ 583"/>
        <xdr:cNvCxnSpPr/>
      </xdr:nvCxnSpPr>
      <xdr:spPr>
        <a:xfrm>
          <a:off x="14592300" y="9125760"/>
          <a:ext cx="889000" cy="4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38910</xdr:rowOff>
    </xdr:from>
    <xdr:to>
      <xdr:col>76</xdr:col>
      <xdr:colOff>114300</xdr:colOff>
      <xdr:row>54</xdr:row>
      <xdr:rowOff>134945</xdr:rowOff>
    </xdr:to>
    <xdr:cxnSp macro="">
      <xdr:nvCxnSpPr>
        <xdr:cNvPr id="587" name="直線コネクタ 586"/>
        <xdr:cNvCxnSpPr/>
      </xdr:nvCxnSpPr>
      <xdr:spPr>
        <a:xfrm flipV="1">
          <a:off x="13703300" y="9125760"/>
          <a:ext cx="889000" cy="2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134945</xdr:rowOff>
    </xdr:from>
    <xdr:to>
      <xdr:col>71</xdr:col>
      <xdr:colOff>177800</xdr:colOff>
      <xdr:row>55</xdr:row>
      <xdr:rowOff>140981</xdr:rowOff>
    </xdr:to>
    <xdr:cxnSp macro="">
      <xdr:nvCxnSpPr>
        <xdr:cNvPr id="590" name="直線コネクタ 589"/>
        <xdr:cNvCxnSpPr/>
      </xdr:nvCxnSpPr>
      <xdr:spPr>
        <a:xfrm flipV="1">
          <a:off x="12814300" y="9393245"/>
          <a:ext cx="889000" cy="17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85334</xdr:rowOff>
    </xdr:from>
    <xdr:to>
      <xdr:col>85</xdr:col>
      <xdr:colOff>177800</xdr:colOff>
      <xdr:row>52</xdr:row>
      <xdr:rowOff>15484</xdr:rowOff>
    </xdr:to>
    <xdr:sp macro="" textlink="">
      <xdr:nvSpPr>
        <xdr:cNvPr id="600" name="楕円 599"/>
        <xdr:cNvSpPr/>
      </xdr:nvSpPr>
      <xdr:spPr>
        <a:xfrm>
          <a:off x="16268700" y="88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108211</xdr:rowOff>
    </xdr:from>
    <xdr:ext cx="534377" cy="259045"/>
    <xdr:sp macro="" textlink="">
      <xdr:nvSpPr>
        <xdr:cNvPr id="601" name="教育費該当値テキスト"/>
        <xdr:cNvSpPr txBox="1"/>
      </xdr:nvSpPr>
      <xdr:spPr>
        <a:xfrm>
          <a:off x="16370300" y="86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85494</xdr:rowOff>
    </xdr:from>
    <xdr:to>
      <xdr:col>81</xdr:col>
      <xdr:colOff>101600</xdr:colOff>
      <xdr:row>56</xdr:row>
      <xdr:rowOff>15644</xdr:rowOff>
    </xdr:to>
    <xdr:sp macro="" textlink="">
      <xdr:nvSpPr>
        <xdr:cNvPr id="602" name="楕円 601"/>
        <xdr:cNvSpPr/>
      </xdr:nvSpPr>
      <xdr:spPr>
        <a:xfrm>
          <a:off x="15430500" y="95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6771</xdr:rowOff>
    </xdr:from>
    <xdr:ext cx="534377" cy="259045"/>
    <xdr:sp macro="" textlink="">
      <xdr:nvSpPr>
        <xdr:cNvPr id="603" name="テキスト ボックス 602"/>
        <xdr:cNvSpPr txBox="1"/>
      </xdr:nvSpPr>
      <xdr:spPr>
        <a:xfrm>
          <a:off x="15214111" y="96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159560</xdr:rowOff>
    </xdr:from>
    <xdr:to>
      <xdr:col>76</xdr:col>
      <xdr:colOff>165100</xdr:colOff>
      <xdr:row>53</xdr:row>
      <xdr:rowOff>89710</xdr:rowOff>
    </xdr:to>
    <xdr:sp macro="" textlink="">
      <xdr:nvSpPr>
        <xdr:cNvPr id="604" name="楕円 603"/>
        <xdr:cNvSpPr/>
      </xdr:nvSpPr>
      <xdr:spPr>
        <a:xfrm>
          <a:off x="14541500" y="90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106237</xdr:rowOff>
    </xdr:from>
    <xdr:ext cx="534377" cy="259045"/>
    <xdr:sp macro="" textlink="">
      <xdr:nvSpPr>
        <xdr:cNvPr id="605" name="テキスト ボックス 604"/>
        <xdr:cNvSpPr txBox="1"/>
      </xdr:nvSpPr>
      <xdr:spPr>
        <a:xfrm>
          <a:off x="14325111" y="88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84145</xdr:rowOff>
    </xdr:from>
    <xdr:to>
      <xdr:col>72</xdr:col>
      <xdr:colOff>38100</xdr:colOff>
      <xdr:row>55</xdr:row>
      <xdr:rowOff>14295</xdr:rowOff>
    </xdr:to>
    <xdr:sp macro="" textlink="">
      <xdr:nvSpPr>
        <xdr:cNvPr id="606" name="楕円 605"/>
        <xdr:cNvSpPr/>
      </xdr:nvSpPr>
      <xdr:spPr>
        <a:xfrm>
          <a:off x="13652500" y="93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30822</xdr:rowOff>
    </xdr:from>
    <xdr:ext cx="534377" cy="259045"/>
    <xdr:sp macro="" textlink="">
      <xdr:nvSpPr>
        <xdr:cNvPr id="607" name="テキスト ボックス 606"/>
        <xdr:cNvSpPr txBox="1"/>
      </xdr:nvSpPr>
      <xdr:spPr>
        <a:xfrm>
          <a:off x="13436111" y="9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90181</xdr:rowOff>
    </xdr:from>
    <xdr:to>
      <xdr:col>67</xdr:col>
      <xdr:colOff>101600</xdr:colOff>
      <xdr:row>56</xdr:row>
      <xdr:rowOff>20331</xdr:rowOff>
    </xdr:to>
    <xdr:sp macro="" textlink="">
      <xdr:nvSpPr>
        <xdr:cNvPr id="608" name="楕円 607"/>
        <xdr:cNvSpPr/>
      </xdr:nvSpPr>
      <xdr:spPr>
        <a:xfrm>
          <a:off x="12763500" y="95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36858</xdr:rowOff>
    </xdr:from>
    <xdr:ext cx="534377" cy="259045"/>
    <xdr:sp macro="" textlink="">
      <xdr:nvSpPr>
        <xdr:cNvPr id="609" name="テキスト ボックス 608"/>
        <xdr:cNvSpPr txBox="1"/>
      </xdr:nvSpPr>
      <xdr:spPr>
        <a:xfrm>
          <a:off x="12547111" y="92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49530</xdr:rowOff>
    </xdr:from>
    <xdr:to>
      <xdr:col>85</xdr:col>
      <xdr:colOff>127000</xdr:colOff>
      <xdr:row>77</xdr:row>
      <xdr:rowOff>151512</xdr:rowOff>
    </xdr:to>
    <xdr:cxnSp macro="">
      <xdr:nvCxnSpPr>
        <xdr:cNvPr id="638" name="直線コネクタ 637"/>
        <xdr:cNvCxnSpPr/>
      </xdr:nvCxnSpPr>
      <xdr:spPr>
        <a:xfrm flipV="1">
          <a:off x="15481300" y="13079730"/>
          <a:ext cx="838200" cy="27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54373</xdr:rowOff>
    </xdr:from>
    <xdr:ext cx="378565" cy="259045"/>
    <xdr:sp macro="" textlink="">
      <xdr:nvSpPr>
        <xdr:cNvPr id="639" name="災害復旧費平均値テキスト"/>
        <xdr:cNvSpPr txBox="1"/>
      </xdr:nvSpPr>
      <xdr:spPr>
        <a:xfrm>
          <a:off x="16370300" y="13427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151512</xdr:rowOff>
    </xdr:from>
    <xdr:to>
      <xdr:col>81</xdr:col>
      <xdr:colOff>50800</xdr:colOff>
      <xdr:row>78</xdr:row>
      <xdr:rowOff>59562</xdr:rowOff>
    </xdr:to>
    <xdr:cxnSp macro="">
      <xdr:nvCxnSpPr>
        <xdr:cNvPr id="641" name="直線コネクタ 640"/>
        <xdr:cNvCxnSpPr/>
      </xdr:nvCxnSpPr>
      <xdr:spPr>
        <a:xfrm flipV="1">
          <a:off x="14592300" y="13353162"/>
          <a:ext cx="889000" cy="7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168419</xdr:rowOff>
    </xdr:from>
    <xdr:ext cx="378565" cy="259045"/>
    <xdr:sp macro="" textlink="">
      <xdr:nvSpPr>
        <xdr:cNvPr id="643" name="テキスト ボックス 642"/>
        <xdr:cNvSpPr txBox="1"/>
      </xdr:nvSpPr>
      <xdr:spPr>
        <a:xfrm>
          <a:off x="15292017" y="1354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106553</xdr:rowOff>
    </xdr:from>
    <xdr:to>
      <xdr:col>76</xdr:col>
      <xdr:colOff>114300</xdr:colOff>
      <xdr:row>78</xdr:row>
      <xdr:rowOff>59562</xdr:rowOff>
    </xdr:to>
    <xdr:cxnSp macro="">
      <xdr:nvCxnSpPr>
        <xdr:cNvPr id="644" name="直線コネクタ 643"/>
        <xdr:cNvCxnSpPr/>
      </xdr:nvCxnSpPr>
      <xdr:spPr>
        <a:xfrm>
          <a:off x="13703300" y="12965303"/>
          <a:ext cx="889000" cy="4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6" name="テキスト ボックス 645"/>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157353</xdr:rowOff>
    </xdr:from>
    <xdr:to>
      <xdr:col>71</xdr:col>
      <xdr:colOff>177800</xdr:colOff>
      <xdr:row>75</xdr:row>
      <xdr:rowOff>106553</xdr:rowOff>
    </xdr:to>
    <xdr:cxnSp macro="">
      <xdr:nvCxnSpPr>
        <xdr:cNvPr id="647" name="直線コネクタ 646"/>
        <xdr:cNvCxnSpPr/>
      </xdr:nvCxnSpPr>
      <xdr:spPr>
        <a:xfrm>
          <a:off x="12814300" y="12844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9" name="テキスト ボックス 648"/>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170180</xdr:rowOff>
    </xdr:from>
    <xdr:to>
      <xdr:col>85</xdr:col>
      <xdr:colOff>177800</xdr:colOff>
      <xdr:row>76</xdr:row>
      <xdr:rowOff>100330</xdr:rowOff>
    </xdr:to>
    <xdr:sp macro="" textlink="">
      <xdr:nvSpPr>
        <xdr:cNvPr id="657" name="楕円 656"/>
        <xdr:cNvSpPr/>
      </xdr:nvSpPr>
      <xdr:spPr>
        <a:xfrm>
          <a:off x="162687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21607</xdr:rowOff>
    </xdr:from>
    <xdr:ext cx="469744" cy="259045"/>
    <xdr:sp macro="" textlink="">
      <xdr:nvSpPr>
        <xdr:cNvPr id="658" name="災害復旧費該当値テキスト"/>
        <xdr:cNvSpPr txBox="1"/>
      </xdr:nvSpPr>
      <xdr:spPr>
        <a:xfrm>
          <a:off x="16370300" y="128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100712</xdr:rowOff>
    </xdr:from>
    <xdr:to>
      <xdr:col>81</xdr:col>
      <xdr:colOff>101600</xdr:colOff>
      <xdr:row>78</xdr:row>
      <xdr:rowOff>30862</xdr:rowOff>
    </xdr:to>
    <xdr:sp macro="" textlink="">
      <xdr:nvSpPr>
        <xdr:cNvPr id="659" name="楕円 658"/>
        <xdr:cNvSpPr/>
      </xdr:nvSpPr>
      <xdr:spPr>
        <a:xfrm>
          <a:off x="154305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47389</xdr:rowOff>
    </xdr:from>
    <xdr:ext cx="469744" cy="259045"/>
    <xdr:sp macro="" textlink="">
      <xdr:nvSpPr>
        <xdr:cNvPr id="660" name="テキスト ボックス 659"/>
        <xdr:cNvSpPr txBox="1"/>
      </xdr:nvSpPr>
      <xdr:spPr>
        <a:xfrm>
          <a:off x="15246428" y="1307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8762</xdr:rowOff>
    </xdr:from>
    <xdr:to>
      <xdr:col>76</xdr:col>
      <xdr:colOff>165100</xdr:colOff>
      <xdr:row>78</xdr:row>
      <xdr:rowOff>110362</xdr:rowOff>
    </xdr:to>
    <xdr:sp macro="" textlink="">
      <xdr:nvSpPr>
        <xdr:cNvPr id="661" name="楕円 660"/>
        <xdr:cNvSpPr/>
      </xdr:nvSpPr>
      <xdr:spPr>
        <a:xfrm>
          <a:off x="14541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126889</xdr:rowOff>
    </xdr:from>
    <xdr:ext cx="469744" cy="259045"/>
    <xdr:sp macro="" textlink="">
      <xdr:nvSpPr>
        <xdr:cNvPr id="662" name="テキスト ボックス 661"/>
        <xdr:cNvSpPr txBox="1"/>
      </xdr:nvSpPr>
      <xdr:spPr>
        <a:xfrm>
          <a:off x="14357428" y="131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55753</xdr:rowOff>
    </xdr:from>
    <xdr:to>
      <xdr:col>72</xdr:col>
      <xdr:colOff>38100</xdr:colOff>
      <xdr:row>75</xdr:row>
      <xdr:rowOff>157353</xdr:rowOff>
    </xdr:to>
    <xdr:sp macro="" textlink="">
      <xdr:nvSpPr>
        <xdr:cNvPr id="663" name="楕円 662"/>
        <xdr:cNvSpPr/>
      </xdr:nvSpPr>
      <xdr:spPr>
        <a:xfrm>
          <a:off x="13652500" y="12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2430</xdr:rowOff>
    </xdr:from>
    <xdr:ext cx="469744" cy="259045"/>
    <xdr:sp macro="" textlink="">
      <xdr:nvSpPr>
        <xdr:cNvPr id="664" name="テキスト ボックス 663"/>
        <xdr:cNvSpPr txBox="1"/>
      </xdr:nvSpPr>
      <xdr:spPr>
        <a:xfrm>
          <a:off x="13468428" y="12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106553</xdr:rowOff>
    </xdr:from>
    <xdr:to>
      <xdr:col>67</xdr:col>
      <xdr:colOff>101600</xdr:colOff>
      <xdr:row>75</xdr:row>
      <xdr:rowOff>36703</xdr:rowOff>
    </xdr:to>
    <xdr:sp macro="" textlink="">
      <xdr:nvSpPr>
        <xdr:cNvPr id="665" name="楕円 664"/>
        <xdr:cNvSpPr/>
      </xdr:nvSpPr>
      <xdr:spPr>
        <a:xfrm>
          <a:off x="12763500" y="127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53230</xdr:rowOff>
    </xdr:from>
    <xdr:ext cx="469744" cy="259045"/>
    <xdr:sp macro="" textlink="">
      <xdr:nvSpPr>
        <xdr:cNvPr id="666" name="テキスト ボックス 665"/>
        <xdr:cNvSpPr txBox="1"/>
      </xdr:nvSpPr>
      <xdr:spPr>
        <a:xfrm>
          <a:off x="12579428" y="125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166179</xdr:rowOff>
    </xdr:from>
    <xdr:to>
      <xdr:col>85</xdr:col>
      <xdr:colOff>127000</xdr:colOff>
      <xdr:row>93</xdr:row>
      <xdr:rowOff>18447</xdr:rowOff>
    </xdr:to>
    <xdr:cxnSp macro="">
      <xdr:nvCxnSpPr>
        <xdr:cNvPr id="695" name="直線コネクタ 694"/>
        <xdr:cNvCxnSpPr/>
      </xdr:nvCxnSpPr>
      <xdr:spPr>
        <a:xfrm flipV="1">
          <a:off x="15481300" y="15939579"/>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18447</xdr:rowOff>
    </xdr:from>
    <xdr:to>
      <xdr:col>81</xdr:col>
      <xdr:colOff>50800</xdr:colOff>
      <xdr:row>93</xdr:row>
      <xdr:rowOff>43993</xdr:rowOff>
    </xdr:to>
    <xdr:cxnSp macro="">
      <xdr:nvCxnSpPr>
        <xdr:cNvPr id="698" name="直線コネクタ 697"/>
        <xdr:cNvCxnSpPr/>
      </xdr:nvCxnSpPr>
      <xdr:spPr>
        <a:xfrm flipV="1">
          <a:off x="14592300" y="15963297"/>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43993</xdr:rowOff>
    </xdr:from>
    <xdr:to>
      <xdr:col>76</xdr:col>
      <xdr:colOff>114300</xdr:colOff>
      <xdr:row>93</xdr:row>
      <xdr:rowOff>54584</xdr:rowOff>
    </xdr:to>
    <xdr:cxnSp macro="">
      <xdr:nvCxnSpPr>
        <xdr:cNvPr id="701" name="直線コネクタ 700"/>
        <xdr:cNvCxnSpPr/>
      </xdr:nvCxnSpPr>
      <xdr:spPr>
        <a:xfrm flipV="1">
          <a:off x="13703300" y="15988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54584</xdr:rowOff>
    </xdr:from>
    <xdr:to>
      <xdr:col>71</xdr:col>
      <xdr:colOff>177800</xdr:colOff>
      <xdr:row>93</xdr:row>
      <xdr:rowOff>86474</xdr:rowOff>
    </xdr:to>
    <xdr:cxnSp macro="">
      <xdr:nvCxnSpPr>
        <xdr:cNvPr id="704" name="直線コネクタ 703"/>
        <xdr:cNvCxnSpPr/>
      </xdr:nvCxnSpPr>
      <xdr:spPr>
        <a:xfrm flipV="1">
          <a:off x="12814300" y="1599943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115379</xdr:rowOff>
    </xdr:from>
    <xdr:to>
      <xdr:col>85</xdr:col>
      <xdr:colOff>177800</xdr:colOff>
      <xdr:row>93</xdr:row>
      <xdr:rowOff>45529</xdr:rowOff>
    </xdr:to>
    <xdr:sp macro="" textlink="">
      <xdr:nvSpPr>
        <xdr:cNvPr id="714" name="楕円 713"/>
        <xdr:cNvSpPr/>
      </xdr:nvSpPr>
      <xdr:spPr>
        <a:xfrm>
          <a:off x="16268700" y="15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138256</xdr:rowOff>
    </xdr:from>
    <xdr:ext cx="534377" cy="259045"/>
    <xdr:sp macro="" textlink="">
      <xdr:nvSpPr>
        <xdr:cNvPr id="715" name="公債費該当値テキスト"/>
        <xdr:cNvSpPr txBox="1"/>
      </xdr:nvSpPr>
      <xdr:spPr>
        <a:xfrm>
          <a:off x="16370300" y="157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139097</xdr:rowOff>
    </xdr:from>
    <xdr:to>
      <xdr:col>81</xdr:col>
      <xdr:colOff>101600</xdr:colOff>
      <xdr:row>93</xdr:row>
      <xdr:rowOff>69247</xdr:rowOff>
    </xdr:to>
    <xdr:sp macro="" textlink="">
      <xdr:nvSpPr>
        <xdr:cNvPr id="716" name="楕円 715"/>
        <xdr:cNvSpPr/>
      </xdr:nvSpPr>
      <xdr:spPr>
        <a:xfrm>
          <a:off x="15430500" y="159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85774</xdr:rowOff>
    </xdr:from>
    <xdr:ext cx="534377" cy="259045"/>
    <xdr:sp macro="" textlink="">
      <xdr:nvSpPr>
        <xdr:cNvPr id="717" name="テキスト ボックス 716"/>
        <xdr:cNvSpPr txBox="1"/>
      </xdr:nvSpPr>
      <xdr:spPr>
        <a:xfrm>
          <a:off x="15214111" y="156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164643</xdr:rowOff>
    </xdr:from>
    <xdr:to>
      <xdr:col>76</xdr:col>
      <xdr:colOff>165100</xdr:colOff>
      <xdr:row>93</xdr:row>
      <xdr:rowOff>94793</xdr:rowOff>
    </xdr:to>
    <xdr:sp macro="" textlink="">
      <xdr:nvSpPr>
        <xdr:cNvPr id="718" name="楕円 717"/>
        <xdr:cNvSpPr/>
      </xdr:nvSpPr>
      <xdr:spPr>
        <a:xfrm>
          <a:off x="14541500" y="159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111320</xdr:rowOff>
    </xdr:from>
    <xdr:ext cx="534377" cy="259045"/>
    <xdr:sp macro="" textlink="">
      <xdr:nvSpPr>
        <xdr:cNvPr id="719" name="テキスト ボックス 718"/>
        <xdr:cNvSpPr txBox="1"/>
      </xdr:nvSpPr>
      <xdr:spPr>
        <a:xfrm>
          <a:off x="14325111" y="157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3784</xdr:rowOff>
    </xdr:from>
    <xdr:to>
      <xdr:col>72</xdr:col>
      <xdr:colOff>38100</xdr:colOff>
      <xdr:row>93</xdr:row>
      <xdr:rowOff>105384</xdr:rowOff>
    </xdr:to>
    <xdr:sp macro="" textlink="">
      <xdr:nvSpPr>
        <xdr:cNvPr id="720" name="楕円 719"/>
        <xdr:cNvSpPr/>
      </xdr:nvSpPr>
      <xdr:spPr>
        <a:xfrm>
          <a:off x="13652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121911</xdr:rowOff>
    </xdr:from>
    <xdr:ext cx="534377" cy="259045"/>
    <xdr:sp macro="" textlink="">
      <xdr:nvSpPr>
        <xdr:cNvPr id="721" name="テキスト ボックス 720"/>
        <xdr:cNvSpPr txBox="1"/>
      </xdr:nvSpPr>
      <xdr:spPr>
        <a:xfrm>
          <a:off x="13436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35674</xdr:rowOff>
    </xdr:from>
    <xdr:to>
      <xdr:col>67</xdr:col>
      <xdr:colOff>101600</xdr:colOff>
      <xdr:row>93</xdr:row>
      <xdr:rowOff>137274</xdr:rowOff>
    </xdr:to>
    <xdr:sp macro="" textlink="">
      <xdr:nvSpPr>
        <xdr:cNvPr id="722" name="楕円 721"/>
        <xdr:cNvSpPr/>
      </xdr:nvSpPr>
      <xdr:spPr>
        <a:xfrm>
          <a:off x="12763500" y="159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153801</xdr:rowOff>
    </xdr:from>
    <xdr:ext cx="534377" cy="259045"/>
    <xdr:sp macro="" textlink="">
      <xdr:nvSpPr>
        <xdr:cNvPr id="723" name="テキスト ボックス 722"/>
        <xdr:cNvSpPr txBox="1"/>
      </xdr:nvSpPr>
      <xdr:spPr>
        <a:xfrm>
          <a:off x="12547111" y="157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〇総務費：住民一人当たりの歳出決算額は</a:t>
          </a:r>
          <a:r>
            <a:rPr kumimoji="1" lang="en-US" altLang="ja-JP" sz="1300">
              <a:latin typeface="ＭＳ Ｐゴシック" panose="020B0600070205080204" pitchFamily="50" charset="-128"/>
              <a:ea typeface="ＭＳ Ｐゴシック" panose="020B0600070205080204" pitchFamily="50" charset="-128"/>
            </a:rPr>
            <a:t>181,699</a:t>
          </a:r>
          <a:r>
            <a:rPr kumimoji="1" lang="ja-JP" altLang="en-US" sz="1300">
              <a:latin typeface="ＭＳ Ｐゴシック" panose="020B0600070205080204" pitchFamily="50" charset="-128"/>
              <a:ea typeface="ＭＳ Ｐゴシック" panose="020B0600070205080204" pitchFamily="50" charset="-128"/>
            </a:rPr>
            <a:t>円であり、前年度から増加し、類似団体内平均も大きく上回っている。これはふるさと応援寄附金受け入れ増に伴う関連経費の増や、新たに公共施設等整備基金を創設し、当該基金に積立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〇民生費：住民一人当たりの歳出決算額は</a:t>
          </a:r>
          <a:r>
            <a:rPr kumimoji="1" lang="en-US" altLang="ja-JP" sz="1300">
              <a:latin typeface="ＭＳ Ｐゴシック" panose="020B0600070205080204" pitchFamily="50" charset="-128"/>
              <a:ea typeface="ＭＳ Ｐゴシック" panose="020B0600070205080204" pitchFamily="50" charset="-128"/>
            </a:rPr>
            <a:t>265,227</a:t>
          </a:r>
          <a:r>
            <a:rPr kumimoji="1" lang="ja-JP" altLang="en-US" sz="1300">
              <a:latin typeface="ＭＳ Ｐゴシック" panose="020B0600070205080204" pitchFamily="50" charset="-128"/>
              <a:ea typeface="ＭＳ Ｐゴシック" panose="020B0600070205080204" pitchFamily="50" charset="-128"/>
            </a:rPr>
            <a:t>円であり、前年度から減少したものの、類似団体平均を大きく上回っている。減少要因としては、新型コロナウイルス感染症対策として実施した各種給付金事業の減などによるものであるが、依然として生活保護行政に要する経費が高止まりし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いることや、障がい児通所支援事業などの給付費が増加傾向にあることから、資格審査等の適正化や就労支援などの自立に向けた取り組みを実施し、事業費の適正化を図る必要がある。</a:t>
          </a:r>
        </a:p>
        <a:p>
          <a:r>
            <a:rPr kumimoji="1" lang="ja-JP" altLang="en-US" sz="1300">
              <a:latin typeface="ＭＳ Ｐゴシック" panose="020B0600070205080204" pitchFamily="50" charset="-128"/>
              <a:ea typeface="ＭＳ Ｐゴシック" panose="020B0600070205080204" pitchFamily="50" charset="-128"/>
            </a:rPr>
            <a:t>〇商工費：住民一人当たりの歳出決算額は</a:t>
          </a:r>
          <a:r>
            <a:rPr kumimoji="1" lang="en-US" altLang="ja-JP" sz="1300">
              <a:latin typeface="ＭＳ Ｐゴシック" panose="020B0600070205080204" pitchFamily="50" charset="-128"/>
              <a:ea typeface="ＭＳ Ｐゴシック" panose="020B0600070205080204" pitchFamily="50" charset="-128"/>
            </a:rPr>
            <a:t>14,715</a:t>
          </a:r>
          <a:r>
            <a:rPr kumimoji="1" lang="ja-JP" altLang="en-US" sz="1300">
              <a:latin typeface="ＭＳ Ｐゴシック" panose="020B0600070205080204" pitchFamily="50" charset="-128"/>
              <a:ea typeface="ＭＳ Ｐゴシック" panose="020B0600070205080204" pitchFamily="50" charset="-128"/>
            </a:rPr>
            <a:t>円であり、前年度から減少したものの、類似団体平均を上回っている。減少要因としては、地域活性化応援券発行事業などの新型コロナウイルス感染症対策として実施した経済活性化事業や事業者支援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〇教育費：住民一人当たりの歳出決算額は</a:t>
          </a:r>
          <a:r>
            <a:rPr kumimoji="1" lang="en-US" altLang="ja-JP" sz="1300">
              <a:latin typeface="ＭＳ Ｐゴシック" panose="020B0600070205080204" pitchFamily="50" charset="-128"/>
              <a:ea typeface="ＭＳ Ｐゴシック" panose="020B0600070205080204" pitchFamily="50" charset="-128"/>
            </a:rPr>
            <a:t>72,656</a:t>
          </a:r>
          <a:r>
            <a:rPr kumimoji="1" lang="ja-JP" altLang="en-US" sz="1300">
              <a:latin typeface="ＭＳ Ｐゴシック" panose="020B0600070205080204" pitchFamily="50" charset="-128"/>
              <a:ea typeface="ＭＳ Ｐゴシック" panose="020B0600070205080204" pitchFamily="50" charset="-128"/>
            </a:rPr>
            <a:t>円であり、前年度から大きく増加し、類似団体平均も大きく上回っているが、増加要因としては新体育館等建設事業によるものである。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①標準財政規模</a:t>
          </a:r>
          <a:r>
            <a:rPr kumimoji="1" lang="en-US" altLang="ja-JP" sz="1000">
              <a:latin typeface="ＭＳ ゴシック" pitchFamily="49" charset="-128"/>
              <a:ea typeface="ＭＳ ゴシック" pitchFamily="49" charset="-128"/>
            </a:rPr>
            <a:t>34,272,890</a:t>
          </a:r>
          <a:r>
            <a:rPr kumimoji="1" lang="ja-JP" altLang="en-US" sz="1000">
              <a:latin typeface="ＭＳ ゴシック" pitchFamily="49" charset="-128"/>
              <a:ea typeface="ＭＳ ゴシック" pitchFamily="49" charset="-128"/>
            </a:rPr>
            <a:t>千円、②財政調整基金残高</a:t>
          </a:r>
          <a:r>
            <a:rPr kumimoji="1" lang="en-US" altLang="ja-JP" sz="1000">
              <a:latin typeface="ＭＳ ゴシック" pitchFamily="49" charset="-128"/>
              <a:ea typeface="ＭＳ ゴシック" pitchFamily="49" charset="-128"/>
            </a:rPr>
            <a:t>8,998,459</a:t>
          </a:r>
          <a:r>
            <a:rPr kumimoji="1" lang="ja-JP" altLang="en-US" sz="1000">
              <a:latin typeface="ＭＳ ゴシック" pitchFamily="49" charset="-128"/>
              <a:ea typeface="ＭＳ ゴシック" pitchFamily="49" charset="-128"/>
            </a:rPr>
            <a:t>千円、③実質収支額</a:t>
          </a:r>
          <a:r>
            <a:rPr kumimoji="1" lang="en-US" altLang="ja-JP" sz="1000">
              <a:latin typeface="ＭＳ ゴシック" pitchFamily="49" charset="-128"/>
              <a:ea typeface="ＭＳ ゴシック" pitchFamily="49" charset="-128"/>
            </a:rPr>
            <a:t>1,405,641</a:t>
          </a:r>
          <a:r>
            <a:rPr kumimoji="1" lang="ja-JP" altLang="en-US" sz="1000">
              <a:latin typeface="ＭＳ ゴシック" pitchFamily="49" charset="-128"/>
              <a:ea typeface="ＭＳ ゴシック" pitchFamily="49" charset="-128"/>
            </a:rPr>
            <a:t>千円、④実質単年度収支</a:t>
          </a:r>
          <a:r>
            <a:rPr kumimoji="1" lang="en-US" altLang="ja-JP" sz="1000">
              <a:latin typeface="ＭＳ ゴシック" pitchFamily="49" charset="-128"/>
              <a:ea typeface="ＭＳ ゴシック" pitchFamily="49" charset="-128"/>
            </a:rPr>
            <a:t>-2,913,653</a:t>
          </a:r>
          <a:r>
            <a:rPr kumimoji="1" lang="ja-JP" altLang="en-US" sz="1000">
              <a:latin typeface="ＭＳ ゴシック" pitchFamily="49" charset="-128"/>
              <a:ea typeface="ＭＳ ゴシック" pitchFamily="49" charset="-128"/>
            </a:rPr>
            <a:t>千円</a:t>
          </a:r>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→②/①</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26.26</a:t>
          </a:r>
          <a:r>
            <a:rPr kumimoji="1" lang="ja-JP" altLang="en-US" sz="1000">
              <a:latin typeface="ＭＳ ゴシック" pitchFamily="49" charset="-128"/>
              <a:ea typeface="ＭＳ ゴシック" pitchFamily="49" charset="-128"/>
            </a:rPr>
            <a:t>％　③</a:t>
          </a:r>
          <a:r>
            <a:rPr kumimoji="1" lang="en-US" altLang="ja-JP" sz="1000">
              <a:latin typeface="ＭＳ ゴシック" pitchFamily="49" charset="-128"/>
              <a:ea typeface="ＭＳ ゴシック" pitchFamily="49" charset="-128"/>
            </a:rPr>
            <a:t>/①</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4.10</a:t>
          </a:r>
          <a:r>
            <a:rPr kumimoji="1" lang="ja-JP" altLang="en-US" sz="1000">
              <a:latin typeface="ＭＳ ゴシック" pitchFamily="49" charset="-128"/>
              <a:ea typeface="ＭＳ ゴシック" pitchFamily="49" charset="-128"/>
            </a:rPr>
            <a:t>％　④</a:t>
          </a:r>
          <a:r>
            <a:rPr kumimoji="1" lang="en-US" altLang="ja-JP" sz="1000">
              <a:latin typeface="ＭＳ ゴシック" pitchFamily="49" charset="-128"/>
              <a:ea typeface="ＭＳ ゴシック" pitchFamily="49" charset="-128"/>
            </a:rPr>
            <a:t>/①</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-8.50</a:t>
          </a:r>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歳入、歳出ともに、ふるさと応援寄附金の増により関連する歳入歳出が増となったことにより、総額では増となっている。収支状況では、実質収支は黒字となったが、実質単年度収支字は赤字となっており標準財政規模比は大幅に減少しているが、これは歳入において市有土地売払収入（旧卸売市場跡地）の減が大きく影響している。</a:t>
          </a:r>
        </a:p>
        <a:p>
          <a:r>
            <a:rPr kumimoji="1" lang="ja-JP" altLang="en-US" sz="1000">
              <a:latin typeface="ＭＳ ゴシック" pitchFamily="49" charset="-128"/>
              <a:ea typeface="ＭＳ ゴシック" pitchFamily="49" charset="-128"/>
            </a:rPr>
            <a:t>　今後も菰田・堀池地区活性化事業等の大型事業が本格化することから。財政調整基金残高は減少していくことが予想され、今後も行財政改革大綱で目標とする「令和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年度時点で財政調整基金及び減債基金残高を標準財政規模の</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％以上」を達成するため、引き続き持続可能で健全な財政運営に努める。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赤字の会計である小型自動車競走事業特別会計においては、長年、景気低迷の影響等により収益金が減少していたが、業績改善の手法として、平成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年度に包括的民間委託を導入してからは徐々に業績が回復しており、令和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674</a:t>
          </a:r>
          <a:r>
            <a:rPr kumimoji="1" lang="ja-JP" altLang="en-US" sz="1400">
              <a:latin typeface="ＭＳ ゴシック" pitchFamily="49" charset="-128"/>
              <a:ea typeface="ＭＳ ゴシック" pitchFamily="49" charset="-128"/>
            </a:rPr>
            <a:t>百万円となっていた累積赤字が、令和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百万円に縮小し、年間で</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百万円の赤字解消（＝単年度黒字）を行った。</a:t>
          </a:r>
        </a:p>
        <a:p>
          <a:r>
            <a:rPr kumimoji="1" lang="ja-JP" altLang="en-US" sz="1400">
              <a:latin typeface="ＭＳ ゴシック" pitchFamily="49" charset="-128"/>
              <a:ea typeface="ＭＳ ゴシック" pitchFamily="49" charset="-128"/>
            </a:rPr>
            <a:t>　次年度以降も包括的民間委託による経営改善を図りつつ、ミッドナイトレース開催などの売り上げ増加に向けた取り組みを実施するとともに、令和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年度から実施している大規模な施設の老朽化対策のための財源確保をするなど、持続的な経営の健全化を図ることとしている。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34892;&#36001;&#25919;&#25903;&#25588;&#35506;/00.&#19968;&#26178;&#20445;&#23384;&#12501;&#12457;&#12523;&#12480;&#65288;&#20196;&#21644;&#65301;&#24180;&#24230;&#65289;/M_&#22320;&#26041;&#36001;&#25919;/M4_&#36001;&#25919;&#35386;&#26029;/M409_&#36001;&#25919;&#29366;&#27841;&#36039;&#26009;&#38598;/04&#12288;&#20196;&#21644;&#65300;&#24180;&#24230;&#36001;&#25919;&#29366;&#27841;&#36039;&#26009;&#38598;&#12398;&#20316;&#25104;&#31561;&#12395;&#12388;&#12356;&#12390;/99&#12288;&#32207;&#21209;&#30465;&#20462;&#27491;/240313&#20462;&#27491;&#12304;&#36001;&#25919;&#29366;&#27841;&#36039;&#26009;&#38598;&#12305;_402052_&#39151;&#22618;&#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汚水処理事業特別会計</v>
          </cell>
        </row>
        <row r="28">
          <cell r="B28" t="str">
            <v>国民健康保険特別会計</v>
          </cell>
        </row>
        <row r="29">
          <cell r="B29" t="str">
            <v>介護保険特別会計</v>
          </cell>
        </row>
        <row r="30">
          <cell r="B30" t="str">
            <v>後期高齢者医療特別会計</v>
          </cell>
        </row>
        <row r="31">
          <cell r="B31" t="str">
            <v>小型自動車競走事業特別会計</v>
          </cell>
        </row>
        <row r="32">
          <cell r="B32" t="str">
            <v>駐車場事業特別会計</v>
          </cell>
        </row>
        <row r="33">
          <cell r="B33" t="str">
            <v>水道事業会計</v>
          </cell>
        </row>
        <row r="34">
          <cell r="B34" t="str">
            <v>工業用水道事業会計</v>
          </cell>
        </row>
        <row r="35">
          <cell r="B35" t="str">
            <v>飯塚市立病院事業会計</v>
          </cell>
        </row>
        <row r="36">
          <cell r="B36" t="str">
            <v>下水道事業会計</v>
          </cell>
        </row>
        <row r="37">
          <cell r="B37" t="str">
            <v>地方卸売市場事業特別会計</v>
          </cell>
        </row>
        <row r="38">
          <cell r="B38" t="str">
            <v>農業集落排水事業特別会計</v>
          </cell>
        </row>
        <row r="39">
          <cell r="B39" t="str">
            <v>工業用地造成事業特別会計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363" customWidth="1"/>
    <col min="12" max="12" width="2.25" style="363" customWidth="1"/>
    <col min="13" max="17" width="2.375" style="363" customWidth="1"/>
    <col min="18" max="119" width="2.125" style="363" customWidth="1"/>
    <col min="120" max="16384" width="0" style="363"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0"/>
      <c r="DK1" s="180"/>
      <c r="DL1" s="180"/>
      <c r="DM1" s="180"/>
      <c r="DN1" s="180"/>
      <c r="DO1" s="180"/>
    </row>
    <row r="2" spans="1:119" ht="24.75" thickBot="1">
      <c r="B2" s="181" t="s">
        <v>83</v>
      </c>
      <c r="C2" s="181"/>
      <c r="D2" s="182"/>
    </row>
    <row r="3" spans="1:119" ht="18.75" customHeight="1" thickBot="1">
      <c r="A3" s="180"/>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0"/>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582</v>
      </c>
      <c r="AZ4" s="446"/>
      <c r="BA4" s="446"/>
      <c r="BB4" s="446"/>
      <c r="BC4" s="446"/>
      <c r="BD4" s="446"/>
      <c r="BE4" s="446"/>
      <c r="BF4" s="446"/>
      <c r="BG4" s="446"/>
      <c r="BH4" s="446"/>
      <c r="BI4" s="446"/>
      <c r="BJ4" s="446"/>
      <c r="BK4" s="446"/>
      <c r="BL4" s="446"/>
      <c r="BM4" s="447"/>
      <c r="BN4" s="448">
        <v>90321568</v>
      </c>
      <c r="BO4" s="449"/>
      <c r="BP4" s="449"/>
      <c r="BQ4" s="449"/>
      <c r="BR4" s="449"/>
      <c r="BS4" s="449"/>
      <c r="BT4" s="449"/>
      <c r="BU4" s="450"/>
      <c r="BV4" s="448">
        <v>86199683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9.8000000000000007</v>
      </c>
      <c r="DC4" s="589"/>
      <c r="DD4" s="589"/>
      <c r="DE4" s="589"/>
      <c r="DF4" s="589"/>
      <c r="DG4" s="589"/>
      <c r="DH4" s="589"/>
      <c r="DI4" s="590"/>
    </row>
    <row r="5" spans="1:119" ht="18.75" customHeight="1">
      <c r="A5" s="180"/>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583</v>
      </c>
      <c r="AV5" s="478"/>
      <c r="AW5" s="478"/>
      <c r="AX5" s="478"/>
      <c r="AY5" s="433" t="s">
        <v>584</v>
      </c>
      <c r="AZ5" s="434"/>
      <c r="BA5" s="434"/>
      <c r="BB5" s="434"/>
      <c r="BC5" s="434"/>
      <c r="BD5" s="434"/>
      <c r="BE5" s="434"/>
      <c r="BF5" s="434"/>
      <c r="BG5" s="434"/>
      <c r="BH5" s="434"/>
      <c r="BI5" s="434"/>
      <c r="BJ5" s="434"/>
      <c r="BK5" s="434"/>
      <c r="BL5" s="434"/>
      <c r="BM5" s="435"/>
      <c r="BN5" s="419">
        <v>88659474</v>
      </c>
      <c r="BO5" s="420"/>
      <c r="BP5" s="420"/>
      <c r="BQ5" s="420"/>
      <c r="BR5" s="420"/>
      <c r="BS5" s="420"/>
      <c r="BT5" s="420"/>
      <c r="BU5" s="421"/>
      <c r="BV5" s="419">
        <v>82318386</v>
      </c>
      <c r="BW5" s="420"/>
      <c r="BX5" s="420"/>
      <c r="BY5" s="420"/>
      <c r="BZ5" s="420"/>
      <c r="CA5" s="420"/>
      <c r="CB5" s="420"/>
      <c r="CC5" s="421"/>
      <c r="CD5" s="459" t="s">
        <v>95</v>
      </c>
      <c r="CE5" s="379"/>
      <c r="CF5" s="379"/>
      <c r="CG5" s="379"/>
      <c r="CH5" s="379"/>
      <c r="CI5" s="379"/>
      <c r="CJ5" s="379"/>
      <c r="CK5" s="379"/>
      <c r="CL5" s="379"/>
      <c r="CM5" s="379"/>
      <c r="CN5" s="379"/>
      <c r="CO5" s="379"/>
      <c r="CP5" s="379"/>
      <c r="CQ5" s="379"/>
      <c r="CR5" s="379"/>
      <c r="CS5" s="460"/>
      <c r="CT5" s="416">
        <v>94.6</v>
      </c>
      <c r="CU5" s="417"/>
      <c r="CV5" s="417"/>
      <c r="CW5" s="417"/>
      <c r="CX5" s="417"/>
      <c r="CY5" s="417"/>
      <c r="CZ5" s="417"/>
      <c r="DA5" s="418"/>
      <c r="DB5" s="416">
        <v>93.2</v>
      </c>
      <c r="DC5" s="417"/>
      <c r="DD5" s="417"/>
      <c r="DE5" s="417"/>
      <c r="DF5" s="417"/>
      <c r="DG5" s="417"/>
      <c r="DH5" s="417"/>
      <c r="DI5" s="418"/>
    </row>
    <row r="6" spans="1:119" ht="18.75" customHeight="1">
      <c r="A6" s="180"/>
      <c r="B6" s="565" t="s">
        <v>96</v>
      </c>
      <c r="C6" s="406"/>
      <c r="D6" s="406"/>
      <c r="E6" s="566"/>
      <c r="F6" s="566"/>
      <c r="G6" s="566"/>
      <c r="H6" s="566"/>
      <c r="I6" s="566"/>
      <c r="J6" s="566"/>
      <c r="K6" s="566"/>
      <c r="L6" s="566" t="s">
        <v>585</v>
      </c>
      <c r="M6" s="566"/>
      <c r="N6" s="566"/>
      <c r="O6" s="566"/>
      <c r="P6" s="566"/>
      <c r="Q6" s="566"/>
      <c r="R6" s="404"/>
      <c r="S6" s="404"/>
      <c r="T6" s="404"/>
      <c r="U6" s="404"/>
      <c r="V6" s="572"/>
      <c r="W6" s="509" t="s">
        <v>97</v>
      </c>
      <c r="X6" s="405"/>
      <c r="Y6" s="405"/>
      <c r="Z6" s="405"/>
      <c r="AA6" s="405"/>
      <c r="AB6" s="406"/>
      <c r="AC6" s="577" t="s">
        <v>586</v>
      </c>
      <c r="AD6" s="578"/>
      <c r="AE6" s="578"/>
      <c r="AF6" s="578"/>
      <c r="AG6" s="578"/>
      <c r="AH6" s="578"/>
      <c r="AI6" s="578"/>
      <c r="AJ6" s="578"/>
      <c r="AK6" s="578"/>
      <c r="AL6" s="579"/>
      <c r="AM6" s="476" t="s">
        <v>98</v>
      </c>
      <c r="AN6" s="376"/>
      <c r="AO6" s="376"/>
      <c r="AP6" s="376"/>
      <c r="AQ6" s="376"/>
      <c r="AR6" s="376"/>
      <c r="AS6" s="376"/>
      <c r="AT6" s="377"/>
      <c r="AU6" s="477" t="s">
        <v>583</v>
      </c>
      <c r="AV6" s="478"/>
      <c r="AW6" s="478"/>
      <c r="AX6" s="478"/>
      <c r="AY6" s="433" t="s">
        <v>587</v>
      </c>
      <c r="AZ6" s="434"/>
      <c r="BA6" s="434"/>
      <c r="BB6" s="434"/>
      <c r="BC6" s="434"/>
      <c r="BD6" s="434"/>
      <c r="BE6" s="434"/>
      <c r="BF6" s="434"/>
      <c r="BG6" s="434"/>
      <c r="BH6" s="434"/>
      <c r="BI6" s="434"/>
      <c r="BJ6" s="434"/>
      <c r="BK6" s="434"/>
      <c r="BL6" s="434"/>
      <c r="BM6" s="435"/>
      <c r="BN6" s="419">
        <v>1662094</v>
      </c>
      <c r="BO6" s="420"/>
      <c r="BP6" s="420"/>
      <c r="BQ6" s="420"/>
      <c r="BR6" s="420"/>
      <c r="BS6" s="420"/>
      <c r="BT6" s="420"/>
      <c r="BU6" s="421"/>
      <c r="BV6" s="419">
        <v>3881297</v>
      </c>
      <c r="BW6" s="420"/>
      <c r="BX6" s="420"/>
      <c r="BY6" s="420"/>
      <c r="BZ6" s="420"/>
      <c r="CA6" s="420"/>
      <c r="CB6" s="420"/>
      <c r="CC6" s="421"/>
      <c r="CD6" s="459" t="s">
        <v>588</v>
      </c>
      <c r="CE6" s="379"/>
      <c r="CF6" s="379"/>
      <c r="CG6" s="379"/>
      <c r="CH6" s="379"/>
      <c r="CI6" s="379"/>
      <c r="CJ6" s="379"/>
      <c r="CK6" s="379"/>
      <c r="CL6" s="379"/>
      <c r="CM6" s="379"/>
      <c r="CN6" s="379"/>
      <c r="CO6" s="379"/>
      <c r="CP6" s="379"/>
      <c r="CQ6" s="379"/>
      <c r="CR6" s="379"/>
      <c r="CS6" s="460"/>
      <c r="CT6" s="562">
        <v>96.1</v>
      </c>
      <c r="CU6" s="563"/>
      <c r="CV6" s="563"/>
      <c r="CW6" s="563"/>
      <c r="CX6" s="563"/>
      <c r="CY6" s="563"/>
      <c r="CZ6" s="563"/>
      <c r="DA6" s="564"/>
      <c r="DB6" s="562">
        <v>98.4</v>
      </c>
      <c r="DC6" s="563"/>
      <c r="DD6" s="563"/>
      <c r="DE6" s="563"/>
      <c r="DF6" s="563"/>
      <c r="DG6" s="563"/>
      <c r="DH6" s="563"/>
      <c r="DI6" s="564"/>
    </row>
    <row r="7" spans="1:119" ht="18.75" customHeight="1">
      <c r="A7" s="180"/>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99</v>
      </c>
      <c r="AN7" s="376"/>
      <c r="AO7" s="376"/>
      <c r="AP7" s="376"/>
      <c r="AQ7" s="376"/>
      <c r="AR7" s="376"/>
      <c r="AS7" s="376"/>
      <c r="AT7" s="377"/>
      <c r="AU7" s="477" t="s">
        <v>589</v>
      </c>
      <c r="AV7" s="478"/>
      <c r="AW7" s="478"/>
      <c r="AX7" s="478"/>
      <c r="AY7" s="433" t="s">
        <v>590</v>
      </c>
      <c r="AZ7" s="434"/>
      <c r="BA7" s="434"/>
      <c r="BB7" s="434"/>
      <c r="BC7" s="434"/>
      <c r="BD7" s="434"/>
      <c r="BE7" s="434"/>
      <c r="BF7" s="434"/>
      <c r="BG7" s="434"/>
      <c r="BH7" s="434"/>
      <c r="BI7" s="434"/>
      <c r="BJ7" s="434"/>
      <c r="BK7" s="434"/>
      <c r="BL7" s="434"/>
      <c r="BM7" s="435"/>
      <c r="BN7" s="419">
        <v>256453</v>
      </c>
      <c r="BO7" s="420"/>
      <c r="BP7" s="420"/>
      <c r="BQ7" s="420"/>
      <c r="BR7" s="420"/>
      <c r="BS7" s="420"/>
      <c r="BT7" s="420"/>
      <c r="BU7" s="421"/>
      <c r="BV7" s="419">
        <v>503261</v>
      </c>
      <c r="BW7" s="420"/>
      <c r="BX7" s="420"/>
      <c r="BY7" s="420"/>
      <c r="BZ7" s="420"/>
      <c r="CA7" s="420"/>
      <c r="CB7" s="420"/>
      <c r="CC7" s="421"/>
      <c r="CD7" s="459" t="s">
        <v>100</v>
      </c>
      <c r="CE7" s="379"/>
      <c r="CF7" s="379"/>
      <c r="CG7" s="379"/>
      <c r="CH7" s="379"/>
      <c r="CI7" s="379"/>
      <c r="CJ7" s="379"/>
      <c r="CK7" s="379"/>
      <c r="CL7" s="379"/>
      <c r="CM7" s="379"/>
      <c r="CN7" s="379"/>
      <c r="CO7" s="379"/>
      <c r="CP7" s="379"/>
      <c r="CQ7" s="379"/>
      <c r="CR7" s="379"/>
      <c r="CS7" s="460"/>
      <c r="CT7" s="419">
        <v>34272890</v>
      </c>
      <c r="CU7" s="420"/>
      <c r="CV7" s="420"/>
      <c r="CW7" s="420"/>
      <c r="CX7" s="420"/>
      <c r="CY7" s="420"/>
      <c r="CZ7" s="420"/>
      <c r="DA7" s="421"/>
      <c r="DB7" s="419">
        <v>34429173</v>
      </c>
      <c r="DC7" s="420"/>
      <c r="DD7" s="420"/>
      <c r="DE7" s="420"/>
      <c r="DF7" s="420"/>
      <c r="DG7" s="420"/>
      <c r="DH7" s="420"/>
      <c r="DI7" s="421"/>
    </row>
    <row r="8" spans="1:119" ht="18.75" customHeight="1" thickBot="1">
      <c r="A8" s="180"/>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101</v>
      </c>
      <c r="AN8" s="376"/>
      <c r="AO8" s="376"/>
      <c r="AP8" s="376"/>
      <c r="AQ8" s="376"/>
      <c r="AR8" s="376"/>
      <c r="AS8" s="376"/>
      <c r="AT8" s="377"/>
      <c r="AU8" s="477" t="s">
        <v>583</v>
      </c>
      <c r="AV8" s="478"/>
      <c r="AW8" s="478"/>
      <c r="AX8" s="478"/>
      <c r="AY8" s="433" t="s">
        <v>591</v>
      </c>
      <c r="AZ8" s="434"/>
      <c r="BA8" s="434"/>
      <c r="BB8" s="434"/>
      <c r="BC8" s="434"/>
      <c r="BD8" s="434"/>
      <c r="BE8" s="434"/>
      <c r="BF8" s="434"/>
      <c r="BG8" s="434"/>
      <c r="BH8" s="434"/>
      <c r="BI8" s="434"/>
      <c r="BJ8" s="434"/>
      <c r="BK8" s="434"/>
      <c r="BL8" s="434"/>
      <c r="BM8" s="435"/>
      <c r="BN8" s="419">
        <v>1405641</v>
      </c>
      <c r="BO8" s="420"/>
      <c r="BP8" s="420"/>
      <c r="BQ8" s="420"/>
      <c r="BR8" s="420"/>
      <c r="BS8" s="420"/>
      <c r="BT8" s="420"/>
      <c r="BU8" s="421"/>
      <c r="BV8" s="419">
        <v>3378036</v>
      </c>
      <c r="BW8" s="420"/>
      <c r="BX8" s="420"/>
      <c r="BY8" s="420"/>
      <c r="BZ8" s="420"/>
      <c r="CA8" s="420"/>
      <c r="CB8" s="420"/>
      <c r="CC8" s="421"/>
      <c r="CD8" s="459" t="s">
        <v>102</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v>
      </c>
      <c r="DC8" s="523"/>
      <c r="DD8" s="523"/>
      <c r="DE8" s="523"/>
      <c r="DF8" s="523"/>
      <c r="DG8" s="523"/>
      <c r="DH8" s="523"/>
      <c r="DI8" s="524"/>
    </row>
    <row r="9" spans="1:119" ht="18.75" customHeight="1" thickBot="1">
      <c r="A9" s="180"/>
      <c r="B9" s="551" t="s">
        <v>103</v>
      </c>
      <c r="C9" s="552"/>
      <c r="D9" s="552"/>
      <c r="E9" s="552"/>
      <c r="F9" s="552"/>
      <c r="G9" s="552"/>
      <c r="H9" s="552"/>
      <c r="I9" s="552"/>
      <c r="J9" s="552"/>
      <c r="K9" s="470"/>
      <c r="L9" s="553" t="s">
        <v>104</v>
      </c>
      <c r="M9" s="554"/>
      <c r="N9" s="554"/>
      <c r="O9" s="554"/>
      <c r="P9" s="554"/>
      <c r="Q9" s="555"/>
      <c r="R9" s="556">
        <v>126364</v>
      </c>
      <c r="S9" s="557"/>
      <c r="T9" s="557"/>
      <c r="U9" s="557"/>
      <c r="V9" s="558"/>
      <c r="W9" s="488" t="s">
        <v>105</v>
      </c>
      <c r="X9" s="489"/>
      <c r="Y9" s="489"/>
      <c r="Z9" s="489"/>
      <c r="AA9" s="489"/>
      <c r="AB9" s="489"/>
      <c r="AC9" s="489"/>
      <c r="AD9" s="489"/>
      <c r="AE9" s="489"/>
      <c r="AF9" s="489"/>
      <c r="AG9" s="489"/>
      <c r="AH9" s="489"/>
      <c r="AI9" s="489"/>
      <c r="AJ9" s="489"/>
      <c r="AK9" s="489"/>
      <c r="AL9" s="559"/>
      <c r="AM9" s="476" t="s">
        <v>106</v>
      </c>
      <c r="AN9" s="376"/>
      <c r="AO9" s="376"/>
      <c r="AP9" s="376"/>
      <c r="AQ9" s="376"/>
      <c r="AR9" s="376"/>
      <c r="AS9" s="376"/>
      <c r="AT9" s="377"/>
      <c r="AU9" s="477" t="s">
        <v>592</v>
      </c>
      <c r="AV9" s="478"/>
      <c r="AW9" s="478"/>
      <c r="AX9" s="478"/>
      <c r="AY9" s="433" t="s">
        <v>593</v>
      </c>
      <c r="AZ9" s="434"/>
      <c r="BA9" s="434"/>
      <c r="BB9" s="434"/>
      <c r="BC9" s="434"/>
      <c r="BD9" s="434"/>
      <c r="BE9" s="434"/>
      <c r="BF9" s="434"/>
      <c r="BG9" s="434"/>
      <c r="BH9" s="434"/>
      <c r="BI9" s="434"/>
      <c r="BJ9" s="434"/>
      <c r="BK9" s="434"/>
      <c r="BL9" s="434"/>
      <c r="BM9" s="435"/>
      <c r="BN9" s="419">
        <v>-1972395</v>
      </c>
      <c r="BO9" s="420"/>
      <c r="BP9" s="420"/>
      <c r="BQ9" s="420"/>
      <c r="BR9" s="420"/>
      <c r="BS9" s="420"/>
      <c r="BT9" s="420"/>
      <c r="BU9" s="421"/>
      <c r="BV9" s="419">
        <v>2250852</v>
      </c>
      <c r="BW9" s="420"/>
      <c r="BX9" s="420"/>
      <c r="BY9" s="420"/>
      <c r="BZ9" s="420"/>
      <c r="CA9" s="420"/>
      <c r="CB9" s="420"/>
      <c r="CC9" s="421"/>
      <c r="CD9" s="459" t="s">
        <v>107</v>
      </c>
      <c r="CE9" s="379"/>
      <c r="CF9" s="379"/>
      <c r="CG9" s="379"/>
      <c r="CH9" s="379"/>
      <c r="CI9" s="379"/>
      <c r="CJ9" s="379"/>
      <c r="CK9" s="379"/>
      <c r="CL9" s="379"/>
      <c r="CM9" s="379"/>
      <c r="CN9" s="379"/>
      <c r="CO9" s="379"/>
      <c r="CP9" s="379"/>
      <c r="CQ9" s="379"/>
      <c r="CR9" s="379"/>
      <c r="CS9" s="460"/>
      <c r="CT9" s="416">
        <v>13.1</v>
      </c>
      <c r="CU9" s="417"/>
      <c r="CV9" s="417"/>
      <c r="CW9" s="417"/>
      <c r="CX9" s="417"/>
      <c r="CY9" s="417"/>
      <c r="CZ9" s="417"/>
      <c r="DA9" s="418"/>
      <c r="DB9" s="416">
        <v>13.7</v>
      </c>
      <c r="DC9" s="417"/>
      <c r="DD9" s="417"/>
      <c r="DE9" s="417"/>
      <c r="DF9" s="417"/>
      <c r="DG9" s="417"/>
      <c r="DH9" s="417"/>
      <c r="DI9" s="418"/>
    </row>
    <row r="10" spans="1:119" ht="18.75" customHeight="1" thickBot="1">
      <c r="A10" s="180"/>
      <c r="B10" s="551"/>
      <c r="C10" s="552"/>
      <c r="D10" s="552"/>
      <c r="E10" s="552"/>
      <c r="F10" s="552"/>
      <c r="G10" s="552"/>
      <c r="H10" s="552"/>
      <c r="I10" s="552"/>
      <c r="J10" s="552"/>
      <c r="K10" s="470"/>
      <c r="L10" s="375" t="s">
        <v>108</v>
      </c>
      <c r="M10" s="376"/>
      <c r="N10" s="376"/>
      <c r="O10" s="376"/>
      <c r="P10" s="376"/>
      <c r="Q10" s="377"/>
      <c r="R10" s="372">
        <v>129146</v>
      </c>
      <c r="S10" s="373"/>
      <c r="T10" s="373"/>
      <c r="U10" s="373"/>
      <c r="V10" s="432"/>
      <c r="W10" s="560"/>
      <c r="X10" s="370"/>
      <c r="Y10" s="370"/>
      <c r="Z10" s="370"/>
      <c r="AA10" s="370"/>
      <c r="AB10" s="370"/>
      <c r="AC10" s="370"/>
      <c r="AD10" s="370"/>
      <c r="AE10" s="370"/>
      <c r="AF10" s="370"/>
      <c r="AG10" s="370"/>
      <c r="AH10" s="370"/>
      <c r="AI10" s="370"/>
      <c r="AJ10" s="370"/>
      <c r="AK10" s="370"/>
      <c r="AL10" s="561"/>
      <c r="AM10" s="476" t="s">
        <v>109</v>
      </c>
      <c r="AN10" s="376"/>
      <c r="AO10" s="376"/>
      <c r="AP10" s="376"/>
      <c r="AQ10" s="376"/>
      <c r="AR10" s="376"/>
      <c r="AS10" s="376"/>
      <c r="AT10" s="377"/>
      <c r="AU10" s="477" t="s">
        <v>594</v>
      </c>
      <c r="AV10" s="478"/>
      <c r="AW10" s="478"/>
      <c r="AX10" s="478"/>
      <c r="AY10" s="433" t="s">
        <v>595</v>
      </c>
      <c r="AZ10" s="434"/>
      <c r="BA10" s="434"/>
      <c r="BB10" s="434"/>
      <c r="BC10" s="434"/>
      <c r="BD10" s="434"/>
      <c r="BE10" s="434"/>
      <c r="BF10" s="434"/>
      <c r="BG10" s="434"/>
      <c r="BH10" s="434"/>
      <c r="BI10" s="434"/>
      <c r="BJ10" s="434"/>
      <c r="BK10" s="434"/>
      <c r="BL10" s="434"/>
      <c r="BM10" s="435"/>
      <c r="BN10" s="419">
        <v>58742</v>
      </c>
      <c r="BO10" s="420"/>
      <c r="BP10" s="420"/>
      <c r="BQ10" s="420"/>
      <c r="BR10" s="420"/>
      <c r="BS10" s="420"/>
      <c r="BT10" s="420"/>
      <c r="BU10" s="421"/>
      <c r="BV10" s="419">
        <v>63348</v>
      </c>
      <c r="BW10" s="420"/>
      <c r="BX10" s="420"/>
      <c r="BY10" s="420"/>
      <c r="BZ10" s="420"/>
      <c r="CA10" s="420"/>
      <c r="CB10" s="420"/>
      <c r="CC10" s="421"/>
      <c r="CD10" s="354" t="s">
        <v>596</v>
      </c>
      <c r="CE10" s="355"/>
      <c r="CF10" s="355"/>
      <c r="CG10" s="355"/>
      <c r="CH10" s="355"/>
      <c r="CI10" s="355"/>
      <c r="CJ10" s="355"/>
      <c r="CK10" s="355"/>
      <c r="CL10" s="355"/>
      <c r="CM10" s="355"/>
      <c r="CN10" s="355"/>
      <c r="CO10" s="355"/>
      <c r="CP10" s="355"/>
      <c r="CQ10" s="355"/>
      <c r="CR10" s="355"/>
      <c r="CS10" s="356"/>
      <c r="CT10" s="183"/>
      <c r="CU10" s="184"/>
      <c r="CV10" s="184"/>
      <c r="CW10" s="184"/>
      <c r="CX10" s="184"/>
      <c r="CY10" s="184"/>
      <c r="CZ10" s="184"/>
      <c r="DA10" s="185"/>
      <c r="DB10" s="183"/>
      <c r="DC10" s="184"/>
      <c r="DD10" s="184"/>
      <c r="DE10" s="184"/>
      <c r="DF10" s="184"/>
      <c r="DG10" s="184"/>
      <c r="DH10" s="184"/>
      <c r="DI10" s="185"/>
    </row>
    <row r="11" spans="1:119" ht="18.75" customHeight="1" thickBot="1">
      <c r="A11" s="180"/>
      <c r="B11" s="551"/>
      <c r="C11" s="552"/>
      <c r="D11" s="552"/>
      <c r="E11" s="552"/>
      <c r="F11" s="552"/>
      <c r="G11" s="552"/>
      <c r="H11" s="552"/>
      <c r="I11" s="552"/>
      <c r="J11" s="552"/>
      <c r="K11" s="470"/>
      <c r="L11" s="380" t="s">
        <v>110</v>
      </c>
      <c r="M11" s="381"/>
      <c r="N11" s="381"/>
      <c r="O11" s="381"/>
      <c r="P11" s="381"/>
      <c r="Q11" s="382"/>
      <c r="R11" s="548" t="s">
        <v>597</v>
      </c>
      <c r="S11" s="549"/>
      <c r="T11" s="549"/>
      <c r="U11" s="549"/>
      <c r="V11" s="550"/>
      <c r="W11" s="560"/>
      <c r="X11" s="370"/>
      <c r="Y11" s="370"/>
      <c r="Z11" s="370"/>
      <c r="AA11" s="370"/>
      <c r="AB11" s="370"/>
      <c r="AC11" s="370"/>
      <c r="AD11" s="370"/>
      <c r="AE11" s="370"/>
      <c r="AF11" s="370"/>
      <c r="AG11" s="370"/>
      <c r="AH11" s="370"/>
      <c r="AI11" s="370"/>
      <c r="AJ11" s="370"/>
      <c r="AK11" s="370"/>
      <c r="AL11" s="561"/>
      <c r="AM11" s="476" t="s">
        <v>111</v>
      </c>
      <c r="AN11" s="376"/>
      <c r="AO11" s="376"/>
      <c r="AP11" s="376"/>
      <c r="AQ11" s="376"/>
      <c r="AR11" s="376"/>
      <c r="AS11" s="376"/>
      <c r="AT11" s="377"/>
      <c r="AU11" s="477" t="s">
        <v>598</v>
      </c>
      <c r="AV11" s="478"/>
      <c r="AW11" s="478"/>
      <c r="AX11" s="478"/>
      <c r="AY11" s="433" t="s">
        <v>599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112</v>
      </c>
      <c r="CE11" s="379"/>
      <c r="CF11" s="379"/>
      <c r="CG11" s="379"/>
      <c r="CH11" s="379"/>
      <c r="CI11" s="379"/>
      <c r="CJ11" s="379"/>
      <c r="CK11" s="379"/>
      <c r="CL11" s="379"/>
      <c r="CM11" s="379"/>
      <c r="CN11" s="379"/>
      <c r="CO11" s="379"/>
      <c r="CP11" s="379"/>
      <c r="CQ11" s="379"/>
      <c r="CR11" s="379"/>
      <c r="CS11" s="460"/>
      <c r="CT11" s="522" t="s">
        <v>600</v>
      </c>
      <c r="CU11" s="523"/>
      <c r="CV11" s="523"/>
      <c r="CW11" s="523"/>
      <c r="CX11" s="523"/>
      <c r="CY11" s="523"/>
      <c r="CZ11" s="523"/>
      <c r="DA11" s="524"/>
      <c r="DB11" s="522" t="s">
        <v>601</v>
      </c>
      <c r="DC11" s="523"/>
      <c r="DD11" s="523"/>
      <c r="DE11" s="523"/>
      <c r="DF11" s="523"/>
      <c r="DG11" s="523"/>
      <c r="DH11" s="523"/>
      <c r="DI11" s="524"/>
    </row>
    <row r="12" spans="1:119" ht="18.75" customHeight="1">
      <c r="A12" s="180"/>
      <c r="B12" s="525" t="s">
        <v>114</v>
      </c>
      <c r="C12" s="526"/>
      <c r="D12" s="526"/>
      <c r="E12" s="526"/>
      <c r="F12" s="526"/>
      <c r="G12" s="526"/>
      <c r="H12" s="526"/>
      <c r="I12" s="526"/>
      <c r="J12" s="526"/>
      <c r="K12" s="527"/>
      <c r="L12" s="534" t="s">
        <v>115</v>
      </c>
      <c r="M12" s="535"/>
      <c r="N12" s="535"/>
      <c r="O12" s="535"/>
      <c r="P12" s="535"/>
      <c r="Q12" s="536"/>
      <c r="R12" s="537">
        <v>125753</v>
      </c>
      <c r="S12" s="538"/>
      <c r="T12" s="538"/>
      <c r="U12" s="538"/>
      <c r="V12" s="539"/>
      <c r="W12" s="540" t="s">
        <v>1</v>
      </c>
      <c r="X12" s="478"/>
      <c r="Y12" s="478"/>
      <c r="Z12" s="478"/>
      <c r="AA12" s="478"/>
      <c r="AB12" s="541"/>
      <c r="AC12" s="542" t="s">
        <v>116</v>
      </c>
      <c r="AD12" s="543"/>
      <c r="AE12" s="543"/>
      <c r="AF12" s="543"/>
      <c r="AG12" s="544"/>
      <c r="AH12" s="542" t="s">
        <v>117</v>
      </c>
      <c r="AI12" s="543"/>
      <c r="AJ12" s="543"/>
      <c r="AK12" s="543"/>
      <c r="AL12" s="545"/>
      <c r="AM12" s="476" t="s">
        <v>118</v>
      </c>
      <c r="AN12" s="376"/>
      <c r="AO12" s="376"/>
      <c r="AP12" s="376"/>
      <c r="AQ12" s="376"/>
      <c r="AR12" s="376"/>
      <c r="AS12" s="376"/>
      <c r="AT12" s="377"/>
      <c r="AU12" s="477" t="s">
        <v>583</v>
      </c>
      <c r="AV12" s="478"/>
      <c r="AW12" s="478"/>
      <c r="AX12" s="478"/>
      <c r="AY12" s="433" t="s">
        <v>602</v>
      </c>
      <c r="AZ12" s="434"/>
      <c r="BA12" s="434"/>
      <c r="BB12" s="434"/>
      <c r="BC12" s="434"/>
      <c r="BD12" s="434"/>
      <c r="BE12" s="434"/>
      <c r="BF12" s="434"/>
      <c r="BG12" s="434"/>
      <c r="BH12" s="434"/>
      <c r="BI12" s="434"/>
      <c r="BJ12" s="434"/>
      <c r="BK12" s="434"/>
      <c r="BL12" s="434"/>
      <c r="BM12" s="435"/>
      <c r="BN12" s="419">
        <v>1000000</v>
      </c>
      <c r="BO12" s="420"/>
      <c r="BP12" s="420"/>
      <c r="BQ12" s="420"/>
      <c r="BR12" s="420"/>
      <c r="BS12" s="420"/>
      <c r="BT12" s="420"/>
      <c r="BU12" s="421"/>
      <c r="BV12" s="419">
        <v>0</v>
      </c>
      <c r="BW12" s="420"/>
      <c r="BX12" s="420"/>
      <c r="BY12" s="420"/>
      <c r="BZ12" s="420"/>
      <c r="CA12" s="420"/>
      <c r="CB12" s="420"/>
      <c r="CC12" s="421"/>
      <c r="CD12" s="459" t="s">
        <v>119</v>
      </c>
      <c r="CE12" s="379"/>
      <c r="CF12" s="379"/>
      <c r="CG12" s="379"/>
      <c r="CH12" s="379"/>
      <c r="CI12" s="379"/>
      <c r="CJ12" s="379"/>
      <c r="CK12" s="379"/>
      <c r="CL12" s="379"/>
      <c r="CM12" s="379"/>
      <c r="CN12" s="379"/>
      <c r="CO12" s="379"/>
      <c r="CP12" s="379"/>
      <c r="CQ12" s="379"/>
      <c r="CR12" s="379"/>
      <c r="CS12" s="460"/>
      <c r="CT12" s="522" t="s">
        <v>601</v>
      </c>
      <c r="CU12" s="523"/>
      <c r="CV12" s="523"/>
      <c r="CW12" s="523"/>
      <c r="CX12" s="523"/>
      <c r="CY12" s="523"/>
      <c r="CZ12" s="523"/>
      <c r="DA12" s="524"/>
      <c r="DB12" s="522" t="s">
        <v>601</v>
      </c>
      <c r="DC12" s="523"/>
      <c r="DD12" s="523"/>
      <c r="DE12" s="523"/>
      <c r="DF12" s="523"/>
      <c r="DG12" s="523"/>
      <c r="DH12" s="523"/>
      <c r="DI12" s="524"/>
    </row>
    <row r="13" spans="1:119" ht="18.75" customHeight="1">
      <c r="A13" s="180"/>
      <c r="B13" s="528"/>
      <c r="C13" s="529"/>
      <c r="D13" s="529"/>
      <c r="E13" s="529"/>
      <c r="F13" s="529"/>
      <c r="G13" s="529"/>
      <c r="H13" s="529"/>
      <c r="I13" s="529"/>
      <c r="J13" s="529"/>
      <c r="K13" s="530"/>
      <c r="L13" s="186"/>
      <c r="M13" s="503" t="s">
        <v>603</v>
      </c>
      <c r="N13" s="504"/>
      <c r="O13" s="504"/>
      <c r="P13" s="504"/>
      <c r="Q13" s="505"/>
      <c r="R13" s="506">
        <v>124211</v>
      </c>
      <c r="S13" s="507"/>
      <c r="T13" s="507"/>
      <c r="U13" s="507"/>
      <c r="V13" s="508"/>
      <c r="W13" s="509" t="s">
        <v>120</v>
      </c>
      <c r="X13" s="405"/>
      <c r="Y13" s="405"/>
      <c r="Z13" s="405"/>
      <c r="AA13" s="405"/>
      <c r="AB13" s="406"/>
      <c r="AC13" s="372">
        <v>1033</v>
      </c>
      <c r="AD13" s="373"/>
      <c r="AE13" s="373"/>
      <c r="AF13" s="373"/>
      <c r="AG13" s="374"/>
      <c r="AH13" s="372">
        <v>1210</v>
      </c>
      <c r="AI13" s="373"/>
      <c r="AJ13" s="373"/>
      <c r="AK13" s="373"/>
      <c r="AL13" s="432"/>
      <c r="AM13" s="476" t="s">
        <v>121</v>
      </c>
      <c r="AN13" s="376"/>
      <c r="AO13" s="376"/>
      <c r="AP13" s="376"/>
      <c r="AQ13" s="376"/>
      <c r="AR13" s="376"/>
      <c r="AS13" s="376"/>
      <c r="AT13" s="377"/>
      <c r="AU13" s="477" t="s">
        <v>604</v>
      </c>
      <c r="AV13" s="478"/>
      <c r="AW13" s="478"/>
      <c r="AX13" s="478"/>
      <c r="AY13" s="433" t="s">
        <v>605</v>
      </c>
      <c r="AZ13" s="434"/>
      <c r="BA13" s="434"/>
      <c r="BB13" s="434"/>
      <c r="BC13" s="434"/>
      <c r="BD13" s="434"/>
      <c r="BE13" s="434"/>
      <c r="BF13" s="434"/>
      <c r="BG13" s="434"/>
      <c r="BH13" s="434"/>
      <c r="BI13" s="434"/>
      <c r="BJ13" s="434"/>
      <c r="BK13" s="434"/>
      <c r="BL13" s="434"/>
      <c r="BM13" s="435"/>
      <c r="BN13" s="419">
        <v>-2913653</v>
      </c>
      <c r="BO13" s="420"/>
      <c r="BP13" s="420"/>
      <c r="BQ13" s="420"/>
      <c r="BR13" s="420"/>
      <c r="BS13" s="420"/>
      <c r="BT13" s="420"/>
      <c r="BU13" s="421"/>
      <c r="BV13" s="419">
        <v>2314200</v>
      </c>
      <c r="BW13" s="420"/>
      <c r="BX13" s="420"/>
      <c r="BY13" s="420"/>
      <c r="BZ13" s="420"/>
      <c r="CA13" s="420"/>
      <c r="CB13" s="420"/>
      <c r="CC13" s="421"/>
      <c r="CD13" s="459" t="s">
        <v>122</v>
      </c>
      <c r="CE13" s="379"/>
      <c r="CF13" s="379"/>
      <c r="CG13" s="379"/>
      <c r="CH13" s="379"/>
      <c r="CI13" s="379"/>
      <c r="CJ13" s="379"/>
      <c r="CK13" s="379"/>
      <c r="CL13" s="379"/>
      <c r="CM13" s="379"/>
      <c r="CN13" s="379"/>
      <c r="CO13" s="379"/>
      <c r="CP13" s="379"/>
      <c r="CQ13" s="379"/>
      <c r="CR13" s="379"/>
      <c r="CS13" s="460"/>
      <c r="CT13" s="416">
        <v>6.8</v>
      </c>
      <c r="CU13" s="417"/>
      <c r="CV13" s="417"/>
      <c r="CW13" s="417"/>
      <c r="CX13" s="417"/>
      <c r="CY13" s="417"/>
      <c r="CZ13" s="417"/>
      <c r="DA13" s="418"/>
      <c r="DB13" s="416">
        <v>6.4</v>
      </c>
      <c r="DC13" s="417"/>
      <c r="DD13" s="417"/>
      <c r="DE13" s="417"/>
      <c r="DF13" s="417"/>
      <c r="DG13" s="417"/>
      <c r="DH13" s="417"/>
      <c r="DI13" s="418"/>
    </row>
    <row r="14" spans="1:119" ht="18.75" customHeight="1" thickBot="1">
      <c r="A14" s="180"/>
      <c r="B14" s="528"/>
      <c r="C14" s="529"/>
      <c r="D14" s="529"/>
      <c r="E14" s="529"/>
      <c r="F14" s="529"/>
      <c r="G14" s="529"/>
      <c r="H14" s="529"/>
      <c r="I14" s="529"/>
      <c r="J14" s="529"/>
      <c r="K14" s="530"/>
      <c r="L14" s="493" t="s">
        <v>606</v>
      </c>
      <c r="M14" s="546"/>
      <c r="N14" s="546"/>
      <c r="O14" s="546"/>
      <c r="P14" s="546"/>
      <c r="Q14" s="547"/>
      <c r="R14" s="506">
        <v>126555</v>
      </c>
      <c r="S14" s="507"/>
      <c r="T14" s="507"/>
      <c r="U14" s="507"/>
      <c r="V14" s="508"/>
      <c r="W14" s="510"/>
      <c r="X14" s="408"/>
      <c r="Y14" s="408"/>
      <c r="Z14" s="408"/>
      <c r="AA14" s="408"/>
      <c r="AB14" s="409"/>
      <c r="AC14" s="499">
        <v>1.9</v>
      </c>
      <c r="AD14" s="500"/>
      <c r="AE14" s="500"/>
      <c r="AF14" s="500"/>
      <c r="AG14" s="501"/>
      <c r="AH14" s="499">
        <v>2.2999999999999998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123</v>
      </c>
      <c r="CE14" s="457"/>
      <c r="CF14" s="457"/>
      <c r="CG14" s="457"/>
      <c r="CH14" s="457"/>
      <c r="CI14" s="457"/>
      <c r="CJ14" s="457"/>
      <c r="CK14" s="457"/>
      <c r="CL14" s="457"/>
      <c r="CM14" s="457"/>
      <c r="CN14" s="457"/>
      <c r="CO14" s="457"/>
      <c r="CP14" s="457"/>
      <c r="CQ14" s="457"/>
      <c r="CR14" s="457"/>
      <c r="CS14" s="458"/>
      <c r="CT14" s="516" t="s">
        <v>601</v>
      </c>
      <c r="CU14" s="517"/>
      <c r="CV14" s="517"/>
      <c r="CW14" s="517"/>
      <c r="CX14" s="517"/>
      <c r="CY14" s="517"/>
      <c r="CZ14" s="517"/>
      <c r="DA14" s="518"/>
      <c r="DB14" s="516">
        <v>1.6</v>
      </c>
      <c r="DC14" s="517"/>
      <c r="DD14" s="517"/>
      <c r="DE14" s="517"/>
      <c r="DF14" s="517"/>
      <c r="DG14" s="517"/>
      <c r="DH14" s="517"/>
      <c r="DI14" s="518"/>
    </row>
    <row r="15" spans="1:119" ht="18.75" customHeight="1">
      <c r="A15" s="180"/>
      <c r="B15" s="528"/>
      <c r="C15" s="529"/>
      <c r="D15" s="529"/>
      <c r="E15" s="529"/>
      <c r="F15" s="529"/>
      <c r="G15" s="529"/>
      <c r="H15" s="529"/>
      <c r="I15" s="529"/>
      <c r="J15" s="529"/>
      <c r="K15" s="530"/>
      <c r="L15" s="186"/>
      <c r="M15" s="503" t="s">
        <v>603</v>
      </c>
      <c r="N15" s="504"/>
      <c r="O15" s="504"/>
      <c r="P15" s="504"/>
      <c r="Q15" s="505"/>
      <c r="R15" s="506">
        <v>125133</v>
      </c>
      <c r="S15" s="507"/>
      <c r="T15" s="507"/>
      <c r="U15" s="507"/>
      <c r="V15" s="508"/>
      <c r="W15" s="509" t="s">
        <v>124</v>
      </c>
      <c r="X15" s="405"/>
      <c r="Y15" s="405"/>
      <c r="Z15" s="405"/>
      <c r="AA15" s="405"/>
      <c r="AB15" s="406"/>
      <c r="AC15" s="372">
        <v>11941</v>
      </c>
      <c r="AD15" s="373"/>
      <c r="AE15" s="373"/>
      <c r="AF15" s="373"/>
      <c r="AG15" s="374"/>
      <c r="AH15" s="372">
        <v>12166</v>
      </c>
      <c r="AI15" s="373"/>
      <c r="AJ15" s="373"/>
      <c r="AK15" s="373"/>
      <c r="AL15" s="432"/>
      <c r="AM15" s="476"/>
      <c r="AN15" s="376"/>
      <c r="AO15" s="376"/>
      <c r="AP15" s="376"/>
      <c r="AQ15" s="376"/>
      <c r="AR15" s="376"/>
      <c r="AS15" s="376"/>
      <c r="AT15" s="377"/>
      <c r="AU15" s="477"/>
      <c r="AV15" s="478"/>
      <c r="AW15" s="478"/>
      <c r="AX15" s="478"/>
      <c r="AY15" s="445" t="s">
        <v>607</v>
      </c>
      <c r="AZ15" s="446"/>
      <c r="BA15" s="446"/>
      <c r="BB15" s="446"/>
      <c r="BC15" s="446"/>
      <c r="BD15" s="446"/>
      <c r="BE15" s="446"/>
      <c r="BF15" s="446"/>
      <c r="BG15" s="446"/>
      <c r="BH15" s="446"/>
      <c r="BI15" s="446"/>
      <c r="BJ15" s="446"/>
      <c r="BK15" s="446"/>
      <c r="BL15" s="446"/>
      <c r="BM15" s="447"/>
      <c r="BN15" s="448">
        <v>14580635</v>
      </c>
      <c r="BO15" s="449"/>
      <c r="BP15" s="449"/>
      <c r="BQ15" s="449"/>
      <c r="BR15" s="449"/>
      <c r="BS15" s="449"/>
      <c r="BT15" s="449"/>
      <c r="BU15" s="450"/>
      <c r="BV15" s="448">
        <v>13983627</v>
      </c>
      <c r="BW15" s="449"/>
      <c r="BX15" s="449"/>
      <c r="BY15" s="449"/>
      <c r="BZ15" s="449"/>
      <c r="CA15" s="449"/>
      <c r="CB15" s="449"/>
      <c r="CC15" s="450"/>
      <c r="CD15" s="519" t="s">
        <v>608</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c r="A16" s="180"/>
      <c r="B16" s="528"/>
      <c r="C16" s="529"/>
      <c r="D16" s="529"/>
      <c r="E16" s="529"/>
      <c r="F16" s="529"/>
      <c r="G16" s="529"/>
      <c r="H16" s="529"/>
      <c r="I16" s="529"/>
      <c r="J16" s="529"/>
      <c r="K16" s="530"/>
      <c r="L16" s="493" t="s">
        <v>125</v>
      </c>
      <c r="M16" s="494"/>
      <c r="N16" s="494"/>
      <c r="O16" s="494"/>
      <c r="P16" s="494"/>
      <c r="Q16" s="495"/>
      <c r="R16" s="496" t="s">
        <v>609</v>
      </c>
      <c r="S16" s="497"/>
      <c r="T16" s="497"/>
      <c r="U16" s="497"/>
      <c r="V16" s="498"/>
      <c r="W16" s="510"/>
      <c r="X16" s="408"/>
      <c r="Y16" s="408"/>
      <c r="Z16" s="408"/>
      <c r="AA16" s="408"/>
      <c r="AB16" s="409"/>
      <c r="AC16" s="499">
        <v>22.5</v>
      </c>
      <c r="AD16" s="500"/>
      <c r="AE16" s="500"/>
      <c r="AF16" s="500"/>
      <c r="AG16" s="501"/>
      <c r="AH16" s="499">
        <v>22.9</v>
      </c>
      <c r="AI16" s="500"/>
      <c r="AJ16" s="500"/>
      <c r="AK16" s="500"/>
      <c r="AL16" s="502"/>
      <c r="AM16" s="476"/>
      <c r="AN16" s="376"/>
      <c r="AO16" s="376"/>
      <c r="AP16" s="376"/>
      <c r="AQ16" s="376"/>
      <c r="AR16" s="376"/>
      <c r="AS16" s="376"/>
      <c r="AT16" s="377"/>
      <c r="AU16" s="477"/>
      <c r="AV16" s="478"/>
      <c r="AW16" s="478"/>
      <c r="AX16" s="478"/>
      <c r="AY16" s="433" t="s">
        <v>610</v>
      </c>
      <c r="AZ16" s="434"/>
      <c r="BA16" s="434"/>
      <c r="BB16" s="434"/>
      <c r="BC16" s="434"/>
      <c r="BD16" s="434"/>
      <c r="BE16" s="434"/>
      <c r="BF16" s="434"/>
      <c r="BG16" s="434"/>
      <c r="BH16" s="434"/>
      <c r="BI16" s="434"/>
      <c r="BJ16" s="434"/>
      <c r="BK16" s="434"/>
      <c r="BL16" s="434"/>
      <c r="BM16" s="435"/>
      <c r="BN16" s="419">
        <v>29918223</v>
      </c>
      <c r="BO16" s="420"/>
      <c r="BP16" s="420"/>
      <c r="BQ16" s="420"/>
      <c r="BR16" s="420"/>
      <c r="BS16" s="420"/>
      <c r="BT16" s="420"/>
      <c r="BU16" s="421"/>
      <c r="BV16" s="419">
        <v>28902308</v>
      </c>
      <c r="BW16" s="420"/>
      <c r="BX16" s="420"/>
      <c r="BY16" s="420"/>
      <c r="BZ16" s="420"/>
      <c r="CA16" s="420"/>
      <c r="CB16" s="420"/>
      <c r="CC16" s="421"/>
      <c r="CD16" s="36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0"/>
      <c r="B17" s="531"/>
      <c r="C17" s="532"/>
      <c r="D17" s="532"/>
      <c r="E17" s="532"/>
      <c r="F17" s="532"/>
      <c r="G17" s="532"/>
      <c r="H17" s="532"/>
      <c r="I17" s="532"/>
      <c r="J17" s="532"/>
      <c r="K17" s="533"/>
      <c r="L17" s="190"/>
      <c r="M17" s="512" t="s">
        <v>611</v>
      </c>
      <c r="N17" s="513"/>
      <c r="O17" s="513"/>
      <c r="P17" s="513"/>
      <c r="Q17" s="514"/>
      <c r="R17" s="496" t="s">
        <v>612</v>
      </c>
      <c r="S17" s="497"/>
      <c r="T17" s="497"/>
      <c r="U17" s="497"/>
      <c r="V17" s="498"/>
      <c r="W17" s="509" t="s">
        <v>126</v>
      </c>
      <c r="X17" s="405"/>
      <c r="Y17" s="405"/>
      <c r="Z17" s="405"/>
      <c r="AA17" s="405"/>
      <c r="AB17" s="406"/>
      <c r="AC17" s="372">
        <v>40205</v>
      </c>
      <c r="AD17" s="373"/>
      <c r="AE17" s="373"/>
      <c r="AF17" s="373"/>
      <c r="AG17" s="374"/>
      <c r="AH17" s="372">
        <v>39812</v>
      </c>
      <c r="AI17" s="373"/>
      <c r="AJ17" s="373"/>
      <c r="AK17" s="373"/>
      <c r="AL17" s="432"/>
      <c r="AM17" s="476"/>
      <c r="AN17" s="376"/>
      <c r="AO17" s="376"/>
      <c r="AP17" s="376"/>
      <c r="AQ17" s="376"/>
      <c r="AR17" s="376"/>
      <c r="AS17" s="376"/>
      <c r="AT17" s="377"/>
      <c r="AU17" s="477"/>
      <c r="AV17" s="478"/>
      <c r="AW17" s="478"/>
      <c r="AX17" s="478"/>
      <c r="AY17" s="433" t="s">
        <v>613</v>
      </c>
      <c r="AZ17" s="434"/>
      <c r="BA17" s="434"/>
      <c r="BB17" s="434"/>
      <c r="BC17" s="434"/>
      <c r="BD17" s="434"/>
      <c r="BE17" s="434"/>
      <c r="BF17" s="434"/>
      <c r="BG17" s="434"/>
      <c r="BH17" s="434"/>
      <c r="BI17" s="434"/>
      <c r="BJ17" s="434"/>
      <c r="BK17" s="434"/>
      <c r="BL17" s="434"/>
      <c r="BM17" s="435"/>
      <c r="BN17" s="419">
        <v>18395503</v>
      </c>
      <c r="BO17" s="420"/>
      <c r="BP17" s="420"/>
      <c r="BQ17" s="420"/>
      <c r="BR17" s="420"/>
      <c r="BS17" s="420"/>
      <c r="BT17" s="420"/>
      <c r="BU17" s="421"/>
      <c r="BV17" s="419">
        <v>17620422</v>
      </c>
      <c r="BW17" s="420"/>
      <c r="BX17" s="420"/>
      <c r="BY17" s="420"/>
      <c r="BZ17" s="420"/>
      <c r="CA17" s="420"/>
      <c r="CB17" s="420"/>
      <c r="CC17" s="421"/>
      <c r="CD17" s="36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0"/>
      <c r="B18" s="469" t="s">
        <v>127</v>
      </c>
      <c r="C18" s="470"/>
      <c r="D18" s="470"/>
      <c r="E18" s="471"/>
      <c r="F18" s="471"/>
      <c r="G18" s="471"/>
      <c r="H18" s="471"/>
      <c r="I18" s="471"/>
      <c r="J18" s="471"/>
      <c r="K18" s="471"/>
      <c r="L18" s="472">
        <v>213.96</v>
      </c>
      <c r="M18" s="472"/>
      <c r="N18" s="472"/>
      <c r="O18" s="472"/>
      <c r="P18" s="472"/>
      <c r="Q18" s="472"/>
      <c r="R18" s="473"/>
      <c r="S18" s="473"/>
      <c r="T18" s="473"/>
      <c r="U18" s="473"/>
      <c r="V18" s="474"/>
      <c r="W18" s="490"/>
      <c r="X18" s="491"/>
      <c r="Y18" s="491"/>
      <c r="Z18" s="491"/>
      <c r="AA18" s="491"/>
      <c r="AB18" s="515"/>
      <c r="AC18" s="389">
        <v>75.599999999999994</v>
      </c>
      <c r="AD18" s="390"/>
      <c r="AE18" s="390"/>
      <c r="AF18" s="390"/>
      <c r="AG18" s="475"/>
      <c r="AH18" s="389">
        <v>74.900000000000006</v>
      </c>
      <c r="AI18" s="390"/>
      <c r="AJ18" s="390"/>
      <c r="AK18" s="390"/>
      <c r="AL18" s="391"/>
      <c r="AM18" s="476"/>
      <c r="AN18" s="376"/>
      <c r="AO18" s="376"/>
      <c r="AP18" s="376"/>
      <c r="AQ18" s="376"/>
      <c r="AR18" s="376"/>
      <c r="AS18" s="376"/>
      <c r="AT18" s="377"/>
      <c r="AU18" s="477"/>
      <c r="AV18" s="478"/>
      <c r="AW18" s="478"/>
      <c r="AX18" s="478"/>
      <c r="AY18" s="433" t="s">
        <v>128</v>
      </c>
      <c r="AZ18" s="434"/>
      <c r="BA18" s="434"/>
      <c r="BB18" s="434"/>
      <c r="BC18" s="434"/>
      <c r="BD18" s="434"/>
      <c r="BE18" s="434"/>
      <c r="BF18" s="434"/>
      <c r="BG18" s="434"/>
      <c r="BH18" s="434"/>
      <c r="BI18" s="434"/>
      <c r="BJ18" s="434"/>
      <c r="BK18" s="434"/>
      <c r="BL18" s="434"/>
      <c r="BM18" s="435"/>
      <c r="BN18" s="419">
        <v>33004290</v>
      </c>
      <c r="BO18" s="420"/>
      <c r="BP18" s="420"/>
      <c r="BQ18" s="420"/>
      <c r="BR18" s="420"/>
      <c r="BS18" s="420"/>
      <c r="BT18" s="420"/>
      <c r="BU18" s="421"/>
      <c r="BV18" s="419">
        <v>33073813</v>
      </c>
      <c r="BW18" s="420"/>
      <c r="BX18" s="420"/>
      <c r="BY18" s="420"/>
      <c r="BZ18" s="420"/>
      <c r="CA18" s="420"/>
      <c r="CB18" s="420"/>
      <c r="CC18" s="421"/>
      <c r="CD18" s="36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0"/>
      <c r="B19" s="469" t="s">
        <v>129</v>
      </c>
      <c r="C19" s="470"/>
      <c r="D19" s="470"/>
      <c r="E19" s="471"/>
      <c r="F19" s="471"/>
      <c r="G19" s="471"/>
      <c r="H19" s="471"/>
      <c r="I19" s="471"/>
      <c r="J19" s="471"/>
      <c r="K19" s="471"/>
      <c r="L19" s="479">
        <v>591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130</v>
      </c>
      <c r="AZ19" s="434"/>
      <c r="BA19" s="434"/>
      <c r="BB19" s="434"/>
      <c r="BC19" s="434"/>
      <c r="BD19" s="434"/>
      <c r="BE19" s="434"/>
      <c r="BF19" s="434"/>
      <c r="BG19" s="434"/>
      <c r="BH19" s="434"/>
      <c r="BI19" s="434"/>
      <c r="BJ19" s="434"/>
      <c r="BK19" s="434"/>
      <c r="BL19" s="434"/>
      <c r="BM19" s="435"/>
      <c r="BN19" s="419">
        <v>51490261</v>
      </c>
      <c r="BO19" s="420"/>
      <c r="BP19" s="420"/>
      <c r="BQ19" s="420"/>
      <c r="BR19" s="420"/>
      <c r="BS19" s="420"/>
      <c r="BT19" s="420"/>
      <c r="BU19" s="421"/>
      <c r="BV19" s="419">
        <v>48314653</v>
      </c>
      <c r="BW19" s="420"/>
      <c r="BX19" s="420"/>
      <c r="BY19" s="420"/>
      <c r="BZ19" s="420"/>
      <c r="CA19" s="420"/>
      <c r="CB19" s="420"/>
      <c r="CC19" s="421"/>
      <c r="CD19" s="36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0"/>
      <c r="B20" s="469" t="s">
        <v>131</v>
      </c>
      <c r="C20" s="470"/>
      <c r="D20" s="470"/>
      <c r="E20" s="471"/>
      <c r="F20" s="471"/>
      <c r="G20" s="471"/>
      <c r="H20" s="471"/>
      <c r="I20" s="471"/>
      <c r="J20" s="471"/>
      <c r="K20" s="471"/>
      <c r="L20" s="479">
        <v>55762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36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0"/>
      <c r="B21" s="466" t="s">
        <v>132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36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0"/>
      <c r="B22" s="395" t="s">
        <v>133</v>
      </c>
      <c r="C22" s="396"/>
      <c r="D22" s="397"/>
      <c r="E22" s="404" t="s">
        <v>1</v>
      </c>
      <c r="F22" s="405"/>
      <c r="G22" s="405"/>
      <c r="H22" s="405"/>
      <c r="I22" s="405"/>
      <c r="J22" s="405"/>
      <c r="K22" s="406"/>
      <c r="L22" s="404" t="s">
        <v>134</v>
      </c>
      <c r="M22" s="405"/>
      <c r="N22" s="405"/>
      <c r="O22" s="405"/>
      <c r="P22" s="406"/>
      <c r="Q22" s="410" t="s">
        <v>135</v>
      </c>
      <c r="R22" s="411"/>
      <c r="S22" s="411"/>
      <c r="T22" s="411"/>
      <c r="U22" s="411"/>
      <c r="V22" s="412"/>
      <c r="W22" s="461" t="s">
        <v>136</v>
      </c>
      <c r="X22" s="396"/>
      <c r="Y22" s="397"/>
      <c r="Z22" s="404" t="s">
        <v>1</v>
      </c>
      <c r="AA22" s="405"/>
      <c r="AB22" s="405"/>
      <c r="AC22" s="405"/>
      <c r="AD22" s="405"/>
      <c r="AE22" s="405"/>
      <c r="AF22" s="405"/>
      <c r="AG22" s="406"/>
      <c r="AH22" s="422" t="s">
        <v>137</v>
      </c>
      <c r="AI22" s="405"/>
      <c r="AJ22" s="405"/>
      <c r="AK22" s="405"/>
      <c r="AL22" s="406"/>
      <c r="AM22" s="422" t="s">
        <v>138</v>
      </c>
      <c r="AN22" s="423"/>
      <c r="AO22" s="423"/>
      <c r="AP22" s="423"/>
      <c r="AQ22" s="423"/>
      <c r="AR22" s="424"/>
      <c r="AS22" s="410" t="s">
        <v>135</v>
      </c>
      <c r="AT22" s="411"/>
      <c r="AU22" s="411"/>
      <c r="AV22" s="411"/>
      <c r="AW22" s="411"/>
      <c r="AX22" s="428"/>
      <c r="AY22" s="445" t="s">
        <v>139</v>
      </c>
      <c r="AZ22" s="446"/>
      <c r="BA22" s="446"/>
      <c r="BB22" s="446"/>
      <c r="BC22" s="446"/>
      <c r="BD22" s="446"/>
      <c r="BE22" s="446"/>
      <c r="BF22" s="446"/>
      <c r="BG22" s="446"/>
      <c r="BH22" s="446"/>
      <c r="BI22" s="446"/>
      <c r="BJ22" s="446"/>
      <c r="BK22" s="446"/>
      <c r="BL22" s="446"/>
      <c r="BM22" s="447"/>
      <c r="BN22" s="448">
        <v>70212849</v>
      </c>
      <c r="BO22" s="449"/>
      <c r="BP22" s="449"/>
      <c r="BQ22" s="449"/>
      <c r="BR22" s="449"/>
      <c r="BS22" s="449"/>
      <c r="BT22" s="449"/>
      <c r="BU22" s="450"/>
      <c r="BV22" s="448">
        <v>72271191</v>
      </c>
      <c r="BW22" s="449"/>
      <c r="BX22" s="449"/>
      <c r="BY22" s="449"/>
      <c r="BZ22" s="449"/>
      <c r="CA22" s="449"/>
      <c r="CB22" s="449"/>
      <c r="CC22" s="450"/>
      <c r="CD22" s="36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0"/>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140</v>
      </c>
      <c r="AZ23" s="434"/>
      <c r="BA23" s="434"/>
      <c r="BB23" s="434"/>
      <c r="BC23" s="434"/>
      <c r="BD23" s="434"/>
      <c r="BE23" s="434"/>
      <c r="BF23" s="434"/>
      <c r="BG23" s="434"/>
      <c r="BH23" s="434"/>
      <c r="BI23" s="434"/>
      <c r="BJ23" s="434"/>
      <c r="BK23" s="434"/>
      <c r="BL23" s="434"/>
      <c r="BM23" s="435"/>
      <c r="BN23" s="419">
        <v>55944296</v>
      </c>
      <c r="BO23" s="420"/>
      <c r="BP23" s="420"/>
      <c r="BQ23" s="420"/>
      <c r="BR23" s="420"/>
      <c r="BS23" s="420"/>
      <c r="BT23" s="420"/>
      <c r="BU23" s="421"/>
      <c r="BV23" s="419">
        <v>56581867</v>
      </c>
      <c r="BW23" s="420"/>
      <c r="BX23" s="420"/>
      <c r="BY23" s="420"/>
      <c r="BZ23" s="420"/>
      <c r="CA23" s="420"/>
      <c r="CB23" s="420"/>
      <c r="CC23" s="421"/>
      <c r="CD23" s="36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0"/>
      <c r="B24" s="398"/>
      <c r="C24" s="399"/>
      <c r="D24" s="400"/>
      <c r="E24" s="375" t="s">
        <v>141</v>
      </c>
      <c r="F24" s="376"/>
      <c r="G24" s="376"/>
      <c r="H24" s="376"/>
      <c r="I24" s="376"/>
      <c r="J24" s="376"/>
      <c r="K24" s="377"/>
      <c r="L24" s="372">
        <v>1</v>
      </c>
      <c r="M24" s="373"/>
      <c r="N24" s="373"/>
      <c r="O24" s="373"/>
      <c r="P24" s="374"/>
      <c r="Q24" s="372">
        <v>9820</v>
      </c>
      <c r="R24" s="373"/>
      <c r="S24" s="373"/>
      <c r="T24" s="373"/>
      <c r="U24" s="373"/>
      <c r="V24" s="374"/>
      <c r="W24" s="462"/>
      <c r="X24" s="399"/>
      <c r="Y24" s="400"/>
      <c r="Z24" s="375" t="s">
        <v>142</v>
      </c>
      <c r="AA24" s="376"/>
      <c r="AB24" s="376"/>
      <c r="AC24" s="376"/>
      <c r="AD24" s="376"/>
      <c r="AE24" s="376"/>
      <c r="AF24" s="376"/>
      <c r="AG24" s="377"/>
      <c r="AH24" s="372">
        <v>752</v>
      </c>
      <c r="AI24" s="373"/>
      <c r="AJ24" s="373"/>
      <c r="AK24" s="373"/>
      <c r="AL24" s="374"/>
      <c r="AM24" s="372">
        <v>2375568</v>
      </c>
      <c r="AN24" s="373"/>
      <c r="AO24" s="373"/>
      <c r="AP24" s="373"/>
      <c r="AQ24" s="373"/>
      <c r="AR24" s="374"/>
      <c r="AS24" s="372">
        <v>3159</v>
      </c>
      <c r="AT24" s="373"/>
      <c r="AU24" s="373"/>
      <c r="AV24" s="373"/>
      <c r="AW24" s="373"/>
      <c r="AX24" s="432"/>
      <c r="AY24" s="392" t="s">
        <v>614</v>
      </c>
      <c r="AZ24" s="393"/>
      <c r="BA24" s="393"/>
      <c r="BB24" s="393"/>
      <c r="BC24" s="393"/>
      <c r="BD24" s="393"/>
      <c r="BE24" s="393"/>
      <c r="BF24" s="393"/>
      <c r="BG24" s="393"/>
      <c r="BH24" s="393"/>
      <c r="BI24" s="393"/>
      <c r="BJ24" s="393"/>
      <c r="BK24" s="393"/>
      <c r="BL24" s="393"/>
      <c r="BM24" s="394"/>
      <c r="BN24" s="419">
        <v>48799724</v>
      </c>
      <c r="BO24" s="420"/>
      <c r="BP24" s="420"/>
      <c r="BQ24" s="420"/>
      <c r="BR24" s="420"/>
      <c r="BS24" s="420"/>
      <c r="BT24" s="420"/>
      <c r="BU24" s="421"/>
      <c r="BV24" s="419">
        <v>49357047</v>
      </c>
      <c r="BW24" s="420"/>
      <c r="BX24" s="420"/>
      <c r="BY24" s="420"/>
      <c r="BZ24" s="420"/>
      <c r="CA24" s="420"/>
      <c r="CB24" s="420"/>
      <c r="CC24" s="421"/>
      <c r="CD24" s="36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0"/>
      <c r="B25" s="398"/>
      <c r="C25" s="399"/>
      <c r="D25" s="400"/>
      <c r="E25" s="375" t="s">
        <v>143</v>
      </c>
      <c r="F25" s="376"/>
      <c r="G25" s="376"/>
      <c r="H25" s="376"/>
      <c r="I25" s="376"/>
      <c r="J25" s="376"/>
      <c r="K25" s="377"/>
      <c r="L25" s="372">
        <v>2</v>
      </c>
      <c r="M25" s="373"/>
      <c r="N25" s="373"/>
      <c r="O25" s="373"/>
      <c r="P25" s="374"/>
      <c r="Q25" s="372">
        <v>8000</v>
      </c>
      <c r="R25" s="373"/>
      <c r="S25" s="373"/>
      <c r="T25" s="373"/>
      <c r="U25" s="373"/>
      <c r="V25" s="374"/>
      <c r="W25" s="462"/>
      <c r="X25" s="399"/>
      <c r="Y25" s="400"/>
      <c r="Z25" s="375" t="s">
        <v>144</v>
      </c>
      <c r="AA25" s="376"/>
      <c r="AB25" s="376"/>
      <c r="AC25" s="376"/>
      <c r="AD25" s="376"/>
      <c r="AE25" s="376"/>
      <c r="AF25" s="376"/>
      <c r="AG25" s="377"/>
      <c r="AH25" s="372" t="s">
        <v>601</v>
      </c>
      <c r="AI25" s="373"/>
      <c r="AJ25" s="373"/>
      <c r="AK25" s="373"/>
      <c r="AL25" s="374"/>
      <c r="AM25" s="372" t="s">
        <v>601</v>
      </c>
      <c r="AN25" s="373"/>
      <c r="AO25" s="373"/>
      <c r="AP25" s="373"/>
      <c r="AQ25" s="373"/>
      <c r="AR25" s="374"/>
      <c r="AS25" s="372" t="s">
        <v>601</v>
      </c>
      <c r="AT25" s="373"/>
      <c r="AU25" s="373"/>
      <c r="AV25" s="373"/>
      <c r="AW25" s="373"/>
      <c r="AX25" s="432"/>
      <c r="AY25" s="445" t="s">
        <v>145</v>
      </c>
      <c r="AZ25" s="446"/>
      <c r="BA25" s="446"/>
      <c r="BB25" s="446"/>
      <c r="BC25" s="446"/>
      <c r="BD25" s="446"/>
      <c r="BE25" s="446"/>
      <c r="BF25" s="446"/>
      <c r="BG25" s="446"/>
      <c r="BH25" s="446"/>
      <c r="BI25" s="446"/>
      <c r="BJ25" s="446"/>
      <c r="BK25" s="446"/>
      <c r="BL25" s="446"/>
      <c r="BM25" s="447"/>
      <c r="BN25" s="448">
        <v>5428379</v>
      </c>
      <c r="BO25" s="449"/>
      <c r="BP25" s="449"/>
      <c r="BQ25" s="449"/>
      <c r="BR25" s="449"/>
      <c r="BS25" s="449"/>
      <c r="BT25" s="449"/>
      <c r="BU25" s="450"/>
      <c r="BV25" s="448">
        <v>4773141</v>
      </c>
      <c r="BW25" s="449"/>
      <c r="BX25" s="449"/>
      <c r="BY25" s="449"/>
      <c r="BZ25" s="449"/>
      <c r="CA25" s="449"/>
      <c r="CB25" s="449"/>
      <c r="CC25" s="450"/>
      <c r="CD25" s="36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0"/>
      <c r="B26" s="398"/>
      <c r="C26" s="399"/>
      <c r="D26" s="400"/>
      <c r="E26" s="375" t="s">
        <v>615</v>
      </c>
      <c r="F26" s="376"/>
      <c r="G26" s="376"/>
      <c r="H26" s="376"/>
      <c r="I26" s="376"/>
      <c r="J26" s="376"/>
      <c r="K26" s="377"/>
      <c r="L26" s="372">
        <v>1</v>
      </c>
      <c r="M26" s="373"/>
      <c r="N26" s="373"/>
      <c r="O26" s="373"/>
      <c r="P26" s="374"/>
      <c r="Q26" s="372">
        <v>7010</v>
      </c>
      <c r="R26" s="373"/>
      <c r="S26" s="373"/>
      <c r="T26" s="373"/>
      <c r="U26" s="373"/>
      <c r="V26" s="374"/>
      <c r="W26" s="462"/>
      <c r="X26" s="399"/>
      <c r="Y26" s="400"/>
      <c r="Z26" s="375" t="s">
        <v>146</v>
      </c>
      <c r="AA26" s="430"/>
      <c r="AB26" s="430"/>
      <c r="AC26" s="430"/>
      <c r="AD26" s="430"/>
      <c r="AE26" s="430"/>
      <c r="AF26" s="430"/>
      <c r="AG26" s="431"/>
      <c r="AH26" s="372">
        <v>49</v>
      </c>
      <c r="AI26" s="373"/>
      <c r="AJ26" s="373"/>
      <c r="AK26" s="373"/>
      <c r="AL26" s="374"/>
      <c r="AM26" s="372">
        <v>159495</v>
      </c>
      <c r="AN26" s="373"/>
      <c r="AO26" s="373"/>
      <c r="AP26" s="373"/>
      <c r="AQ26" s="373"/>
      <c r="AR26" s="374"/>
      <c r="AS26" s="372">
        <v>3255</v>
      </c>
      <c r="AT26" s="373"/>
      <c r="AU26" s="373"/>
      <c r="AV26" s="373"/>
      <c r="AW26" s="373"/>
      <c r="AX26" s="432"/>
      <c r="AY26" s="459" t="s">
        <v>147</v>
      </c>
      <c r="AZ26" s="379"/>
      <c r="BA26" s="379"/>
      <c r="BB26" s="379"/>
      <c r="BC26" s="379"/>
      <c r="BD26" s="379"/>
      <c r="BE26" s="379"/>
      <c r="BF26" s="379"/>
      <c r="BG26" s="379"/>
      <c r="BH26" s="379"/>
      <c r="BI26" s="379"/>
      <c r="BJ26" s="379"/>
      <c r="BK26" s="379"/>
      <c r="BL26" s="379"/>
      <c r="BM26" s="460"/>
      <c r="BN26" s="419" t="s">
        <v>601</v>
      </c>
      <c r="BO26" s="420"/>
      <c r="BP26" s="420"/>
      <c r="BQ26" s="420"/>
      <c r="BR26" s="420"/>
      <c r="BS26" s="420"/>
      <c r="BT26" s="420"/>
      <c r="BU26" s="421"/>
      <c r="BV26" s="419" t="s">
        <v>601</v>
      </c>
      <c r="BW26" s="420"/>
      <c r="BX26" s="420"/>
      <c r="BY26" s="420"/>
      <c r="BZ26" s="420"/>
      <c r="CA26" s="420"/>
      <c r="CB26" s="420"/>
      <c r="CC26" s="421"/>
      <c r="CD26" s="36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0"/>
      <c r="B27" s="398"/>
      <c r="C27" s="399"/>
      <c r="D27" s="400"/>
      <c r="E27" s="375" t="s">
        <v>148</v>
      </c>
      <c r="F27" s="376"/>
      <c r="G27" s="376"/>
      <c r="H27" s="376"/>
      <c r="I27" s="376"/>
      <c r="J27" s="376"/>
      <c r="K27" s="377"/>
      <c r="L27" s="372">
        <v>1</v>
      </c>
      <c r="M27" s="373"/>
      <c r="N27" s="373"/>
      <c r="O27" s="373"/>
      <c r="P27" s="374"/>
      <c r="Q27" s="372">
        <v>5760</v>
      </c>
      <c r="R27" s="373"/>
      <c r="S27" s="373"/>
      <c r="T27" s="373"/>
      <c r="U27" s="373"/>
      <c r="V27" s="374"/>
      <c r="W27" s="462"/>
      <c r="X27" s="399"/>
      <c r="Y27" s="400"/>
      <c r="Z27" s="375" t="s">
        <v>149</v>
      </c>
      <c r="AA27" s="376"/>
      <c r="AB27" s="376"/>
      <c r="AC27" s="376"/>
      <c r="AD27" s="376"/>
      <c r="AE27" s="376"/>
      <c r="AF27" s="376"/>
      <c r="AG27" s="377"/>
      <c r="AH27" s="372">
        <v>10</v>
      </c>
      <c r="AI27" s="373"/>
      <c r="AJ27" s="373"/>
      <c r="AK27" s="373"/>
      <c r="AL27" s="374"/>
      <c r="AM27" s="372">
        <v>29180</v>
      </c>
      <c r="AN27" s="373"/>
      <c r="AO27" s="373"/>
      <c r="AP27" s="373"/>
      <c r="AQ27" s="373"/>
      <c r="AR27" s="374"/>
      <c r="AS27" s="372">
        <v>2918</v>
      </c>
      <c r="AT27" s="373"/>
      <c r="AU27" s="373"/>
      <c r="AV27" s="373"/>
      <c r="AW27" s="373"/>
      <c r="AX27" s="432"/>
      <c r="AY27" s="456" t="s">
        <v>150</v>
      </c>
      <c r="AZ27" s="457"/>
      <c r="BA27" s="457"/>
      <c r="BB27" s="457"/>
      <c r="BC27" s="457"/>
      <c r="BD27" s="457"/>
      <c r="BE27" s="457"/>
      <c r="BF27" s="457"/>
      <c r="BG27" s="457"/>
      <c r="BH27" s="457"/>
      <c r="BI27" s="457"/>
      <c r="BJ27" s="457"/>
      <c r="BK27" s="457"/>
      <c r="BL27" s="457"/>
      <c r="BM27" s="458"/>
      <c r="BN27" s="453">
        <v>1915816</v>
      </c>
      <c r="BO27" s="454"/>
      <c r="BP27" s="454"/>
      <c r="BQ27" s="454"/>
      <c r="BR27" s="454"/>
      <c r="BS27" s="454"/>
      <c r="BT27" s="454"/>
      <c r="BU27" s="455"/>
      <c r="BV27" s="453">
        <v>1915423</v>
      </c>
      <c r="BW27" s="454"/>
      <c r="BX27" s="454"/>
      <c r="BY27" s="454"/>
      <c r="BZ27" s="454"/>
      <c r="CA27" s="454"/>
      <c r="CB27" s="454"/>
      <c r="CC27" s="455"/>
      <c r="CD27" s="357"/>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0"/>
      <c r="B28" s="398"/>
      <c r="C28" s="399"/>
      <c r="D28" s="400"/>
      <c r="E28" s="375" t="s">
        <v>151</v>
      </c>
      <c r="F28" s="376"/>
      <c r="G28" s="376"/>
      <c r="H28" s="376"/>
      <c r="I28" s="376"/>
      <c r="J28" s="376"/>
      <c r="K28" s="377"/>
      <c r="L28" s="372">
        <v>1</v>
      </c>
      <c r="M28" s="373"/>
      <c r="N28" s="373"/>
      <c r="O28" s="373"/>
      <c r="P28" s="374"/>
      <c r="Q28" s="372">
        <v>4960</v>
      </c>
      <c r="R28" s="373"/>
      <c r="S28" s="373"/>
      <c r="T28" s="373"/>
      <c r="U28" s="373"/>
      <c r="V28" s="374"/>
      <c r="W28" s="462"/>
      <c r="X28" s="399"/>
      <c r="Y28" s="400"/>
      <c r="Z28" s="375" t="s">
        <v>152</v>
      </c>
      <c r="AA28" s="376"/>
      <c r="AB28" s="376"/>
      <c r="AC28" s="376"/>
      <c r="AD28" s="376"/>
      <c r="AE28" s="376"/>
      <c r="AF28" s="376"/>
      <c r="AG28" s="377"/>
      <c r="AH28" s="372" t="s">
        <v>600</v>
      </c>
      <c r="AI28" s="373"/>
      <c r="AJ28" s="373"/>
      <c r="AK28" s="373"/>
      <c r="AL28" s="374"/>
      <c r="AM28" s="372" t="s">
        <v>601</v>
      </c>
      <c r="AN28" s="373"/>
      <c r="AO28" s="373"/>
      <c r="AP28" s="373"/>
      <c r="AQ28" s="373"/>
      <c r="AR28" s="374"/>
      <c r="AS28" s="372" t="s">
        <v>600</v>
      </c>
      <c r="AT28" s="373"/>
      <c r="AU28" s="373"/>
      <c r="AV28" s="373"/>
      <c r="AW28" s="373"/>
      <c r="AX28" s="432"/>
      <c r="AY28" s="436" t="s">
        <v>153</v>
      </c>
      <c r="AZ28" s="437"/>
      <c r="BA28" s="437"/>
      <c r="BB28" s="438"/>
      <c r="BC28" s="445" t="s">
        <v>50</v>
      </c>
      <c r="BD28" s="446"/>
      <c r="BE28" s="446"/>
      <c r="BF28" s="446"/>
      <c r="BG28" s="446"/>
      <c r="BH28" s="446"/>
      <c r="BI28" s="446"/>
      <c r="BJ28" s="446"/>
      <c r="BK28" s="446"/>
      <c r="BL28" s="446"/>
      <c r="BM28" s="447"/>
      <c r="BN28" s="448">
        <v>8998459</v>
      </c>
      <c r="BO28" s="449"/>
      <c r="BP28" s="449"/>
      <c r="BQ28" s="449"/>
      <c r="BR28" s="449"/>
      <c r="BS28" s="449"/>
      <c r="BT28" s="449"/>
      <c r="BU28" s="450"/>
      <c r="BV28" s="448">
        <v>9095474</v>
      </c>
      <c r="BW28" s="449"/>
      <c r="BX28" s="449"/>
      <c r="BY28" s="449"/>
      <c r="BZ28" s="449"/>
      <c r="CA28" s="449"/>
      <c r="CB28" s="449"/>
      <c r="CC28" s="450"/>
      <c r="CD28" s="36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0"/>
      <c r="B29" s="398"/>
      <c r="C29" s="399"/>
      <c r="D29" s="400"/>
      <c r="E29" s="375" t="s">
        <v>154</v>
      </c>
      <c r="F29" s="376"/>
      <c r="G29" s="376"/>
      <c r="H29" s="376"/>
      <c r="I29" s="376"/>
      <c r="J29" s="376"/>
      <c r="K29" s="377"/>
      <c r="L29" s="372">
        <v>26</v>
      </c>
      <c r="M29" s="373"/>
      <c r="N29" s="373"/>
      <c r="O29" s="373"/>
      <c r="P29" s="374"/>
      <c r="Q29" s="372">
        <v>4600</v>
      </c>
      <c r="R29" s="373"/>
      <c r="S29" s="373"/>
      <c r="T29" s="373"/>
      <c r="U29" s="373"/>
      <c r="V29" s="374"/>
      <c r="W29" s="463"/>
      <c r="X29" s="464"/>
      <c r="Y29" s="465"/>
      <c r="Z29" s="375" t="s">
        <v>155</v>
      </c>
      <c r="AA29" s="376"/>
      <c r="AB29" s="376"/>
      <c r="AC29" s="376"/>
      <c r="AD29" s="376"/>
      <c r="AE29" s="376"/>
      <c r="AF29" s="376"/>
      <c r="AG29" s="377"/>
      <c r="AH29" s="372">
        <v>762</v>
      </c>
      <c r="AI29" s="373"/>
      <c r="AJ29" s="373"/>
      <c r="AK29" s="373"/>
      <c r="AL29" s="374"/>
      <c r="AM29" s="372">
        <v>2404748</v>
      </c>
      <c r="AN29" s="373"/>
      <c r="AO29" s="373"/>
      <c r="AP29" s="373"/>
      <c r="AQ29" s="373"/>
      <c r="AR29" s="374"/>
      <c r="AS29" s="372">
        <v>3156</v>
      </c>
      <c r="AT29" s="373"/>
      <c r="AU29" s="373"/>
      <c r="AV29" s="373"/>
      <c r="AW29" s="373"/>
      <c r="AX29" s="432"/>
      <c r="AY29" s="439"/>
      <c r="AZ29" s="440"/>
      <c r="BA29" s="440"/>
      <c r="BB29" s="441"/>
      <c r="BC29" s="433" t="s">
        <v>156</v>
      </c>
      <c r="BD29" s="434"/>
      <c r="BE29" s="434"/>
      <c r="BF29" s="434"/>
      <c r="BG29" s="434"/>
      <c r="BH29" s="434"/>
      <c r="BI29" s="434"/>
      <c r="BJ29" s="434"/>
      <c r="BK29" s="434"/>
      <c r="BL29" s="434"/>
      <c r="BM29" s="435"/>
      <c r="BN29" s="419">
        <v>8255476</v>
      </c>
      <c r="BO29" s="420"/>
      <c r="BP29" s="420"/>
      <c r="BQ29" s="420"/>
      <c r="BR29" s="420"/>
      <c r="BS29" s="420"/>
      <c r="BT29" s="420"/>
      <c r="BU29" s="421"/>
      <c r="BV29" s="419">
        <v>7360976</v>
      </c>
      <c r="BW29" s="420"/>
      <c r="BX29" s="420"/>
      <c r="BY29" s="420"/>
      <c r="BZ29" s="420"/>
      <c r="CA29" s="420"/>
      <c r="CB29" s="420"/>
      <c r="CC29" s="421"/>
      <c r="CD29" s="357"/>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0"/>
      <c r="B30" s="401"/>
      <c r="C30" s="402"/>
      <c r="D30" s="403"/>
      <c r="E30" s="380"/>
      <c r="F30" s="381"/>
      <c r="G30" s="381"/>
      <c r="H30" s="381"/>
      <c r="I30" s="381"/>
      <c r="J30" s="381"/>
      <c r="K30" s="382"/>
      <c r="L30" s="383"/>
      <c r="M30" s="384"/>
      <c r="N30" s="384"/>
      <c r="O30" s="384"/>
      <c r="P30" s="385"/>
      <c r="Q30" s="383"/>
      <c r="R30" s="384"/>
      <c r="S30" s="384"/>
      <c r="T30" s="384"/>
      <c r="U30" s="384"/>
      <c r="V30" s="385"/>
      <c r="W30" s="386" t="s">
        <v>157</v>
      </c>
      <c r="X30" s="387"/>
      <c r="Y30" s="387"/>
      <c r="Z30" s="387"/>
      <c r="AA30" s="387"/>
      <c r="AB30" s="387"/>
      <c r="AC30" s="387"/>
      <c r="AD30" s="387"/>
      <c r="AE30" s="387"/>
      <c r="AF30" s="387"/>
      <c r="AG30" s="388"/>
      <c r="AH30" s="389">
        <v>100.6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11567345</v>
      </c>
      <c r="BO30" s="454"/>
      <c r="BP30" s="454"/>
      <c r="BQ30" s="454"/>
      <c r="BR30" s="454"/>
      <c r="BS30" s="454"/>
      <c r="BT30" s="454"/>
      <c r="BU30" s="455"/>
      <c r="BV30" s="453">
        <v>9932576</v>
      </c>
      <c r="BW30" s="454"/>
      <c r="BX30" s="454"/>
      <c r="BY30" s="454"/>
      <c r="BZ30" s="454"/>
      <c r="CA30" s="454"/>
      <c r="CB30" s="454"/>
      <c r="CC30" s="455"/>
      <c r="CD30" s="361"/>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c r="A31" s="180"/>
      <c r="B31" s="196"/>
      <c r="DI31" s="197"/>
    </row>
    <row r="32" spans="1:113" ht="13.5" customHeight="1">
      <c r="A32" s="180"/>
      <c r="B32" s="198"/>
      <c r="C32" s="378" t="s">
        <v>616</v>
      </c>
      <c r="D32" s="378"/>
      <c r="E32" s="378"/>
      <c r="F32" s="378"/>
      <c r="G32" s="378"/>
      <c r="H32" s="378"/>
      <c r="I32" s="378"/>
      <c r="J32" s="378"/>
      <c r="K32" s="378"/>
      <c r="L32" s="378"/>
      <c r="M32" s="378"/>
      <c r="N32" s="378"/>
      <c r="O32" s="378"/>
      <c r="P32" s="378"/>
      <c r="Q32" s="378"/>
      <c r="R32" s="378"/>
      <c r="S32" s="378"/>
      <c r="U32" s="379" t="s">
        <v>158</v>
      </c>
      <c r="V32" s="379"/>
      <c r="W32" s="379"/>
      <c r="X32" s="379"/>
      <c r="Y32" s="379"/>
      <c r="Z32" s="379"/>
      <c r="AA32" s="379"/>
      <c r="AB32" s="379"/>
      <c r="AC32" s="379"/>
      <c r="AD32" s="379"/>
      <c r="AE32" s="379"/>
      <c r="AF32" s="379"/>
      <c r="AG32" s="379"/>
      <c r="AH32" s="379"/>
      <c r="AI32" s="379"/>
      <c r="AJ32" s="379"/>
      <c r="AK32" s="379"/>
      <c r="AM32" s="379" t="s">
        <v>159</v>
      </c>
      <c r="AN32" s="379"/>
      <c r="AO32" s="379"/>
      <c r="AP32" s="379"/>
      <c r="AQ32" s="379"/>
      <c r="AR32" s="379"/>
      <c r="AS32" s="379"/>
      <c r="AT32" s="379"/>
      <c r="AU32" s="379"/>
      <c r="AV32" s="379"/>
      <c r="AW32" s="379"/>
      <c r="AX32" s="379"/>
      <c r="AY32" s="379"/>
      <c r="AZ32" s="379"/>
      <c r="BA32" s="379"/>
      <c r="BB32" s="379"/>
      <c r="BC32" s="379"/>
      <c r="BE32" s="379" t="s">
        <v>160</v>
      </c>
      <c r="BF32" s="379"/>
      <c r="BG32" s="379"/>
      <c r="BH32" s="379"/>
      <c r="BI32" s="379"/>
      <c r="BJ32" s="379"/>
      <c r="BK32" s="379"/>
      <c r="BL32" s="379"/>
      <c r="BM32" s="379"/>
      <c r="BN32" s="379"/>
      <c r="BO32" s="379"/>
      <c r="BP32" s="379"/>
      <c r="BQ32" s="379"/>
      <c r="BR32" s="379"/>
      <c r="BS32" s="379"/>
      <c r="BT32" s="379"/>
      <c r="BU32" s="379"/>
      <c r="BW32" s="379" t="s">
        <v>161</v>
      </c>
      <c r="BX32" s="379"/>
      <c r="BY32" s="379"/>
      <c r="BZ32" s="379"/>
      <c r="CA32" s="379"/>
      <c r="CB32" s="379"/>
      <c r="CC32" s="379"/>
      <c r="CD32" s="379"/>
      <c r="CE32" s="379"/>
      <c r="CF32" s="379"/>
      <c r="CG32" s="379"/>
      <c r="CH32" s="379"/>
      <c r="CI32" s="379"/>
      <c r="CJ32" s="379"/>
      <c r="CK32" s="379"/>
      <c r="CL32" s="379"/>
      <c r="CM32" s="379"/>
      <c r="CO32" s="379" t="s">
        <v>162</v>
      </c>
      <c r="CP32" s="379"/>
      <c r="CQ32" s="379"/>
      <c r="CR32" s="379"/>
      <c r="CS32" s="379"/>
      <c r="CT32" s="379"/>
      <c r="CU32" s="379"/>
      <c r="CV32" s="379"/>
      <c r="CW32" s="379"/>
      <c r="CX32" s="379"/>
      <c r="CY32" s="379"/>
      <c r="CZ32" s="379"/>
      <c r="DA32" s="379"/>
      <c r="DB32" s="379"/>
      <c r="DC32" s="379"/>
      <c r="DD32" s="379"/>
      <c r="DE32" s="379"/>
      <c r="DI32" s="197"/>
    </row>
    <row r="33" spans="1:113" ht="13.5" customHeight="1">
      <c r="A33" s="180"/>
      <c r="B33" s="198"/>
      <c r="C33" s="371" t="s">
        <v>617</v>
      </c>
      <c r="D33" s="371"/>
      <c r="E33" s="370" t="s">
        <v>618</v>
      </c>
      <c r="F33" s="370"/>
      <c r="G33" s="370"/>
      <c r="H33" s="370"/>
      <c r="I33" s="370"/>
      <c r="J33" s="370"/>
      <c r="K33" s="370"/>
      <c r="L33" s="370"/>
      <c r="M33" s="370"/>
      <c r="N33" s="370"/>
      <c r="O33" s="370"/>
      <c r="P33" s="370"/>
      <c r="Q33" s="370"/>
      <c r="R33" s="370"/>
      <c r="S33" s="370"/>
      <c r="T33" s="358"/>
      <c r="U33" s="371" t="s">
        <v>617</v>
      </c>
      <c r="V33" s="371"/>
      <c r="W33" s="370" t="s">
        <v>618</v>
      </c>
      <c r="X33" s="370"/>
      <c r="Y33" s="370"/>
      <c r="Z33" s="370"/>
      <c r="AA33" s="370"/>
      <c r="AB33" s="370"/>
      <c r="AC33" s="370"/>
      <c r="AD33" s="370"/>
      <c r="AE33" s="370"/>
      <c r="AF33" s="370"/>
      <c r="AG33" s="370"/>
      <c r="AH33" s="370"/>
      <c r="AI33" s="370"/>
      <c r="AJ33" s="370"/>
      <c r="AK33" s="370"/>
      <c r="AL33" s="358"/>
      <c r="AM33" s="371" t="s">
        <v>617</v>
      </c>
      <c r="AN33" s="371"/>
      <c r="AO33" s="370" t="s">
        <v>618</v>
      </c>
      <c r="AP33" s="370"/>
      <c r="AQ33" s="370"/>
      <c r="AR33" s="370"/>
      <c r="AS33" s="370"/>
      <c r="AT33" s="370"/>
      <c r="AU33" s="370"/>
      <c r="AV33" s="370"/>
      <c r="AW33" s="370"/>
      <c r="AX33" s="370"/>
      <c r="AY33" s="370"/>
      <c r="AZ33" s="370"/>
      <c r="BA33" s="370"/>
      <c r="BB33" s="370"/>
      <c r="BC33" s="370"/>
      <c r="BD33" s="362"/>
      <c r="BE33" s="370" t="s">
        <v>163</v>
      </c>
      <c r="BF33" s="370"/>
      <c r="BG33" s="370" t="s">
        <v>164</v>
      </c>
      <c r="BH33" s="370"/>
      <c r="BI33" s="370"/>
      <c r="BJ33" s="370"/>
      <c r="BK33" s="370"/>
      <c r="BL33" s="370"/>
      <c r="BM33" s="370"/>
      <c r="BN33" s="370"/>
      <c r="BO33" s="370"/>
      <c r="BP33" s="370"/>
      <c r="BQ33" s="370"/>
      <c r="BR33" s="370"/>
      <c r="BS33" s="370"/>
      <c r="BT33" s="370"/>
      <c r="BU33" s="370"/>
      <c r="BV33" s="362"/>
      <c r="BW33" s="371" t="s">
        <v>163</v>
      </c>
      <c r="BX33" s="371"/>
      <c r="BY33" s="370" t="s">
        <v>619</v>
      </c>
      <c r="BZ33" s="370"/>
      <c r="CA33" s="370"/>
      <c r="CB33" s="370"/>
      <c r="CC33" s="370"/>
      <c r="CD33" s="370"/>
      <c r="CE33" s="370"/>
      <c r="CF33" s="370"/>
      <c r="CG33" s="370"/>
      <c r="CH33" s="370"/>
      <c r="CI33" s="370"/>
      <c r="CJ33" s="370"/>
      <c r="CK33" s="370"/>
      <c r="CL33" s="370"/>
      <c r="CM33" s="370"/>
      <c r="CN33" s="358"/>
      <c r="CO33" s="371" t="s">
        <v>617</v>
      </c>
      <c r="CP33" s="371"/>
      <c r="CQ33" s="370" t="s">
        <v>165</v>
      </c>
      <c r="CR33" s="370"/>
      <c r="CS33" s="370"/>
      <c r="CT33" s="370"/>
      <c r="CU33" s="370"/>
      <c r="CV33" s="370"/>
      <c r="CW33" s="370"/>
      <c r="CX33" s="370"/>
      <c r="CY33" s="370"/>
      <c r="CZ33" s="370"/>
      <c r="DA33" s="370"/>
      <c r="DB33" s="370"/>
      <c r="DC33" s="370"/>
      <c r="DD33" s="370"/>
      <c r="DE33" s="370"/>
      <c r="DF33" s="358"/>
      <c r="DG33" s="369" t="s">
        <v>620</v>
      </c>
      <c r="DH33" s="369"/>
      <c r="DI33" s="359"/>
    </row>
    <row r="34" spans="1:113" ht="32.25" customHeight="1">
      <c r="A34" s="180"/>
      <c r="B34" s="198"/>
      <c r="C34" s="367">
        <f>IF(E34="","",1)</f>
        <v>1</v>
      </c>
      <c r="D34" s="367"/>
      <c r="E34" s="368" t="str">
        <f>IF('[1]各会計、関係団体の財政状況及び健全化判断比率'!B7="","",'[1]各会計、関係団体の財政状況及び健全化判断比率'!B7)</f>
        <v>一般会計</v>
      </c>
      <c r="F34" s="368"/>
      <c r="G34" s="368"/>
      <c r="H34" s="368"/>
      <c r="I34" s="368"/>
      <c r="J34" s="368"/>
      <c r="K34" s="368"/>
      <c r="L34" s="368"/>
      <c r="M34" s="368"/>
      <c r="N34" s="368"/>
      <c r="O34" s="368"/>
      <c r="P34" s="368"/>
      <c r="Q34" s="368"/>
      <c r="R34" s="368"/>
      <c r="S34" s="368"/>
      <c r="T34" s="180"/>
      <c r="U34" s="367">
        <f>IF(W34="","",MAX(C34:D43)+1)</f>
        <v>3</v>
      </c>
      <c r="V34" s="367"/>
      <c r="W34" s="368" t="str">
        <f>IF('[1]各会計、関係団体の財政状況及び健全化判断比率'!B28="","",'[1]各会計、関係団体の財政状況及び健全化判断比率'!B28)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0"/>
      <c r="AM34" s="367">
        <f>IF(AO34="","",MAX(C34:D43,U34:V43)+1)</f>
        <v>8</v>
      </c>
      <c r="AN34" s="367"/>
      <c r="AO34" s="368" t="str">
        <f>IF('[1]各会計、関係団体の財政状況及び健全化判断比率'!B33="","",'[1]各会計、関係団体の財政状況及び健全化判断比率'!B33)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0"/>
      <c r="BE34" s="367">
        <f>IF(BG34="","",MAX(C34:D43,U34:V43,AM34:AN43)+1)</f>
        <v>12</v>
      </c>
      <c r="BF34" s="367"/>
      <c r="BG34" s="368" t="str">
        <f>IF('[1]各会計、関係団体の財政状況及び健全化判断比率'!B37="","",'[1]各会計、関係団体の財政状況及び健全化判断比率'!B37)</f>
        <v>地方卸売市場事業特別会計</v>
      </c>
      <c r="BH34" s="368"/>
      <c r="BI34" s="368"/>
      <c r="BJ34" s="368"/>
      <c r="BK34" s="368"/>
      <c r="BL34" s="368"/>
      <c r="BM34" s="368"/>
      <c r="BN34" s="368"/>
      <c r="BO34" s="368"/>
      <c r="BP34" s="368"/>
      <c r="BQ34" s="368"/>
      <c r="BR34" s="368"/>
      <c r="BS34" s="368"/>
      <c r="BT34" s="368"/>
      <c r="BU34" s="368"/>
      <c r="BV34" s="180"/>
      <c r="BW34" s="367" t="str">
        <f>IF(BY34="","",MAX(C34:D43,U34:V43,AM34:AN43,BE34:BF43)+1)</f>
        <v/>
      </c>
      <c r="BX34" s="367"/>
      <c r="BY34" s="368" t="str">
        <f>IF('[1]各会計、関係団体の財政状況及び健全化判断比率'!B68="","",'[1]各会計、関係団体の財政状況及び健全化判断比率'!B68)</f>
        <v/>
      </c>
      <c r="BZ34" s="368"/>
      <c r="CA34" s="368"/>
      <c r="CB34" s="368"/>
      <c r="CC34" s="368"/>
      <c r="CD34" s="368"/>
      <c r="CE34" s="368"/>
      <c r="CF34" s="368"/>
      <c r="CG34" s="368"/>
      <c r="CH34" s="368"/>
      <c r="CI34" s="368"/>
      <c r="CJ34" s="368"/>
      <c r="CK34" s="368"/>
      <c r="CL34" s="368"/>
      <c r="CM34" s="368"/>
      <c r="CN34" s="180"/>
      <c r="CO34" s="367" t="str">
        <f>IF(CQ34="","",MAX(C34:D43,U34:V43,AM34:AN43,BE34:BF43,BW34:BX43)+1)</f>
        <v/>
      </c>
      <c r="CP34" s="367"/>
      <c r="CQ34" s="368" t="str">
        <f>IF('[1]各会計、関係団体の財政状況及び健全化判断比率'!BS7="","",'[1]各会計、関係団体の財政状況及び健全化判断比率'!BS7)</f>
        <v/>
      </c>
      <c r="CR34" s="368"/>
      <c r="CS34" s="368"/>
      <c r="CT34" s="368"/>
      <c r="CU34" s="368"/>
      <c r="CV34" s="368"/>
      <c r="CW34" s="368"/>
      <c r="CX34" s="368"/>
      <c r="CY34" s="368"/>
      <c r="CZ34" s="368"/>
      <c r="DA34" s="368"/>
      <c r="DB34" s="368"/>
      <c r="DC34" s="368"/>
      <c r="DD34" s="368"/>
      <c r="DE34" s="368"/>
      <c r="DG34" s="365" t="str">
        <f>IF('[1]各会計、関係団体の財政状況及び健全化判断比率'!BR7="","",'[1]各会計、関係団体の財政状況及び健全化判断比率'!BR7)</f>
        <v/>
      </c>
      <c r="DH34" s="365"/>
      <c r="DI34" s="359"/>
    </row>
    <row r="35" spans="1:113" ht="32.25" customHeight="1">
      <c r="A35" s="180"/>
      <c r="B35" s="198"/>
      <c r="C35" s="367">
        <f>IF(E35="","",C34+1)</f>
        <v>2</v>
      </c>
      <c r="D35" s="367"/>
      <c r="E35" s="368" t="str">
        <f>IF('[1]各会計、関係団体の財政状況及び健全化判断比率'!B8="","",'[1]各会計、関係団体の財政状況及び健全化判断比率'!B8)</f>
        <v>汚水処理事業特別会計</v>
      </c>
      <c r="F35" s="368"/>
      <c r="G35" s="368"/>
      <c r="H35" s="368"/>
      <c r="I35" s="368"/>
      <c r="J35" s="368"/>
      <c r="K35" s="368"/>
      <c r="L35" s="368"/>
      <c r="M35" s="368"/>
      <c r="N35" s="368"/>
      <c r="O35" s="368"/>
      <c r="P35" s="368"/>
      <c r="Q35" s="368"/>
      <c r="R35" s="368"/>
      <c r="S35" s="368"/>
      <c r="T35" s="180"/>
      <c r="U35" s="367">
        <f>IF(W35="","",U34+1)</f>
        <v>4</v>
      </c>
      <c r="V35" s="367"/>
      <c r="W35" s="368" t="str">
        <f>IF('[1]各会計、関係団体の財政状況及び健全化判断比率'!B29="","",'[1]各会計、関係団体の財政状況及び健全化判断比率'!B29)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0"/>
      <c r="AM35" s="367">
        <f t="shared" ref="AM35:AM43" si="0">IF(AO35="","",AM34+1)</f>
        <v>9</v>
      </c>
      <c r="AN35" s="367"/>
      <c r="AO35" s="368" t="str">
        <f>IF('[1]各会計、関係団体の財政状況及び健全化判断比率'!B34="","",'[1]各会計、関係団体の財政状況及び健全化判断比率'!B34)</f>
        <v>工業用水道事業会計</v>
      </c>
      <c r="AP35" s="368"/>
      <c r="AQ35" s="368"/>
      <c r="AR35" s="368"/>
      <c r="AS35" s="368"/>
      <c r="AT35" s="368"/>
      <c r="AU35" s="368"/>
      <c r="AV35" s="368"/>
      <c r="AW35" s="368"/>
      <c r="AX35" s="368"/>
      <c r="AY35" s="368"/>
      <c r="AZ35" s="368"/>
      <c r="BA35" s="368"/>
      <c r="BB35" s="368"/>
      <c r="BC35" s="368"/>
      <c r="BD35" s="180"/>
      <c r="BE35" s="367">
        <f t="shared" ref="BE35:BE43" si="1">IF(BG35="","",BE34+1)</f>
        <v>13</v>
      </c>
      <c r="BF35" s="367"/>
      <c r="BG35" s="368" t="str">
        <f>IF('[1]各会計、関係団体の財政状況及び健全化判断比率'!B38="","",'[1]各会計、関係団体の財政状況及び健全化判断比率'!B38)</f>
        <v>農業集落排水事業特別会計</v>
      </c>
      <c r="BH35" s="368"/>
      <c r="BI35" s="368"/>
      <c r="BJ35" s="368"/>
      <c r="BK35" s="368"/>
      <c r="BL35" s="368"/>
      <c r="BM35" s="368"/>
      <c r="BN35" s="368"/>
      <c r="BO35" s="368"/>
      <c r="BP35" s="368"/>
      <c r="BQ35" s="368"/>
      <c r="BR35" s="368"/>
      <c r="BS35" s="368"/>
      <c r="BT35" s="368"/>
      <c r="BU35" s="368"/>
      <c r="BV35" s="180"/>
      <c r="BW35" s="367" t="str">
        <f t="shared" ref="BW35:BW43" si="2">IF(BY35="","",BW34+1)</f>
        <v/>
      </c>
      <c r="BX35" s="367"/>
      <c r="BY35" s="368" t="str">
        <f>IF('[1]各会計、関係団体の財政状況及び健全化判断比率'!B69="","",'[1]各会計、関係団体の財政状況及び健全化判断比率'!B69)</f>
        <v/>
      </c>
      <c r="BZ35" s="368"/>
      <c r="CA35" s="368"/>
      <c r="CB35" s="368"/>
      <c r="CC35" s="368"/>
      <c r="CD35" s="368"/>
      <c r="CE35" s="368"/>
      <c r="CF35" s="368"/>
      <c r="CG35" s="368"/>
      <c r="CH35" s="368"/>
      <c r="CI35" s="368"/>
      <c r="CJ35" s="368"/>
      <c r="CK35" s="368"/>
      <c r="CL35" s="368"/>
      <c r="CM35" s="368"/>
      <c r="CN35" s="180"/>
      <c r="CO35" s="367" t="str">
        <f t="shared" ref="CO35:CO43" si="3">IF(CQ35="","",CO34+1)</f>
        <v/>
      </c>
      <c r="CP35" s="367"/>
      <c r="CQ35" s="368" t="str">
        <f>IF('[1]各会計、関係団体の財政状況及び健全化判断比率'!BS8="","",'[1]各会計、関係団体の財政状況及び健全化判断比率'!BS8)</f>
        <v/>
      </c>
      <c r="CR35" s="368"/>
      <c r="CS35" s="368"/>
      <c r="CT35" s="368"/>
      <c r="CU35" s="368"/>
      <c r="CV35" s="368"/>
      <c r="CW35" s="368"/>
      <c r="CX35" s="368"/>
      <c r="CY35" s="368"/>
      <c r="CZ35" s="368"/>
      <c r="DA35" s="368"/>
      <c r="DB35" s="368"/>
      <c r="DC35" s="368"/>
      <c r="DD35" s="368"/>
      <c r="DE35" s="368"/>
      <c r="DG35" s="365" t="str">
        <f>IF('[1]各会計、関係団体の財政状況及び健全化判断比率'!BR8="","",'[1]各会計、関係団体の財政状況及び健全化判断比率'!BR8)</f>
        <v/>
      </c>
      <c r="DH35" s="365"/>
      <c r="DI35" s="359"/>
    </row>
    <row r="36" spans="1:113" ht="32.25" customHeight="1">
      <c r="A36" s="180"/>
      <c r="B36" s="198"/>
      <c r="C36" s="367" t="str">
        <f>IF(E36="","",C35+1)</f>
        <v/>
      </c>
      <c r="D36" s="367"/>
      <c r="E36" s="368" t="str">
        <f>IF('[1]各会計、関係団体の財政状況及び健全化判断比率'!B9="","",'[1]各会計、関係団体の財政状況及び健全化判断比率'!B9)</f>
        <v/>
      </c>
      <c r="F36" s="368"/>
      <c r="G36" s="368"/>
      <c r="H36" s="368"/>
      <c r="I36" s="368"/>
      <c r="J36" s="368"/>
      <c r="K36" s="368"/>
      <c r="L36" s="368"/>
      <c r="M36" s="368"/>
      <c r="N36" s="368"/>
      <c r="O36" s="368"/>
      <c r="P36" s="368"/>
      <c r="Q36" s="368"/>
      <c r="R36" s="368"/>
      <c r="S36" s="368"/>
      <c r="T36" s="180"/>
      <c r="U36" s="367">
        <f t="shared" ref="U36:U43" si="4">IF(W36="","",U35+1)</f>
        <v>5</v>
      </c>
      <c r="V36" s="367"/>
      <c r="W36" s="368" t="str">
        <f>IF('[1]各会計、関係団体の財政状況及び健全化判断比率'!B30="","",'[1]各会計、関係団体の財政状況及び健全化判断比率'!B30)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0"/>
      <c r="AM36" s="367">
        <f t="shared" si="0"/>
        <v>10</v>
      </c>
      <c r="AN36" s="367"/>
      <c r="AO36" s="368" t="str">
        <f>IF('[1]各会計、関係団体の財政状況及び健全化判断比率'!B35="","",'[1]各会計、関係団体の財政状況及び健全化判断比率'!B35)</f>
        <v>飯塚市立病院事業会計</v>
      </c>
      <c r="AP36" s="368"/>
      <c r="AQ36" s="368"/>
      <c r="AR36" s="368"/>
      <c r="AS36" s="368"/>
      <c r="AT36" s="368"/>
      <c r="AU36" s="368"/>
      <c r="AV36" s="368"/>
      <c r="AW36" s="368"/>
      <c r="AX36" s="368"/>
      <c r="AY36" s="368"/>
      <c r="AZ36" s="368"/>
      <c r="BA36" s="368"/>
      <c r="BB36" s="368"/>
      <c r="BC36" s="368"/>
      <c r="BD36" s="180"/>
      <c r="BE36" s="367">
        <f t="shared" si="1"/>
        <v>14</v>
      </c>
      <c r="BF36" s="367"/>
      <c r="BG36" s="368" t="str">
        <f>IF('[1]各会計、関係団体の財政状況及び健全化判断比率'!B39="","",'[1]各会計、関係団体の財政状況及び健全化判断比率'!B39)</f>
        <v>工業用地造成事業特別会計</v>
      </c>
      <c r="BH36" s="368"/>
      <c r="BI36" s="368"/>
      <c r="BJ36" s="368"/>
      <c r="BK36" s="368"/>
      <c r="BL36" s="368"/>
      <c r="BM36" s="368"/>
      <c r="BN36" s="368"/>
      <c r="BO36" s="368"/>
      <c r="BP36" s="368"/>
      <c r="BQ36" s="368"/>
      <c r="BR36" s="368"/>
      <c r="BS36" s="368"/>
      <c r="BT36" s="368"/>
      <c r="BU36" s="368"/>
      <c r="BV36" s="180"/>
      <c r="BW36" s="367" t="str">
        <f t="shared" si="2"/>
        <v/>
      </c>
      <c r="BX36" s="367"/>
      <c r="BY36" s="368" t="str">
        <f>IF('[1]各会計、関係団体の財政状況及び健全化判断比率'!B70="","",'[1]各会計、関係団体の財政状況及び健全化判断比率'!B70)</f>
        <v/>
      </c>
      <c r="BZ36" s="368"/>
      <c r="CA36" s="368"/>
      <c r="CB36" s="368"/>
      <c r="CC36" s="368"/>
      <c r="CD36" s="368"/>
      <c r="CE36" s="368"/>
      <c r="CF36" s="368"/>
      <c r="CG36" s="368"/>
      <c r="CH36" s="368"/>
      <c r="CI36" s="368"/>
      <c r="CJ36" s="368"/>
      <c r="CK36" s="368"/>
      <c r="CL36" s="368"/>
      <c r="CM36" s="368"/>
      <c r="CN36" s="180"/>
      <c r="CO36" s="367" t="str">
        <f t="shared" si="3"/>
        <v/>
      </c>
      <c r="CP36" s="367"/>
      <c r="CQ36" s="368" t="str">
        <f>IF('[1]各会計、関係団体の財政状況及び健全化判断比率'!BS9="","",'[1]各会計、関係団体の財政状況及び健全化判断比率'!BS9)</f>
        <v/>
      </c>
      <c r="CR36" s="368"/>
      <c r="CS36" s="368"/>
      <c r="CT36" s="368"/>
      <c r="CU36" s="368"/>
      <c r="CV36" s="368"/>
      <c r="CW36" s="368"/>
      <c r="CX36" s="368"/>
      <c r="CY36" s="368"/>
      <c r="CZ36" s="368"/>
      <c r="DA36" s="368"/>
      <c r="DB36" s="368"/>
      <c r="DC36" s="368"/>
      <c r="DD36" s="368"/>
      <c r="DE36" s="368"/>
      <c r="DG36" s="365" t="str">
        <f>IF('[1]各会計、関係団体の財政状況及び健全化判断比率'!BR9="","",'[1]各会計、関係団体の財政状況及び健全化判断比率'!BR9)</f>
        <v/>
      </c>
      <c r="DH36" s="365"/>
      <c r="DI36" s="359"/>
    </row>
    <row r="37" spans="1:113" ht="32.25" customHeight="1">
      <c r="A37" s="180"/>
      <c r="B37" s="198"/>
      <c r="C37" s="367" t="str">
        <f>IF(E37="","",C36+1)</f>
        <v/>
      </c>
      <c r="D37" s="367"/>
      <c r="E37" s="368" t="str">
        <f>IF('[1]各会計、関係団体の財政状況及び健全化判断比率'!B10="","",'[1]各会計、関係団体の財政状況及び健全化判断比率'!B10)</f>
        <v/>
      </c>
      <c r="F37" s="368"/>
      <c r="G37" s="368"/>
      <c r="H37" s="368"/>
      <c r="I37" s="368"/>
      <c r="J37" s="368"/>
      <c r="K37" s="368"/>
      <c r="L37" s="368"/>
      <c r="M37" s="368"/>
      <c r="N37" s="368"/>
      <c r="O37" s="368"/>
      <c r="P37" s="368"/>
      <c r="Q37" s="368"/>
      <c r="R37" s="368"/>
      <c r="S37" s="368"/>
      <c r="T37" s="180"/>
      <c r="U37" s="367">
        <f t="shared" si="4"/>
        <v>6</v>
      </c>
      <c r="V37" s="367"/>
      <c r="W37" s="368" t="str">
        <f>IF('[1]各会計、関係団体の財政状況及び健全化判断比率'!B31="","",'[1]各会計、関係団体の財政状況及び健全化判断比率'!B31)</f>
        <v>小型自動車競走事業特別会計</v>
      </c>
      <c r="X37" s="368"/>
      <c r="Y37" s="368"/>
      <c r="Z37" s="368"/>
      <c r="AA37" s="368"/>
      <c r="AB37" s="368"/>
      <c r="AC37" s="368"/>
      <c r="AD37" s="368"/>
      <c r="AE37" s="368"/>
      <c r="AF37" s="368"/>
      <c r="AG37" s="368"/>
      <c r="AH37" s="368"/>
      <c r="AI37" s="368"/>
      <c r="AJ37" s="368"/>
      <c r="AK37" s="368"/>
      <c r="AL37" s="180"/>
      <c r="AM37" s="367">
        <f t="shared" si="0"/>
        <v>11</v>
      </c>
      <c r="AN37" s="367"/>
      <c r="AO37" s="368" t="str">
        <f>IF('[1]各会計、関係団体の財政状況及び健全化判断比率'!B36="","",'[1]各会計、関係団体の財政状況及び健全化判断比率'!B36)</f>
        <v>下水道事業会計</v>
      </c>
      <c r="AP37" s="368"/>
      <c r="AQ37" s="368"/>
      <c r="AR37" s="368"/>
      <c r="AS37" s="368"/>
      <c r="AT37" s="368"/>
      <c r="AU37" s="368"/>
      <c r="AV37" s="368"/>
      <c r="AW37" s="368"/>
      <c r="AX37" s="368"/>
      <c r="AY37" s="368"/>
      <c r="AZ37" s="368"/>
      <c r="BA37" s="368"/>
      <c r="BB37" s="368"/>
      <c r="BC37" s="368"/>
      <c r="BD37" s="180"/>
      <c r="BE37" s="367" t="str">
        <f t="shared" si="1"/>
        <v/>
      </c>
      <c r="BF37" s="367"/>
      <c r="BG37" s="368"/>
      <c r="BH37" s="368"/>
      <c r="BI37" s="368"/>
      <c r="BJ37" s="368"/>
      <c r="BK37" s="368"/>
      <c r="BL37" s="368"/>
      <c r="BM37" s="368"/>
      <c r="BN37" s="368"/>
      <c r="BO37" s="368"/>
      <c r="BP37" s="368"/>
      <c r="BQ37" s="368"/>
      <c r="BR37" s="368"/>
      <c r="BS37" s="368"/>
      <c r="BT37" s="368"/>
      <c r="BU37" s="368"/>
      <c r="BV37" s="180"/>
      <c r="BW37" s="367" t="str">
        <f t="shared" si="2"/>
        <v/>
      </c>
      <c r="BX37" s="367"/>
      <c r="BY37" s="368" t="str">
        <f>IF('[1]各会計、関係団体の財政状況及び健全化判断比率'!B71="","",'[1]各会計、関係団体の財政状況及び健全化判断比率'!B71)</f>
        <v/>
      </c>
      <c r="BZ37" s="368"/>
      <c r="CA37" s="368"/>
      <c r="CB37" s="368"/>
      <c r="CC37" s="368"/>
      <c r="CD37" s="368"/>
      <c r="CE37" s="368"/>
      <c r="CF37" s="368"/>
      <c r="CG37" s="368"/>
      <c r="CH37" s="368"/>
      <c r="CI37" s="368"/>
      <c r="CJ37" s="368"/>
      <c r="CK37" s="368"/>
      <c r="CL37" s="368"/>
      <c r="CM37" s="368"/>
      <c r="CN37" s="180"/>
      <c r="CO37" s="367" t="str">
        <f t="shared" si="3"/>
        <v/>
      </c>
      <c r="CP37" s="367"/>
      <c r="CQ37" s="368" t="str">
        <f>IF('[1]各会計、関係団体の財政状況及び健全化判断比率'!BS10="","",'[1]各会計、関係団体の財政状況及び健全化判断比率'!BS10)</f>
        <v/>
      </c>
      <c r="CR37" s="368"/>
      <c r="CS37" s="368"/>
      <c r="CT37" s="368"/>
      <c r="CU37" s="368"/>
      <c r="CV37" s="368"/>
      <c r="CW37" s="368"/>
      <c r="CX37" s="368"/>
      <c r="CY37" s="368"/>
      <c r="CZ37" s="368"/>
      <c r="DA37" s="368"/>
      <c r="DB37" s="368"/>
      <c r="DC37" s="368"/>
      <c r="DD37" s="368"/>
      <c r="DE37" s="368"/>
      <c r="DG37" s="365" t="str">
        <f>IF('[1]各会計、関係団体の財政状況及び健全化判断比率'!BR10="","",'[1]各会計、関係団体の財政状況及び健全化判断比率'!BR10)</f>
        <v/>
      </c>
      <c r="DH37" s="365"/>
      <c r="DI37" s="359"/>
    </row>
    <row r="38" spans="1:113" ht="32.25" customHeight="1">
      <c r="A38" s="180"/>
      <c r="B38" s="198"/>
      <c r="C38" s="367" t="str">
        <f t="shared" ref="C38:C43" si="5">IF(E38="","",C37+1)</f>
        <v/>
      </c>
      <c r="D38" s="367"/>
      <c r="E38" s="368" t="str">
        <f>IF('[1]各会計、関係団体の財政状況及び健全化判断比率'!B11="","",'[1]各会計、関係団体の財政状況及び健全化判断比率'!B11)</f>
        <v/>
      </c>
      <c r="F38" s="368"/>
      <c r="G38" s="368"/>
      <c r="H38" s="368"/>
      <c r="I38" s="368"/>
      <c r="J38" s="368"/>
      <c r="K38" s="368"/>
      <c r="L38" s="368"/>
      <c r="M38" s="368"/>
      <c r="N38" s="368"/>
      <c r="O38" s="368"/>
      <c r="P38" s="368"/>
      <c r="Q38" s="368"/>
      <c r="R38" s="368"/>
      <c r="S38" s="368"/>
      <c r="T38" s="180"/>
      <c r="U38" s="367">
        <f t="shared" si="4"/>
        <v>7</v>
      </c>
      <c r="V38" s="367"/>
      <c r="W38" s="368" t="str">
        <f>IF('[1]各会計、関係団体の財政状況及び健全化判断比率'!B32="","",'[1]各会計、関係団体の財政状況及び健全化判断比率'!B32)</f>
        <v>駐車場事業特別会計</v>
      </c>
      <c r="X38" s="368"/>
      <c r="Y38" s="368"/>
      <c r="Z38" s="368"/>
      <c r="AA38" s="368"/>
      <c r="AB38" s="368"/>
      <c r="AC38" s="368"/>
      <c r="AD38" s="368"/>
      <c r="AE38" s="368"/>
      <c r="AF38" s="368"/>
      <c r="AG38" s="368"/>
      <c r="AH38" s="368"/>
      <c r="AI38" s="368"/>
      <c r="AJ38" s="368"/>
      <c r="AK38" s="368"/>
      <c r="AL38" s="180"/>
      <c r="AM38" s="367" t="str">
        <f t="shared" si="0"/>
        <v/>
      </c>
      <c r="AN38" s="367"/>
      <c r="AO38" s="368"/>
      <c r="AP38" s="368"/>
      <c r="AQ38" s="368"/>
      <c r="AR38" s="368"/>
      <c r="AS38" s="368"/>
      <c r="AT38" s="368"/>
      <c r="AU38" s="368"/>
      <c r="AV38" s="368"/>
      <c r="AW38" s="368"/>
      <c r="AX38" s="368"/>
      <c r="AY38" s="368"/>
      <c r="AZ38" s="368"/>
      <c r="BA38" s="368"/>
      <c r="BB38" s="368"/>
      <c r="BC38" s="368"/>
      <c r="BD38" s="180"/>
      <c r="BE38" s="367" t="str">
        <f t="shared" si="1"/>
        <v/>
      </c>
      <c r="BF38" s="367"/>
      <c r="BG38" s="368"/>
      <c r="BH38" s="368"/>
      <c r="BI38" s="368"/>
      <c r="BJ38" s="368"/>
      <c r="BK38" s="368"/>
      <c r="BL38" s="368"/>
      <c r="BM38" s="368"/>
      <c r="BN38" s="368"/>
      <c r="BO38" s="368"/>
      <c r="BP38" s="368"/>
      <c r="BQ38" s="368"/>
      <c r="BR38" s="368"/>
      <c r="BS38" s="368"/>
      <c r="BT38" s="368"/>
      <c r="BU38" s="368"/>
      <c r="BV38" s="180"/>
      <c r="BW38" s="367" t="str">
        <f t="shared" si="2"/>
        <v/>
      </c>
      <c r="BX38" s="367"/>
      <c r="BY38" s="368" t="str">
        <f>IF('[1]各会計、関係団体の財政状況及び健全化判断比率'!B72="","",'[1]各会計、関係団体の財政状況及び健全化判断比率'!B72)</f>
        <v/>
      </c>
      <c r="BZ38" s="368"/>
      <c r="CA38" s="368"/>
      <c r="CB38" s="368"/>
      <c r="CC38" s="368"/>
      <c r="CD38" s="368"/>
      <c r="CE38" s="368"/>
      <c r="CF38" s="368"/>
      <c r="CG38" s="368"/>
      <c r="CH38" s="368"/>
      <c r="CI38" s="368"/>
      <c r="CJ38" s="368"/>
      <c r="CK38" s="368"/>
      <c r="CL38" s="368"/>
      <c r="CM38" s="368"/>
      <c r="CN38" s="180"/>
      <c r="CO38" s="367" t="str">
        <f t="shared" si="3"/>
        <v/>
      </c>
      <c r="CP38" s="367"/>
      <c r="CQ38" s="368" t="str">
        <f>IF('[1]各会計、関係団体の財政状況及び健全化判断比率'!BS11="","",'[1]各会計、関係団体の財政状況及び健全化判断比率'!BS11)</f>
        <v/>
      </c>
      <c r="CR38" s="368"/>
      <c r="CS38" s="368"/>
      <c r="CT38" s="368"/>
      <c r="CU38" s="368"/>
      <c r="CV38" s="368"/>
      <c r="CW38" s="368"/>
      <c r="CX38" s="368"/>
      <c r="CY38" s="368"/>
      <c r="CZ38" s="368"/>
      <c r="DA38" s="368"/>
      <c r="DB38" s="368"/>
      <c r="DC38" s="368"/>
      <c r="DD38" s="368"/>
      <c r="DE38" s="368"/>
      <c r="DG38" s="365" t="str">
        <f>IF('[1]各会計、関係団体の財政状況及び健全化判断比率'!BR11="","",'[1]各会計、関係団体の財政状況及び健全化判断比率'!BR11)</f>
        <v/>
      </c>
      <c r="DH38" s="365"/>
      <c r="DI38" s="359"/>
    </row>
    <row r="39" spans="1:113" ht="32.25" customHeight="1">
      <c r="A39" s="180"/>
      <c r="B39" s="198"/>
      <c r="C39" s="367" t="str">
        <f t="shared" si="5"/>
        <v/>
      </c>
      <c r="D39" s="367"/>
      <c r="E39" s="368" t="str">
        <f>IF('[1]各会計、関係団体の財政状況及び健全化判断比率'!B12="","",'[1]各会計、関係団体の財政状況及び健全化判断比率'!B12)</f>
        <v/>
      </c>
      <c r="F39" s="368"/>
      <c r="G39" s="368"/>
      <c r="H39" s="368"/>
      <c r="I39" s="368"/>
      <c r="J39" s="368"/>
      <c r="K39" s="368"/>
      <c r="L39" s="368"/>
      <c r="M39" s="368"/>
      <c r="N39" s="368"/>
      <c r="O39" s="368"/>
      <c r="P39" s="368"/>
      <c r="Q39" s="368"/>
      <c r="R39" s="368"/>
      <c r="S39" s="368"/>
      <c r="T39" s="180"/>
      <c r="U39" s="367" t="str">
        <f t="shared" si="4"/>
        <v/>
      </c>
      <c r="V39" s="367"/>
      <c r="W39" s="368"/>
      <c r="X39" s="368"/>
      <c r="Y39" s="368"/>
      <c r="Z39" s="368"/>
      <c r="AA39" s="368"/>
      <c r="AB39" s="368"/>
      <c r="AC39" s="368"/>
      <c r="AD39" s="368"/>
      <c r="AE39" s="368"/>
      <c r="AF39" s="368"/>
      <c r="AG39" s="368"/>
      <c r="AH39" s="368"/>
      <c r="AI39" s="368"/>
      <c r="AJ39" s="368"/>
      <c r="AK39" s="368"/>
      <c r="AL39" s="180"/>
      <c r="AM39" s="367" t="str">
        <f t="shared" si="0"/>
        <v/>
      </c>
      <c r="AN39" s="367"/>
      <c r="AO39" s="368"/>
      <c r="AP39" s="368"/>
      <c r="AQ39" s="368"/>
      <c r="AR39" s="368"/>
      <c r="AS39" s="368"/>
      <c r="AT39" s="368"/>
      <c r="AU39" s="368"/>
      <c r="AV39" s="368"/>
      <c r="AW39" s="368"/>
      <c r="AX39" s="368"/>
      <c r="AY39" s="368"/>
      <c r="AZ39" s="368"/>
      <c r="BA39" s="368"/>
      <c r="BB39" s="368"/>
      <c r="BC39" s="368"/>
      <c r="BD39" s="180"/>
      <c r="BE39" s="367" t="str">
        <f t="shared" si="1"/>
        <v/>
      </c>
      <c r="BF39" s="367"/>
      <c r="BG39" s="368"/>
      <c r="BH39" s="368"/>
      <c r="BI39" s="368"/>
      <c r="BJ39" s="368"/>
      <c r="BK39" s="368"/>
      <c r="BL39" s="368"/>
      <c r="BM39" s="368"/>
      <c r="BN39" s="368"/>
      <c r="BO39" s="368"/>
      <c r="BP39" s="368"/>
      <c r="BQ39" s="368"/>
      <c r="BR39" s="368"/>
      <c r="BS39" s="368"/>
      <c r="BT39" s="368"/>
      <c r="BU39" s="368"/>
      <c r="BV39" s="180"/>
      <c r="BW39" s="367" t="str">
        <f t="shared" si="2"/>
        <v/>
      </c>
      <c r="BX39" s="367"/>
      <c r="BY39" s="368" t="str">
        <f>IF('[1]各会計、関係団体の財政状況及び健全化判断比率'!B73="","",'[1]各会計、関係団体の財政状況及び健全化判断比率'!B73)</f>
        <v/>
      </c>
      <c r="BZ39" s="368"/>
      <c r="CA39" s="368"/>
      <c r="CB39" s="368"/>
      <c r="CC39" s="368"/>
      <c r="CD39" s="368"/>
      <c r="CE39" s="368"/>
      <c r="CF39" s="368"/>
      <c r="CG39" s="368"/>
      <c r="CH39" s="368"/>
      <c r="CI39" s="368"/>
      <c r="CJ39" s="368"/>
      <c r="CK39" s="368"/>
      <c r="CL39" s="368"/>
      <c r="CM39" s="368"/>
      <c r="CN39" s="180"/>
      <c r="CO39" s="367" t="str">
        <f t="shared" si="3"/>
        <v/>
      </c>
      <c r="CP39" s="367"/>
      <c r="CQ39" s="368" t="str">
        <f>IF('[1]各会計、関係団体の財政状況及び健全化判断比率'!BS12="","",'[1]各会計、関係団体の財政状況及び健全化判断比率'!BS12)</f>
        <v/>
      </c>
      <c r="CR39" s="368"/>
      <c r="CS39" s="368"/>
      <c r="CT39" s="368"/>
      <c r="CU39" s="368"/>
      <c r="CV39" s="368"/>
      <c r="CW39" s="368"/>
      <c r="CX39" s="368"/>
      <c r="CY39" s="368"/>
      <c r="CZ39" s="368"/>
      <c r="DA39" s="368"/>
      <c r="DB39" s="368"/>
      <c r="DC39" s="368"/>
      <c r="DD39" s="368"/>
      <c r="DE39" s="368"/>
      <c r="DG39" s="365" t="str">
        <f>IF('[1]各会計、関係団体の財政状況及び健全化判断比率'!BR12="","",'[1]各会計、関係団体の財政状況及び健全化判断比率'!BR12)</f>
        <v/>
      </c>
      <c r="DH39" s="365"/>
      <c r="DI39" s="359"/>
    </row>
    <row r="40" spans="1:113" ht="32.25" customHeight="1">
      <c r="A40" s="180"/>
      <c r="B40" s="198"/>
      <c r="C40" s="367" t="str">
        <f t="shared" si="5"/>
        <v/>
      </c>
      <c r="D40" s="367"/>
      <c r="E40" s="368" t="str">
        <f>IF('[1]各会計、関係団体の財政状況及び健全化判断比率'!B13="","",'[1]各会計、関係団体の財政状況及び健全化判断比率'!B13)</f>
        <v/>
      </c>
      <c r="F40" s="368"/>
      <c r="G40" s="368"/>
      <c r="H40" s="368"/>
      <c r="I40" s="368"/>
      <c r="J40" s="368"/>
      <c r="K40" s="368"/>
      <c r="L40" s="368"/>
      <c r="M40" s="368"/>
      <c r="N40" s="368"/>
      <c r="O40" s="368"/>
      <c r="P40" s="368"/>
      <c r="Q40" s="368"/>
      <c r="R40" s="368"/>
      <c r="S40" s="368"/>
      <c r="T40" s="180"/>
      <c r="U40" s="367" t="str">
        <f t="shared" si="4"/>
        <v/>
      </c>
      <c r="V40" s="367"/>
      <c r="W40" s="368"/>
      <c r="X40" s="368"/>
      <c r="Y40" s="368"/>
      <c r="Z40" s="368"/>
      <c r="AA40" s="368"/>
      <c r="AB40" s="368"/>
      <c r="AC40" s="368"/>
      <c r="AD40" s="368"/>
      <c r="AE40" s="368"/>
      <c r="AF40" s="368"/>
      <c r="AG40" s="368"/>
      <c r="AH40" s="368"/>
      <c r="AI40" s="368"/>
      <c r="AJ40" s="368"/>
      <c r="AK40" s="368"/>
      <c r="AL40" s="180"/>
      <c r="AM40" s="367" t="str">
        <f t="shared" si="0"/>
        <v/>
      </c>
      <c r="AN40" s="367"/>
      <c r="AO40" s="368"/>
      <c r="AP40" s="368"/>
      <c r="AQ40" s="368"/>
      <c r="AR40" s="368"/>
      <c r="AS40" s="368"/>
      <c r="AT40" s="368"/>
      <c r="AU40" s="368"/>
      <c r="AV40" s="368"/>
      <c r="AW40" s="368"/>
      <c r="AX40" s="368"/>
      <c r="AY40" s="368"/>
      <c r="AZ40" s="368"/>
      <c r="BA40" s="368"/>
      <c r="BB40" s="368"/>
      <c r="BC40" s="368"/>
      <c r="BD40" s="180"/>
      <c r="BE40" s="367" t="str">
        <f t="shared" si="1"/>
        <v/>
      </c>
      <c r="BF40" s="367"/>
      <c r="BG40" s="368"/>
      <c r="BH40" s="368"/>
      <c r="BI40" s="368"/>
      <c r="BJ40" s="368"/>
      <c r="BK40" s="368"/>
      <c r="BL40" s="368"/>
      <c r="BM40" s="368"/>
      <c r="BN40" s="368"/>
      <c r="BO40" s="368"/>
      <c r="BP40" s="368"/>
      <c r="BQ40" s="368"/>
      <c r="BR40" s="368"/>
      <c r="BS40" s="368"/>
      <c r="BT40" s="368"/>
      <c r="BU40" s="368"/>
      <c r="BV40" s="180"/>
      <c r="BW40" s="367" t="str">
        <f t="shared" si="2"/>
        <v/>
      </c>
      <c r="BX40" s="367"/>
      <c r="BY40" s="368" t="str">
        <f>IF('[1]各会計、関係団体の財政状況及び健全化判断比率'!B74="","",'[1]各会計、関係団体の財政状況及び健全化判断比率'!B74)</f>
        <v/>
      </c>
      <c r="BZ40" s="368"/>
      <c r="CA40" s="368"/>
      <c r="CB40" s="368"/>
      <c r="CC40" s="368"/>
      <c r="CD40" s="368"/>
      <c r="CE40" s="368"/>
      <c r="CF40" s="368"/>
      <c r="CG40" s="368"/>
      <c r="CH40" s="368"/>
      <c r="CI40" s="368"/>
      <c r="CJ40" s="368"/>
      <c r="CK40" s="368"/>
      <c r="CL40" s="368"/>
      <c r="CM40" s="368"/>
      <c r="CN40" s="180"/>
      <c r="CO40" s="367" t="str">
        <f t="shared" si="3"/>
        <v/>
      </c>
      <c r="CP40" s="367"/>
      <c r="CQ40" s="368" t="str">
        <f>IF('[1]各会計、関係団体の財政状況及び健全化判断比率'!BS13="","",'[1]各会計、関係団体の財政状況及び健全化判断比率'!BS13)</f>
        <v/>
      </c>
      <c r="CR40" s="368"/>
      <c r="CS40" s="368"/>
      <c r="CT40" s="368"/>
      <c r="CU40" s="368"/>
      <c r="CV40" s="368"/>
      <c r="CW40" s="368"/>
      <c r="CX40" s="368"/>
      <c r="CY40" s="368"/>
      <c r="CZ40" s="368"/>
      <c r="DA40" s="368"/>
      <c r="DB40" s="368"/>
      <c r="DC40" s="368"/>
      <c r="DD40" s="368"/>
      <c r="DE40" s="368"/>
      <c r="DG40" s="365" t="str">
        <f>IF('[1]各会計、関係団体の財政状況及び健全化判断比率'!BR13="","",'[1]各会計、関係団体の財政状況及び健全化判断比率'!BR13)</f>
        <v/>
      </c>
      <c r="DH40" s="365"/>
      <c r="DI40" s="359"/>
    </row>
    <row r="41" spans="1:113" ht="32.25" customHeight="1">
      <c r="A41" s="180"/>
      <c r="B41" s="198"/>
      <c r="C41" s="367" t="str">
        <f t="shared" si="5"/>
        <v/>
      </c>
      <c r="D41" s="367"/>
      <c r="E41" s="368" t="str">
        <f>IF('[1]各会計、関係団体の財政状況及び健全化判断比率'!B14="","",'[1]各会計、関係団体の財政状況及び健全化判断比率'!B14)</f>
        <v/>
      </c>
      <c r="F41" s="368"/>
      <c r="G41" s="368"/>
      <c r="H41" s="368"/>
      <c r="I41" s="368"/>
      <c r="J41" s="368"/>
      <c r="K41" s="368"/>
      <c r="L41" s="368"/>
      <c r="M41" s="368"/>
      <c r="N41" s="368"/>
      <c r="O41" s="368"/>
      <c r="P41" s="368"/>
      <c r="Q41" s="368"/>
      <c r="R41" s="368"/>
      <c r="S41" s="368"/>
      <c r="T41" s="180"/>
      <c r="U41" s="367" t="str">
        <f t="shared" si="4"/>
        <v/>
      </c>
      <c r="V41" s="367"/>
      <c r="W41" s="368"/>
      <c r="X41" s="368"/>
      <c r="Y41" s="368"/>
      <c r="Z41" s="368"/>
      <c r="AA41" s="368"/>
      <c r="AB41" s="368"/>
      <c r="AC41" s="368"/>
      <c r="AD41" s="368"/>
      <c r="AE41" s="368"/>
      <c r="AF41" s="368"/>
      <c r="AG41" s="368"/>
      <c r="AH41" s="368"/>
      <c r="AI41" s="368"/>
      <c r="AJ41" s="368"/>
      <c r="AK41" s="368"/>
      <c r="AL41" s="180"/>
      <c r="AM41" s="367" t="str">
        <f t="shared" si="0"/>
        <v/>
      </c>
      <c r="AN41" s="367"/>
      <c r="AO41" s="368"/>
      <c r="AP41" s="368"/>
      <c r="AQ41" s="368"/>
      <c r="AR41" s="368"/>
      <c r="AS41" s="368"/>
      <c r="AT41" s="368"/>
      <c r="AU41" s="368"/>
      <c r="AV41" s="368"/>
      <c r="AW41" s="368"/>
      <c r="AX41" s="368"/>
      <c r="AY41" s="368"/>
      <c r="AZ41" s="368"/>
      <c r="BA41" s="368"/>
      <c r="BB41" s="368"/>
      <c r="BC41" s="368"/>
      <c r="BD41" s="180"/>
      <c r="BE41" s="367" t="str">
        <f t="shared" si="1"/>
        <v/>
      </c>
      <c r="BF41" s="367"/>
      <c r="BG41" s="368"/>
      <c r="BH41" s="368"/>
      <c r="BI41" s="368"/>
      <c r="BJ41" s="368"/>
      <c r="BK41" s="368"/>
      <c r="BL41" s="368"/>
      <c r="BM41" s="368"/>
      <c r="BN41" s="368"/>
      <c r="BO41" s="368"/>
      <c r="BP41" s="368"/>
      <c r="BQ41" s="368"/>
      <c r="BR41" s="368"/>
      <c r="BS41" s="368"/>
      <c r="BT41" s="368"/>
      <c r="BU41" s="368"/>
      <c r="BV41" s="180"/>
      <c r="BW41" s="367" t="str">
        <f t="shared" si="2"/>
        <v/>
      </c>
      <c r="BX41" s="367"/>
      <c r="BY41" s="368" t="str">
        <f>IF('[1]各会計、関係団体の財政状況及び健全化判断比率'!B75="","",'[1]各会計、関係団体の財政状況及び健全化判断比率'!B75)</f>
        <v/>
      </c>
      <c r="BZ41" s="368"/>
      <c r="CA41" s="368"/>
      <c r="CB41" s="368"/>
      <c r="CC41" s="368"/>
      <c r="CD41" s="368"/>
      <c r="CE41" s="368"/>
      <c r="CF41" s="368"/>
      <c r="CG41" s="368"/>
      <c r="CH41" s="368"/>
      <c r="CI41" s="368"/>
      <c r="CJ41" s="368"/>
      <c r="CK41" s="368"/>
      <c r="CL41" s="368"/>
      <c r="CM41" s="368"/>
      <c r="CN41" s="180"/>
      <c r="CO41" s="367" t="str">
        <f t="shared" si="3"/>
        <v/>
      </c>
      <c r="CP41" s="367"/>
      <c r="CQ41" s="368" t="str">
        <f>IF('[1]各会計、関係団体の財政状況及び健全化判断比率'!BS14="","",'[1]各会計、関係団体の財政状況及び健全化判断比率'!BS14)</f>
        <v/>
      </c>
      <c r="CR41" s="368"/>
      <c r="CS41" s="368"/>
      <c r="CT41" s="368"/>
      <c r="CU41" s="368"/>
      <c r="CV41" s="368"/>
      <c r="CW41" s="368"/>
      <c r="CX41" s="368"/>
      <c r="CY41" s="368"/>
      <c r="CZ41" s="368"/>
      <c r="DA41" s="368"/>
      <c r="DB41" s="368"/>
      <c r="DC41" s="368"/>
      <c r="DD41" s="368"/>
      <c r="DE41" s="368"/>
      <c r="DG41" s="365" t="str">
        <f>IF('[1]各会計、関係団体の財政状況及び健全化判断比率'!BR14="","",'[1]各会計、関係団体の財政状況及び健全化判断比率'!BR14)</f>
        <v/>
      </c>
      <c r="DH41" s="365"/>
      <c r="DI41" s="359"/>
    </row>
    <row r="42" spans="1:113" ht="32.25" customHeight="1">
      <c r="B42" s="198"/>
      <c r="C42" s="367" t="str">
        <f t="shared" si="5"/>
        <v/>
      </c>
      <c r="D42" s="367"/>
      <c r="E42" s="368" t="str">
        <f>IF('[1]各会計、関係団体の財政状況及び健全化判断比率'!B15="","",'[1]各会計、関係団体の財政状況及び健全化判断比率'!B15)</f>
        <v/>
      </c>
      <c r="F42" s="368"/>
      <c r="G42" s="368"/>
      <c r="H42" s="368"/>
      <c r="I42" s="368"/>
      <c r="J42" s="368"/>
      <c r="K42" s="368"/>
      <c r="L42" s="368"/>
      <c r="M42" s="368"/>
      <c r="N42" s="368"/>
      <c r="O42" s="368"/>
      <c r="P42" s="368"/>
      <c r="Q42" s="368"/>
      <c r="R42" s="368"/>
      <c r="S42" s="368"/>
      <c r="T42" s="180"/>
      <c r="U42" s="367" t="str">
        <f t="shared" si="4"/>
        <v/>
      </c>
      <c r="V42" s="367"/>
      <c r="W42" s="368"/>
      <c r="X42" s="368"/>
      <c r="Y42" s="368"/>
      <c r="Z42" s="368"/>
      <c r="AA42" s="368"/>
      <c r="AB42" s="368"/>
      <c r="AC42" s="368"/>
      <c r="AD42" s="368"/>
      <c r="AE42" s="368"/>
      <c r="AF42" s="368"/>
      <c r="AG42" s="368"/>
      <c r="AH42" s="368"/>
      <c r="AI42" s="368"/>
      <c r="AJ42" s="368"/>
      <c r="AK42" s="368"/>
      <c r="AL42" s="180"/>
      <c r="AM42" s="367" t="str">
        <f t="shared" si="0"/>
        <v/>
      </c>
      <c r="AN42" s="367"/>
      <c r="AO42" s="368"/>
      <c r="AP42" s="368"/>
      <c r="AQ42" s="368"/>
      <c r="AR42" s="368"/>
      <c r="AS42" s="368"/>
      <c r="AT42" s="368"/>
      <c r="AU42" s="368"/>
      <c r="AV42" s="368"/>
      <c r="AW42" s="368"/>
      <c r="AX42" s="368"/>
      <c r="AY42" s="368"/>
      <c r="AZ42" s="368"/>
      <c r="BA42" s="368"/>
      <c r="BB42" s="368"/>
      <c r="BC42" s="368"/>
      <c r="BD42" s="180"/>
      <c r="BE42" s="367" t="str">
        <f t="shared" si="1"/>
        <v/>
      </c>
      <c r="BF42" s="367"/>
      <c r="BG42" s="368"/>
      <c r="BH42" s="368"/>
      <c r="BI42" s="368"/>
      <c r="BJ42" s="368"/>
      <c r="BK42" s="368"/>
      <c r="BL42" s="368"/>
      <c r="BM42" s="368"/>
      <c r="BN42" s="368"/>
      <c r="BO42" s="368"/>
      <c r="BP42" s="368"/>
      <c r="BQ42" s="368"/>
      <c r="BR42" s="368"/>
      <c r="BS42" s="368"/>
      <c r="BT42" s="368"/>
      <c r="BU42" s="368"/>
      <c r="BV42" s="180"/>
      <c r="BW42" s="367" t="str">
        <f t="shared" si="2"/>
        <v/>
      </c>
      <c r="BX42" s="367"/>
      <c r="BY42" s="368" t="str">
        <f>IF('[1]各会計、関係団体の財政状況及び健全化判断比率'!B76="","",'[1]各会計、関係団体の財政状況及び健全化判断比率'!B76)</f>
        <v/>
      </c>
      <c r="BZ42" s="368"/>
      <c r="CA42" s="368"/>
      <c r="CB42" s="368"/>
      <c r="CC42" s="368"/>
      <c r="CD42" s="368"/>
      <c r="CE42" s="368"/>
      <c r="CF42" s="368"/>
      <c r="CG42" s="368"/>
      <c r="CH42" s="368"/>
      <c r="CI42" s="368"/>
      <c r="CJ42" s="368"/>
      <c r="CK42" s="368"/>
      <c r="CL42" s="368"/>
      <c r="CM42" s="368"/>
      <c r="CN42" s="180"/>
      <c r="CO42" s="367" t="str">
        <f t="shared" si="3"/>
        <v/>
      </c>
      <c r="CP42" s="367"/>
      <c r="CQ42" s="368" t="str">
        <f>IF('[1]各会計、関係団体の財政状況及び健全化判断比率'!BS15="","",'[1]各会計、関係団体の財政状況及び健全化判断比率'!BS15)</f>
        <v/>
      </c>
      <c r="CR42" s="368"/>
      <c r="CS42" s="368"/>
      <c r="CT42" s="368"/>
      <c r="CU42" s="368"/>
      <c r="CV42" s="368"/>
      <c r="CW42" s="368"/>
      <c r="CX42" s="368"/>
      <c r="CY42" s="368"/>
      <c r="CZ42" s="368"/>
      <c r="DA42" s="368"/>
      <c r="DB42" s="368"/>
      <c r="DC42" s="368"/>
      <c r="DD42" s="368"/>
      <c r="DE42" s="368"/>
      <c r="DG42" s="365" t="str">
        <f>IF('[1]各会計、関係団体の財政状況及び健全化判断比率'!BR15="","",'[1]各会計、関係団体の財政状況及び健全化判断比率'!BR15)</f>
        <v/>
      </c>
      <c r="DH42" s="365"/>
      <c r="DI42" s="359"/>
    </row>
    <row r="43" spans="1:113" ht="32.25" customHeight="1">
      <c r="B43" s="198"/>
      <c r="C43" s="367" t="str">
        <f t="shared" si="5"/>
        <v/>
      </c>
      <c r="D43" s="367"/>
      <c r="E43" s="368" t="str">
        <f>IF('[1]各会計、関係団体の財政状況及び健全化判断比率'!B16="","",'[1]各会計、関係団体の財政状況及び健全化判断比率'!B16)</f>
        <v/>
      </c>
      <c r="F43" s="368"/>
      <c r="G43" s="368"/>
      <c r="H43" s="368"/>
      <c r="I43" s="368"/>
      <c r="J43" s="368"/>
      <c r="K43" s="368"/>
      <c r="L43" s="368"/>
      <c r="M43" s="368"/>
      <c r="N43" s="368"/>
      <c r="O43" s="368"/>
      <c r="P43" s="368"/>
      <c r="Q43" s="368"/>
      <c r="R43" s="368"/>
      <c r="S43" s="368"/>
      <c r="T43" s="180"/>
      <c r="U43" s="367" t="str">
        <f t="shared" si="4"/>
        <v/>
      </c>
      <c r="V43" s="367"/>
      <c r="W43" s="368"/>
      <c r="X43" s="368"/>
      <c r="Y43" s="368"/>
      <c r="Z43" s="368"/>
      <c r="AA43" s="368"/>
      <c r="AB43" s="368"/>
      <c r="AC43" s="368"/>
      <c r="AD43" s="368"/>
      <c r="AE43" s="368"/>
      <c r="AF43" s="368"/>
      <c r="AG43" s="368"/>
      <c r="AH43" s="368"/>
      <c r="AI43" s="368"/>
      <c r="AJ43" s="368"/>
      <c r="AK43" s="368"/>
      <c r="AL43" s="180"/>
      <c r="AM43" s="367" t="str">
        <f t="shared" si="0"/>
        <v/>
      </c>
      <c r="AN43" s="367"/>
      <c r="AO43" s="368"/>
      <c r="AP43" s="368"/>
      <c r="AQ43" s="368"/>
      <c r="AR43" s="368"/>
      <c r="AS43" s="368"/>
      <c r="AT43" s="368"/>
      <c r="AU43" s="368"/>
      <c r="AV43" s="368"/>
      <c r="AW43" s="368"/>
      <c r="AX43" s="368"/>
      <c r="AY43" s="368"/>
      <c r="AZ43" s="368"/>
      <c r="BA43" s="368"/>
      <c r="BB43" s="368"/>
      <c r="BC43" s="368"/>
      <c r="BD43" s="180"/>
      <c r="BE43" s="367" t="str">
        <f t="shared" si="1"/>
        <v/>
      </c>
      <c r="BF43" s="367"/>
      <c r="BG43" s="368"/>
      <c r="BH43" s="368"/>
      <c r="BI43" s="368"/>
      <c r="BJ43" s="368"/>
      <c r="BK43" s="368"/>
      <c r="BL43" s="368"/>
      <c r="BM43" s="368"/>
      <c r="BN43" s="368"/>
      <c r="BO43" s="368"/>
      <c r="BP43" s="368"/>
      <c r="BQ43" s="368"/>
      <c r="BR43" s="368"/>
      <c r="BS43" s="368"/>
      <c r="BT43" s="368"/>
      <c r="BU43" s="368"/>
      <c r="BV43" s="180"/>
      <c r="BW43" s="367" t="str">
        <f t="shared" si="2"/>
        <v/>
      </c>
      <c r="BX43" s="367"/>
      <c r="BY43" s="368" t="str">
        <f>IF('[1]各会計、関係団体の財政状況及び健全化判断比率'!B77="","",'[1]各会計、関係団体の財政状況及び健全化判断比率'!B77)</f>
        <v/>
      </c>
      <c r="BZ43" s="368"/>
      <c r="CA43" s="368"/>
      <c r="CB43" s="368"/>
      <c r="CC43" s="368"/>
      <c r="CD43" s="368"/>
      <c r="CE43" s="368"/>
      <c r="CF43" s="368"/>
      <c r="CG43" s="368"/>
      <c r="CH43" s="368"/>
      <c r="CI43" s="368"/>
      <c r="CJ43" s="368"/>
      <c r="CK43" s="368"/>
      <c r="CL43" s="368"/>
      <c r="CM43" s="368"/>
      <c r="CN43" s="180"/>
      <c r="CO43" s="367" t="str">
        <f t="shared" si="3"/>
        <v/>
      </c>
      <c r="CP43" s="367"/>
      <c r="CQ43" s="368" t="str">
        <f>IF('[1]各会計、関係団体の財政状況及び健全化判断比率'!BS16="","",'[1]各会計、関係団体の財政状況及び健全化判断比率'!BS16)</f>
        <v/>
      </c>
      <c r="CR43" s="368"/>
      <c r="CS43" s="368"/>
      <c r="CT43" s="368"/>
      <c r="CU43" s="368"/>
      <c r="CV43" s="368"/>
      <c r="CW43" s="368"/>
      <c r="CX43" s="368"/>
      <c r="CY43" s="368"/>
      <c r="CZ43" s="368"/>
      <c r="DA43" s="368"/>
      <c r="DB43" s="368"/>
      <c r="DC43" s="368"/>
      <c r="DD43" s="368"/>
      <c r="DE43" s="368"/>
      <c r="DG43" s="365" t="str">
        <f>IF('[1]各会計、関係団体の財政状況及び健全化判断比率'!BR16="","",'[1]各会計、関係団体の財政状況及び健全化判断比率'!BR16)</f>
        <v/>
      </c>
      <c r="DH43" s="365"/>
      <c r="DI43" s="359"/>
    </row>
    <row r="44" spans="1:113" ht="13.5" customHeight="1" thickBot="1">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row r="46" spans="1:113">
      <c r="B46" s="363" t="s">
        <v>166</v>
      </c>
      <c r="E46" s="364" t="s">
        <v>167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168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169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170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171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172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173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174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qhdxgdfPF5CP/BTbAaXG/N9MCAk0YlVR8oWZZHyUtrl1+AlJJDYBeLkEnJsv4c0J9G1GHUdoM2Wa7TSsHYfQ3w==" saltValue="HTvzyhhMCN4YwJNM+EIH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467</v>
      </c>
      <c r="G33" s="29" t="s">
        <v>468</v>
      </c>
      <c r="H33" s="29" t="s">
        <v>469</v>
      </c>
      <c r="I33" s="29" t="s">
        <v>470</v>
      </c>
      <c r="J33" s="30" t="s">
        <v>471</v>
      </c>
      <c r="K33" s="22"/>
      <c r="L33" s="22"/>
      <c r="M33" s="22"/>
      <c r="N33" s="22"/>
      <c r="O33" s="22"/>
      <c r="P33" s="22"/>
    </row>
    <row r="34" spans="1:16" ht="39" customHeight="1">
      <c r="A34" s="22"/>
      <c r="B34" s="31"/>
      <c r="C34" s="1151" t="s">
        <v>476</v>
      </c>
      <c r="D34" s="1151"/>
      <c r="E34" s="1152"/>
      <c r="F34" s="32" t="s">
        <v>477</v>
      </c>
      <c r="G34" s="33" t="s">
        <v>478</v>
      </c>
      <c r="H34" s="33" t="s">
        <v>479</v>
      </c>
      <c r="I34" s="33" t="s">
        <v>480</v>
      </c>
      <c r="J34" s="34" t="s">
        <v>481</v>
      </c>
      <c r="K34" s="22"/>
      <c r="L34" s="22"/>
      <c r="M34" s="22"/>
      <c r="N34" s="22"/>
      <c r="O34" s="22"/>
      <c r="P34" s="22"/>
    </row>
    <row r="35" spans="1:16" ht="39" customHeight="1">
      <c r="A35" s="22"/>
      <c r="B35" s="35"/>
      <c r="C35" s="1145" t="s">
        <v>482</v>
      </c>
      <c r="D35" s="1146"/>
      <c r="E35" s="1147"/>
      <c r="F35" s="36">
        <v>4.3499999999999996</v>
      </c>
      <c r="G35" s="37">
        <v>4.22</v>
      </c>
      <c r="H35" s="37">
        <v>4.33</v>
      </c>
      <c r="I35" s="37">
        <v>3.88</v>
      </c>
      <c r="J35" s="38">
        <v>4.92</v>
      </c>
      <c r="K35" s="22"/>
      <c r="L35" s="22"/>
      <c r="M35" s="22"/>
      <c r="N35" s="22"/>
      <c r="O35" s="22"/>
      <c r="P35" s="22"/>
    </row>
    <row r="36" spans="1:16" ht="39" customHeight="1">
      <c r="A36" s="22"/>
      <c r="B36" s="35"/>
      <c r="C36" s="1145" t="s">
        <v>483</v>
      </c>
      <c r="D36" s="1146"/>
      <c r="E36" s="1147"/>
      <c r="F36" s="36">
        <v>4.2</v>
      </c>
      <c r="G36" s="37">
        <v>3.03</v>
      </c>
      <c r="H36" s="37">
        <v>3.29</v>
      </c>
      <c r="I36" s="37">
        <v>9.8000000000000007</v>
      </c>
      <c r="J36" s="38">
        <v>4.0999999999999996</v>
      </c>
      <c r="K36" s="22"/>
      <c r="L36" s="22"/>
      <c r="M36" s="22"/>
      <c r="N36" s="22"/>
      <c r="O36" s="22"/>
      <c r="P36" s="22"/>
    </row>
    <row r="37" spans="1:16" ht="39" customHeight="1">
      <c r="A37" s="22"/>
      <c r="B37" s="35"/>
      <c r="C37" s="1145" t="s">
        <v>484</v>
      </c>
      <c r="D37" s="1146"/>
      <c r="E37" s="1147"/>
      <c r="F37" s="36">
        <v>2.57</v>
      </c>
      <c r="G37" s="37">
        <v>2.79</v>
      </c>
      <c r="H37" s="37">
        <v>3.09</v>
      </c>
      <c r="I37" s="37">
        <v>3.16</v>
      </c>
      <c r="J37" s="38">
        <v>3.14</v>
      </c>
      <c r="K37" s="22"/>
      <c r="L37" s="22"/>
      <c r="M37" s="22"/>
      <c r="N37" s="22"/>
      <c r="O37" s="22"/>
      <c r="P37" s="22"/>
    </row>
    <row r="38" spans="1:16" ht="39" customHeight="1">
      <c r="A38" s="22"/>
      <c r="B38" s="35"/>
      <c r="C38" s="1145" t="s">
        <v>485</v>
      </c>
      <c r="D38" s="1146"/>
      <c r="E38" s="1147"/>
      <c r="F38" s="36" t="s">
        <v>426</v>
      </c>
      <c r="G38" s="37">
        <v>0.15</v>
      </c>
      <c r="H38" s="37">
        <v>0.16</v>
      </c>
      <c r="I38" s="37">
        <v>1.02</v>
      </c>
      <c r="J38" s="38">
        <v>1.28</v>
      </c>
      <c r="K38" s="22"/>
      <c r="L38" s="22"/>
      <c r="M38" s="22"/>
      <c r="N38" s="22"/>
      <c r="O38" s="22"/>
      <c r="P38" s="22"/>
    </row>
    <row r="39" spans="1:16" ht="39" customHeight="1">
      <c r="A39" s="22"/>
      <c r="B39" s="35"/>
      <c r="C39" s="1145" t="s">
        <v>486</v>
      </c>
      <c r="D39" s="1146"/>
      <c r="E39" s="1147"/>
      <c r="F39" s="36">
        <v>4.03</v>
      </c>
      <c r="G39" s="37">
        <v>0.28000000000000003</v>
      </c>
      <c r="H39" s="37">
        <v>0.38</v>
      </c>
      <c r="I39" s="37">
        <v>0.64</v>
      </c>
      <c r="J39" s="38">
        <v>0.62</v>
      </c>
      <c r="K39" s="22"/>
      <c r="L39" s="22"/>
      <c r="M39" s="22"/>
      <c r="N39" s="22"/>
      <c r="O39" s="22"/>
      <c r="P39" s="22"/>
    </row>
    <row r="40" spans="1:16" ht="39" customHeight="1">
      <c r="A40" s="22"/>
      <c r="B40" s="35"/>
      <c r="C40" s="1145" t="s">
        <v>487</v>
      </c>
      <c r="D40" s="1146"/>
      <c r="E40" s="1147"/>
      <c r="F40" s="36">
        <v>0.13</v>
      </c>
      <c r="G40" s="37">
        <v>0.14000000000000001</v>
      </c>
      <c r="H40" s="37">
        <v>0.13</v>
      </c>
      <c r="I40" s="37">
        <v>0.14000000000000001</v>
      </c>
      <c r="J40" s="38">
        <v>0.15</v>
      </c>
      <c r="K40" s="22"/>
      <c r="L40" s="22"/>
      <c r="M40" s="22"/>
      <c r="N40" s="22"/>
      <c r="O40" s="22"/>
      <c r="P40" s="22"/>
    </row>
    <row r="41" spans="1:16" ht="39" customHeight="1">
      <c r="A41" s="22"/>
      <c r="B41" s="35"/>
      <c r="C41" s="1145" t="s">
        <v>488</v>
      </c>
      <c r="D41" s="1146"/>
      <c r="E41" s="1147"/>
      <c r="F41" s="36">
        <v>0.06</v>
      </c>
      <c r="G41" s="37">
        <v>0.09</v>
      </c>
      <c r="H41" s="37">
        <v>7.0000000000000007E-2</v>
      </c>
      <c r="I41" s="37">
        <v>0.1</v>
      </c>
      <c r="J41" s="38">
        <v>0.14000000000000001</v>
      </c>
      <c r="K41" s="22"/>
      <c r="L41" s="22"/>
      <c r="M41" s="22"/>
      <c r="N41" s="22"/>
      <c r="O41" s="22"/>
      <c r="P41" s="22"/>
    </row>
    <row r="42" spans="1:16" ht="39" customHeight="1">
      <c r="A42" s="22"/>
      <c r="B42" s="39"/>
      <c r="C42" s="1145" t="s">
        <v>489</v>
      </c>
      <c r="D42" s="1146"/>
      <c r="E42" s="1147"/>
      <c r="F42" s="36" t="s">
        <v>426</v>
      </c>
      <c r="G42" s="37" t="s">
        <v>426</v>
      </c>
      <c r="H42" s="37" t="s">
        <v>426</v>
      </c>
      <c r="I42" s="37" t="s">
        <v>426</v>
      </c>
      <c r="J42" s="38" t="s">
        <v>426</v>
      </c>
      <c r="K42" s="22"/>
      <c r="L42" s="22"/>
      <c r="M42" s="22"/>
      <c r="N42" s="22"/>
      <c r="O42" s="22"/>
      <c r="P42" s="22"/>
    </row>
    <row r="43" spans="1:16" ht="39" customHeight="1" thickBot="1">
      <c r="A43" s="22"/>
      <c r="B43" s="40"/>
      <c r="C43" s="1148" t="s">
        <v>490</v>
      </c>
      <c r="D43" s="1149"/>
      <c r="E43" s="1150"/>
      <c r="F43" s="41">
        <v>2.3199999999999998</v>
      </c>
      <c r="G43" s="42">
        <v>0.46</v>
      </c>
      <c r="H43" s="42">
        <v>0.77</v>
      </c>
      <c r="I43" s="42">
        <v>0.86</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f05ZBtEXU+eocAJR1zFxEXEoTCoIT36Tp4qFXanhf6cObDGVBfElzoocBygbKNSdfk75oKTjPMICBMcLsNC4pg==" saltValue="imISfyqzGNtKMMos/Wd5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467</v>
      </c>
      <c r="L44" s="56" t="s">
        <v>468</v>
      </c>
      <c r="M44" s="56" t="s">
        <v>469</v>
      </c>
      <c r="N44" s="56" t="s">
        <v>470</v>
      </c>
      <c r="O44" s="57" t="s">
        <v>471</v>
      </c>
      <c r="P44" s="48"/>
      <c r="Q44" s="48"/>
      <c r="R44" s="48"/>
      <c r="S44" s="48"/>
      <c r="T44" s="48"/>
      <c r="U44" s="48"/>
    </row>
    <row r="45" spans="1:21" ht="30.75" customHeight="1">
      <c r="A45" s="48"/>
      <c r="B45" s="1176" t="s">
        <v>11</v>
      </c>
      <c r="C45" s="1177"/>
      <c r="D45" s="58"/>
      <c r="E45" s="1182" t="s">
        <v>12</v>
      </c>
      <c r="F45" s="1182"/>
      <c r="G45" s="1182"/>
      <c r="H45" s="1182"/>
      <c r="I45" s="1182"/>
      <c r="J45" s="1183"/>
      <c r="K45" s="59">
        <v>6698</v>
      </c>
      <c r="L45" s="60">
        <v>6869</v>
      </c>
      <c r="M45" s="60">
        <v>6901</v>
      </c>
      <c r="N45" s="60">
        <v>7005</v>
      </c>
      <c r="O45" s="61">
        <v>7130</v>
      </c>
      <c r="P45" s="48"/>
      <c r="Q45" s="48"/>
      <c r="R45" s="48"/>
      <c r="S45" s="48"/>
      <c r="T45" s="48"/>
      <c r="U45" s="48"/>
    </row>
    <row r="46" spans="1:21" ht="30.75" customHeight="1">
      <c r="A46" s="48"/>
      <c r="B46" s="1178"/>
      <c r="C46" s="1179"/>
      <c r="D46" s="62"/>
      <c r="E46" s="1155" t="s">
        <v>13</v>
      </c>
      <c r="F46" s="1155"/>
      <c r="G46" s="1155"/>
      <c r="H46" s="1155"/>
      <c r="I46" s="1155"/>
      <c r="J46" s="1156"/>
      <c r="K46" s="63" t="s">
        <v>426</v>
      </c>
      <c r="L46" s="64" t="s">
        <v>426</v>
      </c>
      <c r="M46" s="64" t="s">
        <v>426</v>
      </c>
      <c r="N46" s="64" t="s">
        <v>426</v>
      </c>
      <c r="O46" s="65" t="s">
        <v>426</v>
      </c>
      <c r="P46" s="48"/>
      <c r="Q46" s="48"/>
      <c r="R46" s="48"/>
      <c r="S46" s="48"/>
      <c r="T46" s="48"/>
      <c r="U46" s="48"/>
    </row>
    <row r="47" spans="1:21" ht="30.75" customHeight="1">
      <c r="A47" s="48"/>
      <c r="B47" s="1178"/>
      <c r="C47" s="1179"/>
      <c r="D47" s="62"/>
      <c r="E47" s="1155" t="s">
        <v>14</v>
      </c>
      <c r="F47" s="1155"/>
      <c r="G47" s="1155"/>
      <c r="H47" s="1155"/>
      <c r="I47" s="1155"/>
      <c r="J47" s="1156"/>
      <c r="K47" s="63" t="s">
        <v>426</v>
      </c>
      <c r="L47" s="64" t="s">
        <v>426</v>
      </c>
      <c r="M47" s="64" t="s">
        <v>426</v>
      </c>
      <c r="N47" s="64" t="s">
        <v>426</v>
      </c>
      <c r="O47" s="65" t="s">
        <v>426</v>
      </c>
      <c r="P47" s="48"/>
      <c r="Q47" s="48"/>
      <c r="R47" s="48"/>
      <c r="S47" s="48"/>
      <c r="T47" s="48"/>
      <c r="U47" s="48"/>
    </row>
    <row r="48" spans="1:21" ht="30.75" customHeight="1">
      <c r="A48" s="48"/>
      <c r="B48" s="1178"/>
      <c r="C48" s="1179"/>
      <c r="D48" s="62"/>
      <c r="E48" s="1155" t="s">
        <v>15</v>
      </c>
      <c r="F48" s="1155"/>
      <c r="G48" s="1155"/>
      <c r="H48" s="1155"/>
      <c r="I48" s="1155"/>
      <c r="J48" s="1156"/>
      <c r="K48" s="63">
        <v>503</v>
      </c>
      <c r="L48" s="64">
        <v>510</v>
      </c>
      <c r="M48" s="64">
        <v>478</v>
      </c>
      <c r="N48" s="64">
        <v>518</v>
      </c>
      <c r="O48" s="65">
        <v>614</v>
      </c>
      <c r="P48" s="48"/>
      <c r="Q48" s="48"/>
      <c r="R48" s="48"/>
      <c r="S48" s="48"/>
      <c r="T48" s="48"/>
      <c r="U48" s="48"/>
    </row>
    <row r="49" spans="1:21" ht="30.75" customHeight="1">
      <c r="A49" s="48"/>
      <c r="B49" s="1178"/>
      <c r="C49" s="1179"/>
      <c r="D49" s="62"/>
      <c r="E49" s="1155" t="s">
        <v>16</v>
      </c>
      <c r="F49" s="1155"/>
      <c r="G49" s="1155"/>
      <c r="H49" s="1155"/>
      <c r="I49" s="1155"/>
      <c r="J49" s="1156"/>
      <c r="K49" s="63">
        <v>4</v>
      </c>
      <c r="L49" s="64">
        <v>17</v>
      </c>
      <c r="M49" s="64">
        <v>40</v>
      </c>
      <c r="N49" s="64">
        <v>88</v>
      </c>
      <c r="O49" s="65">
        <v>114</v>
      </c>
      <c r="P49" s="48"/>
      <c r="Q49" s="48"/>
      <c r="R49" s="48"/>
      <c r="S49" s="48"/>
      <c r="T49" s="48"/>
      <c r="U49" s="48"/>
    </row>
    <row r="50" spans="1:21" ht="30.75" customHeight="1">
      <c r="A50" s="48"/>
      <c r="B50" s="1178"/>
      <c r="C50" s="1179"/>
      <c r="D50" s="62"/>
      <c r="E50" s="1155" t="s">
        <v>17</v>
      </c>
      <c r="F50" s="1155"/>
      <c r="G50" s="1155"/>
      <c r="H50" s="1155"/>
      <c r="I50" s="1155"/>
      <c r="J50" s="1156"/>
      <c r="K50" s="63">
        <v>75</v>
      </c>
      <c r="L50" s="64">
        <v>60</v>
      </c>
      <c r="M50" s="64">
        <v>35</v>
      </c>
      <c r="N50" s="64">
        <v>2</v>
      </c>
      <c r="O50" s="65">
        <v>1</v>
      </c>
      <c r="P50" s="48"/>
      <c r="Q50" s="48"/>
      <c r="R50" s="48"/>
      <c r="S50" s="48"/>
      <c r="T50" s="48"/>
      <c r="U50" s="48"/>
    </row>
    <row r="51" spans="1:21" ht="30.75" customHeight="1">
      <c r="A51" s="48"/>
      <c r="B51" s="1180"/>
      <c r="C51" s="1181"/>
      <c r="D51" s="66"/>
      <c r="E51" s="1155" t="s">
        <v>18</v>
      </c>
      <c r="F51" s="1155"/>
      <c r="G51" s="1155"/>
      <c r="H51" s="1155"/>
      <c r="I51" s="1155"/>
      <c r="J51" s="1156"/>
      <c r="K51" s="63" t="s">
        <v>426</v>
      </c>
      <c r="L51" s="64">
        <v>0</v>
      </c>
      <c r="M51" s="64">
        <v>0</v>
      </c>
      <c r="N51" s="64" t="s">
        <v>426</v>
      </c>
      <c r="O51" s="65" t="s">
        <v>426</v>
      </c>
      <c r="P51" s="48"/>
      <c r="Q51" s="48"/>
      <c r="R51" s="48"/>
      <c r="S51" s="48"/>
      <c r="T51" s="48"/>
      <c r="U51" s="48"/>
    </row>
    <row r="52" spans="1:21" ht="30.75" customHeight="1">
      <c r="A52" s="48"/>
      <c r="B52" s="1153" t="s">
        <v>19</v>
      </c>
      <c r="C52" s="1154"/>
      <c r="D52" s="66"/>
      <c r="E52" s="1155" t="s">
        <v>20</v>
      </c>
      <c r="F52" s="1155"/>
      <c r="G52" s="1155"/>
      <c r="H52" s="1155"/>
      <c r="I52" s="1155"/>
      <c r="J52" s="1156"/>
      <c r="K52" s="63">
        <v>5838</v>
      </c>
      <c r="L52" s="64">
        <v>5660</v>
      </c>
      <c r="M52" s="64">
        <v>5721</v>
      </c>
      <c r="N52" s="64">
        <v>5702</v>
      </c>
      <c r="O52" s="65">
        <v>5589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1442</v>
      </c>
      <c r="L53" s="69">
        <v>1796</v>
      </c>
      <c r="M53" s="69">
        <v>1733</v>
      </c>
      <c r="N53" s="69">
        <v>1911</v>
      </c>
      <c r="O53" s="70">
        <v>2270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491</v>
      </c>
      <c r="P56" s="48"/>
      <c r="Q56" s="48"/>
      <c r="R56" s="48"/>
      <c r="S56" s="48"/>
      <c r="T56" s="48"/>
      <c r="U56" s="48"/>
    </row>
    <row r="57" spans="1:21" ht="31.5" customHeight="1" thickBot="1">
      <c r="A57" s="48"/>
      <c r="B57" s="76"/>
      <c r="C57" s="77"/>
      <c r="D57" s="77"/>
      <c r="E57" s="78"/>
      <c r="F57" s="78"/>
      <c r="G57" s="78"/>
      <c r="H57" s="78"/>
      <c r="I57" s="78"/>
      <c r="J57" s="79" t="s">
        <v>2</v>
      </c>
      <c r="K57" s="80" t="s">
        <v>492</v>
      </c>
      <c r="L57" s="81" t="s">
        <v>493</v>
      </c>
      <c r="M57" s="81" t="s">
        <v>494</v>
      </c>
      <c r="N57" s="81" t="s">
        <v>495</v>
      </c>
      <c r="O57" s="82" t="s">
        <v>496</v>
      </c>
      <c r="P57" s="48"/>
      <c r="Q57" s="48"/>
      <c r="R57" s="48"/>
      <c r="S57" s="48"/>
      <c r="T57" s="48"/>
      <c r="U57" s="48"/>
    </row>
    <row r="58" spans="1:21" ht="31.5" customHeight="1">
      <c r="B58" s="1161" t="s">
        <v>26</v>
      </c>
      <c r="C58" s="1162"/>
      <c r="D58" s="1167" t="s">
        <v>27</v>
      </c>
      <c r="E58" s="1168"/>
      <c r="F58" s="1168"/>
      <c r="G58" s="1168"/>
      <c r="H58" s="1168"/>
      <c r="I58" s="1168"/>
      <c r="J58" s="1169"/>
      <c r="K58" s="83" t="s">
        <v>574</v>
      </c>
      <c r="L58" s="84" t="s">
        <v>575</v>
      </c>
      <c r="M58" s="84" t="s">
        <v>574</v>
      </c>
      <c r="N58" s="84" t="s">
        <v>574</v>
      </c>
      <c r="O58" s="85" t="s">
        <v>574</v>
      </c>
    </row>
    <row r="59" spans="1:21" ht="31.5" customHeight="1">
      <c r="B59" s="1163"/>
      <c r="C59" s="1164"/>
      <c r="D59" s="1170" t="s">
        <v>28</v>
      </c>
      <c r="E59" s="1171"/>
      <c r="F59" s="1171"/>
      <c r="G59" s="1171"/>
      <c r="H59" s="1171"/>
      <c r="I59" s="1171"/>
      <c r="J59" s="1172"/>
      <c r="K59" s="86" t="s">
        <v>574</v>
      </c>
      <c r="L59" s="87" t="s">
        <v>574</v>
      </c>
      <c r="M59" s="87" t="s">
        <v>574</v>
      </c>
      <c r="N59" s="87" t="s">
        <v>576</v>
      </c>
      <c r="O59" s="88" t="s">
        <v>577</v>
      </c>
    </row>
    <row r="60" spans="1:21" ht="31.5" customHeight="1" thickBot="1">
      <c r="B60" s="1165"/>
      <c r="C60" s="1166"/>
      <c r="D60" s="1173" t="s">
        <v>29</v>
      </c>
      <c r="E60" s="1174"/>
      <c r="F60" s="1174"/>
      <c r="G60" s="1174"/>
      <c r="H60" s="1174"/>
      <c r="I60" s="1174"/>
      <c r="J60" s="1175"/>
      <c r="K60" s="89" t="s">
        <v>574</v>
      </c>
      <c r="L60" s="90" t="s">
        <v>574</v>
      </c>
      <c r="M60" s="90" t="s">
        <v>574</v>
      </c>
      <c r="N60" s="90" t="s">
        <v>574</v>
      </c>
      <c r="O60" s="91" t="s">
        <v>578</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5KvS+5lU8PVvV2m4r8i8hBVVk4Aj6FrCjsFw29rko18R+93t6oUeYzICaFAFQejFCkc7wLwCjZDhe+GH7nIUw==" saltValue="l+VAEflCMWltqQJvi8la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467</v>
      </c>
      <c r="J40" s="103" t="s">
        <v>468</v>
      </c>
      <c r="K40" s="103" t="s">
        <v>469</v>
      </c>
      <c r="L40" s="103" t="s">
        <v>470</v>
      </c>
      <c r="M40" s="104" t="s">
        <v>471</v>
      </c>
    </row>
    <row r="41" spans="2:13" ht="27.75" customHeight="1">
      <c r="B41" s="1196" t="s">
        <v>32</v>
      </c>
      <c r="C41" s="1197"/>
      <c r="D41" s="105"/>
      <c r="E41" s="1198" t="s">
        <v>33</v>
      </c>
      <c r="F41" s="1198"/>
      <c r="G41" s="1198"/>
      <c r="H41" s="1199"/>
      <c r="I41" s="340">
        <v>76452</v>
      </c>
      <c r="J41" s="341">
        <v>75475</v>
      </c>
      <c r="K41" s="341">
        <v>73620</v>
      </c>
      <c r="L41" s="341">
        <v>72290</v>
      </c>
      <c r="M41" s="342">
        <v>70220</v>
      </c>
    </row>
    <row r="42" spans="2:13" ht="27.75" customHeight="1">
      <c r="B42" s="1186"/>
      <c r="C42" s="1187"/>
      <c r="D42" s="106"/>
      <c r="E42" s="1190" t="s">
        <v>34</v>
      </c>
      <c r="F42" s="1190"/>
      <c r="G42" s="1190"/>
      <c r="H42" s="1191"/>
      <c r="I42" s="343">
        <v>1600</v>
      </c>
      <c r="J42" s="344" t="s">
        <v>426</v>
      </c>
      <c r="K42" s="344" t="s">
        <v>426</v>
      </c>
      <c r="L42" s="344" t="s">
        <v>426</v>
      </c>
      <c r="M42" s="345" t="s">
        <v>426</v>
      </c>
    </row>
    <row r="43" spans="2:13" ht="27.75" customHeight="1">
      <c r="B43" s="1186"/>
      <c r="C43" s="1187"/>
      <c r="D43" s="106"/>
      <c r="E43" s="1190" t="s">
        <v>35</v>
      </c>
      <c r="F43" s="1190"/>
      <c r="G43" s="1190"/>
      <c r="H43" s="1191"/>
      <c r="I43" s="343">
        <v>7749</v>
      </c>
      <c r="J43" s="344">
        <v>8157</v>
      </c>
      <c r="K43" s="344">
        <v>8137</v>
      </c>
      <c r="L43" s="344">
        <v>8821</v>
      </c>
      <c r="M43" s="345">
        <v>8331</v>
      </c>
    </row>
    <row r="44" spans="2:13" ht="27.75" customHeight="1">
      <c r="B44" s="1186"/>
      <c r="C44" s="1187"/>
      <c r="D44" s="106"/>
      <c r="E44" s="1190" t="s">
        <v>36</v>
      </c>
      <c r="F44" s="1190"/>
      <c r="G44" s="1190"/>
      <c r="H44" s="1191"/>
      <c r="I44" s="343">
        <v>88</v>
      </c>
      <c r="J44" s="344">
        <v>32</v>
      </c>
      <c r="K44" s="344" t="s">
        <v>426</v>
      </c>
      <c r="L44" s="344" t="s">
        <v>426</v>
      </c>
      <c r="M44" s="345">
        <v>71</v>
      </c>
    </row>
    <row r="45" spans="2:13" ht="27.75" customHeight="1">
      <c r="B45" s="1186"/>
      <c r="C45" s="1187"/>
      <c r="D45" s="106"/>
      <c r="E45" s="1190" t="s">
        <v>37</v>
      </c>
      <c r="F45" s="1190"/>
      <c r="G45" s="1190"/>
      <c r="H45" s="1191"/>
      <c r="I45" s="343">
        <v>7925</v>
      </c>
      <c r="J45" s="344">
        <v>7854</v>
      </c>
      <c r="K45" s="344">
        <v>6911</v>
      </c>
      <c r="L45" s="344">
        <v>6410</v>
      </c>
      <c r="M45" s="345">
        <v>6097</v>
      </c>
    </row>
    <row r="46" spans="2:13" ht="27.75" customHeight="1">
      <c r="B46" s="1186"/>
      <c r="C46" s="1187"/>
      <c r="D46" s="107"/>
      <c r="E46" s="1190" t="s">
        <v>38</v>
      </c>
      <c r="F46" s="1190"/>
      <c r="G46" s="1190"/>
      <c r="H46" s="1191"/>
      <c r="I46" s="343">
        <v>1</v>
      </c>
      <c r="J46" s="344" t="s">
        <v>426</v>
      </c>
      <c r="K46" s="344" t="s">
        <v>426</v>
      </c>
      <c r="L46" s="344" t="s">
        <v>426</v>
      </c>
      <c r="M46" s="345" t="s">
        <v>426</v>
      </c>
    </row>
    <row r="47" spans="2:13" ht="27.75" customHeight="1">
      <c r="B47" s="1186"/>
      <c r="C47" s="1187"/>
      <c r="D47" s="108"/>
      <c r="E47" s="1200" t="s">
        <v>39</v>
      </c>
      <c r="F47" s="1201"/>
      <c r="G47" s="1201"/>
      <c r="H47" s="1202"/>
      <c r="I47" s="343" t="s">
        <v>426</v>
      </c>
      <c r="J47" s="344" t="s">
        <v>426</v>
      </c>
      <c r="K47" s="344" t="s">
        <v>426</v>
      </c>
      <c r="L47" s="344" t="s">
        <v>426</v>
      </c>
      <c r="M47" s="345" t="s">
        <v>426</v>
      </c>
    </row>
    <row r="48" spans="2:13" ht="27.75" customHeight="1">
      <c r="B48" s="1186"/>
      <c r="C48" s="1187"/>
      <c r="D48" s="106"/>
      <c r="E48" s="1190" t="s">
        <v>40</v>
      </c>
      <c r="F48" s="1190"/>
      <c r="G48" s="1190"/>
      <c r="H48" s="1191"/>
      <c r="I48" s="343" t="s">
        <v>426</v>
      </c>
      <c r="J48" s="344" t="s">
        <v>426</v>
      </c>
      <c r="K48" s="344" t="s">
        <v>426</v>
      </c>
      <c r="L48" s="344" t="s">
        <v>426</v>
      </c>
      <c r="M48" s="345" t="s">
        <v>426</v>
      </c>
    </row>
    <row r="49" spans="2:13" ht="27.75" customHeight="1">
      <c r="B49" s="1188"/>
      <c r="C49" s="1189"/>
      <c r="D49" s="106"/>
      <c r="E49" s="1190" t="s">
        <v>41</v>
      </c>
      <c r="F49" s="1190"/>
      <c r="G49" s="1190"/>
      <c r="H49" s="1191"/>
      <c r="I49" s="343" t="s">
        <v>426</v>
      </c>
      <c r="J49" s="344" t="s">
        <v>426</v>
      </c>
      <c r="K49" s="344" t="s">
        <v>426</v>
      </c>
      <c r="L49" s="344" t="s">
        <v>426</v>
      </c>
      <c r="M49" s="345" t="s">
        <v>426</v>
      </c>
    </row>
    <row r="50" spans="2:13" ht="27.75" customHeight="1">
      <c r="B50" s="1184" t="s">
        <v>42</v>
      </c>
      <c r="C50" s="1185"/>
      <c r="D50" s="109"/>
      <c r="E50" s="1190" t="s">
        <v>43</v>
      </c>
      <c r="F50" s="1190"/>
      <c r="G50" s="1190"/>
      <c r="H50" s="1191"/>
      <c r="I50" s="343">
        <v>22403</v>
      </c>
      <c r="J50" s="344">
        <v>23549</v>
      </c>
      <c r="K50" s="344">
        <v>23436</v>
      </c>
      <c r="L50" s="344">
        <v>25985</v>
      </c>
      <c r="M50" s="345">
        <v>29115</v>
      </c>
    </row>
    <row r="51" spans="2:13" ht="27.75" customHeight="1">
      <c r="B51" s="1186"/>
      <c r="C51" s="1187"/>
      <c r="D51" s="106"/>
      <c r="E51" s="1190" t="s">
        <v>44</v>
      </c>
      <c r="F51" s="1190"/>
      <c r="G51" s="1190"/>
      <c r="H51" s="1191"/>
      <c r="I51" s="343">
        <v>5354</v>
      </c>
      <c r="J51" s="344">
        <v>3523</v>
      </c>
      <c r="K51" s="344">
        <v>3218</v>
      </c>
      <c r="L51" s="344">
        <v>2946</v>
      </c>
      <c r="M51" s="345">
        <v>2632</v>
      </c>
    </row>
    <row r="52" spans="2:13" ht="27.75" customHeight="1">
      <c r="B52" s="1188"/>
      <c r="C52" s="1189"/>
      <c r="D52" s="106"/>
      <c r="E52" s="1190" t="s">
        <v>45</v>
      </c>
      <c r="F52" s="1190"/>
      <c r="G52" s="1190"/>
      <c r="H52" s="1191"/>
      <c r="I52" s="343">
        <v>60614</v>
      </c>
      <c r="J52" s="344">
        <v>59711</v>
      </c>
      <c r="K52" s="344">
        <v>58619</v>
      </c>
      <c r="L52" s="344">
        <v>58110</v>
      </c>
      <c r="M52" s="345">
        <v>55506</v>
      </c>
    </row>
    <row r="53" spans="2:13" ht="27.75" customHeight="1" thickBot="1">
      <c r="B53" s="1192" t="s">
        <v>46</v>
      </c>
      <c r="C53" s="1193"/>
      <c r="D53" s="110"/>
      <c r="E53" s="1194" t="s">
        <v>47</v>
      </c>
      <c r="F53" s="1194"/>
      <c r="G53" s="1194"/>
      <c r="H53" s="1195"/>
      <c r="I53" s="346">
        <v>5445</v>
      </c>
      <c r="J53" s="347">
        <v>4735</v>
      </c>
      <c r="K53" s="347">
        <v>3394</v>
      </c>
      <c r="L53" s="347">
        <v>479</v>
      </c>
      <c r="M53" s="348">
        <v>-2533</v>
      </c>
    </row>
    <row r="54" spans="2:13" ht="27.75" customHeight="1">
      <c r="B54" s="111" t="s">
        <v>48</v>
      </c>
      <c r="C54" s="112"/>
      <c r="D54" s="112"/>
      <c r="E54" s="113"/>
      <c r="F54" s="113"/>
      <c r="G54" s="113"/>
      <c r="H54" s="113"/>
      <c r="I54" s="114"/>
      <c r="J54" s="114"/>
      <c r="K54" s="114"/>
      <c r="L54" s="114"/>
      <c r="M54" s="114"/>
    </row>
    <row r="55" spans="2:13"/>
  </sheetData>
  <sheetProtection algorithmName="SHA-512" hashValue="LUrqOD1k9LZb09VVuOawbC+1xhPODvrNALIUznTAoot72X0l9Jzu8InrBwjLnTsS+hcdrcMBeUSgABh8tP/k7Q==" saltValue="WwgZHecOb5P/6tGsg9wW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469</v>
      </c>
      <c r="G54" s="119" t="s">
        <v>470</v>
      </c>
      <c r="H54" s="120" t="s">
        <v>471</v>
      </c>
    </row>
    <row r="55" spans="2:8" ht="52.5" customHeight="1">
      <c r="B55" s="121"/>
      <c r="C55" s="1211" t="s">
        <v>50</v>
      </c>
      <c r="D55" s="1211"/>
      <c r="E55" s="1212"/>
      <c r="F55" s="122">
        <v>8487</v>
      </c>
      <c r="G55" s="122">
        <v>9095</v>
      </c>
      <c r="H55" s="123">
        <v>8998</v>
      </c>
    </row>
    <row r="56" spans="2:8" ht="52.5" customHeight="1">
      <c r="B56" s="124"/>
      <c r="C56" s="1213" t="s">
        <v>51</v>
      </c>
      <c r="D56" s="1213"/>
      <c r="E56" s="1214"/>
      <c r="F56" s="125">
        <v>6795</v>
      </c>
      <c r="G56" s="125">
        <v>7361</v>
      </c>
      <c r="H56" s="126">
        <v>8255</v>
      </c>
    </row>
    <row r="57" spans="2:8" ht="53.25" customHeight="1">
      <c r="B57" s="124"/>
      <c r="C57" s="1215" t="s">
        <v>52</v>
      </c>
      <c r="D57" s="1215"/>
      <c r="E57" s="1216"/>
      <c r="F57" s="127">
        <v>9015</v>
      </c>
      <c r="G57" s="127">
        <v>9933</v>
      </c>
      <c r="H57" s="128">
        <v>11567</v>
      </c>
    </row>
    <row r="58" spans="2:8" ht="45.75" customHeight="1">
      <c r="B58" s="129"/>
      <c r="C58" s="1203" t="s">
        <v>508</v>
      </c>
      <c r="D58" s="1204"/>
      <c r="E58" s="1205"/>
      <c r="F58" s="130">
        <v>4000</v>
      </c>
      <c r="G58" s="130">
        <v>4000</v>
      </c>
      <c r="H58" s="131">
        <v>4000</v>
      </c>
    </row>
    <row r="59" spans="2:8" ht="45.75" customHeight="1">
      <c r="B59" s="129"/>
      <c r="C59" s="1203" t="s">
        <v>509</v>
      </c>
      <c r="D59" s="1204"/>
      <c r="E59" s="1205"/>
      <c r="F59" s="130">
        <v>1742</v>
      </c>
      <c r="G59" s="130">
        <v>2687</v>
      </c>
      <c r="H59" s="131">
        <v>3335</v>
      </c>
    </row>
    <row r="60" spans="2:8" ht="45.75" customHeight="1">
      <c r="B60" s="129"/>
      <c r="C60" s="1203" t="s">
        <v>510</v>
      </c>
      <c r="D60" s="1204"/>
      <c r="E60" s="1205"/>
      <c r="F60" s="130">
        <v>2669</v>
      </c>
      <c r="G60" s="130">
        <v>2624</v>
      </c>
      <c r="H60" s="131">
        <v>2600</v>
      </c>
    </row>
    <row r="61" spans="2:8" ht="45.75" customHeight="1">
      <c r="B61" s="129"/>
      <c r="C61" s="1203" t="s">
        <v>512</v>
      </c>
      <c r="D61" s="1204"/>
      <c r="E61" s="1205"/>
      <c r="F61" s="130" t="s">
        <v>513</v>
      </c>
      <c r="G61" s="130" t="s">
        <v>514</v>
      </c>
      <c r="H61" s="131">
        <v>1002</v>
      </c>
    </row>
    <row r="62" spans="2:8" ht="45.75" customHeight="1" thickBot="1">
      <c r="B62" s="132"/>
      <c r="C62" s="1206" t="s">
        <v>511</v>
      </c>
      <c r="D62" s="1207"/>
      <c r="E62" s="1208"/>
      <c r="F62" s="133">
        <v>273</v>
      </c>
      <c r="G62" s="133">
        <v>275</v>
      </c>
      <c r="H62" s="134">
        <v>276</v>
      </c>
    </row>
    <row r="63" spans="2:8" ht="52.5" customHeight="1" thickBot="1">
      <c r="B63" s="135"/>
      <c r="C63" s="1209" t="s">
        <v>53</v>
      </c>
      <c r="D63" s="1209"/>
      <c r="E63" s="1210"/>
      <c r="F63" s="136">
        <v>24297</v>
      </c>
      <c r="G63" s="136">
        <v>26389</v>
      </c>
      <c r="H63" s="137">
        <v>28821</v>
      </c>
    </row>
    <row r="64" spans="2:8"/>
  </sheetData>
  <sheetProtection algorithmName="SHA-512" hashValue="KDzglw9t4YOGYpdpyhKr6TpZvdhisCxMwxMcxG6oFmn4IX3hKQwJAto6ZxyeOSnAw8Vw/t+LQwjbv0aLpIN7uw==" saltValue="U6CRU+7tbH9DTvLe4Tt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34"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464</v>
      </c>
      <c r="G2" s="151"/>
      <c r="H2" s="152"/>
    </row>
    <row r="3" spans="1:8">
      <c r="A3" s="148" t="s">
        <v>457</v>
      </c>
      <c r="B3" s="153"/>
      <c r="C3" s="154"/>
      <c r="D3" s="155">
        <v>41256</v>
      </c>
      <c r="E3" s="156"/>
      <c r="F3" s="157">
        <v>43226</v>
      </c>
      <c r="G3" s="158"/>
      <c r="H3" s="159"/>
    </row>
    <row r="4" spans="1:8">
      <c r="A4" s="160"/>
      <c r="B4" s="161"/>
      <c r="C4" s="162"/>
      <c r="D4" s="163">
        <v>30085</v>
      </c>
      <c r="E4" s="164"/>
      <c r="F4" s="165">
        <v>22622</v>
      </c>
      <c r="G4" s="166"/>
      <c r="H4" s="167"/>
    </row>
    <row r="5" spans="1:8">
      <c r="A5" s="148" t="s">
        <v>459</v>
      </c>
      <c r="B5" s="153"/>
      <c r="C5" s="154"/>
      <c r="D5" s="155">
        <v>57913</v>
      </c>
      <c r="E5" s="156"/>
      <c r="F5" s="157">
        <v>42836</v>
      </c>
      <c r="G5" s="158"/>
      <c r="H5" s="159"/>
    </row>
    <row r="6" spans="1:8">
      <c r="A6" s="160"/>
      <c r="B6" s="161"/>
      <c r="C6" s="162"/>
      <c r="D6" s="163">
        <v>37157</v>
      </c>
      <c r="E6" s="164"/>
      <c r="F6" s="165">
        <v>22936</v>
      </c>
      <c r="G6" s="166"/>
      <c r="H6" s="167"/>
    </row>
    <row r="7" spans="1:8">
      <c r="A7" s="148" t="s">
        <v>460</v>
      </c>
      <c r="B7" s="153"/>
      <c r="C7" s="154"/>
      <c r="D7" s="155">
        <v>48001</v>
      </c>
      <c r="E7" s="156"/>
      <c r="F7" s="157">
        <v>44161</v>
      </c>
      <c r="G7" s="158"/>
      <c r="H7" s="159"/>
    </row>
    <row r="8" spans="1:8">
      <c r="A8" s="160"/>
      <c r="B8" s="161"/>
      <c r="C8" s="162"/>
      <c r="D8" s="163">
        <v>28913</v>
      </c>
      <c r="E8" s="164"/>
      <c r="F8" s="165">
        <v>23644</v>
      </c>
      <c r="G8" s="166"/>
      <c r="H8" s="167"/>
    </row>
    <row r="9" spans="1:8">
      <c r="A9" s="148" t="s">
        <v>461</v>
      </c>
      <c r="B9" s="153"/>
      <c r="C9" s="154"/>
      <c r="D9" s="155">
        <v>47440</v>
      </c>
      <c r="E9" s="156"/>
      <c r="F9" s="157">
        <v>43955</v>
      </c>
      <c r="G9" s="158"/>
      <c r="H9" s="159"/>
    </row>
    <row r="10" spans="1:8">
      <c r="A10" s="160"/>
      <c r="B10" s="161"/>
      <c r="C10" s="162"/>
      <c r="D10" s="163">
        <v>33620</v>
      </c>
      <c r="E10" s="164"/>
      <c r="F10" s="165">
        <v>21318</v>
      </c>
      <c r="G10" s="166"/>
      <c r="H10" s="167"/>
    </row>
    <row r="11" spans="1:8">
      <c r="A11" s="148" t="s">
        <v>462</v>
      </c>
      <c r="B11" s="153"/>
      <c r="C11" s="154"/>
      <c r="D11" s="155">
        <v>72244</v>
      </c>
      <c r="E11" s="156"/>
      <c r="F11" s="157">
        <v>41921</v>
      </c>
      <c r="G11" s="158"/>
      <c r="H11" s="159"/>
    </row>
    <row r="12" spans="1:8">
      <c r="A12" s="160"/>
      <c r="B12" s="161"/>
      <c r="C12" s="168"/>
      <c r="D12" s="163">
        <v>46311</v>
      </c>
      <c r="E12" s="164"/>
      <c r="F12" s="165">
        <v>21655</v>
      </c>
      <c r="G12" s="166"/>
      <c r="H12" s="167"/>
    </row>
    <row r="13" spans="1:8">
      <c r="A13" s="148"/>
      <c r="B13" s="153"/>
      <c r="C13" s="169"/>
      <c r="D13" s="170">
        <v>53371</v>
      </c>
      <c r="E13" s="171"/>
      <c r="F13" s="172">
        <v>43220</v>
      </c>
      <c r="G13" s="173"/>
      <c r="H13" s="159"/>
    </row>
    <row r="14" spans="1:8">
      <c r="A14" s="160"/>
      <c r="B14" s="161"/>
      <c r="C14" s="162"/>
      <c r="D14" s="163">
        <v>35217</v>
      </c>
      <c r="E14" s="164"/>
      <c r="F14" s="165">
        <v>22435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4.22</v>
      </c>
      <c r="C19" s="174">
        <f>ROUND(VALUE(SUBSTITUTE(実質収支比率等に係る経年分析!G$48,"▲","-")),2)</f>
        <v>3.05</v>
      </c>
      <c r="D19" s="174">
        <f>ROUND(VALUE(SUBSTITUTE(実質収支比率等に係る経年分析!H$48,"▲","-")),2)</f>
        <v>3.41</v>
      </c>
      <c r="E19" s="174">
        <f>ROUND(VALUE(SUBSTITUTE(実質収支比率等に係る経年分析!I$48,"▲","-")),2)</f>
        <v>9.81</v>
      </c>
      <c r="F19" s="174">
        <f>ROUND(VALUE(SUBSTITUTE(実質収支比率等に係る経年分析!J$48,"▲","-")),2)</f>
        <v>4.0999999999999996</v>
      </c>
    </row>
    <row r="20" spans="1:11">
      <c r="A20" s="174" t="s">
        <v>57</v>
      </c>
      <c r="B20" s="174">
        <f>ROUND(VALUE(SUBSTITUTE(実質収支比率等に係る経年分析!F$47,"▲","-")),2)</f>
        <v>24.96</v>
      </c>
      <c r="C20" s="174">
        <f>ROUND(VALUE(SUBSTITUTE(実質収支比率等に係る経年分析!G$47,"▲","-")),2)</f>
        <v>26.51</v>
      </c>
      <c r="D20" s="174">
        <f>ROUND(VALUE(SUBSTITUTE(実質収支比率等に係る経年分析!H$47,"▲","-")),2)</f>
        <v>25.67</v>
      </c>
      <c r="E20" s="174">
        <f>ROUND(VALUE(SUBSTITUTE(実質収支比率等に係る経年分析!I$47,"▲","-")),2)</f>
        <v>26.42</v>
      </c>
      <c r="F20" s="174">
        <f>ROUND(VALUE(SUBSTITUTE(実質収支比率等に係る経年分析!J$47,"▲","-")),2)</f>
        <v>26.26</v>
      </c>
    </row>
    <row r="21" spans="1:11">
      <c r="A21" s="174" t="s">
        <v>58</v>
      </c>
      <c r="B21" s="174">
        <f>IF(ISNUMBER(VALUE(SUBSTITUTE(実質収支比率等に係る経年分析!F$49,"▲","-"))),ROUND(VALUE(SUBSTITUTE(実質収支比率等に係る経年分析!F$49,"▲","-")),2),NA())</f>
        <v>-2.04</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-1.51</v>
      </c>
      <c r="E21" s="174">
        <f>IF(ISNUMBER(VALUE(SUBSTITUTE(実質収支比率等に係る経年分析!I$49,"▲","-"))),ROUND(VALUE(SUBSTITUTE(実質収支比率等に係る経年分析!I$49,"▲","-")),2),NA())</f>
        <v>6.72</v>
      </c>
      <c r="F21" s="174">
        <f>IF(ISNUMBER(VALUE(SUBSTITUTE(実質収支比率等に係る経年分析!J$49,"▲","-"))),ROUND(VALUE(SUBSTITUTE(実質収支比率等に係る経年分析!J$49,"▲","-")),2),NA())</f>
        <v>-8.5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2.3199999999999998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0.86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0.09</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c r="A31" s="175" t="str">
        <f>IF(連結実質赤字比率に係る赤字・黒字の構成分析!C$39="",NA(),連結実質赤字比率に係る赤字・黒字の構成分析!C$39)</f>
        <v>工業用地造成事業特別会計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4.03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0.62</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1.28</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3.14</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9.8000000000000007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4.0999999999999996</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4.3499999999999996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4.92</v>
      </c>
    </row>
    <row r="36" spans="1:16">
      <c r="A36" s="175" t="str">
        <f>IF(連結実質赤字比率に係る赤字・黒字の構成分析!C$34="",NA(),連結実質赤字比率に係る赤字・黒字の構成分析!C$34)</f>
        <v>小型自動車競走事業特別会計</v>
      </c>
      <c r="B36" s="175">
        <f>IF(ROUND(VALUE(SUBSTITUTE(連結実質赤字比率に係る赤字・黒字の構成分析!F$34,"▲", "-")), 2) &lt; 0, ABS(ROUND(VALUE(SUBSTITUTE(連結実質赤字比率に係る赤字・黒字の構成分析!F$34,"▲", "-")), 2)), NA())</f>
        <v>4.2300000000000004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4.05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3.1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1.95</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1.74</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5838</v>
      </c>
      <c r="E42" s="176"/>
      <c r="F42" s="176"/>
      <c r="G42" s="176">
        <f>'実質公債費比率（分子）の構造'!L$52</f>
        <v>5660</v>
      </c>
      <c r="H42" s="176"/>
      <c r="I42" s="176"/>
      <c r="J42" s="176">
        <f>'実質公債費比率（分子）の構造'!M$52</f>
        <v>5721</v>
      </c>
      <c r="K42" s="176"/>
      <c r="L42" s="176"/>
      <c r="M42" s="176">
        <f>'実質公債費比率（分子）の構造'!N$52</f>
        <v>5702</v>
      </c>
      <c r="N42" s="176"/>
      <c r="O42" s="176"/>
      <c r="P42" s="176">
        <f>'実質公債費比率（分子）の構造'!O$52</f>
        <v>5589</v>
      </c>
    </row>
    <row r="43" spans="1:16">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75</v>
      </c>
      <c r="C44" s="176"/>
      <c r="D44" s="176"/>
      <c r="E44" s="176">
        <f>'実質公債費比率（分子）の構造'!L$50</f>
        <v>60</v>
      </c>
      <c r="F44" s="176"/>
      <c r="G44" s="176"/>
      <c r="H44" s="176">
        <f>'実質公債費比率（分子）の構造'!M$50</f>
        <v>35</v>
      </c>
      <c r="I44" s="176"/>
      <c r="J44" s="176"/>
      <c r="K44" s="176">
        <f>'実質公債費比率（分子）の構造'!N$50</f>
        <v>2</v>
      </c>
      <c r="L44" s="176"/>
      <c r="M44" s="176"/>
      <c r="N44" s="176">
        <f>'実質公債費比率（分子）の構造'!O$50</f>
        <v>1</v>
      </c>
      <c r="O44" s="176"/>
      <c r="P44" s="176"/>
    </row>
    <row r="45" spans="1:16">
      <c r="A45" s="176" t="s">
        <v>68</v>
      </c>
      <c r="B45" s="176">
        <f>'実質公債費比率（分子）の構造'!K$49</f>
        <v>4</v>
      </c>
      <c r="C45" s="176"/>
      <c r="D45" s="176"/>
      <c r="E45" s="176">
        <f>'実質公債費比率（分子）の構造'!L$49</f>
        <v>17</v>
      </c>
      <c r="F45" s="176"/>
      <c r="G45" s="176"/>
      <c r="H45" s="176">
        <f>'実質公債費比率（分子）の構造'!M$49</f>
        <v>40</v>
      </c>
      <c r="I45" s="176"/>
      <c r="J45" s="176"/>
      <c r="K45" s="176">
        <f>'実質公債費比率（分子）の構造'!N$49</f>
        <v>88</v>
      </c>
      <c r="L45" s="176"/>
      <c r="M45" s="176"/>
      <c r="N45" s="176">
        <f>'実質公債費比率（分子）の構造'!O$49</f>
        <v>114</v>
      </c>
      <c r="O45" s="176"/>
      <c r="P45" s="176"/>
    </row>
    <row r="46" spans="1:16">
      <c r="A46" s="176" t="s">
        <v>69</v>
      </c>
      <c r="B46" s="176">
        <f>'実質公債費比率（分子）の構造'!K$48</f>
        <v>503</v>
      </c>
      <c r="C46" s="176"/>
      <c r="D46" s="176"/>
      <c r="E46" s="176">
        <f>'実質公債費比率（分子）の構造'!L$48</f>
        <v>510</v>
      </c>
      <c r="F46" s="176"/>
      <c r="G46" s="176"/>
      <c r="H46" s="176">
        <f>'実質公債費比率（分子）の構造'!M$48</f>
        <v>478</v>
      </c>
      <c r="I46" s="176"/>
      <c r="J46" s="176"/>
      <c r="K46" s="176">
        <f>'実質公債費比率（分子）の構造'!N$48</f>
        <v>518</v>
      </c>
      <c r="L46" s="176"/>
      <c r="M46" s="176"/>
      <c r="N46" s="176">
        <f>'実質公債費比率（分子）の構造'!O$48</f>
        <v>614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6698</v>
      </c>
      <c r="C49" s="176"/>
      <c r="D49" s="176"/>
      <c r="E49" s="176">
        <f>'実質公債費比率（分子）の構造'!L$45</f>
        <v>6869</v>
      </c>
      <c r="F49" s="176"/>
      <c r="G49" s="176"/>
      <c r="H49" s="176">
        <f>'実質公債費比率（分子）の構造'!M$45</f>
        <v>6901</v>
      </c>
      <c r="I49" s="176"/>
      <c r="J49" s="176"/>
      <c r="K49" s="176">
        <f>'実質公債費比率（分子）の構造'!N$45</f>
        <v>7005</v>
      </c>
      <c r="L49" s="176"/>
      <c r="M49" s="176"/>
      <c r="N49" s="176">
        <f>'実質公債費比率（分子）の構造'!O$45</f>
        <v>7130</v>
      </c>
      <c r="O49" s="176"/>
      <c r="P49" s="176"/>
    </row>
    <row r="50" spans="1:16">
      <c r="A50" s="176" t="s">
        <v>73</v>
      </c>
      <c r="B50" s="176" t="e">
        <f>NA()</f>
        <v>#N/A</v>
      </c>
      <c r="C50" s="176">
        <f>IF(ISNUMBER('実質公債費比率（分子）の構造'!K$53),'実質公債費比率（分子）の構造'!K$53,NA())</f>
        <v>1442</v>
      </c>
      <c r="D50" s="176" t="e">
        <f>NA()</f>
        <v>#N/A</v>
      </c>
      <c r="E50" s="176" t="e">
        <f>NA()</f>
        <v>#N/A</v>
      </c>
      <c r="F50" s="176">
        <f>IF(ISNUMBER('実質公債費比率（分子）の構造'!L$53),'実質公債費比率（分子）の構造'!L$53,NA())</f>
        <v>1796</v>
      </c>
      <c r="G50" s="176" t="e">
        <f>NA()</f>
        <v>#N/A</v>
      </c>
      <c r="H50" s="176" t="e">
        <f>NA()</f>
        <v>#N/A</v>
      </c>
      <c r="I50" s="176">
        <f>IF(ISNUMBER('実質公債費比率（分子）の構造'!M$53),'実質公債費比率（分子）の構造'!M$53,NA())</f>
        <v>1733</v>
      </c>
      <c r="J50" s="176" t="e">
        <f>NA()</f>
        <v>#N/A</v>
      </c>
      <c r="K50" s="176" t="e">
        <f>NA()</f>
        <v>#N/A</v>
      </c>
      <c r="L50" s="176">
        <f>IF(ISNUMBER('実質公債費比率（分子）の構造'!N$53),'実質公債費比率（分子）の構造'!N$53,NA())</f>
        <v>1911</v>
      </c>
      <c r="M50" s="176" t="e">
        <f>NA()</f>
        <v>#N/A</v>
      </c>
      <c r="N50" s="176" t="e">
        <f>NA()</f>
        <v>#N/A</v>
      </c>
      <c r="O50" s="176">
        <f>IF(ISNUMBER('実質公債費比率（分子）の構造'!O$53),'実質公債費比率（分子）の構造'!O$53,NA())</f>
        <v>2270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60614</v>
      </c>
      <c r="E56" s="175"/>
      <c r="F56" s="175"/>
      <c r="G56" s="175">
        <f>'将来負担比率（分子）の構造'!J$52</f>
        <v>59711</v>
      </c>
      <c r="H56" s="175"/>
      <c r="I56" s="175"/>
      <c r="J56" s="175">
        <f>'将来負担比率（分子）の構造'!K$52</f>
        <v>58619</v>
      </c>
      <c r="K56" s="175"/>
      <c r="L56" s="175"/>
      <c r="M56" s="175">
        <f>'将来負担比率（分子）の構造'!L$52</f>
        <v>58110</v>
      </c>
      <c r="N56" s="175"/>
      <c r="O56" s="175"/>
      <c r="P56" s="175">
        <f>'将来負担比率（分子）の構造'!M$52</f>
        <v>55506</v>
      </c>
    </row>
    <row r="57" spans="1:16">
      <c r="A57" s="175" t="s">
        <v>44</v>
      </c>
      <c r="B57" s="175"/>
      <c r="C57" s="175"/>
      <c r="D57" s="175">
        <f>'将来負担比率（分子）の構造'!I$51</f>
        <v>5354</v>
      </c>
      <c r="E57" s="175"/>
      <c r="F57" s="175"/>
      <c r="G57" s="175">
        <f>'将来負担比率（分子）の構造'!J$51</f>
        <v>3523</v>
      </c>
      <c r="H57" s="175"/>
      <c r="I57" s="175"/>
      <c r="J57" s="175">
        <f>'将来負担比率（分子）の構造'!K$51</f>
        <v>3218</v>
      </c>
      <c r="K57" s="175"/>
      <c r="L57" s="175"/>
      <c r="M57" s="175">
        <f>'将来負担比率（分子）の構造'!L$51</f>
        <v>2946</v>
      </c>
      <c r="N57" s="175"/>
      <c r="O57" s="175"/>
      <c r="P57" s="175">
        <f>'将来負担比率（分子）の構造'!M$51</f>
        <v>2632</v>
      </c>
    </row>
    <row r="58" spans="1:16">
      <c r="A58" s="175" t="s">
        <v>43</v>
      </c>
      <c r="B58" s="175"/>
      <c r="C58" s="175"/>
      <c r="D58" s="175">
        <f>'将来負担比率（分子）の構造'!I$50</f>
        <v>22403</v>
      </c>
      <c r="E58" s="175"/>
      <c r="F58" s="175"/>
      <c r="G58" s="175">
        <f>'将来負担比率（分子）の構造'!J$50</f>
        <v>23549</v>
      </c>
      <c r="H58" s="175"/>
      <c r="I58" s="175"/>
      <c r="J58" s="175">
        <f>'将来負担比率（分子）の構造'!K$50</f>
        <v>23436</v>
      </c>
      <c r="K58" s="175"/>
      <c r="L58" s="175"/>
      <c r="M58" s="175">
        <f>'将来負担比率（分子）の構造'!L$50</f>
        <v>25985</v>
      </c>
      <c r="N58" s="175"/>
      <c r="O58" s="175"/>
      <c r="P58" s="175">
        <f>'将来負担比率（分子）の構造'!M$50</f>
        <v>29115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7925</v>
      </c>
      <c r="C62" s="175"/>
      <c r="D62" s="175"/>
      <c r="E62" s="175">
        <f>'将来負担比率（分子）の構造'!J$45</f>
        <v>7854</v>
      </c>
      <c r="F62" s="175"/>
      <c r="G62" s="175"/>
      <c r="H62" s="175">
        <f>'将来負担比率（分子）の構造'!K$45</f>
        <v>6911</v>
      </c>
      <c r="I62" s="175"/>
      <c r="J62" s="175"/>
      <c r="K62" s="175">
        <f>'将来負担比率（分子）の構造'!L$45</f>
        <v>6410</v>
      </c>
      <c r="L62" s="175"/>
      <c r="M62" s="175"/>
      <c r="N62" s="175">
        <f>'将来負担比率（分子）の構造'!M$45</f>
        <v>6097</v>
      </c>
      <c r="O62" s="175"/>
      <c r="P62" s="175"/>
    </row>
    <row r="63" spans="1:16">
      <c r="A63" s="175" t="s">
        <v>36</v>
      </c>
      <c r="B63" s="175">
        <f>'将来負担比率（分子）の構造'!I$44</f>
        <v>88</v>
      </c>
      <c r="C63" s="175"/>
      <c r="D63" s="175"/>
      <c r="E63" s="175">
        <f>'将来負担比率（分子）の構造'!J$44</f>
        <v>32</v>
      </c>
      <c r="F63" s="175"/>
      <c r="G63" s="175"/>
      <c r="H63" s="175" t="str">
        <f>'将来負担比率（分子）の構造'!K$44</f>
        <v>-</v>
      </c>
      <c r="I63" s="175"/>
      <c r="J63" s="175"/>
      <c r="K63" s="175" t="str">
        <f>'将来負担比率（分子）の構造'!L$44</f>
        <v>-</v>
      </c>
      <c r="L63" s="175"/>
      <c r="M63" s="175"/>
      <c r="N63" s="175">
        <f>'将来負担比率（分子）の構造'!M$44</f>
        <v>71</v>
      </c>
      <c r="O63" s="175"/>
      <c r="P63" s="175"/>
    </row>
    <row r="64" spans="1:16">
      <c r="A64" s="175" t="s">
        <v>35</v>
      </c>
      <c r="B64" s="175">
        <f>'将来負担比率（分子）の構造'!I$43</f>
        <v>7749</v>
      </c>
      <c r="C64" s="175"/>
      <c r="D64" s="175"/>
      <c r="E64" s="175">
        <f>'将来負担比率（分子）の構造'!J$43</f>
        <v>8157</v>
      </c>
      <c r="F64" s="175"/>
      <c r="G64" s="175"/>
      <c r="H64" s="175">
        <f>'将来負担比率（分子）の構造'!K$43</f>
        <v>8137</v>
      </c>
      <c r="I64" s="175"/>
      <c r="J64" s="175"/>
      <c r="K64" s="175">
        <f>'将来負担比率（分子）の構造'!L$43</f>
        <v>8821</v>
      </c>
      <c r="L64" s="175"/>
      <c r="M64" s="175"/>
      <c r="N64" s="175">
        <f>'将来負担比率（分子）の構造'!M$43</f>
        <v>8331</v>
      </c>
      <c r="O64" s="175"/>
      <c r="P64" s="175"/>
    </row>
    <row r="65" spans="1:16">
      <c r="A65" s="175" t="s">
        <v>34</v>
      </c>
      <c r="B65" s="175">
        <f>'将来負担比率（分子）の構造'!I$42</f>
        <v>1600</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76452</v>
      </c>
      <c r="C66" s="175"/>
      <c r="D66" s="175"/>
      <c r="E66" s="175">
        <f>'将来負担比率（分子）の構造'!J$41</f>
        <v>75475</v>
      </c>
      <c r="F66" s="175"/>
      <c r="G66" s="175"/>
      <c r="H66" s="175">
        <f>'将来負担比率（分子）の構造'!K$41</f>
        <v>73620</v>
      </c>
      <c r="I66" s="175"/>
      <c r="J66" s="175"/>
      <c r="K66" s="175">
        <f>'将来負担比率（分子）の構造'!L$41</f>
        <v>72290</v>
      </c>
      <c r="L66" s="175"/>
      <c r="M66" s="175"/>
      <c r="N66" s="175">
        <f>'将来負担比率（分子）の構造'!M$41</f>
        <v>70220</v>
      </c>
      <c r="O66" s="175"/>
      <c r="P66" s="175"/>
    </row>
    <row r="67" spans="1:16">
      <c r="A67" s="175" t="s">
        <v>77</v>
      </c>
      <c r="B67" s="175" t="e">
        <f>NA()</f>
        <v>#N/A</v>
      </c>
      <c r="C67" s="175">
        <f>IF(ISNUMBER('将来負担比率（分子）の構造'!I$53), IF('将来負担比率（分子）の構造'!I$53 &lt; 0, 0, '将来負担比率（分子）の構造'!I$53), NA())</f>
        <v>5445</v>
      </c>
      <c r="D67" s="175" t="e">
        <f>NA()</f>
        <v>#N/A</v>
      </c>
      <c r="E67" s="175" t="e">
        <f>NA()</f>
        <v>#N/A</v>
      </c>
      <c r="F67" s="175">
        <f>IF(ISNUMBER('将来負担比率（分子）の構造'!J$53), IF('将来負担比率（分子）の構造'!J$53 &lt; 0, 0, '将来負担比率（分子）の構造'!J$53), NA())</f>
        <v>4735</v>
      </c>
      <c r="G67" s="175" t="e">
        <f>NA()</f>
        <v>#N/A</v>
      </c>
      <c r="H67" s="175" t="e">
        <f>NA()</f>
        <v>#N/A</v>
      </c>
      <c r="I67" s="175">
        <f>IF(ISNUMBER('将来負担比率（分子）の構造'!K$53), IF('将来負担比率（分子）の構造'!K$53 &lt; 0, 0, '将来負担比率（分子）の構造'!K$53), NA())</f>
        <v>3394</v>
      </c>
      <c r="J67" s="175" t="e">
        <f>NA()</f>
        <v>#N/A</v>
      </c>
      <c r="K67" s="175" t="e">
        <f>NA()</f>
        <v>#N/A</v>
      </c>
      <c r="L67" s="175">
        <f>IF(ISNUMBER('将来負担比率（分子）の構造'!L$53), IF('将来負担比率（分子）の構造'!L$53 &lt; 0, 0, '将来負担比率（分子）の構造'!L$53), NA())</f>
        <v>479</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8487</v>
      </c>
      <c r="C72" s="179">
        <f>基金残高に係る経年分析!G55</f>
        <v>9095</v>
      </c>
      <c r="D72" s="179">
        <f>基金残高に係る経年分析!H55</f>
        <v>8998</v>
      </c>
    </row>
    <row r="73" spans="1:16">
      <c r="A73" s="178" t="s">
        <v>80</v>
      </c>
      <c r="B73" s="179">
        <f>基金残高に係る経年分析!F56</f>
        <v>6795</v>
      </c>
      <c r="C73" s="179">
        <f>基金残高に係る経年分析!G56</f>
        <v>7361</v>
      </c>
      <c r="D73" s="179">
        <f>基金残高に係る経年分析!H56</f>
        <v>8255</v>
      </c>
    </row>
    <row r="74" spans="1:16">
      <c r="A74" s="178" t="s">
        <v>81</v>
      </c>
      <c r="B74" s="179">
        <f>基金残高に係る経年分析!F57</f>
        <v>9015</v>
      </c>
      <c r="C74" s="179">
        <f>基金残高に係る経年分析!G57</f>
        <v>9933</v>
      </c>
      <c r="D74" s="179">
        <f>基金残高に係る経年分析!H57</f>
        <v>11567</v>
      </c>
    </row>
  </sheetData>
  <sheetProtection algorithmName="SHA-512" hashValue="uDN78EcqroE106TVntEFdopnuhsiDengiHtm65WzxYsamxA5HaQ+01QGhfyGlqMYGEK2u76CsJ0TkNieZ38Cqg==" saltValue="Jr3BzVvaKpW8MIk6oxHx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17" t="s">
        <v>175</v>
      </c>
      <c r="DI1" s="718"/>
      <c r="DJ1" s="718"/>
      <c r="DK1" s="718"/>
      <c r="DL1" s="718"/>
      <c r="DM1" s="718"/>
      <c r="DN1" s="719"/>
      <c r="DO1" s="204"/>
      <c r="DP1" s="717" t="s">
        <v>176</v>
      </c>
      <c r="DQ1" s="718"/>
      <c r="DR1" s="718"/>
      <c r="DS1" s="718"/>
      <c r="DT1" s="718"/>
      <c r="DU1" s="718"/>
      <c r="DV1" s="718"/>
      <c r="DW1" s="718"/>
      <c r="DX1" s="718"/>
      <c r="DY1" s="718"/>
      <c r="DZ1" s="718"/>
      <c r="EA1" s="718"/>
      <c r="EB1" s="718"/>
      <c r="EC1" s="719"/>
      <c r="ED1" s="203"/>
      <c r="EE1" s="203"/>
      <c r="EF1" s="203"/>
      <c r="EG1" s="203"/>
      <c r="EH1" s="203"/>
      <c r="EI1" s="203"/>
      <c r="EJ1" s="203"/>
      <c r="EK1" s="203"/>
      <c r="EL1" s="203"/>
      <c r="EM1" s="203"/>
    </row>
    <row r="2" spans="2:143" ht="22.5" customHeight="1">
      <c r="B2" s="205" t="s">
        <v>177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c r="B3" s="673" t="s">
        <v>178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179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180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181</v>
      </c>
      <c r="S4" s="674"/>
      <c r="T4" s="674"/>
      <c r="U4" s="674"/>
      <c r="V4" s="674"/>
      <c r="W4" s="674"/>
      <c r="X4" s="674"/>
      <c r="Y4" s="675"/>
      <c r="Z4" s="673" t="s">
        <v>182</v>
      </c>
      <c r="AA4" s="674"/>
      <c r="AB4" s="674"/>
      <c r="AC4" s="675"/>
      <c r="AD4" s="673" t="s">
        <v>183</v>
      </c>
      <c r="AE4" s="674"/>
      <c r="AF4" s="674"/>
      <c r="AG4" s="674"/>
      <c r="AH4" s="674"/>
      <c r="AI4" s="674"/>
      <c r="AJ4" s="674"/>
      <c r="AK4" s="675"/>
      <c r="AL4" s="673" t="s">
        <v>182</v>
      </c>
      <c r="AM4" s="674"/>
      <c r="AN4" s="674"/>
      <c r="AO4" s="675"/>
      <c r="AP4" s="720" t="s">
        <v>184</v>
      </c>
      <c r="AQ4" s="720"/>
      <c r="AR4" s="720"/>
      <c r="AS4" s="720"/>
      <c r="AT4" s="720"/>
      <c r="AU4" s="720"/>
      <c r="AV4" s="720"/>
      <c r="AW4" s="720"/>
      <c r="AX4" s="720"/>
      <c r="AY4" s="720"/>
      <c r="AZ4" s="720"/>
      <c r="BA4" s="720"/>
      <c r="BB4" s="720"/>
      <c r="BC4" s="720"/>
      <c r="BD4" s="720"/>
      <c r="BE4" s="720"/>
      <c r="BF4" s="720"/>
      <c r="BG4" s="720" t="s">
        <v>185</v>
      </c>
      <c r="BH4" s="720"/>
      <c r="BI4" s="720"/>
      <c r="BJ4" s="720"/>
      <c r="BK4" s="720"/>
      <c r="BL4" s="720"/>
      <c r="BM4" s="720"/>
      <c r="BN4" s="720"/>
      <c r="BO4" s="720" t="s">
        <v>182</v>
      </c>
      <c r="BP4" s="720"/>
      <c r="BQ4" s="720"/>
      <c r="BR4" s="720"/>
      <c r="BS4" s="720" t="s">
        <v>186</v>
      </c>
      <c r="BT4" s="720"/>
      <c r="BU4" s="720"/>
      <c r="BV4" s="720"/>
      <c r="BW4" s="720"/>
      <c r="BX4" s="720"/>
      <c r="BY4" s="720"/>
      <c r="BZ4" s="720"/>
      <c r="CA4" s="720"/>
      <c r="CB4" s="720"/>
      <c r="CD4" s="673" t="s">
        <v>187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188</v>
      </c>
      <c r="C5" s="680"/>
      <c r="D5" s="680"/>
      <c r="E5" s="680"/>
      <c r="F5" s="680"/>
      <c r="G5" s="680"/>
      <c r="H5" s="680"/>
      <c r="I5" s="680"/>
      <c r="J5" s="680"/>
      <c r="K5" s="680"/>
      <c r="L5" s="680"/>
      <c r="M5" s="680"/>
      <c r="N5" s="680"/>
      <c r="O5" s="680"/>
      <c r="P5" s="680"/>
      <c r="Q5" s="681"/>
      <c r="R5" s="676">
        <v>14700269</v>
      </c>
      <c r="S5" s="677"/>
      <c r="T5" s="677"/>
      <c r="U5" s="677"/>
      <c r="V5" s="677"/>
      <c r="W5" s="677"/>
      <c r="X5" s="677"/>
      <c r="Y5" s="702"/>
      <c r="Z5" s="715">
        <v>16.3</v>
      </c>
      <c r="AA5" s="715"/>
      <c r="AB5" s="715"/>
      <c r="AC5" s="715"/>
      <c r="AD5" s="716">
        <v>14700269</v>
      </c>
      <c r="AE5" s="716"/>
      <c r="AF5" s="716"/>
      <c r="AG5" s="716"/>
      <c r="AH5" s="716"/>
      <c r="AI5" s="716"/>
      <c r="AJ5" s="716"/>
      <c r="AK5" s="716"/>
      <c r="AL5" s="703">
        <v>42.8</v>
      </c>
      <c r="AM5" s="685"/>
      <c r="AN5" s="685"/>
      <c r="AO5" s="704"/>
      <c r="AP5" s="679" t="s">
        <v>189</v>
      </c>
      <c r="AQ5" s="680"/>
      <c r="AR5" s="680"/>
      <c r="AS5" s="680"/>
      <c r="AT5" s="680"/>
      <c r="AU5" s="680"/>
      <c r="AV5" s="680"/>
      <c r="AW5" s="680"/>
      <c r="AX5" s="680"/>
      <c r="AY5" s="680"/>
      <c r="AZ5" s="680"/>
      <c r="BA5" s="680"/>
      <c r="BB5" s="680"/>
      <c r="BC5" s="680"/>
      <c r="BD5" s="680"/>
      <c r="BE5" s="680"/>
      <c r="BF5" s="681"/>
      <c r="BG5" s="621">
        <v>14700123</v>
      </c>
      <c r="BH5" s="622"/>
      <c r="BI5" s="622"/>
      <c r="BJ5" s="622"/>
      <c r="BK5" s="622"/>
      <c r="BL5" s="622"/>
      <c r="BM5" s="622"/>
      <c r="BN5" s="623"/>
      <c r="BO5" s="659">
        <v>100</v>
      </c>
      <c r="BP5" s="659"/>
      <c r="BQ5" s="659"/>
      <c r="BR5" s="659"/>
      <c r="BS5" s="660">
        <v>80714</v>
      </c>
      <c r="BT5" s="660"/>
      <c r="BU5" s="660"/>
      <c r="BV5" s="660"/>
      <c r="BW5" s="660"/>
      <c r="BX5" s="660"/>
      <c r="BY5" s="660"/>
      <c r="BZ5" s="660"/>
      <c r="CA5" s="660"/>
      <c r="CB5" s="700"/>
      <c r="CD5" s="673" t="s">
        <v>184</v>
      </c>
      <c r="CE5" s="674"/>
      <c r="CF5" s="674"/>
      <c r="CG5" s="674"/>
      <c r="CH5" s="674"/>
      <c r="CI5" s="674"/>
      <c r="CJ5" s="674"/>
      <c r="CK5" s="674"/>
      <c r="CL5" s="674"/>
      <c r="CM5" s="674"/>
      <c r="CN5" s="674"/>
      <c r="CO5" s="674"/>
      <c r="CP5" s="674"/>
      <c r="CQ5" s="675"/>
      <c r="CR5" s="673" t="s">
        <v>190</v>
      </c>
      <c r="CS5" s="674"/>
      <c r="CT5" s="674"/>
      <c r="CU5" s="674"/>
      <c r="CV5" s="674"/>
      <c r="CW5" s="674"/>
      <c r="CX5" s="674"/>
      <c r="CY5" s="675"/>
      <c r="CZ5" s="673" t="s">
        <v>182</v>
      </c>
      <c r="DA5" s="674"/>
      <c r="DB5" s="674"/>
      <c r="DC5" s="675"/>
      <c r="DD5" s="673" t="s">
        <v>191</v>
      </c>
      <c r="DE5" s="674"/>
      <c r="DF5" s="674"/>
      <c r="DG5" s="674"/>
      <c r="DH5" s="674"/>
      <c r="DI5" s="674"/>
      <c r="DJ5" s="674"/>
      <c r="DK5" s="674"/>
      <c r="DL5" s="674"/>
      <c r="DM5" s="674"/>
      <c r="DN5" s="674"/>
      <c r="DO5" s="674"/>
      <c r="DP5" s="675"/>
      <c r="DQ5" s="673" t="s">
        <v>192</v>
      </c>
      <c r="DR5" s="674"/>
      <c r="DS5" s="674"/>
      <c r="DT5" s="674"/>
      <c r="DU5" s="674"/>
      <c r="DV5" s="674"/>
      <c r="DW5" s="674"/>
      <c r="DX5" s="674"/>
      <c r="DY5" s="674"/>
      <c r="DZ5" s="674"/>
      <c r="EA5" s="674"/>
      <c r="EB5" s="674"/>
      <c r="EC5" s="675"/>
    </row>
    <row r="6" spans="2:143" ht="11.25" customHeight="1">
      <c r="B6" s="618" t="s">
        <v>193</v>
      </c>
      <c r="C6" s="619"/>
      <c r="D6" s="619"/>
      <c r="E6" s="619"/>
      <c r="F6" s="619"/>
      <c r="G6" s="619"/>
      <c r="H6" s="619"/>
      <c r="I6" s="619"/>
      <c r="J6" s="619"/>
      <c r="K6" s="619"/>
      <c r="L6" s="619"/>
      <c r="M6" s="619"/>
      <c r="N6" s="619"/>
      <c r="O6" s="619"/>
      <c r="P6" s="619"/>
      <c r="Q6" s="620"/>
      <c r="R6" s="621">
        <v>441817</v>
      </c>
      <c r="S6" s="622"/>
      <c r="T6" s="622"/>
      <c r="U6" s="622"/>
      <c r="V6" s="622"/>
      <c r="W6" s="622"/>
      <c r="X6" s="622"/>
      <c r="Y6" s="623"/>
      <c r="Z6" s="659">
        <v>0.5</v>
      </c>
      <c r="AA6" s="659"/>
      <c r="AB6" s="659"/>
      <c r="AC6" s="659"/>
      <c r="AD6" s="660">
        <v>441817</v>
      </c>
      <c r="AE6" s="660"/>
      <c r="AF6" s="660"/>
      <c r="AG6" s="660"/>
      <c r="AH6" s="660"/>
      <c r="AI6" s="660"/>
      <c r="AJ6" s="660"/>
      <c r="AK6" s="660"/>
      <c r="AL6" s="624">
        <v>1.3</v>
      </c>
      <c r="AM6" s="625"/>
      <c r="AN6" s="625"/>
      <c r="AO6" s="661"/>
      <c r="AP6" s="618" t="s">
        <v>194</v>
      </c>
      <c r="AQ6" s="619"/>
      <c r="AR6" s="619"/>
      <c r="AS6" s="619"/>
      <c r="AT6" s="619"/>
      <c r="AU6" s="619"/>
      <c r="AV6" s="619"/>
      <c r="AW6" s="619"/>
      <c r="AX6" s="619"/>
      <c r="AY6" s="619"/>
      <c r="AZ6" s="619"/>
      <c r="BA6" s="619"/>
      <c r="BB6" s="619"/>
      <c r="BC6" s="619"/>
      <c r="BD6" s="619"/>
      <c r="BE6" s="619"/>
      <c r="BF6" s="620"/>
      <c r="BG6" s="621">
        <v>14700123</v>
      </c>
      <c r="BH6" s="622"/>
      <c r="BI6" s="622"/>
      <c r="BJ6" s="622"/>
      <c r="BK6" s="622"/>
      <c r="BL6" s="622"/>
      <c r="BM6" s="622"/>
      <c r="BN6" s="623"/>
      <c r="BO6" s="659">
        <v>100</v>
      </c>
      <c r="BP6" s="659"/>
      <c r="BQ6" s="659"/>
      <c r="BR6" s="659"/>
      <c r="BS6" s="660">
        <v>80714</v>
      </c>
      <c r="BT6" s="660"/>
      <c r="BU6" s="660"/>
      <c r="BV6" s="660"/>
      <c r="BW6" s="660"/>
      <c r="BX6" s="660"/>
      <c r="BY6" s="660"/>
      <c r="BZ6" s="660"/>
      <c r="CA6" s="660"/>
      <c r="CB6" s="700"/>
      <c r="CD6" s="679" t="s">
        <v>195</v>
      </c>
      <c r="CE6" s="680"/>
      <c r="CF6" s="680"/>
      <c r="CG6" s="680"/>
      <c r="CH6" s="680"/>
      <c r="CI6" s="680"/>
      <c r="CJ6" s="680"/>
      <c r="CK6" s="680"/>
      <c r="CL6" s="680"/>
      <c r="CM6" s="680"/>
      <c r="CN6" s="680"/>
      <c r="CO6" s="680"/>
      <c r="CP6" s="680"/>
      <c r="CQ6" s="681"/>
      <c r="CR6" s="621">
        <v>332377</v>
      </c>
      <c r="CS6" s="622"/>
      <c r="CT6" s="622"/>
      <c r="CU6" s="622"/>
      <c r="CV6" s="622"/>
      <c r="CW6" s="622"/>
      <c r="CX6" s="622"/>
      <c r="CY6" s="623"/>
      <c r="CZ6" s="703">
        <v>0.4</v>
      </c>
      <c r="DA6" s="685"/>
      <c r="DB6" s="685"/>
      <c r="DC6" s="705"/>
      <c r="DD6" s="627" t="s">
        <v>196</v>
      </c>
      <c r="DE6" s="622"/>
      <c r="DF6" s="622"/>
      <c r="DG6" s="622"/>
      <c r="DH6" s="622"/>
      <c r="DI6" s="622"/>
      <c r="DJ6" s="622"/>
      <c r="DK6" s="622"/>
      <c r="DL6" s="622"/>
      <c r="DM6" s="622"/>
      <c r="DN6" s="622"/>
      <c r="DO6" s="622"/>
      <c r="DP6" s="623"/>
      <c r="DQ6" s="627">
        <v>332253</v>
      </c>
      <c r="DR6" s="622"/>
      <c r="DS6" s="622"/>
      <c r="DT6" s="622"/>
      <c r="DU6" s="622"/>
      <c r="DV6" s="622"/>
      <c r="DW6" s="622"/>
      <c r="DX6" s="622"/>
      <c r="DY6" s="622"/>
      <c r="DZ6" s="622"/>
      <c r="EA6" s="622"/>
      <c r="EB6" s="622"/>
      <c r="EC6" s="658"/>
    </row>
    <row r="7" spans="2:143" ht="11.25" customHeight="1">
      <c r="B7" s="618" t="s">
        <v>197</v>
      </c>
      <c r="C7" s="619"/>
      <c r="D7" s="619"/>
      <c r="E7" s="619"/>
      <c r="F7" s="619"/>
      <c r="G7" s="619"/>
      <c r="H7" s="619"/>
      <c r="I7" s="619"/>
      <c r="J7" s="619"/>
      <c r="K7" s="619"/>
      <c r="L7" s="619"/>
      <c r="M7" s="619"/>
      <c r="N7" s="619"/>
      <c r="O7" s="619"/>
      <c r="P7" s="619"/>
      <c r="Q7" s="620"/>
      <c r="R7" s="621">
        <v>3938</v>
      </c>
      <c r="S7" s="622"/>
      <c r="T7" s="622"/>
      <c r="U7" s="622"/>
      <c r="V7" s="622"/>
      <c r="W7" s="622"/>
      <c r="X7" s="622"/>
      <c r="Y7" s="623"/>
      <c r="Z7" s="659">
        <v>0</v>
      </c>
      <c r="AA7" s="659"/>
      <c r="AB7" s="659"/>
      <c r="AC7" s="659"/>
      <c r="AD7" s="660">
        <v>3938</v>
      </c>
      <c r="AE7" s="660"/>
      <c r="AF7" s="660"/>
      <c r="AG7" s="660"/>
      <c r="AH7" s="660"/>
      <c r="AI7" s="660"/>
      <c r="AJ7" s="660"/>
      <c r="AK7" s="660"/>
      <c r="AL7" s="624">
        <v>0</v>
      </c>
      <c r="AM7" s="625"/>
      <c r="AN7" s="625"/>
      <c r="AO7" s="661"/>
      <c r="AP7" s="618" t="s">
        <v>198</v>
      </c>
      <c r="AQ7" s="619"/>
      <c r="AR7" s="619"/>
      <c r="AS7" s="619"/>
      <c r="AT7" s="619"/>
      <c r="AU7" s="619"/>
      <c r="AV7" s="619"/>
      <c r="AW7" s="619"/>
      <c r="AX7" s="619"/>
      <c r="AY7" s="619"/>
      <c r="AZ7" s="619"/>
      <c r="BA7" s="619"/>
      <c r="BB7" s="619"/>
      <c r="BC7" s="619"/>
      <c r="BD7" s="619"/>
      <c r="BE7" s="619"/>
      <c r="BF7" s="620"/>
      <c r="BG7" s="621">
        <v>6635387</v>
      </c>
      <c r="BH7" s="622"/>
      <c r="BI7" s="622"/>
      <c r="BJ7" s="622"/>
      <c r="BK7" s="622"/>
      <c r="BL7" s="622"/>
      <c r="BM7" s="622"/>
      <c r="BN7" s="623"/>
      <c r="BO7" s="659">
        <v>45.1</v>
      </c>
      <c r="BP7" s="659"/>
      <c r="BQ7" s="659"/>
      <c r="BR7" s="659"/>
      <c r="BS7" s="660">
        <v>80714</v>
      </c>
      <c r="BT7" s="660"/>
      <c r="BU7" s="660"/>
      <c r="BV7" s="660"/>
      <c r="BW7" s="660"/>
      <c r="BX7" s="660"/>
      <c r="BY7" s="660"/>
      <c r="BZ7" s="660"/>
      <c r="CA7" s="660"/>
      <c r="CB7" s="700"/>
      <c r="CD7" s="618" t="s">
        <v>199</v>
      </c>
      <c r="CE7" s="619"/>
      <c r="CF7" s="619"/>
      <c r="CG7" s="619"/>
      <c r="CH7" s="619"/>
      <c r="CI7" s="619"/>
      <c r="CJ7" s="619"/>
      <c r="CK7" s="619"/>
      <c r="CL7" s="619"/>
      <c r="CM7" s="619"/>
      <c r="CN7" s="619"/>
      <c r="CO7" s="619"/>
      <c r="CP7" s="619"/>
      <c r="CQ7" s="620"/>
      <c r="CR7" s="621">
        <v>22849142</v>
      </c>
      <c r="CS7" s="622"/>
      <c r="CT7" s="622"/>
      <c r="CU7" s="622"/>
      <c r="CV7" s="622"/>
      <c r="CW7" s="622"/>
      <c r="CX7" s="622"/>
      <c r="CY7" s="623"/>
      <c r="CZ7" s="659">
        <v>25.8</v>
      </c>
      <c r="DA7" s="659"/>
      <c r="DB7" s="659"/>
      <c r="DC7" s="659"/>
      <c r="DD7" s="627">
        <v>1923113</v>
      </c>
      <c r="DE7" s="622"/>
      <c r="DF7" s="622"/>
      <c r="DG7" s="622"/>
      <c r="DH7" s="622"/>
      <c r="DI7" s="622"/>
      <c r="DJ7" s="622"/>
      <c r="DK7" s="622"/>
      <c r="DL7" s="622"/>
      <c r="DM7" s="622"/>
      <c r="DN7" s="622"/>
      <c r="DO7" s="622"/>
      <c r="DP7" s="623"/>
      <c r="DQ7" s="627">
        <v>14291653</v>
      </c>
      <c r="DR7" s="622"/>
      <c r="DS7" s="622"/>
      <c r="DT7" s="622"/>
      <c r="DU7" s="622"/>
      <c r="DV7" s="622"/>
      <c r="DW7" s="622"/>
      <c r="DX7" s="622"/>
      <c r="DY7" s="622"/>
      <c r="DZ7" s="622"/>
      <c r="EA7" s="622"/>
      <c r="EB7" s="622"/>
      <c r="EC7" s="658"/>
    </row>
    <row r="8" spans="2:143" ht="11.25" customHeight="1">
      <c r="B8" s="618" t="s">
        <v>200</v>
      </c>
      <c r="C8" s="619"/>
      <c r="D8" s="619"/>
      <c r="E8" s="619"/>
      <c r="F8" s="619"/>
      <c r="G8" s="619"/>
      <c r="H8" s="619"/>
      <c r="I8" s="619"/>
      <c r="J8" s="619"/>
      <c r="K8" s="619"/>
      <c r="L8" s="619"/>
      <c r="M8" s="619"/>
      <c r="N8" s="619"/>
      <c r="O8" s="619"/>
      <c r="P8" s="619"/>
      <c r="Q8" s="620"/>
      <c r="R8" s="621">
        <v>63576</v>
      </c>
      <c r="S8" s="622"/>
      <c r="T8" s="622"/>
      <c r="U8" s="622"/>
      <c r="V8" s="622"/>
      <c r="W8" s="622"/>
      <c r="X8" s="622"/>
      <c r="Y8" s="623"/>
      <c r="Z8" s="659">
        <v>0.1</v>
      </c>
      <c r="AA8" s="659"/>
      <c r="AB8" s="659"/>
      <c r="AC8" s="659"/>
      <c r="AD8" s="660">
        <v>63576</v>
      </c>
      <c r="AE8" s="660"/>
      <c r="AF8" s="660"/>
      <c r="AG8" s="660"/>
      <c r="AH8" s="660"/>
      <c r="AI8" s="660"/>
      <c r="AJ8" s="660"/>
      <c r="AK8" s="660"/>
      <c r="AL8" s="624">
        <v>0.2</v>
      </c>
      <c r="AM8" s="625"/>
      <c r="AN8" s="625"/>
      <c r="AO8" s="661"/>
      <c r="AP8" s="618" t="s">
        <v>201</v>
      </c>
      <c r="AQ8" s="619"/>
      <c r="AR8" s="619"/>
      <c r="AS8" s="619"/>
      <c r="AT8" s="619"/>
      <c r="AU8" s="619"/>
      <c r="AV8" s="619"/>
      <c r="AW8" s="619"/>
      <c r="AX8" s="619"/>
      <c r="AY8" s="619"/>
      <c r="AZ8" s="619"/>
      <c r="BA8" s="619"/>
      <c r="BB8" s="619"/>
      <c r="BC8" s="619"/>
      <c r="BD8" s="619"/>
      <c r="BE8" s="619"/>
      <c r="BF8" s="620"/>
      <c r="BG8" s="621">
        <v>204160</v>
      </c>
      <c r="BH8" s="622"/>
      <c r="BI8" s="622"/>
      <c r="BJ8" s="622"/>
      <c r="BK8" s="622"/>
      <c r="BL8" s="622"/>
      <c r="BM8" s="622"/>
      <c r="BN8" s="623"/>
      <c r="BO8" s="659">
        <v>1.4</v>
      </c>
      <c r="BP8" s="659"/>
      <c r="BQ8" s="659"/>
      <c r="BR8" s="659"/>
      <c r="BS8" s="660" t="s">
        <v>113</v>
      </c>
      <c r="BT8" s="660"/>
      <c r="BU8" s="660"/>
      <c r="BV8" s="660"/>
      <c r="BW8" s="660"/>
      <c r="BX8" s="660"/>
      <c r="BY8" s="660"/>
      <c r="BZ8" s="660"/>
      <c r="CA8" s="660"/>
      <c r="CB8" s="700"/>
      <c r="CD8" s="618" t="s">
        <v>202</v>
      </c>
      <c r="CE8" s="619"/>
      <c r="CF8" s="619"/>
      <c r="CG8" s="619"/>
      <c r="CH8" s="619"/>
      <c r="CI8" s="619"/>
      <c r="CJ8" s="619"/>
      <c r="CK8" s="619"/>
      <c r="CL8" s="619"/>
      <c r="CM8" s="619"/>
      <c r="CN8" s="619"/>
      <c r="CO8" s="619"/>
      <c r="CP8" s="619"/>
      <c r="CQ8" s="620"/>
      <c r="CR8" s="621">
        <v>33353073</v>
      </c>
      <c r="CS8" s="622"/>
      <c r="CT8" s="622"/>
      <c r="CU8" s="622"/>
      <c r="CV8" s="622"/>
      <c r="CW8" s="622"/>
      <c r="CX8" s="622"/>
      <c r="CY8" s="623"/>
      <c r="CZ8" s="659">
        <v>37.6</v>
      </c>
      <c r="DA8" s="659"/>
      <c r="DB8" s="659"/>
      <c r="DC8" s="659"/>
      <c r="DD8" s="627">
        <v>119825</v>
      </c>
      <c r="DE8" s="622"/>
      <c r="DF8" s="622"/>
      <c r="DG8" s="622"/>
      <c r="DH8" s="622"/>
      <c r="DI8" s="622"/>
      <c r="DJ8" s="622"/>
      <c r="DK8" s="622"/>
      <c r="DL8" s="622"/>
      <c r="DM8" s="622"/>
      <c r="DN8" s="622"/>
      <c r="DO8" s="622"/>
      <c r="DP8" s="623"/>
      <c r="DQ8" s="627">
        <v>13171455</v>
      </c>
      <c r="DR8" s="622"/>
      <c r="DS8" s="622"/>
      <c r="DT8" s="622"/>
      <c r="DU8" s="622"/>
      <c r="DV8" s="622"/>
      <c r="DW8" s="622"/>
      <c r="DX8" s="622"/>
      <c r="DY8" s="622"/>
      <c r="DZ8" s="622"/>
      <c r="EA8" s="622"/>
      <c r="EB8" s="622"/>
      <c r="EC8" s="658"/>
    </row>
    <row r="9" spans="2:143" ht="11.25" customHeight="1">
      <c r="B9" s="618" t="s">
        <v>203</v>
      </c>
      <c r="C9" s="619"/>
      <c r="D9" s="619"/>
      <c r="E9" s="619"/>
      <c r="F9" s="619"/>
      <c r="G9" s="619"/>
      <c r="H9" s="619"/>
      <c r="I9" s="619"/>
      <c r="J9" s="619"/>
      <c r="K9" s="619"/>
      <c r="L9" s="619"/>
      <c r="M9" s="619"/>
      <c r="N9" s="619"/>
      <c r="O9" s="619"/>
      <c r="P9" s="619"/>
      <c r="Q9" s="620"/>
      <c r="R9" s="621">
        <v>52878</v>
      </c>
      <c r="S9" s="622"/>
      <c r="T9" s="622"/>
      <c r="U9" s="622"/>
      <c r="V9" s="622"/>
      <c r="W9" s="622"/>
      <c r="X9" s="622"/>
      <c r="Y9" s="623"/>
      <c r="Z9" s="659">
        <v>0.1</v>
      </c>
      <c r="AA9" s="659"/>
      <c r="AB9" s="659"/>
      <c r="AC9" s="659"/>
      <c r="AD9" s="660">
        <v>52878</v>
      </c>
      <c r="AE9" s="660"/>
      <c r="AF9" s="660"/>
      <c r="AG9" s="660"/>
      <c r="AH9" s="660"/>
      <c r="AI9" s="660"/>
      <c r="AJ9" s="660"/>
      <c r="AK9" s="660"/>
      <c r="AL9" s="624">
        <v>0.2</v>
      </c>
      <c r="AM9" s="625"/>
      <c r="AN9" s="625"/>
      <c r="AO9" s="661"/>
      <c r="AP9" s="618" t="s">
        <v>204</v>
      </c>
      <c r="AQ9" s="619"/>
      <c r="AR9" s="619"/>
      <c r="AS9" s="619"/>
      <c r="AT9" s="619"/>
      <c r="AU9" s="619"/>
      <c r="AV9" s="619"/>
      <c r="AW9" s="619"/>
      <c r="AX9" s="619"/>
      <c r="AY9" s="619"/>
      <c r="AZ9" s="619"/>
      <c r="BA9" s="619"/>
      <c r="BB9" s="619"/>
      <c r="BC9" s="619"/>
      <c r="BD9" s="619"/>
      <c r="BE9" s="619"/>
      <c r="BF9" s="620"/>
      <c r="BG9" s="621">
        <v>5353119</v>
      </c>
      <c r="BH9" s="622"/>
      <c r="BI9" s="622"/>
      <c r="BJ9" s="622"/>
      <c r="BK9" s="622"/>
      <c r="BL9" s="622"/>
      <c r="BM9" s="622"/>
      <c r="BN9" s="623"/>
      <c r="BO9" s="659">
        <v>36.4</v>
      </c>
      <c r="BP9" s="659"/>
      <c r="BQ9" s="659"/>
      <c r="BR9" s="659"/>
      <c r="BS9" s="660" t="s">
        <v>196</v>
      </c>
      <c r="BT9" s="660"/>
      <c r="BU9" s="660"/>
      <c r="BV9" s="660"/>
      <c r="BW9" s="660"/>
      <c r="BX9" s="660"/>
      <c r="BY9" s="660"/>
      <c r="BZ9" s="660"/>
      <c r="CA9" s="660"/>
      <c r="CB9" s="700"/>
      <c r="CD9" s="618" t="s">
        <v>205</v>
      </c>
      <c r="CE9" s="619"/>
      <c r="CF9" s="619"/>
      <c r="CG9" s="619"/>
      <c r="CH9" s="619"/>
      <c r="CI9" s="619"/>
      <c r="CJ9" s="619"/>
      <c r="CK9" s="619"/>
      <c r="CL9" s="619"/>
      <c r="CM9" s="619"/>
      <c r="CN9" s="619"/>
      <c r="CO9" s="619"/>
      <c r="CP9" s="619"/>
      <c r="CQ9" s="620"/>
      <c r="CR9" s="621">
        <v>6247870</v>
      </c>
      <c r="CS9" s="622"/>
      <c r="CT9" s="622"/>
      <c r="CU9" s="622"/>
      <c r="CV9" s="622"/>
      <c r="CW9" s="622"/>
      <c r="CX9" s="622"/>
      <c r="CY9" s="623"/>
      <c r="CZ9" s="659">
        <v>7</v>
      </c>
      <c r="DA9" s="659"/>
      <c r="DB9" s="659"/>
      <c r="DC9" s="659"/>
      <c r="DD9" s="627">
        <v>119575</v>
      </c>
      <c r="DE9" s="622"/>
      <c r="DF9" s="622"/>
      <c r="DG9" s="622"/>
      <c r="DH9" s="622"/>
      <c r="DI9" s="622"/>
      <c r="DJ9" s="622"/>
      <c r="DK9" s="622"/>
      <c r="DL9" s="622"/>
      <c r="DM9" s="622"/>
      <c r="DN9" s="622"/>
      <c r="DO9" s="622"/>
      <c r="DP9" s="623"/>
      <c r="DQ9" s="627">
        <v>4545495</v>
      </c>
      <c r="DR9" s="622"/>
      <c r="DS9" s="622"/>
      <c r="DT9" s="622"/>
      <c r="DU9" s="622"/>
      <c r="DV9" s="622"/>
      <c r="DW9" s="622"/>
      <c r="DX9" s="622"/>
      <c r="DY9" s="622"/>
      <c r="DZ9" s="622"/>
      <c r="EA9" s="622"/>
      <c r="EB9" s="622"/>
      <c r="EC9" s="658"/>
    </row>
    <row r="10" spans="2:143" ht="11.25" customHeight="1">
      <c r="B10" s="618" t="s">
        <v>206</v>
      </c>
      <c r="C10" s="619"/>
      <c r="D10" s="619"/>
      <c r="E10" s="619"/>
      <c r="F10" s="619"/>
      <c r="G10" s="619"/>
      <c r="H10" s="619"/>
      <c r="I10" s="619"/>
      <c r="J10" s="619"/>
      <c r="K10" s="619"/>
      <c r="L10" s="619"/>
      <c r="M10" s="619"/>
      <c r="N10" s="619"/>
      <c r="O10" s="619"/>
      <c r="P10" s="619"/>
      <c r="Q10" s="620"/>
      <c r="R10" s="621" t="s">
        <v>113</v>
      </c>
      <c r="S10" s="622"/>
      <c r="T10" s="622"/>
      <c r="U10" s="622"/>
      <c r="V10" s="622"/>
      <c r="W10" s="622"/>
      <c r="X10" s="622"/>
      <c r="Y10" s="623"/>
      <c r="Z10" s="659" t="s">
        <v>196</v>
      </c>
      <c r="AA10" s="659"/>
      <c r="AB10" s="659"/>
      <c r="AC10" s="659"/>
      <c r="AD10" s="660" t="s">
        <v>196</v>
      </c>
      <c r="AE10" s="660"/>
      <c r="AF10" s="660"/>
      <c r="AG10" s="660"/>
      <c r="AH10" s="660"/>
      <c r="AI10" s="660"/>
      <c r="AJ10" s="660"/>
      <c r="AK10" s="660"/>
      <c r="AL10" s="624" t="s">
        <v>196</v>
      </c>
      <c r="AM10" s="625"/>
      <c r="AN10" s="625"/>
      <c r="AO10" s="661"/>
      <c r="AP10" s="618" t="s">
        <v>207</v>
      </c>
      <c r="AQ10" s="619"/>
      <c r="AR10" s="619"/>
      <c r="AS10" s="619"/>
      <c r="AT10" s="619"/>
      <c r="AU10" s="619"/>
      <c r="AV10" s="619"/>
      <c r="AW10" s="619"/>
      <c r="AX10" s="619"/>
      <c r="AY10" s="619"/>
      <c r="AZ10" s="619"/>
      <c r="BA10" s="619"/>
      <c r="BB10" s="619"/>
      <c r="BC10" s="619"/>
      <c r="BD10" s="619"/>
      <c r="BE10" s="619"/>
      <c r="BF10" s="620"/>
      <c r="BG10" s="621">
        <v>349909</v>
      </c>
      <c r="BH10" s="622"/>
      <c r="BI10" s="622"/>
      <c r="BJ10" s="622"/>
      <c r="BK10" s="622"/>
      <c r="BL10" s="622"/>
      <c r="BM10" s="622"/>
      <c r="BN10" s="623"/>
      <c r="BO10" s="659">
        <v>2.4</v>
      </c>
      <c r="BP10" s="659"/>
      <c r="BQ10" s="659"/>
      <c r="BR10" s="659"/>
      <c r="BS10" s="660" t="s">
        <v>196</v>
      </c>
      <c r="BT10" s="660"/>
      <c r="BU10" s="660"/>
      <c r="BV10" s="660"/>
      <c r="BW10" s="660"/>
      <c r="BX10" s="660"/>
      <c r="BY10" s="660"/>
      <c r="BZ10" s="660"/>
      <c r="CA10" s="660"/>
      <c r="CB10" s="700"/>
      <c r="CD10" s="618" t="s">
        <v>208</v>
      </c>
      <c r="CE10" s="619"/>
      <c r="CF10" s="619"/>
      <c r="CG10" s="619"/>
      <c r="CH10" s="619"/>
      <c r="CI10" s="619"/>
      <c r="CJ10" s="619"/>
      <c r="CK10" s="619"/>
      <c r="CL10" s="619"/>
      <c r="CM10" s="619"/>
      <c r="CN10" s="619"/>
      <c r="CO10" s="619"/>
      <c r="CP10" s="619"/>
      <c r="CQ10" s="620"/>
      <c r="CR10" s="621">
        <v>47774</v>
      </c>
      <c r="CS10" s="622"/>
      <c r="CT10" s="622"/>
      <c r="CU10" s="622"/>
      <c r="CV10" s="622"/>
      <c r="CW10" s="622"/>
      <c r="CX10" s="622"/>
      <c r="CY10" s="623"/>
      <c r="CZ10" s="659">
        <v>0.1</v>
      </c>
      <c r="DA10" s="659"/>
      <c r="DB10" s="659"/>
      <c r="DC10" s="659"/>
      <c r="DD10" s="627" t="s">
        <v>113</v>
      </c>
      <c r="DE10" s="622"/>
      <c r="DF10" s="622"/>
      <c r="DG10" s="622"/>
      <c r="DH10" s="622"/>
      <c r="DI10" s="622"/>
      <c r="DJ10" s="622"/>
      <c r="DK10" s="622"/>
      <c r="DL10" s="622"/>
      <c r="DM10" s="622"/>
      <c r="DN10" s="622"/>
      <c r="DO10" s="622"/>
      <c r="DP10" s="623"/>
      <c r="DQ10" s="627">
        <v>47774</v>
      </c>
      <c r="DR10" s="622"/>
      <c r="DS10" s="622"/>
      <c r="DT10" s="622"/>
      <c r="DU10" s="622"/>
      <c r="DV10" s="622"/>
      <c r="DW10" s="622"/>
      <c r="DX10" s="622"/>
      <c r="DY10" s="622"/>
      <c r="DZ10" s="622"/>
      <c r="EA10" s="622"/>
      <c r="EB10" s="622"/>
      <c r="EC10" s="658"/>
    </row>
    <row r="11" spans="2:143" ht="11.25" customHeight="1">
      <c r="B11" s="618" t="s">
        <v>209</v>
      </c>
      <c r="C11" s="619"/>
      <c r="D11" s="619"/>
      <c r="E11" s="619"/>
      <c r="F11" s="619"/>
      <c r="G11" s="619"/>
      <c r="H11" s="619"/>
      <c r="I11" s="619"/>
      <c r="J11" s="619"/>
      <c r="K11" s="619"/>
      <c r="L11" s="619"/>
      <c r="M11" s="619"/>
      <c r="N11" s="619"/>
      <c r="O11" s="619"/>
      <c r="P11" s="619"/>
      <c r="Q11" s="620"/>
      <c r="R11" s="621">
        <v>3090540</v>
      </c>
      <c r="S11" s="622"/>
      <c r="T11" s="622"/>
      <c r="U11" s="622"/>
      <c r="V11" s="622"/>
      <c r="W11" s="622"/>
      <c r="X11" s="622"/>
      <c r="Y11" s="623"/>
      <c r="Z11" s="624">
        <v>3.4</v>
      </c>
      <c r="AA11" s="625"/>
      <c r="AB11" s="625"/>
      <c r="AC11" s="626"/>
      <c r="AD11" s="627">
        <v>3090540</v>
      </c>
      <c r="AE11" s="622"/>
      <c r="AF11" s="622"/>
      <c r="AG11" s="622"/>
      <c r="AH11" s="622"/>
      <c r="AI11" s="622"/>
      <c r="AJ11" s="622"/>
      <c r="AK11" s="623"/>
      <c r="AL11" s="624">
        <v>9</v>
      </c>
      <c r="AM11" s="625"/>
      <c r="AN11" s="625"/>
      <c r="AO11" s="661"/>
      <c r="AP11" s="618" t="s">
        <v>210</v>
      </c>
      <c r="AQ11" s="619"/>
      <c r="AR11" s="619"/>
      <c r="AS11" s="619"/>
      <c r="AT11" s="619"/>
      <c r="AU11" s="619"/>
      <c r="AV11" s="619"/>
      <c r="AW11" s="619"/>
      <c r="AX11" s="619"/>
      <c r="AY11" s="619"/>
      <c r="AZ11" s="619"/>
      <c r="BA11" s="619"/>
      <c r="BB11" s="619"/>
      <c r="BC11" s="619"/>
      <c r="BD11" s="619"/>
      <c r="BE11" s="619"/>
      <c r="BF11" s="620"/>
      <c r="BG11" s="621">
        <v>728199</v>
      </c>
      <c r="BH11" s="622"/>
      <c r="BI11" s="622"/>
      <c r="BJ11" s="622"/>
      <c r="BK11" s="622"/>
      <c r="BL11" s="622"/>
      <c r="BM11" s="622"/>
      <c r="BN11" s="623"/>
      <c r="BO11" s="659">
        <v>5</v>
      </c>
      <c r="BP11" s="659"/>
      <c r="BQ11" s="659"/>
      <c r="BR11" s="659"/>
      <c r="BS11" s="660">
        <v>80714</v>
      </c>
      <c r="BT11" s="660"/>
      <c r="BU11" s="660"/>
      <c r="BV11" s="660"/>
      <c r="BW11" s="660"/>
      <c r="BX11" s="660"/>
      <c r="BY11" s="660"/>
      <c r="BZ11" s="660"/>
      <c r="CA11" s="660"/>
      <c r="CB11" s="700"/>
      <c r="CD11" s="618" t="s">
        <v>211</v>
      </c>
      <c r="CE11" s="619"/>
      <c r="CF11" s="619"/>
      <c r="CG11" s="619"/>
      <c r="CH11" s="619"/>
      <c r="CI11" s="619"/>
      <c r="CJ11" s="619"/>
      <c r="CK11" s="619"/>
      <c r="CL11" s="619"/>
      <c r="CM11" s="619"/>
      <c r="CN11" s="619"/>
      <c r="CO11" s="619"/>
      <c r="CP11" s="619"/>
      <c r="CQ11" s="620"/>
      <c r="CR11" s="621">
        <v>1051827</v>
      </c>
      <c r="CS11" s="622"/>
      <c r="CT11" s="622"/>
      <c r="CU11" s="622"/>
      <c r="CV11" s="622"/>
      <c r="CW11" s="622"/>
      <c r="CX11" s="622"/>
      <c r="CY11" s="623"/>
      <c r="CZ11" s="659">
        <v>1.2</v>
      </c>
      <c r="DA11" s="659"/>
      <c r="DB11" s="659"/>
      <c r="DC11" s="659"/>
      <c r="DD11" s="627">
        <v>254510</v>
      </c>
      <c r="DE11" s="622"/>
      <c r="DF11" s="622"/>
      <c r="DG11" s="622"/>
      <c r="DH11" s="622"/>
      <c r="DI11" s="622"/>
      <c r="DJ11" s="622"/>
      <c r="DK11" s="622"/>
      <c r="DL11" s="622"/>
      <c r="DM11" s="622"/>
      <c r="DN11" s="622"/>
      <c r="DO11" s="622"/>
      <c r="DP11" s="623"/>
      <c r="DQ11" s="627">
        <v>580447</v>
      </c>
      <c r="DR11" s="622"/>
      <c r="DS11" s="622"/>
      <c r="DT11" s="622"/>
      <c r="DU11" s="622"/>
      <c r="DV11" s="622"/>
      <c r="DW11" s="622"/>
      <c r="DX11" s="622"/>
      <c r="DY11" s="622"/>
      <c r="DZ11" s="622"/>
      <c r="EA11" s="622"/>
      <c r="EB11" s="622"/>
      <c r="EC11" s="658"/>
    </row>
    <row r="12" spans="2:143" ht="11.25" customHeight="1">
      <c r="B12" s="618" t="s">
        <v>212</v>
      </c>
      <c r="C12" s="619"/>
      <c r="D12" s="619"/>
      <c r="E12" s="619"/>
      <c r="F12" s="619"/>
      <c r="G12" s="619"/>
      <c r="H12" s="619"/>
      <c r="I12" s="619"/>
      <c r="J12" s="619"/>
      <c r="K12" s="619"/>
      <c r="L12" s="619"/>
      <c r="M12" s="619"/>
      <c r="N12" s="619"/>
      <c r="O12" s="619"/>
      <c r="P12" s="619"/>
      <c r="Q12" s="620"/>
      <c r="R12" s="621">
        <v>89977</v>
      </c>
      <c r="S12" s="622"/>
      <c r="T12" s="622"/>
      <c r="U12" s="622"/>
      <c r="V12" s="622"/>
      <c r="W12" s="622"/>
      <c r="X12" s="622"/>
      <c r="Y12" s="623"/>
      <c r="Z12" s="659">
        <v>0.1</v>
      </c>
      <c r="AA12" s="659"/>
      <c r="AB12" s="659"/>
      <c r="AC12" s="659"/>
      <c r="AD12" s="660">
        <v>89977</v>
      </c>
      <c r="AE12" s="660"/>
      <c r="AF12" s="660"/>
      <c r="AG12" s="660"/>
      <c r="AH12" s="660"/>
      <c r="AI12" s="660"/>
      <c r="AJ12" s="660"/>
      <c r="AK12" s="660"/>
      <c r="AL12" s="624">
        <v>0.3</v>
      </c>
      <c r="AM12" s="625"/>
      <c r="AN12" s="625"/>
      <c r="AO12" s="661"/>
      <c r="AP12" s="618" t="s">
        <v>213</v>
      </c>
      <c r="AQ12" s="619"/>
      <c r="AR12" s="619"/>
      <c r="AS12" s="619"/>
      <c r="AT12" s="619"/>
      <c r="AU12" s="619"/>
      <c r="AV12" s="619"/>
      <c r="AW12" s="619"/>
      <c r="AX12" s="619"/>
      <c r="AY12" s="619"/>
      <c r="AZ12" s="619"/>
      <c r="BA12" s="619"/>
      <c r="BB12" s="619"/>
      <c r="BC12" s="619"/>
      <c r="BD12" s="619"/>
      <c r="BE12" s="619"/>
      <c r="BF12" s="620"/>
      <c r="BG12" s="621">
        <v>6433432</v>
      </c>
      <c r="BH12" s="622"/>
      <c r="BI12" s="622"/>
      <c r="BJ12" s="622"/>
      <c r="BK12" s="622"/>
      <c r="BL12" s="622"/>
      <c r="BM12" s="622"/>
      <c r="BN12" s="623"/>
      <c r="BO12" s="659">
        <v>43.8</v>
      </c>
      <c r="BP12" s="659"/>
      <c r="BQ12" s="659"/>
      <c r="BR12" s="659"/>
      <c r="BS12" s="660" t="s">
        <v>113</v>
      </c>
      <c r="BT12" s="660"/>
      <c r="BU12" s="660"/>
      <c r="BV12" s="660"/>
      <c r="BW12" s="660"/>
      <c r="BX12" s="660"/>
      <c r="BY12" s="660"/>
      <c r="BZ12" s="660"/>
      <c r="CA12" s="660"/>
      <c r="CB12" s="700"/>
      <c r="CD12" s="618" t="s">
        <v>214</v>
      </c>
      <c r="CE12" s="619"/>
      <c r="CF12" s="619"/>
      <c r="CG12" s="619"/>
      <c r="CH12" s="619"/>
      <c r="CI12" s="619"/>
      <c r="CJ12" s="619"/>
      <c r="CK12" s="619"/>
      <c r="CL12" s="619"/>
      <c r="CM12" s="619"/>
      <c r="CN12" s="619"/>
      <c r="CO12" s="619"/>
      <c r="CP12" s="619"/>
      <c r="CQ12" s="620"/>
      <c r="CR12" s="621">
        <v>1850458</v>
      </c>
      <c r="CS12" s="622"/>
      <c r="CT12" s="622"/>
      <c r="CU12" s="622"/>
      <c r="CV12" s="622"/>
      <c r="CW12" s="622"/>
      <c r="CX12" s="622"/>
      <c r="CY12" s="623"/>
      <c r="CZ12" s="659">
        <v>2.1</v>
      </c>
      <c r="DA12" s="659"/>
      <c r="DB12" s="659"/>
      <c r="DC12" s="659"/>
      <c r="DD12" s="627">
        <v>56743</v>
      </c>
      <c r="DE12" s="622"/>
      <c r="DF12" s="622"/>
      <c r="DG12" s="622"/>
      <c r="DH12" s="622"/>
      <c r="DI12" s="622"/>
      <c r="DJ12" s="622"/>
      <c r="DK12" s="622"/>
      <c r="DL12" s="622"/>
      <c r="DM12" s="622"/>
      <c r="DN12" s="622"/>
      <c r="DO12" s="622"/>
      <c r="DP12" s="623"/>
      <c r="DQ12" s="627">
        <v>1465761</v>
      </c>
      <c r="DR12" s="622"/>
      <c r="DS12" s="622"/>
      <c r="DT12" s="622"/>
      <c r="DU12" s="622"/>
      <c r="DV12" s="622"/>
      <c r="DW12" s="622"/>
      <c r="DX12" s="622"/>
      <c r="DY12" s="622"/>
      <c r="DZ12" s="622"/>
      <c r="EA12" s="622"/>
      <c r="EB12" s="622"/>
      <c r="EC12" s="658"/>
    </row>
    <row r="13" spans="2:143" ht="11.25" customHeight="1">
      <c r="B13" s="618" t="s">
        <v>215</v>
      </c>
      <c r="C13" s="619"/>
      <c r="D13" s="619"/>
      <c r="E13" s="619"/>
      <c r="F13" s="619"/>
      <c r="G13" s="619"/>
      <c r="H13" s="619"/>
      <c r="I13" s="619"/>
      <c r="J13" s="619"/>
      <c r="K13" s="619"/>
      <c r="L13" s="619"/>
      <c r="M13" s="619"/>
      <c r="N13" s="619"/>
      <c r="O13" s="619"/>
      <c r="P13" s="619"/>
      <c r="Q13" s="620"/>
      <c r="R13" s="621" t="s">
        <v>196</v>
      </c>
      <c r="S13" s="622"/>
      <c r="T13" s="622"/>
      <c r="U13" s="622"/>
      <c r="V13" s="622"/>
      <c r="W13" s="622"/>
      <c r="X13" s="622"/>
      <c r="Y13" s="623"/>
      <c r="Z13" s="659" t="s">
        <v>196</v>
      </c>
      <c r="AA13" s="659"/>
      <c r="AB13" s="659"/>
      <c r="AC13" s="659"/>
      <c r="AD13" s="660" t="s">
        <v>196</v>
      </c>
      <c r="AE13" s="660"/>
      <c r="AF13" s="660"/>
      <c r="AG13" s="660"/>
      <c r="AH13" s="660"/>
      <c r="AI13" s="660"/>
      <c r="AJ13" s="660"/>
      <c r="AK13" s="660"/>
      <c r="AL13" s="624" t="s">
        <v>196</v>
      </c>
      <c r="AM13" s="625"/>
      <c r="AN13" s="625"/>
      <c r="AO13" s="661"/>
      <c r="AP13" s="618" t="s">
        <v>216</v>
      </c>
      <c r="AQ13" s="619"/>
      <c r="AR13" s="619"/>
      <c r="AS13" s="619"/>
      <c r="AT13" s="619"/>
      <c r="AU13" s="619"/>
      <c r="AV13" s="619"/>
      <c r="AW13" s="619"/>
      <c r="AX13" s="619"/>
      <c r="AY13" s="619"/>
      <c r="AZ13" s="619"/>
      <c r="BA13" s="619"/>
      <c r="BB13" s="619"/>
      <c r="BC13" s="619"/>
      <c r="BD13" s="619"/>
      <c r="BE13" s="619"/>
      <c r="BF13" s="620"/>
      <c r="BG13" s="621">
        <v>6359704</v>
      </c>
      <c r="BH13" s="622"/>
      <c r="BI13" s="622"/>
      <c r="BJ13" s="622"/>
      <c r="BK13" s="622"/>
      <c r="BL13" s="622"/>
      <c r="BM13" s="622"/>
      <c r="BN13" s="623"/>
      <c r="BO13" s="659">
        <v>43.3</v>
      </c>
      <c r="BP13" s="659"/>
      <c r="BQ13" s="659"/>
      <c r="BR13" s="659"/>
      <c r="BS13" s="660" t="s">
        <v>113</v>
      </c>
      <c r="BT13" s="660"/>
      <c r="BU13" s="660"/>
      <c r="BV13" s="660"/>
      <c r="BW13" s="660"/>
      <c r="BX13" s="660"/>
      <c r="BY13" s="660"/>
      <c r="BZ13" s="660"/>
      <c r="CA13" s="660"/>
      <c r="CB13" s="700"/>
      <c r="CD13" s="618" t="s">
        <v>217</v>
      </c>
      <c r="CE13" s="619"/>
      <c r="CF13" s="619"/>
      <c r="CG13" s="619"/>
      <c r="CH13" s="619"/>
      <c r="CI13" s="619"/>
      <c r="CJ13" s="619"/>
      <c r="CK13" s="619"/>
      <c r="CL13" s="619"/>
      <c r="CM13" s="619"/>
      <c r="CN13" s="619"/>
      <c r="CO13" s="619"/>
      <c r="CP13" s="619"/>
      <c r="CQ13" s="620"/>
      <c r="CR13" s="621">
        <v>4259104</v>
      </c>
      <c r="CS13" s="622"/>
      <c r="CT13" s="622"/>
      <c r="CU13" s="622"/>
      <c r="CV13" s="622"/>
      <c r="CW13" s="622"/>
      <c r="CX13" s="622"/>
      <c r="CY13" s="623"/>
      <c r="CZ13" s="659">
        <v>4.8</v>
      </c>
      <c r="DA13" s="659"/>
      <c r="DB13" s="659"/>
      <c r="DC13" s="659"/>
      <c r="DD13" s="627">
        <v>2380922</v>
      </c>
      <c r="DE13" s="622"/>
      <c r="DF13" s="622"/>
      <c r="DG13" s="622"/>
      <c r="DH13" s="622"/>
      <c r="DI13" s="622"/>
      <c r="DJ13" s="622"/>
      <c r="DK13" s="622"/>
      <c r="DL13" s="622"/>
      <c r="DM13" s="622"/>
      <c r="DN13" s="622"/>
      <c r="DO13" s="622"/>
      <c r="DP13" s="623"/>
      <c r="DQ13" s="627">
        <v>2291865</v>
      </c>
      <c r="DR13" s="622"/>
      <c r="DS13" s="622"/>
      <c r="DT13" s="622"/>
      <c r="DU13" s="622"/>
      <c r="DV13" s="622"/>
      <c r="DW13" s="622"/>
      <c r="DX13" s="622"/>
      <c r="DY13" s="622"/>
      <c r="DZ13" s="622"/>
      <c r="EA13" s="622"/>
      <c r="EB13" s="622"/>
      <c r="EC13" s="658"/>
    </row>
    <row r="14" spans="2:143" ht="11.25" customHeight="1">
      <c r="B14" s="618" t="s">
        <v>218</v>
      </c>
      <c r="C14" s="619"/>
      <c r="D14" s="619"/>
      <c r="E14" s="619"/>
      <c r="F14" s="619"/>
      <c r="G14" s="619"/>
      <c r="H14" s="619"/>
      <c r="I14" s="619"/>
      <c r="J14" s="619"/>
      <c r="K14" s="619"/>
      <c r="L14" s="619"/>
      <c r="M14" s="619"/>
      <c r="N14" s="619"/>
      <c r="O14" s="619"/>
      <c r="P14" s="619"/>
      <c r="Q14" s="620"/>
      <c r="R14" s="621" t="s">
        <v>196</v>
      </c>
      <c r="S14" s="622"/>
      <c r="T14" s="622"/>
      <c r="U14" s="622"/>
      <c r="V14" s="622"/>
      <c r="W14" s="622"/>
      <c r="X14" s="622"/>
      <c r="Y14" s="623"/>
      <c r="Z14" s="659" t="s">
        <v>196</v>
      </c>
      <c r="AA14" s="659"/>
      <c r="AB14" s="659"/>
      <c r="AC14" s="659"/>
      <c r="AD14" s="660" t="s">
        <v>196</v>
      </c>
      <c r="AE14" s="660"/>
      <c r="AF14" s="660"/>
      <c r="AG14" s="660"/>
      <c r="AH14" s="660"/>
      <c r="AI14" s="660"/>
      <c r="AJ14" s="660"/>
      <c r="AK14" s="660"/>
      <c r="AL14" s="624" t="s">
        <v>196</v>
      </c>
      <c r="AM14" s="625"/>
      <c r="AN14" s="625"/>
      <c r="AO14" s="661"/>
      <c r="AP14" s="618" t="s">
        <v>219</v>
      </c>
      <c r="AQ14" s="619"/>
      <c r="AR14" s="619"/>
      <c r="AS14" s="619"/>
      <c r="AT14" s="619"/>
      <c r="AU14" s="619"/>
      <c r="AV14" s="619"/>
      <c r="AW14" s="619"/>
      <c r="AX14" s="619"/>
      <c r="AY14" s="619"/>
      <c r="AZ14" s="619"/>
      <c r="BA14" s="619"/>
      <c r="BB14" s="619"/>
      <c r="BC14" s="619"/>
      <c r="BD14" s="619"/>
      <c r="BE14" s="619"/>
      <c r="BF14" s="620"/>
      <c r="BG14" s="621">
        <v>430660</v>
      </c>
      <c r="BH14" s="622"/>
      <c r="BI14" s="622"/>
      <c r="BJ14" s="622"/>
      <c r="BK14" s="622"/>
      <c r="BL14" s="622"/>
      <c r="BM14" s="622"/>
      <c r="BN14" s="623"/>
      <c r="BO14" s="659">
        <v>2.9</v>
      </c>
      <c r="BP14" s="659"/>
      <c r="BQ14" s="659"/>
      <c r="BR14" s="659"/>
      <c r="BS14" s="660" t="s">
        <v>196</v>
      </c>
      <c r="BT14" s="660"/>
      <c r="BU14" s="660"/>
      <c r="BV14" s="660"/>
      <c r="BW14" s="660"/>
      <c r="BX14" s="660"/>
      <c r="BY14" s="660"/>
      <c r="BZ14" s="660"/>
      <c r="CA14" s="660"/>
      <c r="CB14" s="700"/>
      <c r="CD14" s="618" t="s">
        <v>220</v>
      </c>
      <c r="CE14" s="619"/>
      <c r="CF14" s="619"/>
      <c r="CG14" s="619"/>
      <c r="CH14" s="619"/>
      <c r="CI14" s="619"/>
      <c r="CJ14" s="619"/>
      <c r="CK14" s="619"/>
      <c r="CL14" s="619"/>
      <c r="CM14" s="619"/>
      <c r="CN14" s="619"/>
      <c r="CO14" s="619"/>
      <c r="CP14" s="619"/>
      <c r="CQ14" s="620"/>
      <c r="CR14" s="621">
        <v>1907948</v>
      </c>
      <c r="CS14" s="622"/>
      <c r="CT14" s="622"/>
      <c r="CU14" s="622"/>
      <c r="CV14" s="622"/>
      <c r="CW14" s="622"/>
      <c r="CX14" s="622"/>
      <c r="CY14" s="623"/>
      <c r="CZ14" s="659">
        <v>2.2000000000000002</v>
      </c>
      <c r="DA14" s="659"/>
      <c r="DB14" s="659"/>
      <c r="DC14" s="659"/>
      <c r="DD14" s="627">
        <v>55357</v>
      </c>
      <c r="DE14" s="622"/>
      <c r="DF14" s="622"/>
      <c r="DG14" s="622"/>
      <c r="DH14" s="622"/>
      <c r="DI14" s="622"/>
      <c r="DJ14" s="622"/>
      <c r="DK14" s="622"/>
      <c r="DL14" s="622"/>
      <c r="DM14" s="622"/>
      <c r="DN14" s="622"/>
      <c r="DO14" s="622"/>
      <c r="DP14" s="623"/>
      <c r="DQ14" s="627">
        <v>1841611</v>
      </c>
      <c r="DR14" s="622"/>
      <c r="DS14" s="622"/>
      <c r="DT14" s="622"/>
      <c r="DU14" s="622"/>
      <c r="DV14" s="622"/>
      <c r="DW14" s="622"/>
      <c r="DX14" s="622"/>
      <c r="DY14" s="622"/>
      <c r="DZ14" s="622"/>
      <c r="EA14" s="622"/>
      <c r="EB14" s="622"/>
      <c r="EC14" s="658"/>
    </row>
    <row r="15" spans="2:143" ht="11.25" customHeight="1">
      <c r="B15" s="618" t="s">
        <v>221</v>
      </c>
      <c r="C15" s="619"/>
      <c r="D15" s="619"/>
      <c r="E15" s="619"/>
      <c r="F15" s="619"/>
      <c r="G15" s="619"/>
      <c r="H15" s="619"/>
      <c r="I15" s="619"/>
      <c r="J15" s="619"/>
      <c r="K15" s="619"/>
      <c r="L15" s="619"/>
      <c r="M15" s="619"/>
      <c r="N15" s="619"/>
      <c r="O15" s="619"/>
      <c r="P15" s="619"/>
      <c r="Q15" s="620"/>
      <c r="R15" s="621" t="s">
        <v>113</v>
      </c>
      <c r="S15" s="622"/>
      <c r="T15" s="622"/>
      <c r="U15" s="622"/>
      <c r="V15" s="622"/>
      <c r="W15" s="622"/>
      <c r="X15" s="622"/>
      <c r="Y15" s="623"/>
      <c r="Z15" s="659" t="s">
        <v>113</v>
      </c>
      <c r="AA15" s="659"/>
      <c r="AB15" s="659"/>
      <c r="AC15" s="659"/>
      <c r="AD15" s="660" t="s">
        <v>196</v>
      </c>
      <c r="AE15" s="660"/>
      <c r="AF15" s="660"/>
      <c r="AG15" s="660"/>
      <c r="AH15" s="660"/>
      <c r="AI15" s="660"/>
      <c r="AJ15" s="660"/>
      <c r="AK15" s="660"/>
      <c r="AL15" s="624" t="s">
        <v>113</v>
      </c>
      <c r="AM15" s="625"/>
      <c r="AN15" s="625"/>
      <c r="AO15" s="661"/>
      <c r="AP15" s="618" t="s">
        <v>222</v>
      </c>
      <c r="AQ15" s="619"/>
      <c r="AR15" s="619"/>
      <c r="AS15" s="619"/>
      <c r="AT15" s="619"/>
      <c r="AU15" s="619"/>
      <c r="AV15" s="619"/>
      <c r="AW15" s="619"/>
      <c r="AX15" s="619"/>
      <c r="AY15" s="619"/>
      <c r="AZ15" s="619"/>
      <c r="BA15" s="619"/>
      <c r="BB15" s="619"/>
      <c r="BC15" s="619"/>
      <c r="BD15" s="619"/>
      <c r="BE15" s="619"/>
      <c r="BF15" s="620"/>
      <c r="BG15" s="621">
        <v>1200455</v>
      </c>
      <c r="BH15" s="622"/>
      <c r="BI15" s="622"/>
      <c r="BJ15" s="622"/>
      <c r="BK15" s="622"/>
      <c r="BL15" s="622"/>
      <c r="BM15" s="622"/>
      <c r="BN15" s="623"/>
      <c r="BO15" s="659">
        <v>8.1999999999999993</v>
      </c>
      <c r="BP15" s="659"/>
      <c r="BQ15" s="659"/>
      <c r="BR15" s="659"/>
      <c r="BS15" s="660" t="s">
        <v>196</v>
      </c>
      <c r="BT15" s="660"/>
      <c r="BU15" s="660"/>
      <c r="BV15" s="660"/>
      <c r="BW15" s="660"/>
      <c r="BX15" s="660"/>
      <c r="BY15" s="660"/>
      <c r="BZ15" s="660"/>
      <c r="CA15" s="660"/>
      <c r="CB15" s="700"/>
      <c r="CD15" s="618" t="s">
        <v>223</v>
      </c>
      <c r="CE15" s="619"/>
      <c r="CF15" s="619"/>
      <c r="CG15" s="619"/>
      <c r="CH15" s="619"/>
      <c r="CI15" s="619"/>
      <c r="CJ15" s="619"/>
      <c r="CK15" s="619"/>
      <c r="CL15" s="619"/>
      <c r="CM15" s="619"/>
      <c r="CN15" s="619"/>
      <c r="CO15" s="619"/>
      <c r="CP15" s="619"/>
      <c r="CQ15" s="620"/>
      <c r="CR15" s="621">
        <v>9136747</v>
      </c>
      <c r="CS15" s="622"/>
      <c r="CT15" s="622"/>
      <c r="CU15" s="622"/>
      <c r="CV15" s="622"/>
      <c r="CW15" s="622"/>
      <c r="CX15" s="622"/>
      <c r="CY15" s="623"/>
      <c r="CZ15" s="659">
        <v>10.3</v>
      </c>
      <c r="DA15" s="659"/>
      <c r="DB15" s="659"/>
      <c r="DC15" s="659"/>
      <c r="DD15" s="627">
        <v>4174857</v>
      </c>
      <c r="DE15" s="622"/>
      <c r="DF15" s="622"/>
      <c r="DG15" s="622"/>
      <c r="DH15" s="622"/>
      <c r="DI15" s="622"/>
      <c r="DJ15" s="622"/>
      <c r="DK15" s="622"/>
      <c r="DL15" s="622"/>
      <c r="DM15" s="622"/>
      <c r="DN15" s="622"/>
      <c r="DO15" s="622"/>
      <c r="DP15" s="623"/>
      <c r="DQ15" s="627">
        <v>4243116</v>
      </c>
      <c r="DR15" s="622"/>
      <c r="DS15" s="622"/>
      <c r="DT15" s="622"/>
      <c r="DU15" s="622"/>
      <c r="DV15" s="622"/>
      <c r="DW15" s="622"/>
      <c r="DX15" s="622"/>
      <c r="DY15" s="622"/>
      <c r="DZ15" s="622"/>
      <c r="EA15" s="622"/>
      <c r="EB15" s="622"/>
      <c r="EC15" s="658"/>
    </row>
    <row r="16" spans="2:143" ht="11.25" customHeight="1">
      <c r="B16" s="618" t="s">
        <v>224</v>
      </c>
      <c r="C16" s="619"/>
      <c r="D16" s="619"/>
      <c r="E16" s="619"/>
      <c r="F16" s="619"/>
      <c r="G16" s="619"/>
      <c r="H16" s="619"/>
      <c r="I16" s="619"/>
      <c r="J16" s="619"/>
      <c r="K16" s="619"/>
      <c r="L16" s="619"/>
      <c r="M16" s="619"/>
      <c r="N16" s="619"/>
      <c r="O16" s="619"/>
      <c r="P16" s="619"/>
      <c r="Q16" s="620"/>
      <c r="R16" s="621">
        <v>62966</v>
      </c>
      <c r="S16" s="622"/>
      <c r="T16" s="622"/>
      <c r="U16" s="622"/>
      <c r="V16" s="622"/>
      <c r="W16" s="622"/>
      <c r="X16" s="622"/>
      <c r="Y16" s="623"/>
      <c r="Z16" s="659">
        <v>0.1</v>
      </c>
      <c r="AA16" s="659"/>
      <c r="AB16" s="659"/>
      <c r="AC16" s="659"/>
      <c r="AD16" s="660">
        <v>62966</v>
      </c>
      <c r="AE16" s="660"/>
      <c r="AF16" s="660"/>
      <c r="AG16" s="660"/>
      <c r="AH16" s="660"/>
      <c r="AI16" s="660"/>
      <c r="AJ16" s="660"/>
      <c r="AK16" s="660"/>
      <c r="AL16" s="624">
        <v>0.2</v>
      </c>
      <c r="AM16" s="625"/>
      <c r="AN16" s="625"/>
      <c r="AO16" s="661"/>
      <c r="AP16" s="618" t="s">
        <v>225</v>
      </c>
      <c r="AQ16" s="619"/>
      <c r="AR16" s="619"/>
      <c r="AS16" s="619"/>
      <c r="AT16" s="619"/>
      <c r="AU16" s="619"/>
      <c r="AV16" s="619"/>
      <c r="AW16" s="619"/>
      <c r="AX16" s="619"/>
      <c r="AY16" s="619"/>
      <c r="AZ16" s="619"/>
      <c r="BA16" s="619"/>
      <c r="BB16" s="619"/>
      <c r="BC16" s="619"/>
      <c r="BD16" s="619"/>
      <c r="BE16" s="619"/>
      <c r="BF16" s="620"/>
      <c r="BG16" s="621">
        <v>189</v>
      </c>
      <c r="BH16" s="622"/>
      <c r="BI16" s="622"/>
      <c r="BJ16" s="622"/>
      <c r="BK16" s="622"/>
      <c r="BL16" s="622"/>
      <c r="BM16" s="622"/>
      <c r="BN16" s="623"/>
      <c r="BO16" s="659">
        <v>0</v>
      </c>
      <c r="BP16" s="659"/>
      <c r="BQ16" s="659"/>
      <c r="BR16" s="659"/>
      <c r="BS16" s="660" t="s">
        <v>196</v>
      </c>
      <c r="BT16" s="660"/>
      <c r="BU16" s="660"/>
      <c r="BV16" s="660"/>
      <c r="BW16" s="660"/>
      <c r="BX16" s="660"/>
      <c r="BY16" s="660"/>
      <c r="BZ16" s="660"/>
      <c r="CA16" s="660"/>
      <c r="CB16" s="700"/>
      <c r="CD16" s="618" t="s">
        <v>226</v>
      </c>
      <c r="CE16" s="619"/>
      <c r="CF16" s="619"/>
      <c r="CG16" s="619"/>
      <c r="CH16" s="619"/>
      <c r="CI16" s="619"/>
      <c r="CJ16" s="619"/>
      <c r="CK16" s="619"/>
      <c r="CL16" s="619"/>
      <c r="CM16" s="619"/>
      <c r="CN16" s="619"/>
      <c r="CO16" s="619"/>
      <c r="CP16" s="619"/>
      <c r="CQ16" s="620"/>
      <c r="CR16" s="621">
        <v>504330</v>
      </c>
      <c r="CS16" s="622"/>
      <c r="CT16" s="622"/>
      <c r="CU16" s="622"/>
      <c r="CV16" s="622"/>
      <c r="CW16" s="622"/>
      <c r="CX16" s="622"/>
      <c r="CY16" s="623"/>
      <c r="CZ16" s="659">
        <v>0.6</v>
      </c>
      <c r="DA16" s="659"/>
      <c r="DB16" s="659"/>
      <c r="DC16" s="659"/>
      <c r="DD16" s="627" t="s">
        <v>113</v>
      </c>
      <c r="DE16" s="622"/>
      <c r="DF16" s="622"/>
      <c r="DG16" s="622"/>
      <c r="DH16" s="622"/>
      <c r="DI16" s="622"/>
      <c r="DJ16" s="622"/>
      <c r="DK16" s="622"/>
      <c r="DL16" s="622"/>
      <c r="DM16" s="622"/>
      <c r="DN16" s="622"/>
      <c r="DO16" s="622"/>
      <c r="DP16" s="623"/>
      <c r="DQ16" s="627">
        <v>278059</v>
      </c>
      <c r="DR16" s="622"/>
      <c r="DS16" s="622"/>
      <c r="DT16" s="622"/>
      <c r="DU16" s="622"/>
      <c r="DV16" s="622"/>
      <c r="DW16" s="622"/>
      <c r="DX16" s="622"/>
      <c r="DY16" s="622"/>
      <c r="DZ16" s="622"/>
      <c r="EA16" s="622"/>
      <c r="EB16" s="622"/>
      <c r="EC16" s="658"/>
    </row>
    <row r="17" spans="2:133" ht="11.25" customHeight="1">
      <c r="B17" s="618" t="s">
        <v>227</v>
      </c>
      <c r="C17" s="619"/>
      <c r="D17" s="619"/>
      <c r="E17" s="619"/>
      <c r="F17" s="619"/>
      <c r="G17" s="619"/>
      <c r="H17" s="619"/>
      <c r="I17" s="619"/>
      <c r="J17" s="619"/>
      <c r="K17" s="619"/>
      <c r="L17" s="619"/>
      <c r="M17" s="619"/>
      <c r="N17" s="619"/>
      <c r="O17" s="619"/>
      <c r="P17" s="619"/>
      <c r="Q17" s="620"/>
      <c r="R17" s="621">
        <v>276667</v>
      </c>
      <c r="S17" s="622"/>
      <c r="T17" s="622"/>
      <c r="U17" s="622"/>
      <c r="V17" s="622"/>
      <c r="W17" s="622"/>
      <c r="X17" s="622"/>
      <c r="Y17" s="623"/>
      <c r="Z17" s="659">
        <v>0.3</v>
      </c>
      <c r="AA17" s="659"/>
      <c r="AB17" s="659"/>
      <c r="AC17" s="659"/>
      <c r="AD17" s="660">
        <v>276667</v>
      </c>
      <c r="AE17" s="660"/>
      <c r="AF17" s="660"/>
      <c r="AG17" s="660"/>
      <c r="AH17" s="660"/>
      <c r="AI17" s="660"/>
      <c r="AJ17" s="660"/>
      <c r="AK17" s="660"/>
      <c r="AL17" s="624">
        <v>0.8</v>
      </c>
      <c r="AM17" s="625"/>
      <c r="AN17" s="625"/>
      <c r="AO17" s="661"/>
      <c r="AP17" s="618" t="s">
        <v>228</v>
      </c>
      <c r="AQ17" s="619"/>
      <c r="AR17" s="619"/>
      <c r="AS17" s="619"/>
      <c r="AT17" s="619"/>
      <c r="AU17" s="619"/>
      <c r="AV17" s="619"/>
      <c r="AW17" s="619"/>
      <c r="AX17" s="619"/>
      <c r="AY17" s="619"/>
      <c r="AZ17" s="619"/>
      <c r="BA17" s="619"/>
      <c r="BB17" s="619"/>
      <c r="BC17" s="619"/>
      <c r="BD17" s="619"/>
      <c r="BE17" s="619"/>
      <c r="BF17" s="620"/>
      <c r="BG17" s="621" t="s">
        <v>196</v>
      </c>
      <c r="BH17" s="622"/>
      <c r="BI17" s="622"/>
      <c r="BJ17" s="622"/>
      <c r="BK17" s="622"/>
      <c r="BL17" s="622"/>
      <c r="BM17" s="622"/>
      <c r="BN17" s="623"/>
      <c r="BO17" s="659" t="s">
        <v>113</v>
      </c>
      <c r="BP17" s="659"/>
      <c r="BQ17" s="659"/>
      <c r="BR17" s="659"/>
      <c r="BS17" s="660" t="s">
        <v>113</v>
      </c>
      <c r="BT17" s="660"/>
      <c r="BU17" s="660"/>
      <c r="BV17" s="660"/>
      <c r="BW17" s="660"/>
      <c r="BX17" s="660"/>
      <c r="BY17" s="660"/>
      <c r="BZ17" s="660"/>
      <c r="CA17" s="660"/>
      <c r="CB17" s="700"/>
      <c r="CD17" s="618" t="s">
        <v>229</v>
      </c>
      <c r="CE17" s="619"/>
      <c r="CF17" s="619"/>
      <c r="CG17" s="619"/>
      <c r="CH17" s="619"/>
      <c r="CI17" s="619"/>
      <c r="CJ17" s="619"/>
      <c r="CK17" s="619"/>
      <c r="CL17" s="619"/>
      <c r="CM17" s="619"/>
      <c r="CN17" s="619"/>
      <c r="CO17" s="619"/>
      <c r="CP17" s="619"/>
      <c r="CQ17" s="620"/>
      <c r="CR17" s="621">
        <v>7118824</v>
      </c>
      <c r="CS17" s="622"/>
      <c r="CT17" s="622"/>
      <c r="CU17" s="622"/>
      <c r="CV17" s="622"/>
      <c r="CW17" s="622"/>
      <c r="CX17" s="622"/>
      <c r="CY17" s="623"/>
      <c r="CZ17" s="659">
        <v>8</v>
      </c>
      <c r="DA17" s="659"/>
      <c r="DB17" s="659"/>
      <c r="DC17" s="659"/>
      <c r="DD17" s="627" t="s">
        <v>196</v>
      </c>
      <c r="DE17" s="622"/>
      <c r="DF17" s="622"/>
      <c r="DG17" s="622"/>
      <c r="DH17" s="622"/>
      <c r="DI17" s="622"/>
      <c r="DJ17" s="622"/>
      <c r="DK17" s="622"/>
      <c r="DL17" s="622"/>
      <c r="DM17" s="622"/>
      <c r="DN17" s="622"/>
      <c r="DO17" s="622"/>
      <c r="DP17" s="623"/>
      <c r="DQ17" s="627">
        <v>6738678</v>
      </c>
      <c r="DR17" s="622"/>
      <c r="DS17" s="622"/>
      <c r="DT17" s="622"/>
      <c r="DU17" s="622"/>
      <c r="DV17" s="622"/>
      <c r="DW17" s="622"/>
      <c r="DX17" s="622"/>
      <c r="DY17" s="622"/>
      <c r="DZ17" s="622"/>
      <c r="EA17" s="622"/>
      <c r="EB17" s="622"/>
      <c r="EC17" s="658"/>
    </row>
    <row r="18" spans="2:133" ht="11.25" customHeight="1">
      <c r="B18" s="618" t="s">
        <v>230</v>
      </c>
      <c r="C18" s="619"/>
      <c r="D18" s="619"/>
      <c r="E18" s="619"/>
      <c r="F18" s="619"/>
      <c r="G18" s="619"/>
      <c r="H18" s="619"/>
      <c r="I18" s="619"/>
      <c r="J18" s="619"/>
      <c r="K18" s="619"/>
      <c r="L18" s="619"/>
      <c r="M18" s="619"/>
      <c r="N18" s="619"/>
      <c r="O18" s="619"/>
      <c r="P18" s="619"/>
      <c r="Q18" s="620"/>
      <c r="R18" s="621">
        <v>131543</v>
      </c>
      <c r="S18" s="622"/>
      <c r="T18" s="622"/>
      <c r="U18" s="622"/>
      <c r="V18" s="622"/>
      <c r="W18" s="622"/>
      <c r="X18" s="622"/>
      <c r="Y18" s="623"/>
      <c r="Z18" s="659">
        <v>0.1</v>
      </c>
      <c r="AA18" s="659"/>
      <c r="AB18" s="659"/>
      <c r="AC18" s="659"/>
      <c r="AD18" s="660">
        <v>131543</v>
      </c>
      <c r="AE18" s="660"/>
      <c r="AF18" s="660"/>
      <c r="AG18" s="660"/>
      <c r="AH18" s="660"/>
      <c r="AI18" s="660"/>
      <c r="AJ18" s="660"/>
      <c r="AK18" s="660"/>
      <c r="AL18" s="624">
        <v>0.4</v>
      </c>
      <c r="AM18" s="625"/>
      <c r="AN18" s="625"/>
      <c r="AO18" s="661"/>
      <c r="AP18" s="618" t="s">
        <v>231</v>
      </c>
      <c r="AQ18" s="619"/>
      <c r="AR18" s="619"/>
      <c r="AS18" s="619"/>
      <c r="AT18" s="619"/>
      <c r="AU18" s="619"/>
      <c r="AV18" s="619"/>
      <c r="AW18" s="619"/>
      <c r="AX18" s="619"/>
      <c r="AY18" s="619"/>
      <c r="AZ18" s="619"/>
      <c r="BA18" s="619"/>
      <c r="BB18" s="619"/>
      <c r="BC18" s="619"/>
      <c r="BD18" s="619"/>
      <c r="BE18" s="619"/>
      <c r="BF18" s="620"/>
      <c r="BG18" s="621" t="s">
        <v>196</v>
      </c>
      <c r="BH18" s="622"/>
      <c r="BI18" s="622"/>
      <c r="BJ18" s="622"/>
      <c r="BK18" s="622"/>
      <c r="BL18" s="622"/>
      <c r="BM18" s="622"/>
      <c r="BN18" s="623"/>
      <c r="BO18" s="659" t="s">
        <v>196</v>
      </c>
      <c r="BP18" s="659"/>
      <c r="BQ18" s="659"/>
      <c r="BR18" s="659"/>
      <c r="BS18" s="660" t="s">
        <v>196</v>
      </c>
      <c r="BT18" s="660"/>
      <c r="BU18" s="660"/>
      <c r="BV18" s="660"/>
      <c r="BW18" s="660"/>
      <c r="BX18" s="660"/>
      <c r="BY18" s="660"/>
      <c r="BZ18" s="660"/>
      <c r="CA18" s="660"/>
      <c r="CB18" s="700"/>
      <c r="CD18" s="618" t="s">
        <v>232</v>
      </c>
      <c r="CE18" s="619"/>
      <c r="CF18" s="619"/>
      <c r="CG18" s="619"/>
      <c r="CH18" s="619"/>
      <c r="CI18" s="619"/>
      <c r="CJ18" s="619"/>
      <c r="CK18" s="619"/>
      <c r="CL18" s="619"/>
      <c r="CM18" s="619"/>
      <c r="CN18" s="619"/>
      <c r="CO18" s="619"/>
      <c r="CP18" s="619"/>
      <c r="CQ18" s="620"/>
      <c r="CR18" s="621" t="s">
        <v>196</v>
      </c>
      <c r="CS18" s="622"/>
      <c r="CT18" s="622"/>
      <c r="CU18" s="622"/>
      <c r="CV18" s="622"/>
      <c r="CW18" s="622"/>
      <c r="CX18" s="622"/>
      <c r="CY18" s="623"/>
      <c r="CZ18" s="659" t="s">
        <v>113</v>
      </c>
      <c r="DA18" s="659"/>
      <c r="DB18" s="659"/>
      <c r="DC18" s="659"/>
      <c r="DD18" s="627" t="s">
        <v>113</v>
      </c>
      <c r="DE18" s="622"/>
      <c r="DF18" s="622"/>
      <c r="DG18" s="622"/>
      <c r="DH18" s="622"/>
      <c r="DI18" s="622"/>
      <c r="DJ18" s="622"/>
      <c r="DK18" s="622"/>
      <c r="DL18" s="622"/>
      <c r="DM18" s="622"/>
      <c r="DN18" s="622"/>
      <c r="DO18" s="622"/>
      <c r="DP18" s="623"/>
      <c r="DQ18" s="627" t="s">
        <v>113</v>
      </c>
      <c r="DR18" s="622"/>
      <c r="DS18" s="622"/>
      <c r="DT18" s="622"/>
      <c r="DU18" s="622"/>
      <c r="DV18" s="622"/>
      <c r="DW18" s="622"/>
      <c r="DX18" s="622"/>
      <c r="DY18" s="622"/>
      <c r="DZ18" s="622"/>
      <c r="EA18" s="622"/>
      <c r="EB18" s="622"/>
      <c r="EC18" s="658"/>
    </row>
    <row r="19" spans="2:133" ht="11.25" customHeight="1">
      <c r="B19" s="618" t="s">
        <v>233</v>
      </c>
      <c r="C19" s="619"/>
      <c r="D19" s="619"/>
      <c r="E19" s="619"/>
      <c r="F19" s="619"/>
      <c r="G19" s="619"/>
      <c r="H19" s="619"/>
      <c r="I19" s="619"/>
      <c r="J19" s="619"/>
      <c r="K19" s="619"/>
      <c r="L19" s="619"/>
      <c r="M19" s="619"/>
      <c r="N19" s="619"/>
      <c r="O19" s="619"/>
      <c r="P19" s="619"/>
      <c r="Q19" s="620"/>
      <c r="R19" s="621">
        <v>126894</v>
      </c>
      <c r="S19" s="622"/>
      <c r="T19" s="622"/>
      <c r="U19" s="622"/>
      <c r="V19" s="622"/>
      <c r="W19" s="622"/>
      <c r="X19" s="622"/>
      <c r="Y19" s="623"/>
      <c r="Z19" s="659">
        <v>0.1</v>
      </c>
      <c r="AA19" s="659"/>
      <c r="AB19" s="659"/>
      <c r="AC19" s="659"/>
      <c r="AD19" s="660">
        <v>126894</v>
      </c>
      <c r="AE19" s="660"/>
      <c r="AF19" s="660"/>
      <c r="AG19" s="660"/>
      <c r="AH19" s="660"/>
      <c r="AI19" s="660"/>
      <c r="AJ19" s="660"/>
      <c r="AK19" s="660"/>
      <c r="AL19" s="624">
        <v>0.4</v>
      </c>
      <c r="AM19" s="625"/>
      <c r="AN19" s="625"/>
      <c r="AO19" s="661"/>
      <c r="AP19" s="618" t="s">
        <v>234</v>
      </c>
      <c r="AQ19" s="619"/>
      <c r="AR19" s="619"/>
      <c r="AS19" s="619"/>
      <c r="AT19" s="619"/>
      <c r="AU19" s="619"/>
      <c r="AV19" s="619"/>
      <c r="AW19" s="619"/>
      <c r="AX19" s="619"/>
      <c r="AY19" s="619"/>
      <c r="AZ19" s="619"/>
      <c r="BA19" s="619"/>
      <c r="BB19" s="619"/>
      <c r="BC19" s="619"/>
      <c r="BD19" s="619"/>
      <c r="BE19" s="619"/>
      <c r="BF19" s="620"/>
      <c r="BG19" s="621">
        <v>146</v>
      </c>
      <c r="BH19" s="622"/>
      <c r="BI19" s="622"/>
      <c r="BJ19" s="622"/>
      <c r="BK19" s="622"/>
      <c r="BL19" s="622"/>
      <c r="BM19" s="622"/>
      <c r="BN19" s="623"/>
      <c r="BO19" s="659">
        <v>0</v>
      </c>
      <c r="BP19" s="659"/>
      <c r="BQ19" s="659"/>
      <c r="BR19" s="659"/>
      <c r="BS19" s="660" t="s">
        <v>196</v>
      </c>
      <c r="BT19" s="660"/>
      <c r="BU19" s="660"/>
      <c r="BV19" s="660"/>
      <c r="BW19" s="660"/>
      <c r="BX19" s="660"/>
      <c r="BY19" s="660"/>
      <c r="BZ19" s="660"/>
      <c r="CA19" s="660"/>
      <c r="CB19" s="700"/>
      <c r="CD19" s="618" t="s">
        <v>235</v>
      </c>
      <c r="CE19" s="619"/>
      <c r="CF19" s="619"/>
      <c r="CG19" s="619"/>
      <c r="CH19" s="619"/>
      <c r="CI19" s="619"/>
      <c r="CJ19" s="619"/>
      <c r="CK19" s="619"/>
      <c r="CL19" s="619"/>
      <c r="CM19" s="619"/>
      <c r="CN19" s="619"/>
      <c r="CO19" s="619"/>
      <c r="CP19" s="619"/>
      <c r="CQ19" s="620"/>
      <c r="CR19" s="621" t="s">
        <v>113</v>
      </c>
      <c r="CS19" s="622"/>
      <c r="CT19" s="622"/>
      <c r="CU19" s="622"/>
      <c r="CV19" s="622"/>
      <c r="CW19" s="622"/>
      <c r="CX19" s="622"/>
      <c r="CY19" s="623"/>
      <c r="CZ19" s="659" t="s">
        <v>113</v>
      </c>
      <c r="DA19" s="659"/>
      <c r="DB19" s="659"/>
      <c r="DC19" s="659"/>
      <c r="DD19" s="627" t="s">
        <v>196</v>
      </c>
      <c r="DE19" s="622"/>
      <c r="DF19" s="622"/>
      <c r="DG19" s="622"/>
      <c r="DH19" s="622"/>
      <c r="DI19" s="622"/>
      <c r="DJ19" s="622"/>
      <c r="DK19" s="622"/>
      <c r="DL19" s="622"/>
      <c r="DM19" s="622"/>
      <c r="DN19" s="622"/>
      <c r="DO19" s="622"/>
      <c r="DP19" s="623"/>
      <c r="DQ19" s="627" t="s">
        <v>196</v>
      </c>
      <c r="DR19" s="622"/>
      <c r="DS19" s="622"/>
      <c r="DT19" s="622"/>
      <c r="DU19" s="622"/>
      <c r="DV19" s="622"/>
      <c r="DW19" s="622"/>
      <c r="DX19" s="622"/>
      <c r="DY19" s="622"/>
      <c r="DZ19" s="622"/>
      <c r="EA19" s="622"/>
      <c r="EB19" s="622"/>
      <c r="EC19" s="658"/>
    </row>
    <row r="20" spans="2:133" ht="11.25" customHeight="1">
      <c r="B20" s="688" t="s">
        <v>236</v>
      </c>
      <c r="C20" s="689"/>
      <c r="D20" s="689"/>
      <c r="E20" s="689"/>
      <c r="F20" s="689"/>
      <c r="G20" s="689"/>
      <c r="H20" s="689"/>
      <c r="I20" s="689"/>
      <c r="J20" s="689"/>
      <c r="K20" s="689"/>
      <c r="L20" s="689"/>
      <c r="M20" s="689"/>
      <c r="N20" s="689"/>
      <c r="O20" s="689"/>
      <c r="P20" s="689"/>
      <c r="Q20" s="690"/>
      <c r="R20" s="621">
        <v>4649</v>
      </c>
      <c r="S20" s="622"/>
      <c r="T20" s="622"/>
      <c r="U20" s="622"/>
      <c r="V20" s="622"/>
      <c r="W20" s="622"/>
      <c r="X20" s="622"/>
      <c r="Y20" s="623"/>
      <c r="Z20" s="659">
        <v>0</v>
      </c>
      <c r="AA20" s="659"/>
      <c r="AB20" s="659"/>
      <c r="AC20" s="659"/>
      <c r="AD20" s="660">
        <v>4649</v>
      </c>
      <c r="AE20" s="660"/>
      <c r="AF20" s="660"/>
      <c r="AG20" s="660"/>
      <c r="AH20" s="660"/>
      <c r="AI20" s="660"/>
      <c r="AJ20" s="660"/>
      <c r="AK20" s="660"/>
      <c r="AL20" s="624">
        <v>0</v>
      </c>
      <c r="AM20" s="625"/>
      <c r="AN20" s="625"/>
      <c r="AO20" s="661"/>
      <c r="AP20" s="618" t="s">
        <v>237</v>
      </c>
      <c r="AQ20" s="619"/>
      <c r="AR20" s="619"/>
      <c r="AS20" s="619"/>
      <c r="AT20" s="619"/>
      <c r="AU20" s="619"/>
      <c r="AV20" s="619"/>
      <c r="AW20" s="619"/>
      <c r="AX20" s="619"/>
      <c r="AY20" s="619"/>
      <c r="AZ20" s="619"/>
      <c r="BA20" s="619"/>
      <c r="BB20" s="619"/>
      <c r="BC20" s="619"/>
      <c r="BD20" s="619"/>
      <c r="BE20" s="619"/>
      <c r="BF20" s="620"/>
      <c r="BG20" s="621">
        <v>146</v>
      </c>
      <c r="BH20" s="622"/>
      <c r="BI20" s="622"/>
      <c r="BJ20" s="622"/>
      <c r="BK20" s="622"/>
      <c r="BL20" s="622"/>
      <c r="BM20" s="622"/>
      <c r="BN20" s="623"/>
      <c r="BO20" s="659">
        <v>0</v>
      </c>
      <c r="BP20" s="659"/>
      <c r="BQ20" s="659"/>
      <c r="BR20" s="659"/>
      <c r="BS20" s="660" t="s">
        <v>113</v>
      </c>
      <c r="BT20" s="660"/>
      <c r="BU20" s="660"/>
      <c r="BV20" s="660"/>
      <c r="BW20" s="660"/>
      <c r="BX20" s="660"/>
      <c r="BY20" s="660"/>
      <c r="BZ20" s="660"/>
      <c r="CA20" s="660"/>
      <c r="CB20" s="700"/>
      <c r="CD20" s="618" t="s">
        <v>238</v>
      </c>
      <c r="CE20" s="619"/>
      <c r="CF20" s="619"/>
      <c r="CG20" s="619"/>
      <c r="CH20" s="619"/>
      <c r="CI20" s="619"/>
      <c r="CJ20" s="619"/>
      <c r="CK20" s="619"/>
      <c r="CL20" s="619"/>
      <c r="CM20" s="619"/>
      <c r="CN20" s="619"/>
      <c r="CO20" s="619"/>
      <c r="CP20" s="619"/>
      <c r="CQ20" s="620"/>
      <c r="CR20" s="621">
        <v>88659474</v>
      </c>
      <c r="CS20" s="622"/>
      <c r="CT20" s="622"/>
      <c r="CU20" s="622"/>
      <c r="CV20" s="622"/>
      <c r="CW20" s="622"/>
      <c r="CX20" s="622"/>
      <c r="CY20" s="623"/>
      <c r="CZ20" s="659">
        <v>100</v>
      </c>
      <c r="DA20" s="659"/>
      <c r="DB20" s="659"/>
      <c r="DC20" s="659"/>
      <c r="DD20" s="627">
        <v>9084902</v>
      </c>
      <c r="DE20" s="622"/>
      <c r="DF20" s="622"/>
      <c r="DG20" s="622"/>
      <c r="DH20" s="622"/>
      <c r="DI20" s="622"/>
      <c r="DJ20" s="622"/>
      <c r="DK20" s="622"/>
      <c r="DL20" s="622"/>
      <c r="DM20" s="622"/>
      <c r="DN20" s="622"/>
      <c r="DO20" s="622"/>
      <c r="DP20" s="623"/>
      <c r="DQ20" s="627">
        <v>49828167</v>
      </c>
      <c r="DR20" s="622"/>
      <c r="DS20" s="622"/>
      <c r="DT20" s="622"/>
      <c r="DU20" s="622"/>
      <c r="DV20" s="622"/>
      <c r="DW20" s="622"/>
      <c r="DX20" s="622"/>
      <c r="DY20" s="622"/>
      <c r="DZ20" s="622"/>
      <c r="EA20" s="622"/>
      <c r="EB20" s="622"/>
      <c r="EC20" s="658"/>
    </row>
    <row r="21" spans="2:133" ht="11.25" customHeight="1">
      <c r="B21" s="618" t="s">
        <v>239</v>
      </c>
      <c r="C21" s="619"/>
      <c r="D21" s="619"/>
      <c r="E21" s="619"/>
      <c r="F21" s="619"/>
      <c r="G21" s="619"/>
      <c r="H21" s="619"/>
      <c r="I21" s="619"/>
      <c r="J21" s="619"/>
      <c r="K21" s="619"/>
      <c r="L21" s="619"/>
      <c r="M21" s="619"/>
      <c r="N21" s="619"/>
      <c r="O21" s="619"/>
      <c r="P21" s="619"/>
      <c r="Q21" s="620"/>
      <c r="R21" s="621">
        <v>17488665</v>
      </c>
      <c r="S21" s="622"/>
      <c r="T21" s="622"/>
      <c r="U21" s="622"/>
      <c r="V21" s="622"/>
      <c r="W21" s="622"/>
      <c r="X21" s="622"/>
      <c r="Y21" s="623"/>
      <c r="Z21" s="659">
        <v>19.399999999999999</v>
      </c>
      <c r="AA21" s="659"/>
      <c r="AB21" s="659"/>
      <c r="AC21" s="659"/>
      <c r="AD21" s="660">
        <v>15337588</v>
      </c>
      <c r="AE21" s="660"/>
      <c r="AF21" s="660"/>
      <c r="AG21" s="660"/>
      <c r="AH21" s="660"/>
      <c r="AI21" s="660"/>
      <c r="AJ21" s="660"/>
      <c r="AK21" s="660"/>
      <c r="AL21" s="624">
        <v>44.6</v>
      </c>
      <c r="AM21" s="625"/>
      <c r="AN21" s="625"/>
      <c r="AO21" s="661"/>
      <c r="AP21" s="618" t="s">
        <v>240</v>
      </c>
      <c r="AQ21" s="698"/>
      <c r="AR21" s="698"/>
      <c r="AS21" s="698"/>
      <c r="AT21" s="698"/>
      <c r="AU21" s="698"/>
      <c r="AV21" s="698"/>
      <c r="AW21" s="698"/>
      <c r="AX21" s="698"/>
      <c r="AY21" s="698"/>
      <c r="AZ21" s="698"/>
      <c r="BA21" s="698"/>
      <c r="BB21" s="698"/>
      <c r="BC21" s="698"/>
      <c r="BD21" s="698"/>
      <c r="BE21" s="698"/>
      <c r="BF21" s="699"/>
      <c r="BG21" s="621">
        <v>146</v>
      </c>
      <c r="BH21" s="622"/>
      <c r="BI21" s="622"/>
      <c r="BJ21" s="622"/>
      <c r="BK21" s="622"/>
      <c r="BL21" s="622"/>
      <c r="BM21" s="622"/>
      <c r="BN21" s="623"/>
      <c r="BO21" s="659">
        <v>0</v>
      </c>
      <c r="BP21" s="659"/>
      <c r="BQ21" s="659"/>
      <c r="BR21" s="659"/>
      <c r="BS21" s="660" t="s">
        <v>113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241</v>
      </c>
      <c r="C22" s="619"/>
      <c r="D22" s="619"/>
      <c r="E22" s="619"/>
      <c r="F22" s="619"/>
      <c r="G22" s="619"/>
      <c r="H22" s="619"/>
      <c r="I22" s="619"/>
      <c r="J22" s="619"/>
      <c r="K22" s="619"/>
      <c r="L22" s="619"/>
      <c r="M22" s="619"/>
      <c r="N22" s="619"/>
      <c r="O22" s="619"/>
      <c r="P22" s="619"/>
      <c r="Q22" s="620"/>
      <c r="R22" s="621">
        <v>15337588</v>
      </c>
      <c r="S22" s="622"/>
      <c r="T22" s="622"/>
      <c r="U22" s="622"/>
      <c r="V22" s="622"/>
      <c r="W22" s="622"/>
      <c r="X22" s="622"/>
      <c r="Y22" s="623"/>
      <c r="Z22" s="659">
        <v>17</v>
      </c>
      <c r="AA22" s="659"/>
      <c r="AB22" s="659"/>
      <c r="AC22" s="659"/>
      <c r="AD22" s="660">
        <v>15337588</v>
      </c>
      <c r="AE22" s="660"/>
      <c r="AF22" s="660"/>
      <c r="AG22" s="660"/>
      <c r="AH22" s="660"/>
      <c r="AI22" s="660"/>
      <c r="AJ22" s="660"/>
      <c r="AK22" s="660"/>
      <c r="AL22" s="624">
        <v>44.6</v>
      </c>
      <c r="AM22" s="625"/>
      <c r="AN22" s="625"/>
      <c r="AO22" s="661"/>
      <c r="AP22" s="618" t="s">
        <v>242</v>
      </c>
      <c r="AQ22" s="698"/>
      <c r="AR22" s="698"/>
      <c r="AS22" s="698"/>
      <c r="AT22" s="698"/>
      <c r="AU22" s="698"/>
      <c r="AV22" s="698"/>
      <c r="AW22" s="698"/>
      <c r="AX22" s="698"/>
      <c r="AY22" s="698"/>
      <c r="AZ22" s="698"/>
      <c r="BA22" s="698"/>
      <c r="BB22" s="698"/>
      <c r="BC22" s="698"/>
      <c r="BD22" s="698"/>
      <c r="BE22" s="698"/>
      <c r="BF22" s="699"/>
      <c r="BG22" s="621" t="s">
        <v>196</v>
      </c>
      <c r="BH22" s="622"/>
      <c r="BI22" s="622"/>
      <c r="BJ22" s="622"/>
      <c r="BK22" s="622"/>
      <c r="BL22" s="622"/>
      <c r="BM22" s="622"/>
      <c r="BN22" s="623"/>
      <c r="BO22" s="659" t="s">
        <v>113</v>
      </c>
      <c r="BP22" s="659"/>
      <c r="BQ22" s="659"/>
      <c r="BR22" s="659"/>
      <c r="BS22" s="660" t="s">
        <v>196</v>
      </c>
      <c r="BT22" s="660"/>
      <c r="BU22" s="660"/>
      <c r="BV22" s="660"/>
      <c r="BW22" s="660"/>
      <c r="BX22" s="660"/>
      <c r="BY22" s="660"/>
      <c r="BZ22" s="660"/>
      <c r="CA22" s="660"/>
      <c r="CB22" s="700"/>
      <c r="CD22" s="673" t="s">
        <v>243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244</v>
      </c>
      <c r="C23" s="619"/>
      <c r="D23" s="619"/>
      <c r="E23" s="619"/>
      <c r="F23" s="619"/>
      <c r="G23" s="619"/>
      <c r="H23" s="619"/>
      <c r="I23" s="619"/>
      <c r="J23" s="619"/>
      <c r="K23" s="619"/>
      <c r="L23" s="619"/>
      <c r="M23" s="619"/>
      <c r="N23" s="619"/>
      <c r="O23" s="619"/>
      <c r="P23" s="619"/>
      <c r="Q23" s="620"/>
      <c r="R23" s="621">
        <v>2151077</v>
      </c>
      <c r="S23" s="622"/>
      <c r="T23" s="622"/>
      <c r="U23" s="622"/>
      <c r="V23" s="622"/>
      <c r="W23" s="622"/>
      <c r="X23" s="622"/>
      <c r="Y23" s="623"/>
      <c r="Z23" s="659">
        <v>2.4</v>
      </c>
      <c r="AA23" s="659"/>
      <c r="AB23" s="659"/>
      <c r="AC23" s="659"/>
      <c r="AD23" s="660" t="s">
        <v>196</v>
      </c>
      <c r="AE23" s="660"/>
      <c r="AF23" s="660"/>
      <c r="AG23" s="660"/>
      <c r="AH23" s="660"/>
      <c r="AI23" s="660"/>
      <c r="AJ23" s="660"/>
      <c r="AK23" s="660"/>
      <c r="AL23" s="624" t="s">
        <v>196</v>
      </c>
      <c r="AM23" s="625"/>
      <c r="AN23" s="625"/>
      <c r="AO23" s="661"/>
      <c r="AP23" s="618" t="s">
        <v>245</v>
      </c>
      <c r="AQ23" s="698"/>
      <c r="AR23" s="698"/>
      <c r="AS23" s="698"/>
      <c r="AT23" s="698"/>
      <c r="AU23" s="698"/>
      <c r="AV23" s="698"/>
      <c r="AW23" s="698"/>
      <c r="AX23" s="698"/>
      <c r="AY23" s="698"/>
      <c r="AZ23" s="698"/>
      <c r="BA23" s="698"/>
      <c r="BB23" s="698"/>
      <c r="BC23" s="698"/>
      <c r="BD23" s="698"/>
      <c r="BE23" s="698"/>
      <c r="BF23" s="699"/>
      <c r="BG23" s="621" t="s">
        <v>113</v>
      </c>
      <c r="BH23" s="622"/>
      <c r="BI23" s="622"/>
      <c r="BJ23" s="622"/>
      <c r="BK23" s="622"/>
      <c r="BL23" s="622"/>
      <c r="BM23" s="622"/>
      <c r="BN23" s="623"/>
      <c r="BO23" s="659" t="s">
        <v>113</v>
      </c>
      <c r="BP23" s="659"/>
      <c r="BQ23" s="659"/>
      <c r="BR23" s="659"/>
      <c r="BS23" s="660" t="s">
        <v>113</v>
      </c>
      <c r="BT23" s="660"/>
      <c r="BU23" s="660"/>
      <c r="BV23" s="660"/>
      <c r="BW23" s="660"/>
      <c r="BX23" s="660"/>
      <c r="BY23" s="660"/>
      <c r="BZ23" s="660"/>
      <c r="CA23" s="660"/>
      <c r="CB23" s="700"/>
      <c r="CD23" s="673" t="s">
        <v>184</v>
      </c>
      <c r="CE23" s="674"/>
      <c r="CF23" s="674"/>
      <c r="CG23" s="674"/>
      <c r="CH23" s="674"/>
      <c r="CI23" s="674"/>
      <c r="CJ23" s="674"/>
      <c r="CK23" s="674"/>
      <c r="CL23" s="674"/>
      <c r="CM23" s="674"/>
      <c r="CN23" s="674"/>
      <c r="CO23" s="674"/>
      <c r="CP23" s="674"/>
      <c r="CQ23" s="675"/>
      <c r="CR23" s="673" t="s">
        <v>246</v>
      </c>
      <c r="CS23" s="674"/>
      <c r="CT23" s="674"/>
      <c r="CU23" s="674"/>
      <c r="CV23" s="674"/>
      <c r="CW23" s="674"/>
      <c r="CX23" s="674"/>
      <c r="CY23" s="675"/>
      <c r="CZ23" s="673" t="s">
        <v>247</v>
      </c>
      <c r="DA23" s="674"/>
      <c r="DB23" s="674"/>
      <c r="DC23" s="675"/>
      <c r="DD23" s="673" t="s">
        <v>248</v>
      </c>
      <c r="DE23" s="674"/>
      <c r="DF23" s="674"/>
      <c r="DG23" s="674"/>
      <c r="DH23" s="674"/>
      <c r="DI23" s="674"/>
      <c r="DJ23" s="674"/>
      <c r="DK23" s="675"/>
      <c r="DL23" s="711" t="s">
        <v>249</v>
      </c>
      <c r="DM23" s="712"/>
      <c r="DN23" s="712"/>
      <c r="DO23" s="712"/>
      <c r="DP23" s="712"/>
      <c r="DQ23" s="712"/>
      <c r="DR23" s="712"/>
      <c r="DS23" s="712"/>
      <c r="DT23" s="712"/>
      <c r="DU23" s="712"/>
      <c r="DV23" s="713"/>
      <c r="DW23" s="673" t="s">
        <v>250</v>
      </c>
      <c r="DX23" s="674"/>
      <c r="DY23" s="674"/>
      <c r="DZ23" s="674"/>
      <c r="EA23" s="674"/>
      <c r="EB23" s="674"/>
      <c r="EC23" s="675"/>
    </row>
    <row r="24" spans="2:133" ht="11.25" customHeight="1">
      <c r="B24" s="618" t="s">
        <v>251</v>
      </c>
      <c r="C24" s="619"/>
      <c r="D24" s="619"/>
      <c r="E24" s="619"/>
      <c r="F24" s="619"/>
      <c r="G24" s="619"/>
      <c r="H24" s="619"/>
      <c r="I24" s="619"/>
      <c r="J24" s="619"/>
      <c r="K24" s="619"/>
      <c r="L24" s="619"/>
      <c r="M24" s="619"/>
      <c r="N24" s="619"/>
      <c r="O24" s="619"/>
      <c r="P24" s="619"/>
      <c r="Q24" s="620"/>
      <c r="R24" s="621" t="s">
        <v>196</v>
      </c>
      <c r="S24" s="622"/>
      <c r="T24" s="622"/>
      <c r="U24" s="622"/>
      <c r="V24" s="622"/>
      <c r="W24" s="622"/>
      <c r="X24" s="622"/>
      <c r="Y24" s="623"/>
      <c r="Z24" s="659" t="s">
        <v>113</v>
      </c>
      <c r="AA24" s="659"/>
      <c r="AB24" s="659"/>
      <c r="AC24" s="659"/>
      <c r="AD24" s="660" t="s">
        <v>196</v>
      </c>
      <c r="AE24" s="660"/>
      <c r="AF24" s="660"/>
      <c r="AG24" s="660"/>
      <c r="AH24" s="660"/>
      <c r="AI24" s="660"/>
      <c r="AJ24" s="660"/>
      <c r="AK24" s="660"/>
      <c r="AL24" s="624" t="s">
        <v>196</v>
      </c>
      <c r="AM24" s="625"/>
      <c r="AN24" s="625"/>
      <c r="AO24" s="661"/>
      <c r="AP24" s="618" t="s">
        <v>252</v>
      </c>
      <c r="AQ24" s="698"/>
      <c r="AR24" s="698"/>
      <c r="AS24" s="698"/>
      <c r="AT24" s="698"/>
      <c r="AU24" s="698"/>
      <c r="AV24" s="698"/>
      <c r="AW24" s="698"/>
      <c r="AX24" s="698"/>
      <c r="AY24" s="698"/>
      <c r="AZ24" s="698"/>
      <c r="BA24" s="698"/>
      <c r="BB24" s="698"/>
      <c r="BC24" s="698"/>
      <c r="BD24" s="698"/>
      <c r="BE24" s="698"/>
      <c r="BF24" s="699"/>
      <c r="BG24" s="621" t="s">
        <v>196</v>
      </c>
      <c r="BH24" s="622"/>
      <c r="BI24" s="622"/>
      <c r="BJ24" s="622"/>
      <c r="BK24" s="622"/>
      <c r="BL24" s="622"/>
      <c r="BM24" s="622"/>
      <c r="BN24" s="623"/>
      <c r="BO24" s="659" t="s">
        <v>113</v>
      </c>
      <c r="BP24" s="659"/>
      <c r="BQ24" s="659"/>
      <c r="BR24" s="659"/>
      <c r="BS24" s="660" t="s">
        <v>196</v>
      </c>
      <c r="BT24" s="660"/>
      <c r="BU24" s="660"/>
      <c r="BV24" s="660"/>
      <c r="BW24" s="660"/>
      <c r="BX24" s="660"/>
      <c r="BY24" s="660"/>
      <c r="BZ24" s="660"/>
      <c r="CA24" s="660"/>
      <c r="CB24" s="700"/>
      <c r="CD24" s="679" t="s">
        <v>253</v>
      </c>
      <c r="CE24" s="680"/>
      <c r="CF24" s="680"/>
      <c r="CG24" s="680"/>
      <c r="CH24" s="680"/>
      <c r="CI24" s="680"/>
      <c r="CJ24" s="680"/>
      <c r="CK24" s="680"/>
      <c r="CL24" s="680"/>
      <c r="CM24" s="680"/>
      <c r="CN24" s="680"/>
      <c r="CO24" s="680"/>
      <c r="CP24" s="680"/>
      <c r="CQ24" s="681"/>
      <c r="CR24" s="676">
        <v>39288358</v>
      </c>
      <c r="CS24" s="677"/>
      <c r="CT24" s="677"/>
      <c r="CU24" s="677"/>
      <c r="CV24" s="677"/>
      <c r="CW24" s="677"/>
      <c r="CX24" s="677"/>
      <c r="CY24" s="702"/>
      <c r="CZ24" s="703">
        <v>44.3</v>
      </c>
      <c r="DA24" s="685"/>
      <c r="DB24" s="685"/>
      <c r="DC24" s="705"/>
      <c r="DD24" s="701">
        <v>19567660</v>
      </c>
      <c r="DE24" s="677"/>
      <c r="DF24" s="677"/>
      <c r="DG24" s="677"/>
      <c r="DH24" s="677"/>
      <c r="DI24" s="677"/>
      <c r="DJ24" s="677"/>
      <c r="DK24" s="702"/>
      <c r="DL24" s="701">
        <v>18864437</v>
      </c>
      <c r="DM24" s="677"/>
      <c r="DN24" s="677"/>
      <c r="DO24" s="677"/>
      <c r="DP24" s="677"/>
      <c r="DQ24" s="677"/>
      <c r="DR24" s="677"/>
      <c r="DS24" s="677"/>
      <c r="DT24" s="677"/>
      <c r="DU24" s="677"/>
      <c r="DV24" s="702"/>
      <c r="DW24" s="703">
        <v>54.1</v>
      </c>
      <c r="DX24" s="685"/>
      <c r="DY24" s="685"/>
      <c r="DZ24" s="685"/>
      <c r="EA24" s="685"/>
      <c r="EB24" s="685"/>
      <c r="EC24" s="704"/>
    </row>
    <row r="25" spans="2:133" ht="11.25" customHeight="1">
      <c r="B25" s="618" t="s">
        <v>254</v>
      </c>
      <c r="C25" s="619"/>
      <c r="D25" s="619"/>
      <c r="E25" s="619"/>
      <c r="F25" s="619"/>
      <c r="G25" s="619"/>
      <c r="H25" s="619"/>
      <c r="I25" s="619"/>
      <c r="J25" s="619"/>
      <c r="K25" s="619"/>
      <c r="L25" s="619"/>
      <c r="M25" s="619"/>
      <c r="N25" s="619"/>
      <c r="O25" s="619"/>
      <c r="P25" s="619"/>
      <c r="Q25" s="620"/>
      <c r="R25" s="621">
        <v>36402836</v>
      </c>
      <c r="S25" s="622"/>
      <c r="T25" s="622"/>
      <c r="U25" s="622"/>
      <c r="V25" s="622"/>
      <c r="W25" s="622"/>
      <c r="X25" s="622"/>
      <c r="Y25" s="623"/>
      <c r="Z25" s="659">
        <v>40.299999999999997</v>
      </c>
      <c r="AA25" s="659"/>
      <c r="AB25" s="659"/>
      <c r="AC25" s="659"/>
      <c r="AD25" s="660">
        <v>34251759</v>
      </c>
      <c r="AE25" s="660"/>
      <c r="AF25" s="660"/>
      <c r="AG25" s="660"/>
      <c r="AH25" s="660"/>
      <c r="AI25" s="660"/>
      <c r="AJ25" s="660"/>
      <c r="AK25" s="660"/>
      <c r="AL25" s="624">
        <v>99.7</v>
      </c>
      <c r="AM25" s="625"/>
      <c r="AN25" s="625"/>
      <c r="AO25" s="661"/>
      <c r="AP25" s="618" t="s">
        <v>255</v>
      </c>
      <c r="AQ25" s="698"/>
      <c r="AR25" s="698"/>
      <c r="AS25" s="698"/>
      <c r="AT25" s="698"/>
      <c r="AU25" s="698"/>
      <c r="AV25" s="698"/>
      <c r="AW25" s="698"/>
      <c r="AX25" s="698"/>
      <c r="AY25" s="698"/>
      <c r="AZ25" s="698"/>
      <c r="BA25" s="698"/>
      <c r="BB25" s="698"/>
      <c r="BC25" s="698"/>
      <c r="BD25" s="698"/>
      <c r="BE25" s="698"/>
      <c r="BF25" s="699"/>
      <c r="BG25" s="621" t="s">
        <v>196</v>
      </c>
      <c r="BH25" s="622"/>
      <c r="BI25" s="622"/>
      <c r="BJ25" s="622"/>
      <c r="BK25" s="622"/>
      <c r="BL25" s="622"/>
      <c r="BM25" s="622"/>
      <c r="BN25" s="623"/>
      <c r="BO25" s="659" t="s">
        <v>196</v>
      </c>
      <c r="BP25" s="659"/>
      <c r="BQ25" s="659"/>
      <c r="BR25" s="659"/>
      <c r="BS25" s="660" t="s">
        <v>196</v>
      </c>
      <c r="BT25" s="660"/>
      <c r="BU25" s="660"/>
      <c r="BV25" s="660"/>
      <c r="BW25" s="660"/>
      <c r="BX25" s="660"/>
      <c r="BY25" s="660"/>
      <c r="BZ25" s="660"/>
      <c r="CA25" s="660"/>
      <c r="CB25" s="700"/>
      <c r="CD25" s="618" t="s">
        <v>256</v>
      </c>
      <c r="CE25" s="619"/>
      <c r="CF25" s="619"/>
      <c r="CG25" s="619"/>
      <c r="CH25" s="619"/>
      <c r="CI25" s="619"/>
      <c r="CJ25" s="619"/>
      <c r="CK25" s="619"/>
      <c r="CL25" s="619"/>
      <c r="CM25" s="619"/>
      <c r="CN25" s="619"/>
      <c r="CO25" s="619"/>
      <c r="CP25" s="619"/>
      <c r="CQ25" s="620"/>
      <c r="CR25" s="621">
        <v>7768358</v>
      </c>
      <c r="CS25" s="634"/>
      <c r="CT25" s="634"/>
      <c r="CU25" s="634"/>
      <c r="CV25" s="634"/>
      <c r="CW25" s="634"/>
      <c r="CX25" s="634"/>
      <c r="CY25" s="635"/>
      <c r="CZ25" s="624">
        <v>8.8000000000000007</v>
      </c>
      <c r="DA25" s="636"/>
      <c r="DB25" s="636"/>
      <c r="DC25" s="637"/>
      <c r="DD25" s="627">
        <v>7048303</v>
      </c>
      <c r="DE25" s="634"/>
      <c r="DF25" s="634"/>
      <c r="DG25" s="634"/>
      <c r="DH25" s="634"/>
      <c r="DI25" s="634"/>
      <c r="DJ25" s="634"/>
      <c r="DK25" s="635"/>
      <c r="DL25" s="627">
        <v>6962497</v>
      </c>
      <c r="DM25" s="634"/>
      <c r="DN25" s="634"/>
      <c r="DO25" s="634"/>
      <c r="DP25" s="634"/>
      <c r="DQ25" s="634"/>
      <c r="DR25" s="634"/>
      <c r="DS25" s="634"/>
      <c r="DT25" s="634"/>
      <c r="DU25" s="634"/>
      <c r="DV25" s="635"/>
      <c r="DW25" s="624">
        <v>20</v>
      </c>
      <c r="DX25" s="636"/>
      <c r="DY25" s="636"/>
      <c r="DZ25" s="636"/>
      <c r="EA25" s="636"/>
      <c r="EB25" s="636"/>
      <c r="EC25" s="648"/>
    </row>
    <row r="26" spans="2:133" ht="11.25" customHeight="1">
      <c r="B26" s="618" t="s">
        <v>257</v>
      </c>
      <c r="C26" s="619"/>
      <c r="D26" s="619"/>
      <c r="E26" s="619"/>
      <c r="F26" s="619"/>
      <c r="G26" s="619"/>
      <c r="H26" s="619"/>
      <c r="I26" s="619"/>
      <c r="J26" s="619"/>
      <c r="K26" s="619"/>
      <c r="L26" s="619"/>
      <c r="M26" s="619"/>
      <c r="N26" s="619"/>
      <c r="O26" s="619"/>
      <c r="P26" s="619"/>
      <c r="Q26" s="620"/>
      <c r="R26" s="621">
        <v>22662</v>
      </c>
      <c r="S26" s="622"/>
      <c r="T26" s="622"/>
      <c r="U26" s="622"/>
      <c r="V26" s="622"/>
      <c r="W26" s="622"/>
      <c r="X26" s="622"/>
      <c r="Y26" s="623"/>
      <c r="Z26" s="659">
        <v>0</v>
      </c>
      <c r="AA26" s="659"/>
      <c r="AB26" s="659"/>
      <c r="AC26" s="659"/>
      <c r="AD26" s="660">
        <v>22662</v>
      </c>
      <c r="AE26" s="660"/>
      <c r="AF26" s="660"/>
      <c r="AG26" s="660"/>
      <c r="AH26" s="660"/>
      <c r="AI26" s="660"/>
      <c r="AJ26" s="660"/>
      <c r="AK26" s="660"/>
      <c r="AL26" s="624">
        <v>0.1</v>
      </c>
      <c r="AM26" s="625"/>
      <c r="AN26" s="625"/>
      <c r="AO26" s="661"/>
      <c r="AP26" s="618" t="s">
        <v>258</v>
      </c>
      <c r="AQ26" s="698"/>
      <c r="AR26" s="698"/>
      <c r="AS26" s="698"/>
      <c r="AT26" s="698"/>
      <c r="AU26" s="698"/>
      <c r="AV26" s="698"/>
      <c r="AW26" s="698"/>
      <c r="AX26" s="698"/>
      <c r="AY26" s="698"/>
      <c r="AZ26" s="698"/>
      <c r="BA26" s="698"/>
      <c r="BB26" s="698"/>
      <c r="BC26" s="698"/>
      <c r="BD26" s="698"/>
      <c r="BE26" s="698"/>
      <c r="BF26" s="699"/>
      <c r="BG26" s="621" t="s">
        <v>196</v>
      </c>
      <c r="BH26" s="622"/>
      <c r="BI26" s="622"/>
      <c r="BJ26" s="622"/>
      <c r="BK26" s="622"/>
      <c r="BL26" s="622"/>
      <c r="BM26" s="622"/>
      <c r="BN26" s="623"/>
      <c r="BO26" s="659" t="s">
        <v>196</v>
      </c>
      <c r="BP26" s="659"/>
      <c r="BQ26" s="659"/>
      <c r="BR26" s="659"/>
      <c r="BS26" s="660" t="s">
        <v>113</v>
      </c>
      <c r="BT26" s="660"/>
      <c r="BU26" s="660"/>
      <c r="BV26" s="660"/>
      <c r="BW26" s="660"/>
      <c r="BX26" s="660"/>
      <c r="BY26" s="660"/>
      <c r="BZ26" s="660"/>
      <c r="CA26" s="660"/>
      <c r="CB26" s="700"/>
      <c r="CD26" s="618" t="s">
        <v>259</v>
      </c>
      <c r="CE26" s="619"/>
      <c r="CF26" s="619"/>
      <c r="CG26" s="619"/>
      <c r="CH26" s="619"/>
      <c r="CI26" s="619"/>
      <c r="CJ26" s="619"/>
      <c r="CK26" s="619"/>
      <c r="CL26" s="619"/>
      <c r="CM26" s="619"/>
      <c r="CN26" s="619"/>
      <c r="CO26" s="619"/>
      <c r="CP26" s="619"/>
      <c r="CQ26" s="620"/>
      <c r="CR26" s="621">
        <v>4618754</v>
      </c>
      <c r="CS26" s="622"/>
      <c r="CT26" s="622"/>
      <c r="CU26" s="622"/>
      <c r="CV26" s="622"/>
      <c r="CW26" s="622"/>
      <c r="CX26" s="622"/>
      <c r="CY26" s="623"/>
      <c r="CZ26" s="624">
        <v>5.2</v>
      </c>
      <c r="DA26" s="636"/>
      <c r="DB26" s="636"/>
      <c r="DC26" s="637"/>
      <c r="DD26" s="627">
        <v>4091686</v>
      </c>
      <c r="DE26" s="622"/>
      <c r="DF26" s="622"/>
      <c r="DG26" s="622"/>
      <c r="DH26" s="622"/>
      <c r="DI26" s="622"/>
      <c r="DJ26" s="622"/>
      <c r="DK26" s="623"/>
      <c r="DL26" s="627" t="s">
        <v>113</v>
      </c>
      <c r="DM26" s="622"/>
      <c r="DN26" s="622"/>
      <c r="DO26" s="622"/>
      <c r="DP26" s="622"/>
      <c r="DQ26" s="622"/>
      <c r="DR26" s="622"/>
      <c r="DS26" s="622"/>
      <c r="DT26" s="622"/>
      <c r="DU26" s="622"/>
      <c r="DV26" s="623"/>
      <c r="DW26" s="624" t="s">
        <v>196</v>
      </c>
      <c r="DX26" s="636"/>
      <c r="DY26" s="636"/>
      <c r="DZ26" s="636"/>
      <c r="EA26" s="636"/>
      <c r="EB26" s="636"/>
      <c r="EC26" s="648"/>
    </row>
    <row r="27" spans="2:133" ht="11.25" customHeight="1">
      <c r="B27" s="618" t="s">
        <v>260</v>
      </c>
      <c r="C27" s="619"/>
      <c r="D27" s="619"/>
      <c r="E27" s="619"/>
      <c r="F27" s="619"/>
      <c r="G27" s="619"/>
      <c r="H27" s="619"/>
      <c r="I27" s="619"/>
      <c r="J27" s="619"/>
      <c r="K27" s="619"/>
      <c r="L27" s="619"/>
      <c r="M27" s="619"/>
      <c r="N27" s="619"/>
      <c r="O27" s="619"/>
      <c r="P27" s="619"/>
      <c r="Q27" s="620"/>
      <c r="R27" s="621">
        <v>984699</v>
      </c>
      <c r="S27" s="622"/>
      <c r="T27" s="622"/>
      <c r="U27" s="622"/>
      <c r="V27" s="622"/>
      <c r="W27" s="622"/>
      <c r="X27" s="622"/>
      <c r="Y27" s="623"/>
      <c r="Z27" s="659">
        <v>1.1000000000000001</v>
      </c>
      <c r="AA27" s="659"/>
      <c r="AB27" s="659"/>
      <c r="AC27" s="659"/>
      <c r="AD27" s="660" t="s">
        <v>113</v>
      </c>
      <c r="AE27" s="660"/>
      <c r="AF27" s="660"/>
      <c r="AG27" s="660"/>
      <c r="AH27" s="660"/>
      <c r="AI27" s="660"/>
      <c r="AJ27" s="660"/>
      <c r="AK27" s="660"/>
      <c r="AL27" s="624" t="s">
        <v>196</v>
      </c>
      <c r="AM27" s="625"/>
      <c r="AN27" s="625"/>
      <c r="AO27" s="661"/>
      <c r="AP27" s="618" t="s">
        <v>261</v>
      </c>
      <c r="AQ27" s="619"/>
      <c r="AR27" s="619"/>
      <c r="AS27" s="619"/>
      <c r="AT27" s="619"/>
      <c r="AU27" s="619"/>
      <c r="AV27" s="619"/>
      <c r="AW27" s="619"/>
      <c r="AX27" s="619"/>
      <c r="AY27" s="619"/>
      <c r="AZ27" s="619"/>
      <c r="BA27" s="619"/>
      <c r="BB27" s="619"/>
      <c r="BC27" s="619"/>
      <c r="BD27" s="619"/>
      <c r="BE27" s="619"/>
      <c r="BF27" s="620"/>
      <c r="BG27" s="621">
        <v>14700269</v>
      </c>
      <c r="BH27" s="622"/>
      <c r="BI27" s="622"/>
      <c r="BJ27" s="622"/>
      <c r="BK27" s="622"/>
      <c r="BL27" s="622"/>
      <c r="BM27" s="622"/>
      <c r="BN27" s="623"/>
      <c r="BO27" s="659">
        <v>100</v>
      </c>
      <c r="BP27" s="659"/>
      <c r="BQ27" s="659"/>
      <c r="BR27" s="659"/>
      <c r="BS27" s="660">
        <v>80714</v>
      </c>
      <c r="BT27" s="660"/>
      <c r="BU27" s="660"/>
      <c r="BV27" s="660"/>
      <c r="BW27" s="660"/>
      <c r="BX27" s="660"/>
      <c r="BY27" s="660"/>
      <c r="BZ27" s="660"/>
      <c r="CA27" s="660"/>
      <c r="CB27" s="700"/>
      <c r="CD27" s="618" t="s">
        <v>262</v>
      </c>
      <c r="CE27" s="619"/>
      <c r="CF27" s="619"/>
      <c r="CG27" s="619"/>
      <c r="CH27" s="619"/>
      <c r="CI27" s="619"/>
      <c r="CJ27" s="619"/>
      <c r="CK27" s="619"/>
      <c r="CL27" s="619"/>
      <c r="CM27" s="619"/>
      <c r="CN27" s="619"/>
      <c r="CO27" s="619"/>
      <c r="CP27" s="619"/>
      <c r="CQ27" s="620"/>
      <c r="CR27" s="621">
        <v>24401176</v>
      </c>
      <c r="CS27" s="634"/>
      <c r="CT27" s="634"/>
      <c r="CU27" s="634"/>
      <c r="CV27" s="634"/>
      <c r="CW27" s="634"/>
      <c r="CX27" s="634"/>
      <c r="CY27" s="635"/>
      <c r="CZ27" s="624">
        <v>27.5</v>
      </c>
      <c r="DA27" s="636"/>
      <c r="DB27" s="636"/>
      <c r="DC27" s="637"/>
      <c r="DD27" s="627">
        <v>5780679</v>
      </c>
      <c r="DE27" s="634"/>
      <c r="DF27" s="634"/>
      <c r="DG27" s="634"/>
      <c r="DH27" s="634"/>
      <c r="DI27" s="634"/>
      <c r="DJ27" s="634"/>
      <c r="DK27" s="635"/>
      <c r="DL27" s="627">
        <v>5163262</v>
      </c>
      <c r="DM27" s="634"/>
      <c r="DN27" s="634"/>
      <c r="DO27" s="634"/>
      <c r="DP27" s="634"/>
      <c r="DQ27" s="634"/>
      <c r="DR27" s="634"/>
      <c r="DS27" s="634"/>
      <c r="DT27" s="634"/>
      <c r="DU27" s="634"/>
      <c r="DV27" s="635"/>
      <c r="DW27" s="624">
        <v>14.8</v>
      </c>
      <c r="DX27" s="636"/>
      <c r="DY27" s="636"/>
      <c r="DZ27" s="636"/>
      <c r="EA27" s="636"/>
      <c r="EB27" s="636"/>
      <c r="EC27" s="648"/>
    </row>
    <row r="28" spans="2:133" ht="11.25" customHeight="1">
      <c r="B28" s="618" t="s">
        <v>263</v>
      </c>
      <c r="C28" s="619"/>
      <c r="D28" s="619"/>
      <c r="E28" s="619"/>
      <c r="F28" s="619"/>
      <c r="G28" s="619"/>
      <c r="H28" s="619"/>
      <c r="I28" s="619"/>
      <c r="J28" s="619"/>
      <c r="K28" s="619"/>
      <c r="L28" s="619"/>
      <c r="M28" s="619"/>
      <c r="N28" s="619"/>
      <c r="O28" s="619"/>
      <c r="P28" s="619"/>
      <c r="Q28" s="620"/>
      <c r="R28" s="621">
        <v>824883</v>
      </c>
      <c r="S28" s="622"/>
      <c r="T28" s="622"/>
      <c r="U28" s="622"/>
      <c r="V28" s="622"/>
      <c r="W28" s="622"/>
      <c r="X28" s="622"/>
      <c r="Y28" s="623"/>
      <c r="Z28" s="659">
        <v>0.9</v>
      </c>
      <c r="AA28" s="659"/>
      <c r="AB28" s="659"/>
      <c r="AC28" s="659"/>
      <c r="AD28" s="660">
        <v>56078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264</v>
      </c>
      <c r="CE28" s="619"/>
      <c r="CF28" s="619"/>
      <c r="CG28" s="619"/>
      <c r="CH28" s="619"/>
      <c r="CI28" s="619"/>
      <c r="CJ28" s="619"/>
      <c r="CK28" s="619"/>
      <c r="CL28" s="619"/>
      <c r="CM28" s="619"/>
      <c r="CN28" s="619"/>
      <c r="CO28" s="619"/>
      <c r="CP28" s="619"/>
      <c r="CQ28" s="620"/>
      <c r="CR28" s="621">
        <v>7118824</v>
      </c>
      <c r="CS28" s="622"/>
      <c r="CT28" s="622"/>
      <c r="CU28" s="622"/>
      <c r="CV28" s="622"/>
      <c r="CW28" s="622"/>
      <c r="CX28" s="622"/>
      <c r="CY28" s="623"/>
      <c r="CZ28" s="624">
        <v>8</v>
      </c>
      <c r="DA28" s="636"/>
      <c r="DB28" s="636"/>
      <c r="DC28" s="637"/>
      <c r="DD28" s="627">
        <v>6738678</v>
      </c>
      <c r="DE28" s="622"/>
      <c r="DF28" s="622"/>
      <c r="DG28" s="622"/>
      <c r="DH28" s="622"/>
      <c r="DI28" s="622"/>
      <c r="DJ28" s="622"/>
      <c r="DK28" s="623"/>
      <c r="DL28" s="627">
        <v>6738678</v>
      </c>
      <c r="DM28" s="622"/>
      <c r="DN28" s="622"/>
      <c r="DO28" s="622"/>
      <c r="DP28" s="622"/>
      <c r="DQ28" s="622"/>
      <c r="DR28" s="622"/>
      <c r="DS28" s="622"/>
      <c r="DT28" s="622"/>
      <c r="DU28" s="622"/>
      <c r="DV28" s="623"/>
      <c r="DW28" s="624">
        <v>19.3</v>
      </c>
      <c r="DX28" s="636"/>
      <c r="DY28" s="636"/>
      <c r="DZ28" s="636"/>
      <c r="EA28" s="636"/>
      <c r="EB28" s="636"/>
      <c r="EC28" s="648"/>
    </row>
    <row r="29" spans="2:133" ht="11.25" customHeight="1">
      <c r="B29" s="618" t="s">
        <v>265</v>
      </c>
      <c r="C29" s="619"/>
      <c r="D29" s="619"/>
      <c r="E29" s="619"/>
      <c r="F29" s="619"/>
      <c r="G29" s="619"/>
      <c r="H29" s="619"/>
      <c r="I29" s="619"/>
      <c r="J29" s="619"/>
      <c r="K29" s="619"/>
      <c r="L29" s="619"/>
      <c r="M29" s="619"/>
      <c r="N29" s="619"/>
      <c r="O29" s="619"/>
      <c r="P29" s="619"/>
      <c r="Q29" s="620"/>
      <c r="R29" s="621">
        <v>568701</v>
      </c>
      <c r="S29" s="622"/>
      <c r="T29" s="622"/>
      <c r="U29" s="622"/>
      <c r="V29" s="622"/>
      <c r="W29" s="622"/>
      <c r="X29" s="622"/>
      <c r="Y29" s="623"/>
      <c r="Z29" s="659">
        <v>0.6</v>
      </c>
      <c r="AA29" s="659"/>
      <c r="AB29" s="659"/>
      <c r="AC29" s="659"/>
      <c r="AD29" s="660" t="s">
        <v>113</v>
      </c>
      <c r="AE29" s="660"/>
      <c r="AF29" s="660"/>
      <c r="AG29" s="660"/>
      <c r="AH29" s="660"/>
      <c r="AI29" s="660"/>
      <c r="AJ29" s="660"/>
      <c r="AK29" s="660"/>
      <c r="AL29" s="624" t="s">
        <v>113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266</v>
      </c>
      <c r="CE29" s="641"/>
      <c r="CF29" s="618" t="s">
        <v>267</v>
      </c>
      <c r="CG29" s="619"/>
      <c r="CH29" s="619"/>
      <c r="CI29" s="619"/>
      <c r="CJ29" s="619"/>
      <c r="CK29" s="619"/>
      <c r="CL29" s="619"/>
      <c r="CM29" s="619"/>
      <c r="CN29" s="619"/>
      <c r="CO29" s="619"/>
      <c r="CP29" s="619"/>
      <c r="CQ29" s="620"/>
      <c r="CR29" s="621">
        <v>7118824</v>
      </c>
      <c r="CS29" s="634"/>
      <c r="CT29" s="634"/>
      <c r="CU29" s="634"/>
      <c r="CV29" s="634"/>
      <c r="CW29" s="634"/>
      <c r="CX29" s="634"/>
      <c r="CY29" s="635"/>
      <c r="CZ29" s="624">
        <v>8</v>
      </c>
      <c r="DA29" s="636"/>
      <c r="DB29" s="636"/>
      <c r="DC29" s="637"/>
      <c r="DD29" s="627">
        <v>6738678</v>
      </c>
      <c r="DE29" s="634"/>
      <c r="DF29" s="634"/>
      <c r="DG29" s="634"/>
      <c r="DH29" s="634"/>
      <c r="DI29" s="634"/>
      <c r="DJ29" s="634"/>
      <c r="DK29" s="635"/>
      <c r="DL29" s="627">
        <v>6738678</v>
      </c>
      <c r="DM29" s="634"/>
      <c r="DN29" s="634"/>
      <c r="DO29" s="634"/>
      <c r="DP29" s="634"/>
      <c r="DQ29" s="634"/>
      <c r="DR29" s="634"/>
      <c r="DS29" s="634"/>
      <c r="DT29" s="634"/>
      <c r="DU29" s="634"/>
      <c r="DV29" s="635"/>
      <c r="DW29" s="624">
        <v>19.3</v>
      </c>
      <c r="DX29" s="636"/>
      <c r="DY29" s="636"/>
      <c r="DZ29" s="636"/>
      <c r="EA29" s="636"/>
      <c r="EB29" s="636"/>
      <c r="EC29" s="648"/>
    </row>
    <row r="30" spans="2:133" ht="11.25" customHeight="1">
      <c r="B30" s="618" t="s">
        <v>268</v>
      </c>
      <c r="C30" s="619"/>
      <c r="D30" s="619"/>
      <c r="E30" s="619"/>
      <c r="F30" s="619"/>
      <c r="G30" s="619"/>
      <c r="H30" s="619"/>
      <c r="I30" s="619"/>
      <c r="J30" s="619"/>
      <c r="K30" s="619"/>
      <c r="L30" s="619"/>
      <c r="M30" s="619"/>
      <c r="N30" s="619"/>
      <c r="O30" s="619"/>
      <c r="P30" s="619"/>
      <c r="Q30" s="620"/>
      <c r="R30" s="621">
        <v>19818936</v>
      </c>
      <c r="S30" s="622"/>
      <c r="T30" s="622"/>
      <c r="U30" s="622"/>
      <c r="V30" s="622"/>
      <c r="W30" s="622"/>
      <c r="X30" s="622"/>
      <c r="Y30" s="623"/>
      <c r="Z30" s="659">
        <v>21.9</v>
      </c>
      <c r="AA30" s="659"/>
      <c r="AB30" s="659"/>
      <c r="AC30" s="659"/>
      <c r="AD30" s="660" t="s">
        <v>196</v>
      </c>
      <c r="AE30" s="660"/>
      <c r="AF30" s="660"/>
      <c r="AG30" s="660"/>
      <c r="AH30" s="660"/>
      <c r="AI30" s="660"/>
      <c r="AJ30" s="660"/>
      <c r="AK30" s="660"/>
      <c r="AL30" s="624" t="s">
        <v>113</v>
      </c>
      <c r="AM30" s="625"/>
      <c r="AN30" s="625"/>
      <c r="AO30" s="661"/>
      <c r="AP30" s="673" t="s">
        <v>184</v>
      </c>
      <c r="AQ30" s="674"/>
      <c r="AR30" s="674"/>
      <c r="AS30" s="674"/>
      <c r="AT30" s="674"/>
      <c r="AU30" s="674"/>
      <c r="AV30" s="674"/>
      <c r="AW30" s="674"/>
      <c r="AX30" s="674"/>
      <c r="AY30" s="674"/>
      <c r="AZ30" s="674"/>
      <c r="BA30" s="674"/>
      <c r="BB30" s="674"/>
      <c r="BC30" s="674"/>
      <c r="BD30" s="674"/>
      <c r="BE30" s="674"/>
      <c r="BF30" s="675"/>
      <c r="BG30" s="673" t="s">
        <v>269</v>
      </c>
      <c r="BH30" s="691"/>
      <c r="BI30" s="691"/>
      <c r="BJ30" s="691"/>
      <c r="BK30" s="691"/>
      <c r="BL30" s="691"/>
      <c r="BM30" s="691"/>
      <c r="BN30" s="691"/>
      <c r="BO30" s="691"/>
      <c r="BP30" s="691"/>
      <c r="BQ30" s="692"/>
      <c r="BR30" s="673" t="s">
        <v>270</v>
      </c>
      <c r="BS30" s="691"/>
      <c r="BT30" s="691"/>
      <c r="BU30" s="691"/>
      <c r="BV30" s="691"/>
      <c r="BW30" s="691"/>
      <c r="BX30" s="691"/>
      <c r="BY30" s="691"/>
      <c r="BZ30" s="691"/>
      <c r="CA30" s="691"/>
      <c r="CB30" s="692"/>
      <c r="CD30" s="642"/>
      <c r="CE30" s="643"/>
      <c r="CF30" s="618" t="s">
        <v>271</v>
      </c>
      <c r="CG30" s="619"/>
      <c r="CH30" s="619"/>
      <c r="CI30" s="619"/>
      <c r="CJ30" s="619"/>
      <c r="CK30" s="619"/>
      <c r="CL30" s="619"/>
      <c r="CM30" s="619"/>
      <c r="CN30" s="619"/>
      <c r="CO30" s="619"/>
      <c r="CP30" s="619"/>
      <c r="CQ30" s="620"/>
      <c r="CR30" s="621">
        <v>6749241</v>
      </c>
      <c r="CS30" s="622"/>
      <c r="CT30" s="622"/>
      <c r="CU30" s="622"/>
      <c r="CV30" s="622"/>
      <c r="CW30" s="622"/>
      <c r="CX30" s="622"/>
      <c r="CY30" s="623"/>
      <c r="CZ30" s="624">
        <v>7.6</v>
      </c>
      <c r="DA30" s="636"/>
      <c r="DB30" s="636"/>
      <c r="DC30" s="637"/>
      <c r="DD30" s="627">
        <v>6380240</v>
      </c>
      <c r="DE30" s="622"/>
      <c r="DF30" s="622"/>
      <c r="DG30" s="622"/>
      <c r="DH30" s="622"/>
      <c r="DI30" s="622"/>
      <c r="DJ30" s="622"/>
      <c r="DK30" s="623"/>
      <c r="DL30" s="627">
        <v>6380240</v>
      </c>
      <c r="DM30" s="622"/>
      <c r="DN30" s="622"/>
      <c r="DO30" s="622"/>
      <c r="DP30" s="622"/>
      <c r="DQ30" s="622"/>
      <c r="DR30" s="622"/>
      <c r="DS30" s="622"/>
      <c r="DT30" s="622"/>
      <c r="DU30" s="622"/>
      <c r="DV30" s="623"/>
      <c r="DW30" s="624">
        <v>18.3</v>
      </c>
      <c r="DX30" s="636"/>
      <c r="DY30" s="636"/>
      <c r="DZ30" s="636"/>
      <c r="EA30" s="636"/>
      <c r="EB30" s="636"/>
      <c r="EC30" s="648"/>
    </row>
    <row r="31" spans="2:133" ht="11.25" customHeight="1">
      <c r="B31" s="688" t="s">
        <v>272</v>
      </c>
      <c r="C31" s="689"/>
      <c r="D31" s="689"/>
      <c r="E31" s="689"/>
      <c r="F31" s="689"/>
      <c r="G31" s="689"/>
      <c r="H31" s="689"/>
      <c r="I31" s="689"/>
      <c r="J31" s="689"/>
      <c r="K31" s="689"/>
      <c r="L31" s="689"/>
      <c r="M31" s="689"/>
      <c r="N31" s="689"/>
      <c r="O31" s="689"/>
      <c r="P31" s="689"/>
      <c r="Q31" s="690"/>
      <c r="R31" s="621">
        <v>23547</v>
      </c>
      <c r="S31" s="622"/>
      <c r="T31" s="622"/>
      <c r="U31" s="622"/>
      <c r="V31" s="622"/>
      <c r="W31" s="622"/>
      <c r="X31" s="622"/>
      <c r="Y31" s="623"/>
      <c r="Z31" s="659">
        <v>0</v>
      </c>
      <c r="AA31" s="659"/>
      <c r="AB31" s="659"/>
      <c r="AC31" s="659"/>
      <c r="AD31" s="660">
        <v>23547</v>
      </c>
      <c r="AE31" s="660"/>
      <c r="AF31" s="660"/>
      <c r="AG31" s="660"/>
      <c r="AH31" s="660"/>
      <c r="AI31" s="660"/>
      <c r="AJ31" s="660"/>
      <c r="AK31" s="660"/>
      <c r="AL31" s="624">
        <v>0.1</v>
      </c>
      <c r="AM31" s="625"/>
      <c r="AN31" s="625"/>
      <c r="AO31" s="661"/>
      <c r="AP31" s="693" t="s">
        <v>273</v>
      </c>
      <c r="AQ31" s="694"/>
      <c r="AR31" s="694"/>
      <c r="AS31" s="694"/>
      <c r="AT31" s="695" t="s">
        <v>274</v>
      </c>
      <c r="AU31" s="208"/>
      <c r="AV31" s="208"/>
      <c r="AW31" s="208"/>
      <c r="AX31" s="679" t="s">
        <v>155</v>
      </c>
      <c r="AY31" s="680"/>
      <c r="AZ31" s="680"/>
      <c r="BA31" s="680"/>
      <c r="BB31" s="680"/>
      <c r="BC31" s="680"/>
      <c r="BD31" s="680"/>
      <c r="BE31" s="680"/>
      <c r="BF31" s="681"/>
      <c r="BG31" s="683">
        <v>99.2</v>
      </c>
      <c r="BH31" s="684"/>
      <c r="BI31" s="684"/>
      <c r="BJ31" s="684"/>
      <c r="BK31" s="684"/>
      <c r="BL31" s="684"/>
      <c r="BM31" s="685">
        <v>95.2</v>
      </c>
      <c r="BN31" s="684"/>
      <c r="BO31" s="684"/>
      <c r="BP31" s="684"/>
      <c r="BQ31" s="686"/>
      <c r="BR31" s="683">
        <v>99.2</v>
      </c>
      <c r="BS31" s="684"/>
      <c r="BT31" s="684"/>
      <c r="BU31" s="684"/>
      <c r="BV31" s="684"/>
      <c r="BW31" s="684"/>
      <c r="BX31" s="685">
        <v>94.8</v>
      </c>
      <c r="BY31" s="684"/>
      <c r="BZ31" s="684"/>
      <c r="CA31" s="684"/>
      <c r="CB31" s="686"/>
      <c r="CD31" s="642"/>
      <c r="CE31" s="643"/>
      <c r="CF31" s="618" t="s">
        <v>275</v>
      </c>
      <c r="CG31" s="619"/>
      <c r="CH31" s="619"/>
      <c r="CI31" s="619"/>
      <c r="CJ31" s="619"/>
      <c r="CK31" s="619"/>
      <c r="CL31" s="619"/>
      <c r="CM31" s="619"/>
      <c r="CN31" s="619"/>
      <c r="CO31" s="619"/>
      <c r="CP31" s="619"/>
      <c r="CQ31" s="620"/>
      <c r="CR31" s="621">
        <v>369583</v>
      </c>
      <c r="CS31" s="634"/>
      <c r="CT31" s="634"/>
      <c r="CU31" s="634"/>
      <c r="CV31" s="634"/>
      <c r="CW31" s="634"/>
      <c r="CX31" s="634"/>
      <c r="CY31" s="635"/>
      <c r="CZ31" s="624">
        <v>0.4</v>
      </c>
      <c r="DA31" s="636"/>
      <c r="DB31" s="636"/>
      <c r="DC31" s="637"/>
      <c r="DD31" s="627">
        <v>358438</v>
      </c>
      <c r="DE31" s="634"/>
      <c r="DF31" s="634"/>
      <c r="DG31" s="634"/>
      <c r="DH31" s="634"/>
      <c r="DI31" s="634"/>
      <c r="DJ31" s="634"/>
      <c r="DK31" s="635"/>
      <c r="DL31" s="627">
        <v>358438</v>
      </c>
      <c r="DM31" s="634"/>
      <c r="DN31" s="634"/>
      <c r="DO31" s="634"/>
      <c r="DP31" s="634"/>
      <c r="DQ31" s="634"/>
      <c r="DR31" s="634"/>
      <c r="DS31" s="634"/>
      <c r="DT31" s="634"/>
      <c r="DU31" s="634"/>
      <c r="DV31" s="635"/>
      <c r="DW31" s="624">
        <v>1</v>
      </c>
      <c r="DX31" s="636"/>
      <c r="DY31" s="636"/>
      <c r="DZ31" s="636"/>
      <c r="EA31" s="636"/>
      <c r="EB31" s="636"/>
      <c r="EC31" s="648"/>
    </row>
    <row r="32" spans="2:133" ht="11.25" customHeight="1">
      <c r="B32" s="618" t="s">
        <v>276</v>
      </c>
      <c r="C32" s="619"/>
      <c r="D32" s="619"/>
      <c r="E32" s="619"/>
      <c r="F32" s="619"/>
      <c r="G32" s="619"/>
      <c r="H32" s="619"/>
      <c r="I32" s="619"/>
      <c r="J32" s="619"/>
      <c r="K32" s="619"/>
      <c r="L32" s="619"/>
      <c r="M32" s="619"/>
      <c r="N32" s="619"/>
      <c r="O32" s="619"/>
      <c r="P32" s="619"/>
      <c r="Q32" s="620"/>
      <c r="R32" s="621">
        <v>5157873</v>
      </c>
      <c r="S32" s="622"/>
      <c r="T32" s="622"/>
      <c r="U32" s="622"/>
      <c r="V32" s="622"/>
      <c r="W32" s="622"/>
      <c r="X32" s="622"/>
      <c r="Y32" s="623"/>
      <c r="Z32" s="659">
        <v>5.7</v>
      </c>
      <c r="AA32" s="659"/>
      <c r="AB32" s="659"/>
      <c r="AC32" s="659"/>
      <c r="AD32" s="660" t="s">
        <v>113</v>
      </c>
      <c r="AE32" s="660"/>
      <c r="AF32" s="660"/>
      <c r="AG32" s="660"/>
      <c r="AH32" s="660"/>
      <c r="AI32" s="660"/>
      <c r="AJ32" s="660"/>
      <c r="AK32" s="660"/>
      <c r="AL32" s="624" t="s">
        <v>196</v>
      </c>
      <c r="AM32" s="625"/>
      <c r="AN32" s="625"/>
      <c r="AO32" s="661"/>
      <c r="AP32" s="662"/>
      <c r="AQ32" s="663"/>
      <c r="AR32" s="663"/>
      <c r="AS32" s="663"/>
      <c r="AT32" s="696"/>
      <c r="AU32" s="204" t="s">
        <v>277</v>
      </c>
      <c r="AX32" s="618" t="s">
        <v>278</v>
      </c>
      <c r="AY32" s="619"/>
      <c r="AZ32" s="619"/>
      <c r="BA32" s="619"/>
      <c r="BB32" s="619"/>
      <c r="BC32" s="619"/>
      <c r="BD32" s="619"/>
      <c r="BE32" s="619"/>
      <c r="BF32" s="620"/>
      <c r="BG32" s="687">
        <v>99.1</v>
      </c>
      <c r="BH32" s="634"/>
      <c r="BI32" s="634"/>
      <c r="BJ32" s="634"/>
      <c r="BK32" s="634"/>
      <c r="BL32" s="634"/>
      <c r="BM32" s="625">
        <v>95.9</v>
      </c>
      <c r="BN32" s="634"/>
      <c r="BO32" s="634"/>
      <c r="BP32" s="634"/>
      <c r="BQ32" s="657"/>
      <c r="BR32" s="687">
        <v>99.2</v>
      </c>
      <c r="BS32" s="634"/>
      <c r="BT32" s="634"/>
      <c r="BU32" s="634"/>
      <c r="BV32" s="634"/>
      <c r="BW32" s="634"/>
      <c r="BX32" s="625">
        <v>95.6</v>
      </c>
      <c r="BY32" s="634"/>
      <c r="BZ32" s="634"/>
      <c r="CA32" s="634"/>
      <c r="CB32" s="657"/>
      <c r="CD32" s="644"/>
      <c r="CE32" s="645"/>
      <c r="CF32" s="618" t="s">
        <v>279</v>
      </c>
      <c r="CG32" s="619"/>
      <c r="CH32" s="619"/>
      <c r="CI32" s="619"/>
      <c r="CJ32" s="619"/>
      <c r="CK32" s="619"/>
      <c r="CL32" s="619"/>
      <c r="CM32" s="619"/>
      <c r="CN32" s="619"/>
      <c r="CO32" s="619"/>
      <c r="CP32" s="619"/>
      <c r="CQ32" s="620"/>
      <c r="CR32" s="621" t="s">
        <v>196</v>
      </c>
      <c r="CS32" s="622"/>
      <c r="CT32" s="622"/>
      <c r="CU32" s="622"/>
      <c r="CV32" s="622"/>
      <c r="CW32" s="622"/>
      <c r="CX32" s="622"/>
      <c r="CY32" s="623"/>
      <c r="CZ32" s="624" t="s">
        <v>113</v>
      </c>
      <c r="DA32" s="636"/>
      <c r="DB32" s="636"/>
      <c r="DC32" s="637"/>
      <c r="DD32" s="627" t="s">
        <v>113</v>
      </c>
      <c r="DE32" s="622"/>
      <c r="DF32" s="622"/>
      <c r="DG32" s="622"/>
      <c r="DH32" s="622"/>
      <c r="DI32" s="622"/>
      <c r="DJ32" s="622"/>
      <c r="DK32" s="623"/>
      <c r="DL32" s="627" t="s">
        <v>113</v>
      </c>
      <c r="DM32" s="622"/>
      <c r="DN32" s="622"/>
      <c r="DO32" s="622"/>
      <c r="DP32" s="622"/>
      <c r="DQ32" s="622"/>
      <c r="DR32" s="622"/>
      <c r="DS32" s="622"/>
      <c r="DT32" s="622"/>
      <c r="DU32" s="622"/>
      <c r="DV32" s="623"/>
      <c r="DW32" s="624" t="s">
        <v>113</v>
      </c>
      <c r="DX32" s="636"/>
      <c r="DY32" s="636"/>
      <c r="DZ32" s="636"/>
      <c r="EA32" s="636"/>
      <c r="EB32" s="636"/>
      <c r="EC32" s="648"/>
    </row>
    <row r="33" spans="2:133" ht="11.25" customHeight="1">
      <c r="B33" s="618" t="s">
        <v>280</v>
      </c>
      <c r="C33" s="619"/>
      <c r="D33" s="619"/>
      <c r="E33" s="619"/>
      <c r="F33" s="619"/>
      <c r="G33" s="619"/>
      <c r="H33" s="619"/>
      <c r="I33" s="619"/>
      <c r="J33" s="619"/>
      <c r="K33" s="619"/>
      <c r="L33" s="619"/>
      <c r="M33" s="619"/>
      <c r="N33" s="619"/>
      <c r="O33" s="619"/>
      <c r="P33" s="619"/>
      <c r="Q33" s="620"/>
      <c r="R33" s="621">
        <v>285654</v>
      </c>
      <c r="S33" s="622"/>
      <c r="T33" s="622"/>
      <c r="U33" s="622"/>
      <c r="V33" s="622"/>
      <c r="W33" s="622"/>
      <c r="X33" s="622"/>
      <c r="Y33" s="623"/>
      <c r="Z33" s="659">
        <v>0.3</v>
      </c>
      <c r="AA33" s="659"/>
      <c r="AB33" s="659"/>
      <c r="AC33" s="659"/>
      <c r="AD33" s="660" t="s">
        <v>196</v>
      </c>
      <c r="AE33" s="660"/>
      <c r="AF33" s="660"/>
      <c r="AG33" s="660"/>
      <c r="AH33" s="660"/>
      <c r="AI33" s="660"/>
      <c r="AJ33" s="660"/>
      <c r="AK33" s="660"/>
      <c r="AL33" s="624" t="s">
        <v>113</v>
      </c>
      <c r="AM33" s="625"/>
      <c r="AN33" s="625"/>
      <c r="AO33" s="661"/>
      <c r="AP33" s="664"/>
      <c r="AQ33" s="665"/>
      <c r="AR33" s="665"/>
      <c r="AS33" s="665"/>
      <c r="AT33" s="697"/>
      <c r="AU33" s="209"/>
      <c r="AV33" s="209"/>
      <c r="AW33" s="209"/>
      <c r="AX33" s="602" t="s">
        <v>281</v>
      </c>
      <c r="AY33" s="603"/>
      <c r="AZ33" s="603"/>
      <c r="BA33" s="603"/>
      <c r="BB33" s="603"/>
      <c r="BC33" s="603"/>
      <c r="BD33" s="603"/>
      <c r="BE33" s="603"/>
      <c r="BF33" s="604"/>
      <c r="BG33" s="682">
        <v>99.2</v>
      </c>
      <c r="BH33" s="606"/>
      <c r="BI33" s="606"/>
      <c r="BJ33" s="606"/>
      <c r="BK33" s="606"/>
      <c r="BL33" s="606"/>
      <c r="BM33" s="652">
        <v>93.7</v>
      </c>
      <c r="BN33" s="606"/>
      <c r="BO33" s="606"/>
      <c r="BP33" s="606"/>
      <c r="BQ33" s="669"/>
      <c r="BR33" s="682">
        <v>99.2</v>
      </c>
      <c r="BS33" s="606"/>
      <c r="BT33" s="606"/>
      <c r="BU33" s="606"/>
      <c r="BV33" s="606"/>
      <c r="BW33" s="606"/>
      <c r="BX33" s="652">
        <v>92.9</v>
      </c>
      <c r="BY33" s="606"/>
      <c r="BZ33" s="606"/>
      <c r="CA33" s="606"/>
      <c r="CB33" s="669"/>
      <c r="CD33" s="618" t="s">
        <v>282</v>
      </c>
      <c r="CE33" s="619"/>
      <c r="CF33" s="619"/>
      <c r="CG33" s="619"/>
      <c r="CH33" s="619"/>
      <c r="CI33" s="619"/>
      <c r="CJ33" s="619"/>
      <c r="CK33" s="619"/>
      <c r="CL33" s="619"/>
      <c r="CM33" s="619"/>
      <c r="CN33" s="619"/>
      <c r="CO33" s="619"/>
      <c r="CP33" s="619"/>
      <c r="CQ33" s="620"/>
      <c r="CR33" s="621">
        <v>39781884</v>
      </c>
      <c r="CS33" s="634"/>
      <c r="CT33" s="634"/>
      <c r="CU33" s="634"/>
      <c r="CV33" s="634"/>
      <c r="CW33" s="634"/>
      <c r="CX33" s="634"/>
      <c r="CY33" s="635"/>
      <c r="CZ33" s="624">
        <v>44.9</v>
      </c>
      <c r="DA33" s="636"/>
      <c r="DB33" s="636"/>
      <c r="DC33" s="637"/>
      <c r="DD33" s="627">
        <v>28164246</v>
      </c>
      <c r="DE33" s="634"/>
      <c r="DF33" s="634"/>
      <c r="DG33" s="634"/>
      <c r="DH33" s="634"/>
      <c r="DI33" s="634"/>
      <c r="DJ33" s="634"/>
      <c r="DK33" s="635"/>
      <c r="DL33" s="627">
        <v>14139853</v>
      </c>
      <c r="DM33" s="634"/>
      <c r="DN33" s="634"/>
      <c r="DO33" s="634"/>
      <c r="DP33" s="634"/>
      <c r="DQ33" s="634"/>
      <c r="DR33" s="634"/>
      <c r="DS33" s="634"/>
      <c r="DT33" s="634"/>
      <c r="DU33" s="634"/>
      <c r="DV33" s="635"/>
      <c r="DW33" s="624">
        <v>40.5</v>
      </c>
      <c r="DX33" s="636"/>
      <c r="DY33" s="636"/>
      <c r="DZ33" s="636"/>
      <c r="EA33" s="636"/>
      <c r="EB33" s="636"/>
      <c r="EC33" s="648"/>
    </row>
    <row r="34" spans="2:133" ht="11.25" customHeight="1">
      <c r="B34" s="618" t="s">
        <v>283</v>
      </c>
      <c r="C34" s="619"/>
      <c r="D34" s="619"/>
      <c r="E34" s="619"/>
      <c r="F34" s="619"/>
      <c r="G34" s="619"/>
      <c r="H34" s="619"/>
      <c r="I34" s="619"/>
      <c r="J34" s="619"/>
      <c r="K34" s="619"/>
      <c r="L34" s="619"/>
      <c r="M34" s="619"/>
      <c r="N34" s="619"/>
      <c r="O34" s="619"/>
      <c r="P34" s="619"/>
      <c r="Q34" s="620"/>
      <c r="R34" s="621">
        <v>9121739</v>
      </c>
      <c r="S34" s="622"/>
      <c r="T34" s="622"/>
      <c r="U34" s="622"/>
      <c r="V34" s="622"/>
      <c r="W34" s="622"/>
      <c r="X34" s="622"/>
      <c r="Y34" s="623"/>
      <c r="Z34" s="659">
        <v>10.1</v>
      </c>
      <c r="AA34" s="659"/>
      <c r="AB34" s="659"/>
      <c r="AC34" s="659"/>
      <c r="AD34" s="660" t="s">
        <v>196</v>
      </c>
      <c r="AE34" s="660"/>
      <c r="AF34" s="660"/>
      <c r="AG34" s="660"/>
      <c r="AH34" s="660"/>
      <c r="AI34" s="660"/>
      <c r="AJ34" s="660"/>
      <c r="AK34" s="660"/>
      <c r="AL34" s="624" t="s">
        <v>196</v>
      </c>
      <c r="AM34" s="625"/>
      <c r="AN34" s="625"/>
      <c r="AO34" s="661"/>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18" t="s">
        <v>284</v>
      </c>
      <c r="CE34" s="619"/>
      <c r="CF34" s="619"/>
      <c r="CG34" s="619"/>
      <c r="CH34" s="619"/>
      <c r="CI34" s="619"/>
      <c r="CJ34" s="619"/>
      <c r="CK34" s="619"/>
      <c r="CL34" s="619"/>
      <c r="CM34" s="619"/>
      <c r="CN34" s="619"/>
      <c r="CO34" s="619"/>
      <c r="CP34" s="619"/>
      <c r="CQ34" s="620"/>
      <c r="CR34" s="621">
        <v>9997147</v>
      </c>
      <c r="CS34" s="622"/>
      <c r="CT34" s="622"/>
      <c r="CU34" s="622"/>
      <c r="CV34" s="622"/>
      <c r="CW34" s="622"/>
      <c r="CX34" s="622"/>
      <c r="CY34" s="623"/>
      <c r="CZ34" s="624">
        <v>11.3</v>
      </c>
      <c r="DA34" s="636"/>
      <c r="DB34" s="636"/>
      <c r="DC34" s="637"/>
      <c r="DD34" s="627">
        <v>5043532</v>
      </c>
      <c r="DE34" s="622"/>
      <c r="DF34" s="622"/>
      <c r="DG34" s="622"/>
      <c r="DH34" s="622"/>
      <c r="DI34" s="622"/>
      <c r="DJ34" s="622"/>
      <c r="DK34" s="623"/>
      <c r="DL34" s="627">
        <v>4180324</v>
      </c>
      <c r="DM34" s="622"/>
      <c r="DN34" s="622"/>
      <c r="DO34" s="622"/>
      <c r="DP34" s="622"/>
      <c r="DQ34" s="622"/>
      <c r="DR34" s="622"/>
      <c r="DS34" s="622"/>
      <c r="DT34" s="622"/>
      <c r="DU34" s="622"/>
      <c r="DV34" s="623"/>
      <c r="DW34" s="624">
        <v>12</v>
      </c>
      <c r="DX34" s="636"/>
      <c r="DY34" s="636"/>
      <c r="DZ34" s="636"/>
      <c r="EA34" s="636"/>
      <c r="EB34" s="636"/>
      <c r="EC34" s="648"/>
    </row>
    <row r="35" spans="2:133" ht="11.25" customHeight="1">
      <c r="B35" s="618" t="s">
        <v>285</v>
      </c>
      <c r="C35" s="619"/>
      <c r="D35" s="619"/>
      <c r="E35" s="619"/>
      <c r="F35" s="619"/>
      <c r="G35" s="619"/>
      <c r="H35" s="619"/>
      <c r="I35" s="619"/>
      <c r="J35" s="619"/>
      <c r="K35" s="619"/>
      <c r="L35" s="619"/>
      <c r="M35" s="619"/>
      <c r="N35" s="619"/>
      <c r="O35" s="619"/>
      <c r="P35" s="619"/>
      <c r="Q35" s="620"/>
      <c r="R35" s="621">
        <v>9503979</v>
      </c>
      <c r="S35" s="622"/>
      <c r="T35" s="622"/>
      <c r="U35" s="622"/>
      <c r="V35" s="622"/>
      <c r="W35" s="622"/>
      <c r="X35" s="622"/>
      <c r="Y35" s="623"/>
      <c r="Z35" s="659">
        <v>10.5</v>
      </c>
      <c r="AA35" s="659"/>
      <c r="AB35" s="659"/>
      <c r="AC35" s="659"/>
      <c r="AD35" s="660" t="s">
        <v>196</v>
      </c>
      <c r="AE35" s="660"/>
      <c r="AF35" s="660"/>
      <c r="AG35" s="660"/>
      <c r="AH35" s="660"/>
      <c r="AI35" s="660"/>
      <c r="AJ35" s="660"/>
      <c r="AK35" s="660"/>
      <c r="AL35" s="624" t="s">
        <v>196</v>
      </c>
      <c r="AM35" s="625"/>
      <c r="AN35" s="625"/>
      <c r="AO35" s="661"/>
      <c r="AP35" s="212"/>
      <c r="AQ35" s="673" t="s">
        <v>286</v>
      </c>
      <c r="AR35" s="674"/>
      <c r="AS35" s="674"/>
      <c r="AT35" s="674"/>
      <c r="AU35" s="674"/>
      <c r="AV35" s="674"/>
      <c r="AW35" s="674"/>
      <c r="AX35" s="674"/>
      <c r="AY35" s="674"/>
      <c r="AZ35" s="674"/>
      <c r="BA35" s="674"/>
      <c r="BB35" s="674"/>
      <c r="BC35" s="674"/>
      <c r="BD35" s="674"/>
      <c r="BE35" s="674"/>
      <c r="BF35" s="675"/>
      <c r="BG35" s="673" t="s">
        <v>287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288</v>
      </c>
      <c r="CE35" s="619"/>
      <c r="CF35" s="619"/>
      <c r="CG35" s="619"/>
      <c r="CH35" s="619"/>
      <c r="CI35" s="619"/>
      <c r="CJ35" s="619"/>
      <c r="CK35" s="619"/>
      <c r="CL35" s="619"/>
      <c r="CM35" s="619"/>
      <c r="CN35" s="619"/>
      <c r="CO35" s="619"/>
      <c r="CP35" s="619"/>
      <c r="CQ35" s="620"/>
      <c r="CR35" s="621">
        <v>788309</v>
      </c>
      <c r="CS35" s="634"/>
      <c r="CT35" s="634"/>
      <c r="CU35" s="634"/>
      <c r="CV35" s="634"/>
      <c r="CW35" s="634"/>
      <c r="CX35" s="634"/>
      <c r="CY35" s="635"/>
      <c r="CZ35" s="624">
        <v>0.9</v>
      </c>
      <c r="DA35" s="636"/>
      <c r="DB35" s="636"/>
      <c r="DC35" s="637"/>
      <c r="DD35" s="627">
        <v>592628</v>
      </c>
      <c r="DE35" s="634"/>
      <c r="DF35" s="634"/>
      <c r="DG35" s="634"/>
      <c r="DH35" s="634"/>
      <c r="DI35" s="634"/>
      <c r="DJ35" s="634"/>
      <c r="DK35" s="635"/>
      <c r="DL35" s="627">
        <v>592628</v>
      </c>
      <c r="DM35" s="634"/>
      <c r="DN35" s="634"/>
      <c r="DO35" s="634"/>
      <c r="DP35" s="634"/>
      <c r="DQ35" s="634"/>
      <c r="DR35" s="634"/>
      <c r="DS35" s="634"/>
      <c r="DT35" s="634"/>
      <c r="DU35" s="634"/>
      <c r="DV35" s="635"/>
      <c r="DW35" s="624">
        <v>1.7</v>
      </c>
      <c r="DX35" s="636"/>
      <c r="DY35" s="636"/>
      <c r="DZ35" s="636"/>
      <c r="EA35" s="636"/>
      <c r="EB35" s="636"/>
      <c r="EC35" s="648"/>
    </row>
    <row r="36" spans="2:133" ht="11.25" customHeight="1">
      <c r="B36" s="618" t="s">
        <v>289</v>
      </c>
      <c r="C36" s="619"/>
      <c r="D36" s="619"/>
      <c r="E36" s="619"/>
      <c r="F36" s="619"/>
      <c r="G36" s="619"/>
      <c r="H36" s="619"/>
      <c r="I36" s="619"/>
      <c r="J36" s="619"/>
      <c r="K36" s="619"/>
      <c r="L36" s="619"/>
      <c r="M36" s="619"/>
      <c r="N36" s="619"/>
      <c r="O36" s="619"/>
      <c r="P36" s="619"/>
      <c r="Q36" s="620"/>
      <c r="R36" s="621">
        <v>2192811</v>
      </c>
      <c r="S36" s="622"/>
      <c r="T36" s="622"/>
      <c r="U36" s="622"/>
      <c r="V36" s="622"/>
      <c r="W36" s="622"/>
      <c r="X36" s="622"/>
      <c r="Y36" s="623"/>
      <c r="Z36" s="659">
        <v>2.4</v>
      </c>
      <c r="AA36" s="659"/>
      <c r="AB36" s="659"/>
      <c r="AC36" s="659"/>
      <c r="AD36" s="660" t="s">
        <v>113</v>
      </c>
      <c r="AE36" s="660"/>
      <c r="AF36" s="660"/>
      <c r="AG36" s="660"/>
      <c r="AH36" s="660"/>
      <c r="AI36" s="660"/>
      <c r="AJ36" s="660"/>
      <c r="AK36" s="660"/>
      <c r="AL36" s="624" t="s">
        <v>113</v>
      </c>
      <c r="AM36" s="625"/>
      <c r="AN36" s="625"/>
      <c r="AO36" s="661"/>
      <c r="AP36" s="212"/>
      <c r="AQ36" s="670" t="s">
        <v>290</v>
      </c>
      <c r="AR36" s="671"/>
      <c r="AS36" s="671"/>
      <c r="AT36" s="671"/>
      <c r="AU36" s="671"/>
      <c r="AV36" s="671"/>
      <c r="AW36" s="671"/>
      <c r="AX36" s="671"/>
      <c r="AY36" s="672"/>
      <c r="AZ36" s="676">
        <v>7105605</v>
      </c>
      <c r="BA36" s="677"/>
      <c r="BB36" s="677"/>
      <c r="BC36" s="677"/>
      <c r="BD36" s="677"/>
      <c r="BE36" s="677"/>
      <c r="BF36" s="678"/>
      <c r="BG36" s="679" t="s">
        <v>291</v>
      </c>
      <c r="BH36" s="680"/>
      <c r="BI36" s="680"/>
      <c r="BJ36" s="680"/>
      <c r="BK36" s="680"/>
      <c r="BL36" s="680"/>
      <c r="BM36" s="680"/>
      <c r="BN36" s="680"/>
      <c r="BO36" s="680"/>
      <c r="BP36" s="680"/>
      <c r="BQ36" s="680"/>
      <c r="BR36" s="680"/>
      <c r="BS36" s="680"/>
      <c r="BT36" s="680"/>
      <c r="BU36" s="681"/>
      <c r="BV36" s="676">
        <v>15255</v>
      </c>
      <c r="BW36" s="677"/>
      <c r="BX36" s="677"/>
      <c r="BY36" s="677"/>
      <c r="BZ36" s="677"/>
      <c r="CA36" s="677"/>
      <c r="CB36" s="678"/>
      <c r="CD36" s="618" t="s">
        <v>292</v>
      </c>
      <c r="CE36" s="619"/>
      <c r="CF36" s="619"/>
      <c r="CG36" s="619"/>
      <c r="CH36" s="619"/>
      <c r="CI36" s="619"/>
      <c r="CJ36" s="619"/>
      <c r="CK36" s="619"/>
      <c r="CL36" s="619"/>
      <c r="CM36" s="619"/>
      <c r="CN36" s="619"/>
      <c r="CO36" s="619"/>
      <c r="CP36" s="619"/>
      <c r="CQ36" s="620"/>
      <c r="CR36" s="621">
        <v>12314954</v>
      </c>
      <c r="CS36" s="622"/>
      <c r="CT36" s="622"/>
      <c r="CU36" s="622"/>
      <c r="CV36" s="622"/>
      <c r="CW36" s="622"/>
      <c r="CX36" s="622"/>
      <c r="CY36" s="623"/>
      <c r="CZ36" s="624">
        <v>13.9</v>
      </c>
      <c r="DA36" s="636"/>
      <c r="DB36" s="636"/>
      <c r="DC36" s="637"/>
      <c r="DD36" s="627">
        <v>7437857</v>
      </c>
      <c r="DE36" s="622"/>
      <c r="DF36" s="622"/>
      <c r="DG36" s="622"/>
      <c r="DH36" s="622"/>
      <c r="DI36" s="622"/>
      <c r="DJ36" s="622"/>
      <c r="DK36" s="623"/>
      <c r="DL36" s="627">
        <v>4814679</v>
      </c>
      <c r="DM36" s="622"/>
      <c r="DN36" s="622"/>
      <c r="DO36" s="622"/>
      <c r="DP36" s="622"/>
      <c r="DQ36" s="622"/>
      <c r="DR36" s="622"/>
      <c r="DS36" s="622"/>
      <c r="DT36" s="622"/>
      <c r="DU36" s="622"/>
      <c r="DV36" s="623"/>
      <c r="DW36" s="624">
        <v>13.8</v>
      </c>
      <c r="DX36" s="636"/>
      <c r="DY36" s="636"/>
      <c r="DZ36" s="636"/>
      <c r="EA36" s="636"/>
      <c r="EB36" s="636"/>
      <c r="EC36" s="648"/>
    </row>
    <row r="37" spans="2:133" ht="11.25" customHeight="1">
      <c r="B37" s="618" t="s">
        <v>293</v>
      </c>
      <c r="C37" s="619"/>
      <c r="D37" s="619"/>
      <c r="E37" s="619"/>
      <c r="F37" s="619"/>
      <c r="G37" s="619"/>
      <c r="H37" s="619"/>
      <c r="I37" s="619"/>
      <c r="J37" s="619"/>
      <c r="K37" s="619"/>
      <c r="L37" s="619"/>
      <c r="M37" s="619"/>
      <c r="N37" s="619"/>
      <c r="O37" s="619"/>
      <c r="P37" s="619"/>
      <c r="Q37" s="620"/>
      <c r="R37" s="621">
        <v>722349</v>
      </c>
      <c r="S37" s="622"/>
      <c r="T37" s="622"/>
      <c r="U37" s="622"/>
      <c r="V37" s="622"/>
      <c r="W37" s="622"/>
      <c r="X37" s="622"/>
      <c r="Y37" s="623"/>
      <c r="Z37" s="659">
        <v>0.8</v>
      </c>
      <c r="AA37" s="659"/>
      <c r="AB37" s="659"/>
      <c r="AC37" s="659"/>
      <c r="AD37" s="660">
        <v>460</v>
      </c>
      <c r="AE37" s="660"/>
      <c r="AF37" s="660"/>
      <c r="AG37" s="660"/>
      <c r="AH37" s="660"/>
      <c r="AI37" s="660"/>
      <c r="AJ37" s="660"/>
      <c r="AK37" s="660"/>
      <c r="AL37" s="624">
        <v>0</v>
      </c>
      <c r="AM37" s="625"/>
      <c r="AN37" s="625"/>
      <c r="AO37" s="661"/>
      <c r="AQ37" s="654" t="s">
        <v>294</v>
      </c>
      <c r="AR37" s="655"/>
      <c r="AS37" s="655"/>
      <c r="AT37" s="655"/>
      <c r="AU37" s="655"/>
      <c r="AV37" s="655"/>
      <c r="AW37" s="655"/>
      <c r="AX37" s="655"/>
      <c r="AY37" s="656"/>
      <c r="AZ37" s="621">
        <v>520664</v>
      </c>
      <c r="BA37" s="622"/>
      <c r="BB37" s="622"/>
      <c r="BC37" s="622"/>
      <c r="BD37" s="634"/>
      <c r="BE37" s="634"/>
      <c r="BF37" s="657"/>
      <c r="BG37" s="618" t="s">
        <v>295</v>
      </c>
      <c r="BH37" s="619"/>
      <c r="BI37" s="619"/>
      <c r="BJ37" s="619"/>
      <c r="BK37" s="619"/>
      <c r="BL37" s="619"/>
      <c r="BM37" s="619"/>
      <c r="BN37" s="619"/>
      <c r="BO37" s="619"/>
      <c r="BP37" s="619"/>
      <c r="BQ37" s="619"/>
      <c r="BR37" s="619"/>
      <c r="BS37" s="619"/>
      <c r="BT37" s="619"/>
      <c r="BU37" s="620"/>
      <c r="BV37" s="621">
        <v>-288093</v>
      </c>
      <c r="BW37" s="622"/>
      <c r="BX37" s="622"/>
      <c r="BY37" s="622"/>
      <c r="BZ37" s="622"/>
      <c r="CA37" s="622"/>
      <c r="CB37" s="658"/>
      <c r="CD37" s="618" t="s">
        <v>296</v>
      </c>
      <c r="CE37" s="619"/>
      <c r="CF37" s="619"/>
      <c r="CG37" s="619"/>
      <c r="CH37" s="619"/>
      <c r="CI37" s="619"/>
      <c r="CJ37" s="619"/>
      <c r="CK37" s="619"/>
      <c r="CL37" s="619"/>
      <c r="CM37" s="619"/>
      <c r="CN37" s="619"/>
      <c r="CO37" s="619"/>
      <c r="CP37" s="619"/>
      <c r="CQ37" s="620"/>
      <c r="CR37" s="621">
        <v>4113078</v>
      </c>
      <c r="CS37" s="634"/>
      <c r="CT37" s="634"/>
      <c r="CU37" s="634"/>
      <c r="CV37" s="634"/>
      <c r="CW37" s="634"/>
      <c r="CX37" s="634"/>
      <c r="CY37" s="635"/>
      <c r="CZ37" s="624">
        <v>4.5999999999999996</v>
      </c>
      <c r="DA37" s="636"/>
      <c r="DB37" s="636"/>
      <c r="DC37" s="637"/>
      <c r="DD37" s="627">
        <v>3931699</v>
      </c>
      <c r="DE37" s="634"/>
      <c r="DF37" s="634"/>
      <c r="DG37" s="634"/>
      <c r="DH37" s="634"/>
      <c r="DI37" s="634"/>
      <c r="DJ37" s="634"/>
      <c r="DK37" s="635"/>
      <c r="DL37" s="627">
        <v>3401085</v>
      </c>
      <c r="DM37" s="634"/>
      <c r="DN37" s="634"/>
      <c r="DO37" s="634"/>
      <c r="DP37" s="634"/>
      <c r="DQ37" s="634"/>
      <c r="DR37" s="634"/>
      <c r="DS37" s="634"/>
      <c r="DT37" s="634"/>
      <c r="DU37" s="634"/>
      <c r="DV37" s="635"/>
      <c r="DW37" s="624">
        <v>9.6999999999999993</v>
      </c>
      <c r="DX37" s="636"/>
      <c r="DY37" s="636"/>
      <c r="DZ37" s="636"/>
      <c r="EA37" s="636"/>
      <c r="EB37" s="636"/>
      <c r="EC37" s="648"/>
    </row>
    <row r="38" spans="2:133" ht="11.25" customHeight="1">
      <c r="B38" s="618" t="s">
        <v>297</v>
      </c>
      <c r="C38" s="619"/>
      <c r="D38" s="619"/>
      <c r="E38" s="619"/>
      <c r="F38" s="619"/>
      <c r="G38" s="619"/>
      <c r="H38" s="619"/>
      <c r="I38" s="619"/>
      <c r="J38" s="619"/>
      <c r="K38" s="619"/>
      <c r="L38" s="619"/>
      <c r="M38" s="619"/>
      <c r="N38" s="619"/>
      <c r="O38" s="619"/>
      <c r="P38" s="619"/>
      <c r="Q38" s="620"/>
      <c r="R38" s="621">
        <v>4690899</v>
      </c>
      <c r="S38" s="622"/>
      <c r="T38" s="622"/>
      <c r="U38" s="622"/>
      <c r="V38" s="622"/>
      <c r="W38" s="622"/>
      <c r="X38" s="622"/>
      <c r="Y38" s="623"/>
      <c r="Z38" s="659">
        <v>5.2</v>
      </c>
      <c r="AA38" s="659"/>
      <c r="AB38" s="659"/>
      <c r="AC38" s="659"/>
      <c r="AD38" s="660" t="s">
        <v>113</v>
      </c>
      <c r="AE38" s="660"/>
      <c r="AF38" s="660"/>
      <c r="AG38" s="660"/>
      <c r="AH38" s="660"/>
      <c r="AI38" s="660"/>
      <c r="AJ38" s="660"/>
      <c r="AK38" s="660"/>
      <c r="AL38" s="624" t="s">
        <v>113</v>
      </c>
      <c r="AM38" s="625"/>
      <c r="AN38" s="625"/>
      <c r="AO38" s="661"/>
      <c r="AQ38" s="654" t="s">
        <v>298</v>
      </c>
      <c r="AR38" s="655"/>
      <c r="AS38" s="655"/>
      <c r="AT38" s="655"/>
      <c r="AU38" s="655"/>
      <c r="AV38" s="655"/>
      <c r="AW38" s="655"/>
      <c r="AX38" s="655"/>
      <c r="AY38" s="656"/>
      <c r="AZ38" s="621">
        <v>293041</v>
      </c>
      <c r="BA38" s="622"/>
      <c r="BB38" s="622"/>
      <c r="BC38" s="622"/>
      <c r="BD38" s="634"/>
      <c r="BE38" s="634"/>
      <c r="BF38" s="657"/>
      <c r="BG38" s="618" t="s">
        <v>299</v>
      </c>
      <c r="BH38" s="619"/>
      <c r="BI38" s="619"/>
      <c r="BJ38" s="619"/>
      <c r="BK38" s="619"/>
      <c r="BL38" s="619"/>
      <c r="BM38" s="619"/>
      <c r="BN38" s="619"/>
      <c r="BO38" s="619"/>
      <c r="BP38" s="619"/>
      <c r="BQ38" s="619"/>
      <c r="BR38" s="619"/>
      <c r="BS38" s="619"/>
      <c r="BT38" s="619"/>
      <c r="BU38" s="620"/>
      <c r="BV38" s="621">
        <v>16702</v>
      </c>
      <c r="BW38" s="622"/>
      <c r="BX38" s="622"/>
      <c r="BY38" s="622"/>
      <c r="BZ38" s="622"/>
      <c r="CA38" s="622"/>
      <c r="CB38" s="658"/>
      <c r="CD38" s="618" t="s">
        <v>300</v>
      </c>
      <c r="CE38" s="619"/>
      <c r="CF38" s="619"/>
      <c r="CG38" s="619"/>
      <c r="CH38" s="619"/>
      <c r="CI38" s="619"/>
      <c r="CJ38" s="619"/>
      <c r="CK38" s="619"/>
      <c r="CL38" s="619"/>
      <c r="CM38" s="619"/>
      <c r="CN38" s="619"/>
      <c r="CO38" s="619"/>
      <c r="CP38" s="619"/>
      <c r="CQ38" s="620"/>
      <c r="CR38" s="621">
        <v>6224221</v>
      </c>
      <c r="CS38" s="622"/>
      <c r="CT38" s="622"/>
      <c r="CU38" s="622"/>
      <c r="CV38" s="622"/>
      <c r="CW38" s="622"/>
      <c r="CX38" s="622"/>
      <c r="CY38" s="623"/>
      <c r="CZ38" s="624">
        <v>7</v>
      </c>
      <c r="DA38" s="636"/>
      <c r="DB38" s="636"/>
      <c r="DC38" s="637"/>
      <c r="DD38" s="627">
        <v>4953086</v>
      </c>
      <c r="DE38" s="622"/>
      <c r="DF38" s="622"/>
      <c r="DG38" s="622"/>
      <c r="DH38" s="622"/>
      <c r="DI38" s="622"/>
      <c r="DJ38" s="622"/>
      <c r="DK38" s="623"/>
      <c r="DL38" s="627">
        <v>4552222</v>
      </c>
      <c r="DM38" s="622"/>
      <c r="DN38" s="622"/>
      <c r="DO38" s="622"/>
      <c r="DP38" s="622"/>
      <c r="DQ38" s="622"/>
      <c r="DR38" s="622"/>
      <c r="DS38" s="622"/>
      <c r="DT38" s="622"/>
      <c r="DU38" s="622"/>
      <c r="DV38" s="623"/>
      <c r="DW38" s="624">
        <v>13</v>
      </c>
      <c r="DX38" s="636"/>
      <c r="DY38" s="636"/>
      <c r="DZ38" s="636"/>
      <c r="EA38" s="636"/>
      <c r="EB38" s="636"/>
      <c r="EC38" s="648"/>
    </row>
    <row r="39" spans="2:133" ht="11.25" customHeight="1">
      <c r="B39" s="618" t="s">
        <v>301</v>
      </c>
      <c r="C39" s="619"/>
      <c r="D39" s="619"/>
      <c r="E39" s="619"/>
      <c r="F39" s="619"/>
      <c r="G39" s="619"/>
      <c r="H39" s="619"/>
      <c r="I39" s="619"/>
      <c r="J39" s="619"/>
      <c r="K39" s="619"/>
      <c r="L39" s="619"/>
      <c r="M39" s="619"/>
      <c r="N39" s="619"/>
      <c r="O39" s="619"/>
      <c r="P39" s="619"/>
      <c r="Q39" s="620"/>
      <c r="R39" s="621" t="s">
        <v>113</v>
      </c>
      <c r="S39" s="622"/>
      <c r="T39" s="622"/>
      <c r="U39" s="622"/>
      <c r="V39" s="622"/>
      <c r="W39" s="622"/>
      <c r="X39" s="622"/>
      <c r="Y39" s="623"/>
      <c r="Z39" s="659" t="s">
        <v>113</v>
      </c>
      <c r="AA39" s="659"/>
      <c r="AB39" s="659"/>
      <c r="AC39" s="659"/>
      <c r="AD39" s="660" t="s">
        <v>113</v>
      </c>
      <c r="AE39" s="660"/>
      <c r="AF39" s="660"/>
      <c r="AG39" s="660"/>
      <c r="AH39" s="660"/>
      <c r="AI39" s="660"/>
      <c r="AJ39" s="660"/>
      <c r="AK39" s="660"/>
      <c r="AL39" s="624" t="s">
        <v>196</v>
      </c>
      <c r="AM39" s="625"/>
      <c r="AN39" s="625"/>
      <c r="AO39" s="661"/>
      <c r="AQ39" s="654" t="s">
        <v>302</v>
      </c>
      <c r="AR39" s="655"/>
      <c r="AS39" s="655"/>
      <c r="AT39" s="655"/>
      <c r="AU39" s="655"/>
      <c r="AV39" s="655"/>
      <c r="AW39" s="655"/>
      <c r="AX39" s="655"/>
      <c r="AY39" s="656"/>
      <c r="AZ39" s="621">
        <v>111200</v>
      </c>
      <c r="BA39" s="622"/>
      <c r="BB39" s="622"/>
      <c r="BC39" s="622"/>
      <c r="BD39" s="634"/>
      <c r="BE39" s="634"/>
      <c r="BF39" s="657"/>
      <c r="BG39" s="618" t="s">
        <v>303</v>
      </c>
      <c r="BH39" s="619"/>
      <c r="BI39" s="619"/>
      <c r="BJ39" s="619"/>
      <c r="BK39" s="619"/>
      <c r="BL39" s="619"/>
      <c r="BM39" s="619"/>
      <c r="BN39" s="619"/>
      <c r="BO39" s="619"/>
      <c r="BP39" s="619"/>
      <c r="BQ39" s="619"/>
      <c r="BR39" s="619"/>
      <c r="BS39" s="619"/>
      <c r="BT39" s="619"/>
      <c r="BU39" s="620"/>
      <c r="BV39" s="621">
        <v>24900</v>
      </c>
      <c r="BW39" s="622"/>
      <c r="BX39" s="622"/>
      <c r="BY39" s="622"/>
      <c r="BZ39" s="622"/>
      <c r="CA39" s="622"/>
      <c r="CB39" s="658"/>
      <c r="CD39" s="618" t="s">
        <v>304</v>
      </c>
      <c r="CE39" s="619"/>
      <c r="CF39" s="619"/>
      <c r="CG39" s="619"/>
      <c r="CH39" s="619"/>
      <c r="CI39" s="619"/>
      <c r="CJ39" s="619"/>
      <c r="CK39" s="619"/>
      <c r="CL39" s="619"/>
      <c r="CM39" s="619"/>
      <c r="CN39" s="619"/>
      <c r="CO39" s="619"/>
      <c r="CP39" s="619"/>
      <c r="CQ39" s="620"/>
      <c r="CR39" s="621">
        <v>10247748</v>
      </c>
      <c r="CS39" s="634"/>
      <c r="CT39" s="634"/>
      <c r="CU39" s="634"/>
      <c r="CV39" s="634"/>
      <c r="CW39" s="634"/>
      <c r="CX39" s="634"/>
      <c r="CY39" s="635"/>
      <c r="CZ39" s="624">
        <v>11.6</v>
      </c>
      <c r="DA39" s="636"/>
      <c r="DB39" s="636"/>
      <c r="DC39" s="637"/>
      <c r="DD39" s="627">
        <v>10134371</v>
      </c>
      <c r="DE39" s="634"/>
      <c r="DF39" s="634"/>
      <c r="DG39" s="634"/>
      <c r="DH39" s="634"/>
      <c r="DI39" s="634"/>
      <c r="DJ39" s="634"/>
      <c r="DK39" s="635"/>
      <c r="DL39" s="627" t="s">
        <v>196</v>
      </c>
      <c r="DM39" s="634"/>
      <c r="DN39" s="634"/>
      <c r="DO39" s="634"/>
      <c r="DP39" s="634"/>
      <c r="DQ39" s="634"/>
      <c r="DR39" s="634"/>
      <c r="DS39" s="634"/>
      <c r="DT39" s="634"/>
      <c r="DU39" s="634"/>
      <c r="DV39" s="635"/>
      <c r="DW39" s="624" t="s">
        <v>196</v>
      </c>
      <c r="DX39" s="636"/>
      <c r="DY39" s="636"/>
      <c r="DZ39" s="636"/>
      <c r="EA39" s="636"/>
      <c r="EB39" s="636"/>
      <c r="EC39" s="648"/>
    </row>
    <row r="40" spans="2:133" ht="11.25" customHeight="1">
      <c r="B40" s="618" t="s">
        <v>305</v>
      </c>
      <c r="C40" s="619"/>
      <c r="D40" s="619"/>
      <c r="E40" s="619"/>
      <c r="F40" s="619"/>
      <c r="G40" s="619"/>
      <c r="H40" s="619"/>
      <c r="I40" s="619"/>
      <c r="J40" s="619"/>
      <c r="K40" s="619"/>
      <c r="L40" s="619"/>
      <c r="M40" s="619"/>
      <c r="N40" s="619"/>
      <c r="O40" s="619"/>
      <c r="P40" s="619"/>
      <c r="Q40" s="620"/>
      <c r="R40" s="621">
        <v>539799</v>
      </c>
      <c r="S40" s="622"/>
      <c r="T40" s="622"/>
      <c r="U40" s="622"/>
      <c r="V40" s="622"/>
      <c r="W40" s="622"/>
      <c r="X40" s="622"/>
      <c r="Y40" s="623"/>
      <c r="Z40" s="659">
        <v>0.6</v>
      </c>
      <c r="AA40" s="659"/>
      <c r="AB40" s="659"/>
      <c r="AC40" s="659"/>
      <c r="AD40" s="660" t="s">
        <v>196</v>
      </c>
      <c r="AE40" s="660"/>
      <c r="AF40" s="660"/>
      <c r="AG40" s="660"/>
      <c r="AH40" s="660"/>
      <c r="AI40" s="660"/>
      <c r="AJ40" s="660"/>
      <c r="AK40" s="660"/>
      <c r="AL40" s="624" t="s">
        <v>196</v>
      </c>
      <c r="AM40" s="625"/>
      <c r="AN40" s="625"/>
      <c r="AO40" s="661"/>
      <c r="AQ40" s="654" t="s">
        <v>306</v>
      </c>
      <c r="AR40" s="655"/>
      <c r="AS40" s="655"/>
      <c r="AT40" s="655"/>
      <c r="AU40" s="655"/>
      <c r="AV40" s="655"/>
      <c r="AW40" s="655"/>
      <c r="AX40" s="655"/>
      <c r="AY40" s="656"/>
      <c r="AZ40" s="621">
        <v>51312</v>
      </c>
      <c r="BA40" s="622"/>
      <c r="BB40" s="622"/>
      <c r="BC40" s="622"/>
      <c r="BD40" s="634"/>
      <c r="BE40" s="634"/>
      <c r="BF40" s="657"/>
      <c r="BG40" s="662" t="s">
        <v>307</v>
      </c>
      <c r="BH40" s="663"/>
      <c r="BI40" s="663"/>
      <c r="BJ40" s="663"/>
      <c r="BK40" s="663"/>
      <c r="BL40" s="213"/>
      <c r="BM40" s="619" t="s">
        <v>308</v>
      </c>
      <c r="BN40" s="619"/>
      <c r="BO40" s="619"/>
      <c r="BP40" s="619"/>
      <c r="BQ40" s="619"/>
      <c r="BR40" s="619"/>
      <c r="BS40" s="619"/>
      <c r="BT40" s="619"/>
      <c r="BU40" s="620"/>
      <c r="BV40" s="621">
        <v>84</v>
      </c>
      <c r="BW40" s="622"/>
      <c r="BX40" s="622"/>
      <c r="BY40" s="622"/>
      <c r="BZ40" s="622"/>
      <c r="CA40" s="622"/>
      <c r="CB40" s="658"/>
      <c r="CD40" s="618" t="s">
        <v>309</v>
      </c>
      <c r="CE40" s="619"/>
      <c r="CF40" s="619"/>
      <c r="CG40" s="619"/>
      <c r="CH40" s="619"/>
      <c r="CI40" s="619"/>
      <c r="CJ40" s="619"/>
      <c r="CK40" s="619"/>
      <c r="CL40" s="619"/>
      <c r="CM40" s="619"/>
      <c r="CN40" s="619"/>
      <c r="CO40" s="619"/>
      <c r="CP40" s="619"/>
      <c r="CQ40" s="620"/>
      <c r="CR40" s="621">
        <v>209505</v>
      </c>
      <c r="CS40" s="622"/>
      <c r="CT40" s="622"/>
      <c r="CU40" s="622"/>
      <c r="CV40" s="622"/>
      <c r="CW40" s="622"/>
      <c r="CX40" s="622"/>
      <c r="CY40" s="623"/>
      <c r="CZ40" s="624">
        <v>0.2</v>
      </c>
      <c r="DA40" s="636"/>
      <c r="DB40" s="636"/>
      <c r="DC40" s="637"/>
      <c r="DD40" s="627">
        <v>2772</v>
      </c>
      <c r="DE40" s="622"/>
      <c r="DF40" s="622"/>
      <c r="DG40" s="622"/>
      <c r="DH40" s="622"/>
      <c r="DI40" s="622"/>
      <c r="DJ40" s="622"/>
      <c r="DK40" s="623"/>
      <c r="DL40" s="627" t="s">
        <v>196</v>
      </c>
      <c r="DM40" s="622"/>
      <c r="DN40" s="622"/>
      <c r="DO40" s="622"/>
      <c r="DP40" s="622"/>
      <c r="DQ40" s="622"/>
      <c r="DR40" s="622"/>
      <c r="DS40" s="622"/>
      <c r="DT40" s="622"/>
      <c r="DU40" s="622"/>
      <c r="DV40" s="623"/>
      <c r="DW40" s="624" t="s">
        <v>113</v>
      </c>
      <c r="DX40" s="636"/>
      <c r="DY40" s="636"/>
      <c r="DZ40" s="636"/>
      <c r="EA40" s="636"/>
      <c r="EB40" s="636"/>
      <c r="EC40" s="648"/>
    </row>
    <row r="41" spans="2:133" ht="11.25" customHeight="1">
      <c r="B41" s="602" t="s">
        <v>310</v>
      </c>
      <c r="C41" s="603"/>
      <c r="D41" s="603"/>
      <c r="E41" s="603"/>
      <c r="F41" s="603"/>
      <c r="G41" s="603"/>
      <c r="H41" s="603"/>
      <c r="I41" s="603"/>
      <c r="J41" s="603"/>
      <c r="K41" s="603"/>
      <c r="L41" s="603"/>
      <c r="M41" s="603"/>
      <c r="N41" s="603"/>
      <c r="O41" s="603"/>
      <c r="P41" s="603"/>
      <c r="Q41" s="604"/>
      <c r="R41" s="605">
        <v>90321568</v>
      </c>
      <c r="S41" s="646"/>
      <c r="T41" s="646"/>
      <c r="U41" s="646"/>
      <c r="V41" s="646"/>
      <c r="W41" s="646"/>
      <c r="X41" s="646"/>
      <c r="Y41" s="649"/>
      <c r="Z41" s="650">
        <v>100</v>
      </c>
      <c r="AA41" s="650"/>
      <c r="AB41" s="650"/>
      <c r="AC41" s="650"/>
      <c r="AD41" s="651">
        <v>34354506</v>
      </c>
      <c r="AE41" s="651"/>
      <c r="AF41" s="651"/>
      <c r="AG41" s="651"/>
      <c r="AH41" s="651"/>
      <c r="AI41" s="651"/>
      <c r="AJ41" s="651"/>
      <c r="AK41" s="651"/>
      <c r="AL41" s="608">
        <v>100</v>
      </c>
      <c r="AM41" s="652"/>
      <c r="AN41" s="652"/>
      <c r="AO41" s="653"/>
      <c r="AQ41" s="654" t="s">
        <v>311</v>
      </c>
      <c r="AR41" s="655"/>
      <c r="AS41" s="655"/>
      <c r="AT41" s="655"/>
      <c r="AU41" s="655"/>
      <c r="AV41" s="655"/>
      <c r="AW41" s="655"/>
      <c r="AX41" s="655"/>
      <c r="AY41" s="656"/>
      <c r="AZ41" s="621">
        <v>1350262</v>
      </c>
      <c r="BA41" s="622"/>
      <c r="BB41" s="622"/>
      <c r="BC41" s="622"/>
      <c r="BD41" s="634"/>
      <c r="BE41" s="634"/>
      <c r="BF41" s="657"/>
      <c r="BG41" s="662"/>
      <c r="BH41" s="663"/>
      <c r="BI41" s="663"/>
      <c r="BJ41" s="663"/>
      <c r="BK41" s="663"/>
      <c r="BL41" s="213"/>
      <c r="BM41" s="619" t="s">
        <v>312</v>
      </c>
      <c r="BN41" s="619"/>
      <c r="BO41" s="619"/>
      <c r="BP41" s="619"/>
      <c r="BQ41" s="619"/>
      <c r="BR41" s="619"/>
      <c r="BS41" s="619"/>
      <c r="BT41" s="619"/>
      <c r="BU41" s="620"/>
      <c r="BV41" s="621" t="s">
        <v>113</v>
      </c>
      <c r="BW41" s="622"/>
      <c r="BX41" s="622"/>
      <c r="BY41" s="622"/>
      <c r="BZ41" s="622"/>
      <c r="CA41" s="622"/>
      <c r="CB41" s="658"/>
      <c r="CD41" s="618" t="s">
        <v>313</v>
      </c>
      <c r="CE41" s="619"/>
      <c r="CF41" s="619"/>
      <c r="CG41" s="619"/>
      <c r="CH41" s="619"/>
      <c r="CI41" s="619"/>
      <c r="CJ41" s="619"/>
      <c r="CK41" s="619"/>
      <c r="CL41" s="619"/>
      <c r="CM41" s="619"/>
      <c r="CN41" s="619"/>
      <c r="CO41" s="619"/>
      <c r="CP41" s="619"/>
      <c r="CQ41" s="620"/>
      <c r="CR41" s="621" t="s">
        <v>113</v>
      </c>
      <c r="CS41" s="634"/>
      <c r="CT41" s="634"/>
      <c r="CU41" s="634"/>
      <c r="CV41" s="634"/>
      <c r="CW41" s="634"/>
      <c r="CX41" s="634"/>
      <c r="CY41" s="635"/>
      <c r="CZ41" s="624" t="s">
        <v>113</v>
      </c>
      <c r="DA41" s="636"/>
      <c r="DB41" s="636"/>
      <c r="DC41" s="637"/>
      <c r="DD41" s="627" t="s">
        <v>196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314</v>
      </c>
      <c r="AR42" s="667"/>
      <c r="AS42" s="667"/>
      <c r="AT42" s="667"/>
      <c r="AU42" s="667"/>
      <c r="AV42" s="667"/>
      <c r="AW42" s="667"/>
      <c r="AX42" s="667"/>
      <c r="AY42" s="668"/>
      <c r="AZ42" s="605">
        <v>4779126</v>
      </c>
      <c r="BA42" s="646"/>
      <c r="BB42" s="646"/>
      <c r="BC42" s="646"/>
      <c r="BD42" s="606"/>
      <c r="BE42" s="606"/>
      <c r="BF42" s="669"/>
      <c r="BG42" s="664"/>
      <c r="BH42" s="665"/>
      <c r="BI42" s="665"/>
      <c r="BJ42" s="665"/>
      <c r="BK42" s="665"/>
      <c r="BL42" s="214"/>
      <c r="BM42" s="603" t="s">
        <v>315</v>
      </c>
      <c r="BN42" s="603"/>
      <c r="BO42" s="603"/>
      <c r="BP42" s="603"/>
      <c r="BQ42" s="603"/>
      <c r="BR42" s="603"/>
      <c r="BS42" s="603"/>
      <c r="BT42" s="603"/>
      <c r="BU42" s="604"/>
      <c r="BV42" s="605">
        <v>383</v>
      </c>
      <c r="BW42" s="646"/>
      <c r="BX42" s="646"/>
      <c r="BY42" s="646"/>
      <c r="BZ42" s="646"/>
      <c r="CA42" s="646"/>
      <c r="CB42" s="647"/>
      <c r="CD42" s="618" t="s">
        <v>316</v>
      </c>
      <c r="CE42" s="619"/>
      <c r="CF42" s="619"/>
      <c r="CG42" s="619"/>
      <c r="CH42" s="619"/>
      <c r="CI42" s="619"/>
      <c r="CJ42" s="619"/>
      <c r="CK42" s="619"/>
      <c r="CL42" s="619"/>
      <c r="CM42" s="619"/>
      <c r="CN42" s="619"/>
      <c r="CO42" s="619"/>
      <c r="CP42" s="619"/>
      <c r="CQ42" s="620"/>
      <c r="CR42" s="621">
        <v>9589232</v>
      </c>
      <c r="CS42" s="634"/>
      <c r="CT42" s="634"/>
      <c r="CU42" s="634"/>
      <c r="CV42" s="634"/>
      <c r="CW42" s="634"/>
      <c r="CX42" s="634"/>
      <c r="CY42" s="635"/>
      <c r="CZ42" s="624">
        <v>10.8</v>
      </c>
      <c r="DA42" s="636"/>
      <c r="DB42" s="636"/>
      <c r="DC42" s="637"/>
      <c r="DD42" s="627">
        <v>2096261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04" t="s">
        <v>317</v>
      </c>
      <c r="CD43" s="618" t="s">
        <v>318</v>
      </c>
      <c r="CE43" s="619"/>
      <c r="CF43" s="619"/>
      <c r="CG43" s="619"/>
      <c r="CH43" s="619"/>
      <c r="CI43" s="619"/>
      <c r="CJ43" s="619"/>
      <c r="CK43" s="619"/>
      <c r="CL43" s="619"/>
      <c r="CM43" s="619"/>
      <c r="CN43" s="619"/>
      <c r="CO43" s="619"/>
      <c r="CP43" s="619"/>
      <c r="CQ43" s="620"/>
      <c r="CR43" s="621">
        <v>225003</v>
      </c>
      <c r="CS43" s="634"/>
      <c r="CT43" s="634"/>
      <c r="CU43" s="634"/>
      <c r="CV43" s="634"/>
      <c r="CW43" s="634"/>
      <c r="CX43" s="634"/>
      <c r="CY43" s="635"/>
      <c r="CZ43" s="624">
        <v>0.3</v>
      </c>
      <c r="DA43" s="636"/>
      <c r="DB43" s="636"/>
      <c r="DC43" s="637"/>
      <c r="DD43" s="627">
        <v>225003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319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266</v>
      </c>
      <c r="CE44" s="641"/>
      <c r="CF44" s="618" t="s">
        <v>320</v>
      </c>
      <c r="CG44" s="619"/>
      <c r="CH44" s="619"/>
      <c r="CI44" s="619"/>
      <c r="CJ44" s="619"/>
      <c r="CK44" s="619"/>
      <c r="CL44" s="619"/>
      <c r="CM44" s="619"/>
      <c r="CN44" s="619"/>
      <c r="CO44" s="619"/>
      <c r="CP44" s="619"/>
      <c r="CQ44" s="620"/>
      <c r="CR44" s="621">
        <v>9084902</v>
      </c>
      <c r="CS44" s="622"/>
      <c r="CT44" s="622"/>
      <c r="CU44" s="622"/>
      <c r="CV44" s="622"/>
      <c r="CW44" s="622"/>
      <c r="CX44" s="622"/>
      <c r="CY44" s="623"/>
      <c r="CZ44" s="624">
        <v>10.199999999999999</v>
      </c>
      <c r="DA44" s="625"/>
      <c r="DB44" s="625"/>
      <c r="DC44" s="626"/>
      <c r="DD44" s="627">
        <v>1818202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321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322</v>
      </c>
      <c r="CG45" s="619"/>
      <c r="CH45" s="619"/>
      <c r="CI45" s="619"/>
      <c r="CJ45" s="619"/>
      <c r="CK45" s="619"/>
      <c r="CL45" s="619"/>
      <c r="CM45" s="619"/>
      <c r="CN45" s="619"/>
      <c r="CO45" s="619"/>
      <c r="CP45" s="619"/>
      <c r="CQ45" s="620"/>
      <c r="CR45" s="621">
        <v>3054780</v>
      </c>
      <c r="CS45" s="634"/>
      <c r="CT45" s="634"/>
      <c r="CU45" s="634"/>
      <c r="CV45" s="634"/>
      <c r="CW45" s="634"/>
      <c r="CX45" s="634"/>
      <c r="CY45" s="635"/>
      <c r="CZ45" s="624">
        <v>3.4</v>
      </c>
      <c r="DA45" s="636"/>
      <c r="DB45" s="636"/>
      <c r="DC45" s="637"/>
      <c r="DD45" s="627">
        <v>265753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15"/>
      <c r="CD46" s="642"/>
      <c r="CE46" s="643"/>
      <c r="CF46" s="618" t="s">
        <v>323</v>
      </c>
      <c r="CG46" s="619"/>
      <c r="CH46" s="619"/>
      <c r="CI46" s="619"/>
      <c r="CJ46" s="619"/>
      <c r="CK46" s="619"/>
      <c r="CL46" s="619"/>
      <c r="CM46" s="619"/>
      <c r="CN46" s="619"/>
      <c r="CO46" s="619"/>
      <c r="CP46" s="619"/>
      <c r="CQ46" s="620"/>
      <c r="CR46" s="621">
        <v>5823739</v>
      </c>
      <c r="CS46" s="622"/>
      <c r="CT46" s="622"/>
      <c r="CU46" s="622"/>
      <c r="CV46" s="622"/>
      <c r="CW46" s="622"/>
      <c r="CX46" s="622"/>
      <c r="CY46" s="623"/>
      <c r="CZ46" s="624">
        <v>6.6</v>
      </c>
      <c r="DA46" s="625"/>
      <c r="DB46" s="625"/>
      <c r="DC46" s="626"/>
      <c r="DD46" s="627">
        <v>1541706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15"/>
      <c r="CD47" s="642"/>
      <c r="CE47" s="643"/>
      <c r="CF47" s="618" t="s">
        <v>324</v>
      </c>
      <c r="CG47" s="619"/>
      <c r="CH47" s="619"/>
      <c r="CI47" s="619"/>
      <c r="CJ47" s="619"/>
      <c r="CK47" s="619"/>
      <c r="CL47" s="619"/>
      <c r="CM47" s="619"/>
      <c r="CN47" s="619"/>
      <c r="CO47" s="619"/>
      <c r="CP47" s="619"/>
      <c r="CQ47" s="620"/>
      <c r="CR47" s="621">
        <v>504330</v>
      </c>
      <c r="CS47" s="634"/>
      <c r="CT47" s="634"/>
      <c r="CU47" s="634"/>
      <c r="CV47" s="634"/>
      <c r="CW47" s="634"/>
      <c r="CX47" s="634"/>
      <c r="CY47" s="635"/>
      <c r="CZ47" s="624">
        <v>0.6</v>
      </c>
      <c r="DA47" s="636"/>
      <c r="DB47" s="636"/>
      <c r="DC47" s="637"/>
      <c r="DD47" s="627">
        <v>278059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15"/>
      <c r="CD48" s="644"/>
      <c r="CE48" s="645"/>
      <c r="CF48" s="618" t="s">
        <v>325</v>
      </c>
      <c r="CG48" s="619"/>
      <c r="CH48" s="619"/>
      <c r="CI48" s="619"/>
      <c r="CJ48" s="619"/>
      <c r="CK48" s="619"/>
      <c r="CL48" s="619"/>
      <c r="CM48" s="619"/>
      <c r="CN48" s="619"/>
      <c r="CO48" s="619"/>
      <c r="CP48" s="619"/>
      <c r="CQ48" s="620"/>
      <c r="CR48" s="621" t="s">
        <v>196</v>
      </c>
      <c r="CS48" s="622"/>
      <c r="CT48" s="622"/>
      <c r="CU48" s="622"/>
      <c r="CV48" s="622"/>
      <c r="CW48" s="622"/>
      <c r="CX48" s="622"/>
      <c r="CY48" s="623"/>
      <c r="CZ48" s="624" t="s">
        <v>113</v>
      </c>
      <c r="DA48" s="625"/>
      <c r="DB48" s="625"/>
      <c r="DC48" s="626"/>
      <c r="DD48" s="627" t="s">
        <v>196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15"/>
      <c r="CD49" s="602" t="s">
        <v>326</v>
      </c>
      <c r="CE49" s="603"/>
      <c r="CF49" s="603"/>
      <c r="CG49" s="603"/>
      <c r="CH49" s="603"/>
      <c r="CI49" s="603"/>
      <c r="CJ49" s="603"/>
      <c r="CK49" s="603"/>
      <c r="CL49" s="603"/>
      <c r="CM49" s="603"/>
      <c r="CN49" s="603"/>
      <c r="CO49" s="603"/>
      <c r="CP49" s="603"/>
      <c r="CQ49" s="604"/>
      <c r="CR49" s="605">
        <v>88659474</v>
      </c>
      <c r="CS49" s="606"/>
      <c r="CT49" s="606"/>
      <c r="CU49" s="606"/>
      <c r="CV49" s="606"/>
      <c r="CW49" s="606"/>
      <c r="CX49" s="606"/>
      <c r="CY49" s="607"/>
      <c r="CZ49" s="608">
        <v>100</v>
      </c>
      <c r="DA49" s="609"/>
      <c r="DB49" s="609"/>
      <c r="DC49" s="610"/>
      <c r="DD49" s="611">
        <v>49828167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R1Iua1UwoSUTEc5jL2xl8CDw1cuUMJNuFIHtzT0qarDV3U2XaBVrGfOHHFmB/PgBUhJlXKjNyKDgG/H7rQ+UQ==" saltValue="B+gRuqHdOSGcQK/t/YoE1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1" customWidth="1"/>
    <col min="131" max="131" width="1.625" style="221" customWidth="1"/>
    <col min="132" max="16384" width="9" style="221" hidden="1"/>
  </cols>
  <sheetData>
    <row r="1" spans="1:131" ht="11.25" customHeight="1" thickBot="1">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c r="A2" s="1101" t="s">
        <v>327</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c r="AP2" s="1101"/>
      <c r="AQ2" s="1101"/>
      <c r="AR2" s="1101"/>
      <c r="AS2" s="1101"/>
      <c r="AT2" s="1101"/>
      <c r="AU2" s="1101"/>
      <c r="AV2" s="1101"/>
      <c r="AW2" s="1101"/>
      <c r="AX2" s="1101"/>
      <c r="AY2" s="1101"/>
      <c r="AZ2" s="1101"/>
      <c r="BA2" s="1101"/>
      <c r="BB2" s="1101"/>
      <c r="BC2" s="1101"/>
      <c r="BD2" s="1101"/>
      <c r="BE2" s="1101"/>
      <c r="BF2" s="1101"/>
      <c r="BG2" s="1101"/>
      <c r="BH2" s="1101"/>
      <c r="BI2" s="1101"/>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102" t="s">
        <v>328</v>
      </c>
      <c r="DK2" s="1103"/>
      <c r="DL2" s="1103"/>
      <c r="DM2" s="1103"/>
      <c r="DN2" s="1103"/>
      <c r="DO2" s="1104"/>
      <c r="DP2" s="218"/>
      <c r="DQ2" s="1102" t="s">
        <v>329</v>
      </c>
      <c r="DR2" s="1103"/>
      <c r="DS2" s="1103"/>
      <c r="DT2" s="1103"/>
      <c r="DU2" s="1103"/>
      <c r="DV2" s="1103"/>
      <c r="DW2" s="1103"/>
      <c r="DX2" s="1103"/>
      <c r="DY2" s="1103"/>
      <c r="DZ2" s="1104"/>
      <c r="EA2" s="220"/>
    </row>
    <row r="3" spans="1:131" ht="11.25" customHeight="1">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4" customFormat="1" ht="26.25" customHeight="1" thickBot="1">
      <c r="A4" s="1060" t="s">
        <v>330</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352"/>
      <c r="BA4" s="352"/>
      <c r="BB4" s="352"/>
      <c r="BC4" s="352"/>
      <c r="BD4" s="352"/>
      <c r="BE4" s="222"/>
      <c r="BF4" s="222"/>
      <c r="BG4" s="222"/>
      <c r="BH4" s="222"/>
      <c r="BI4" s="222"/>
      <c r="BJ4" s="222"/>
      <c r="BK4" s="222"/>
      <c r="BL4" s="222"/>
      <c r="BM4" s="222"/>
      <c r="BN4" s="222"/>
      <c r="BO4" s="222"/>
      <c r="BP4" s="222"/>
      <c r="BQ4" s="761" t="s">
        <v>331</v>
      </c>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223"/>
    </row>
    <row r="5" spans="1:131" s="224" customFormat="1" ht="26.25" customHeight="1">
      <c r="A5" s="982" t="s">
        <v>332</v>
      </c>
      <c r="B5" s="983"/>
      <c r="C5" s="983"/>
      <c r="D5" s="983"/>
      <c r="E5" s="983"/>
      <c r="F5" s="983"/>
      <c r="G5" s="983"/>
      <c r="H5" s="983"/>
      <c r="I5" s="983"/>
      <c r="J5" s="983"/>
      <c r="K5" s="983"/>
      <c r="L5" s="983"/>
      <c r="M5" s="983"/>
      <c r="N5" s="983"/>
      <c r="O5" s="983"/>
      <c r="P5" s="984"/>
      <c r="Q5" s="988" t="s">
        <v>333</v>
      </c>
      <c r="R5" s="989"/>
      <c r="S5" s="989"/>
      <c r="T5" s="989"/>
      <c r="U5" s="990"/>
      <c r="V5" s="988" t="s">
        <v>572</v>
      </c>
      <c r="W5" s="989"/>
      <c r="X5" s="989"/>
      <c r="Y5" s="989"/>
      <c r="Z5" s="990"/>
      <c r="AA5" s="988" t="s">
        <v>571</v>
      </c>
      <c r="AB5" s="989"/>
      <c r="AC5" s="989"/>
      <c r="AD5" s="989"/>
      <c r="AE5" s="989"/>
      <c r="AF5" s="1105" t="s">
        <v>570</v>
      </c>
      <c r="AG5" s="989"/>
      <c r="AH5" s="989"/>
      <c r="AI5" s="989"/>
      <c r="AJ5" s="1015"/>
      <c r="AK5" s="989" t="s">
        <v>334</v>
      </c>
      <c r="AL5" s="989"/>
      <c r="AM5" s="989"/>
      <c r="AN5" s="989"/>
      <c r="AO5" s="990"/>
      <c r="AP5" s="988" t="s">
        <v>569</v>
      </c>
      <c r="AQ5" s="989"/>
      <c r="AR5" s="989"/>
      <c r="AS5" s="989"/>
      <c r="AT5" s="990"/>
      <c r="AU5" s="988" t="s">
        <v>335</v>
      </c>
      <c r="AV5" s="989"/>
      <c r="AW5" s="989"/>
      <c r="AX5" s="989"/>
      <c r="AY5" s="1015"/>
      <c r="AZ5" s="352"/>
      <c r="BA5" s="352"/>
      <c r="BB5" s="352"/>
      <c r="BC5" s="352"/>
      <c r="BD5" s="352"/>
      <c r="BE5" s="222"/>
      <c r="BF5" s="222"/>
      <c r="BG5" s="222"/>
      <c r="BH5" s="222"/>
      <c r="BI5" s="222"/>
      <c r="BJ5" s="222"/>
      <c r="BK5" s="222"/>
      <c r="BL5" s="222"/>
      <c r="BM5" s="222"/>
      <c r="BN5" s="222"/>
      <c r="BO5" s="222"/>
      <c r="BP5" s="222"/>
      <c r="BQ5" s="982" t="s">
        <v>336</v>
      </c>
      <c r="BR5" s="983"/>
      <c r="BS5" s="983"/>
      <c r="BT5" s="983"/>
      <c r="BU5" s="983"/>
      <c r="BV5" s="983"/>
      <c r="BW5" s="983"/>
      <c r="BX5" s="983"/>
      <c r="BY5" s="983"/>
      <c r="BZ5" s="983"/>
      <c r="CA5" s="983"/>
      <c r="CB5" s="983"/>
      <c r="CC5" s="983"/>
      <c r="CD5" s="983"/>
      <c r="CE5" s="983"/>
      <c r="CF5" s="983"/>
      <c r="CG5" s="984"/>
      <c r="CH5" s="988" t="s">
        <v>337</v>
      </c>
      <c r="CI5" s="989"/>
      <c r="CJ5" s="989"/>
      <c r="CK5" s="989"/>
      <c r="CL5" s="990"/>
      <c r="CM5" s="988" t="s">
        <v>568</v>
      </c>
      <c r="CN5" s="989"/>
      <c r="CO5" s="989"/>
      <c r="CP5" s="989"/>
      <c r="CQ5" s="990"/>
      <c r="CR5" s="988" t="s">
        <v>567</v>
      </c>
      <c r="CS5" s="989"/>
      <c r="CT5" s="989"/>
      <c r="CU5" s="989"/>
      <c r="CV5" s="990"/>
      <c r="CW5" s="988" t="s">
        <v>566</v>
      </c>
      <c r="CX5" s="989"/>
      <c r="CY5" s="989"/>
      <c r="CZ5" s="989"/>
      <c r="DA5" s="990"/>
      <c r="DB5" s="988" t="s">
        <v>565</v>
      </c>
      <c r="DC5" s="989"/>
      <c r="DD5" s="989"/>
      <c r="DE5" s="989"/>
      <c r="DF5" s="990"/>
      <c r="DG5" s="1107" t="s">
        <v>338</v>
      </c>
      <c r="DH5" s="1108"/>
      <c r="DI5" s="1108"/>
      <c r="DJ5" s="1108"/>
      <c r="DK5" s="1109"/>
      <c r="DL5" s="1107" t="s">
        <v>564</v>
      </c>
      <c r="DM5" s="1108"/>
      <c r="DN5" s="1108"/>
      <c r="DO5" s="1108"/>
      <c r="DP5" s="1109"/>
      <c r="DQ5" s="988" t="s">
        <v>563</v>
      </c>
      <c r="DR5" s="989"/>
      <c r="DS5" s="989"/>
      <c r="DT5" s="989"/>
      <c r="DU5" s="990"/>
      <c r="DV5" s="988" t="s">
        <v>335</v>
      </c>
      <c r="DW5" s="989"/>
      <c r="DX5" s="989"/>
      <c r="DY5" s="989"/>
      <c r="DZ5" s="1015"/>
      <c r="EA5" s="223"/>
    </row>
    <row r="6" spans="1:131" s="224" customFormat="1" ht="26.25" customHeight="1" thickBot="1">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106"/>
      <c r="AG6" s="992"/>
      <c r="AH6" s="992"/>
      <c r="AI6" s="992"/>
      <c r="AJ6" s="1016"/>
      <c r="AK6" s="992"/>
      <c r="AL6" s="992"/>
      <c r="AM6" s="992"/>
      <c r="AN6" s="992"/>
      <c r="AO6" s="993"/>
      <c r="AP6" s="991"/>
      <c r="AQ6" s="992"/>
      <c r="AR6" s="992"/>
      <c r="AS6" s="992"/>
      <c r="AT6" s="993"/>
      <c r="AU6" s="991"/>
      <c r="AV6" s="992"/>
      <c r="AW6" s="992"/>
      <c r="AX6" s="992"/>
      <c r="AY6" s="1016"/>
      <c r="AZ6" s="352"/>
      <c r="BA6" s="352"/>
      <c r="BB6" s="352"/>
      <c r="BC6" s="352"/>
      <c r="BD6" s="352"/>
      <c r="BE6" s="222"/>
      <c r="BF6" s="222"/>
      <c r="BG6" s="222"/>
      <c r="BH6" s="222"/>
      <c r="BI6" s="222"/>
      <c r="BJ6" s="222"/>
      <c r="BK6" s="222"/>
      <c r="BL6" s="222"/>
      <c r="BM6" s="222"/>
      <c r="BN6" s="222"/>
      <c r="BO6" s="222"/>
      <c r="BP6" s="222"/>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110"/>
      <c r="DH6" s="1111"/>
      <c r="DI6" s="1111"/>
      <c r="DJ6" s="1111"/>
      <c r="DK6" s="1112"/>
      <c r="DL6" s="1110"/>
      <c r="DM6" s="1111"/>
      <c r="DN6" s="1111"/>
      <c r="DO6" s="1111"/>
      <c r="DP6" s="1112"/>
      <c r="DQ6" s="991"/>
      <c r="DR6" s="992"/>
      <c r="DS6" s="992"/>
      <c r="DT6" s="992"/>
      <c r="DU6" s="993"/>
      <c r="DV6" s="991"/>
      <c r="DW6" s="992"/>
      <c r="DX6" s="992"/>
      <c r="DY6" s="992"/>
      <c r="DZ6" s="1016"/>
      <c r="EA6" s="223"/>
    </row>
    <row r="7" spans="1:131" s="224" customFormat="1" ht="26.25" customHeight="1" thickTop="1">
      <c r="A7" s="225">
        <v>1</v>
      </c>
      <c r="B7" s="1051" t="s">
        <v>562</v>
      </c>
      <c r="C7" s="1052"/>
      <c r="D7" s="1052"/>
      <c r="E7" s="1052"/>
      <c r="F7" s="1052"/>
      <c r="G7" s="1052"/>
      <c r="H7" s="1052"/>
      <c r="I7" s="1052"/>
      <c r="J7" s="1052"/>
      <c r="K7" s="1052"/>
      <c r="L7" s="1052"/>
      <c r="M7" s="1052"/>
      <c r="N7" s="1052"/>
      <c r="O7" s="1052"/>
      <c r="P7" s="1053"/>
      <c r="Q7" s="1095">
        <v>90306</v>
      </c>
      <c r="R7" s="1096"/>
      <c r="S7" s="1096"/>
      <c r="T7" s="1096"/>
      <c r="U7" s="1096"/>
      <c r="V7" s="1096">
        <v>88643</v>
      </c>
      <c r="W7" s="1096"/>
      <c r="X7" s="1096"/>
      <c r="Y7" s="1096"/>
      <c r="Z7" s="1096"/>
      <c r="AA7" s="1096">
        <v>1663</v>
      </c>
      <c r="AB7" s="1096"/>
      <c r="AC7" s="1096"/>
      <c r="AD7" s="1096"/>
      <c r="AE7" s="1097"/>
      <c r="AF7" s="1098">
        <v>1406</v>
      </c>
      <c r="AG7" s="1099"/>
      <c r="AH7" s="1099"/>
      <c r="AI7" s="1099"/>
      <c r="AJ7" s="1100"/>
      <c r="AK7" s="1084">
        <v>9504</v>
      </c>
      <c r="AL7" s="1085"/>
      <c r="AM7" s="1085"/>
      <c r="AN7" s="1085"/>
      <c r="AO7" s="1085"/>
      <c r="AP7" s="1085">
        <v>70220</v>
      </c>
      <c r="AQ7" s="1085"/>
      <c r="AR7" s="1085"/>
      <c r="AS7" s="1085"/>
      <c r="AT7" s="1085"/>
      <c r="AU7" s="1086"/>
      <c r="AV7" s="1086"/>
      <c r="AW7" s="1086"/>
      <c r="AX7" s="1086"/>
      <c r="AY7" s="1087"/>
      <c r="AZ7" s="352"/>
      <c r="BA7" s="352"/>
      <c r="BB7" s="352"/>
      <c r="BC7" s="352"/>
      <c r="BD7" s="352"/>
      <c r="BE7" s="222"/>
      <c r="BF7" s="222"/>
      <c r="BG7" s="222"/>
      <c r="BH7" s="222"/>
      <c r="BI7" s="222"/>
      <c r="BJ7" s="222"/>
      <c r="BK7" s="222"/>
      <c r="BL7" s="222"/>
      <c r="BM7" s="222"/>
      <c r="BN7" s="222"/>
      <c r="BO7" s="222"/>
      <c r="BP7" s="222"/>
      <c r="BQ7" s="225">
        <v>1</v>
      </c>
      <c r="BR7" s="226"/>
      <c r="BS7" s="1091" t="s">
        <v>497</v>
      </c>
      <c r="BT7" s="1092"/>
      <c r="BU7" s="1092"/>
      <c r="BV7" s="1092"/>
      <c r="BW7" s="1092"/>
      <c r="BX7" s="1092"/>
      <c r="BY7" s="1092"/>
      <c r="BZ7" s="1092"/>
      <c r="CA7" s="1092"/>
      <c r="CB7" s="1092"/>
      <c r="CC7" s="1092"/>
      <c r="CD7" s="1092"/>
      <c r="CE7" s="1092"/>
      <c r="CF7" s="1092"/>
      <c r="CG7" s="1093"/>
      <c r="CH7" s="1088">
        <v>5</v>
      </c>
      <c r="CI7" s="1089"/>
      <c r="CJ7" s="1089"/>
      <c r="CK7" s="1089"/>
      <c r="CL7" s="1090"/>
      <c r="CM7" s="1088">
        <v>124</v>
      </c>
      <c r="CN7" s="1089"/>
      <c r="CO7" s="1089"/>
      <c r="CP7" s="1089"/>
      <c r="CQ7" s="1090"/>
      <c r="CR7" s="1088">
        <v>100</v>
      </c>
      <c r="CS7" s="1089"/>
      <c r="CT7" s="1089"/>
      <c r="CU7" s="1089"/>
      <c r="CV7" s="1090"/>
      <c r="CW7" s="1088" t="s">
        <v>426</v>
      </c>
      <c r="CX7" s="1089"/>
      <c r="CY7" s="1089"/>
      <c r="CZ7" s="1089"/>
      <c r="DA7" s="1090"/>
      <c r="DB7" s="1088" t="s">
        <v>426</v>
      </c>
      <c r="DC7" s="1089"/>
      <c r="DD7" s="1089"/>
      <c r="DE7" s="1089"/>
      <c r="DF7" s="1090"/>
      <c r="DG7" s="1088" t="s">
        <v>426</v>
      </c>
      <c r="DH7" s="1089"/>
      <c r="DI7" s="1089"/>
      <c r="DJ7" s="1089"/>
      <c r="DK7" s="1090"/>
      <c r="DL7" s="1088" t="s">
        <v>426</v>
      </c>
      <c r="DM7" s="1089"/>
      <c r="DN7" s="1089"/>
      <c r="DO7" s="1089"/>
      <c r="DP7" s="1090"/>
      <c r="DQ7" s="1088" t="s">
        <v>426</v>
      </c>
      <c r="DR7" s="1089"/>
      <c r="DS7" s="1089"/>
      <c r="DT7" s="1089"/>
      <c r="DU7" s="1090"/>
      <c r="DV7" s="1091"/>
      <c r="DW7" s="1092"/>
      <c r="DX7" s="1092"/>
      <c r="DY7" s="1092"/>
      <c r="DZ7" s="1094"/>
      <c r="EA7" s="223"/>
    </row>
    <row r="8" spans="1:131" s="224" customFormat="1" ht="26.25" customHeight="1">
      <c r="A8" s="227">
        <v>2</v>
      </c>
      <c r="B8" s="1024" t="s">
        <v>339</v>
      </c>
      <c r="C8" s="1025"/>
      <c r="D8" s="1025"/>
      <c r="E8" s="1025"/>
      <c r="F8" s="1025"/>
      <c r="G8" s="1025"/>
      <c r="H8" s="1025"/>
      <c r="I8" s="1025"/>
      <c r="J8" s="1025"/>
      <c r="K8" s="1025"/>
      <c r="L8" s="1025"/>
      <c r="M8" s="1025"/>
      <c r="N8" s="1025"/>
      <c r="O8" s="1025"/>
      <c r="P8" s="1026"/>
      <c r="Q8" s="1038">
        <v>25</v>
      </c>
      <c r="R8" s="1039"/>
      <c r="S8" s="1039"/>
      <c r="T8" s="1039"/>
      <c r="U8" s="1039"/>
      <c r="V8" s="1039">
        <v>25</v>
      </c>
      <c r="W8" s="1039"/>
      <c r="X8" s="1039"/>
      <c r="Y8" s="1039"/>
      <c r="Z8" s="1039"/>
      <c r="AA8" s="1039">
        <v>0</v>
      </c>
      <c r="AB8" s="1039"/>
      <c r="AC8" s="1039"/>
      <c r="AD8" s="1039"/>
      <c r="AE8" s="1040"/>
      <c r="AF8" s="1030">
        <v>0</v>
      </c>
      <c r="AG8" s="1031"/>
      <c r="AH8" s="1031"/>
      <c r="AI8" s="1031"/>
      <c r="AJ8" s="1032"/>
      <c r="AK8" s="1080">
        <v>3092</v>
      </c>
      <c r="AL8" s="1081"/>
      <c r="AM8" s="1081"/>
      <c r="AN8" s="1081"/>
      <c r="AO8" s="1081"/>
      <c r="AP8" s="1081" t="s">
        <v>581</v>
      </c>
      <c r="AQ8" s="1081"/>
      <c r="AR8" s="1081"/>
      <c r="AS8" s="1081"/>
      <c r="AT8" s="1081"/>
      <c r="AU8" s="1082"/>
      <c r="AV8" s="1082"/>
      <c r="AW8" s="1082"/>
      <c r="AX8" s="1082"/>
      <c r="AY8" s="1083"/>
      <c r="AZ8" s="352"/>
      <c r="BA8" s="352"/>
      <c r="BB8" s="352"/>
      <c r="BC8" s="352"/>
      <c r="BD8" s="352"/>
      <c r="BE8" s="222"/>
      <c r="BF8" s="222"/>
      <c r="BG8" s="222"/>
      <c r="BH8" s="222"/>
      <c r="BI8" s="222"/>
      <c r="BJ8" s="222"/>
      <c r="BK8" s="222"/>
      <c r="BL8" s="222"/>
      <c r="BM8" s="222"/>
      <c r="BN8" s="222"/>
      <c r="BO8" s="222"/>
      <c r="BP8" s="222"/>
      <c r="BQ8" s="227">
        <v>2</v>
      </c>
      <c r="BR8" s="228"/>
      <c r="BS8" s="1011" t="s">
        <v>498</v>
      </c>
      <c r="BT8" s="1012"/>
      <c r="BU8" s="1012"/>
      <c r="BV8" s="1012"/>
      <c r="BW8" s="1012"/>
      <c r="BX8" s="1012"/>
      <c r="BY8" s="1012"/>
      <c r="BZ8" s="1012"/>
      <c r="CA8" s="1012"/>
      <c r="CB8" s="1012"/>
      <c r="CC8" s="1012"/>
      <c r="CD8" s="1012"/>
      <c r="CE8" s="1012"/>
      <c r="CF8" s="1012"/>
      <c r="CG8" s="1014"/>
      <c r="CH8" s="1008">
        <v>43</v>
      </c>
      <c r="CI8" s="1009"/>
      <c r="CJ8" s="1009"/>
      <c r="CK8" s="1009"/>
      <c r="CL8" s="1010"/>
      <c r="CM8" s="1008">
        <v>1146</v>
      </c>
      <c r="CN8" s="1009"/>
      <c r="CO8" s="1009"/>
      <c r="CP8" s="1009"/>
      <c r="CQ8" s="1010"/>
      <c r="CR8" s="1008">
        <v>150</v>
      </c>
      <c r="CS8" s="1009"/>
      <c r="CT8" s="1009"/>
      <c r="CU8" s="1009"/>
      <c r="CV8" s="1010"/>
      <c r="CW8" s="1008">
        <v>19</v>
      </c>
      <c r="CX8" s="1009"/>
      <c r="CY8" s="1009"/>
      <c r="CZ8" s="1009"/>
      <c r="DA8" s="1010"/>
      <c r="DB8" s="1008" t="s">
        <v>426</v>
      </c>
      <c r="DC8" s="1009"/>
      <c r="DD8" s="1009"/>
      <c r="DE8" s="1009"/>
      <c r="DF8" s="1010"/>
      <c r="DG8" s="1008" t="s">
        <v>426</v>
      </c>
      <c r="DH8" s="1009"/>
      <c r="DI8" s="1009"/>
      <c r="DJ8" s="1009"/>
      <c r="DK8" s="1010"/>
      <c r="DL8" s="1008" t="s">
        <v>426</v>
      </c>
      <c r="DM8" s="1009"/>
      <c r="DN8" s="1009"/>
      <c r="DO8" s="1009"/>
      <c r="DP8" s="1010"/>
      <c r="DQ8" s="1008" t="s">
        <v>426</v>
      </c>
      <c r="DR8" s="1009"/>
      <c r="DS8" s="1009"/>
      <c r="DT8" s="1009"/>
      <c r="DU8" s="1010"/>
      <c r="DV8" s="1011"/>
      <c r="DW8" s="1012"/>
      <c r="DX8" s="1012"/>
      <c r="DY8" s="1012"/>
      <c r="DZ8" s="1013"/>
      <c r="EA8" s="223"/>
    </row>
    <row r="9" spans="1:131" s="224" customFormat="1" ht="26.25" customHeight="1">
      <c r="A9" s="227">
        <v>3</v>
      </c>
      <c r="B9" s="1024"/>
      <c r="C9" s="1025"/>
      <c r="D9" s="1025"/>
      <c r="E9" s="1025"/>
      <c r="F9" s="1025"/>
      <c r="G9" s="1025"/>
      <c r="H9" s="1025"/>
      <c r="I9" s="1025"/>
      <c r="J9" s="1025"/>
      <c r="K9" s="1025"/>
      <c r="L9" s="1025"/>
      <c r="M9" s="1025"/>
      <c r="N9" s="1025"/>
      <c r="O9" s="1025"/>
      <c r="P9" s="1026"/>
      <c r="Q9" s="1038"/>
      <c r="R9" s="1039"/>
      <c r="S9" s="1039"/>
      <c r="T9" s="1039"/>
      <c r="U9" s="1039"/>
      <c r="V9" s="1039"/>
      <c r="W9" s="1039"/>
      <c r="X9" s="1039"/>
      <c r="Y9" s="1039"/>
      <c r="Z9" s="1039"/>
      <c r="AA9" s="1039"/>
      <c r="AB9" s="1039"/>
      <c r="AC9" s="1039"/>
      <c r="AD9" s="1039"/>
      <c r="AE9" s="1040"/>
      <c r="AF9" s="1030"/>
      <c r="AG9" s="1031"/>
      <c r="AH9" s="1031"/>
      <c r="AI9" s="1031"/>
      <c r="AJ9" s="1032"/>
      <c r="AK9" s="1080"/>
      <c r="AL9" s="1081"/>
      <c r="AM9" s="1081"/>
      <c r="AN9" s="1081"/>
      <c r="AO9" s="1081"/>
      <c r="AP9" s="1081"/>
      <c r="AQ9" s="1081"/>
      <c r="AR9" s="1081"/>
      <c r="AS9" s="1081"/>
      <c r="AT9" s="1081"/>
      <c r="AU9" s="1082"/>
      <c r="AV9" s="1082"/>
      <c r="AW9" s="1082"/>
      <c r="AX9" s="1082"/>
      <c r="AY9" s="1083"/>
      <c r="AZ9" s="352"/>
      <c r="BA9" s="352"/>
      <c r="BB9" s="352"/>
      <c r="BC9" s="352"/>
      <c r="BD9" s="352"/>
      <c r="BE9" s="222"/>
      <c r="BF9" s="222"/>
      <c r="BG9" s="222"/>
      <c r="BH9" s="222"/>
      <c r="BI9" s="222"/>
      <c r="BJ9" s="222"/>
      <c r="BK9" s="222"/>
      <c r="BL9" s="222"/>
      <c r="BM9" s="222"/>
      <c r="BN9" s="222"/>
      <c r="BO9" s="222"/>
      <c r="BP9" s="222"/>
      <c r="BQ9" s="227">
        <v>3</v>
      </c>
      <c r="BR9" s="228"/>
      <c r="BS9" s="1011" t="s">
        <v>499</v>
      </c>
      <c r="BT9" s="1012"/>
      <c r="BU9" s="1012"/>
      <c r="BV9" s="1012"/>
      <c r="BW9" s="1012"/>
      <c r="BX9" s="1012"/>
      <c r="BY9" s="1012"/>
      <c r="BZ9" s="1012"/>
      <c r="CA9" s="1012"/>
      <c r="CB9" s="1012"/>
      <c r="CC9" s="1012"/>
      <c r="CD9" s="1012"/>
      <c r="CE9" s="1012"/>
      <c r="CF9" s="1012"/>
      <c r="CG9" s="1014"/>
      <c r="CH9" s="1008">
        <v>-4</v>
      </c>
      <c r="CI9" s="1009"/>
      <c r="CJ9" s="1009"/>
      <c r="CK9" s="1009"/>
      <c r="CL9" s="1010"/>
      <c r="CM9" s="1008">
        <v>12</v>
      </c>
      <c r="CN9" s="1009"/>
      <c r="CO9" s="1009"/>
      <c r="CP9" s="1009"/>
      <c r="CQ9" s="1010"/>
      <c r="CR9" s="1008">
        <v>3</v>
      </c>
      <c r="CS9" s="1009"/>
      <c r="CT9" s="1009"/>
      <c r="CU9" s="1009"/>
      <c r="CV9" s="1010"/>
      <c r="CW9" s="1008" t="s">
        <v>426</v>
      </c>
      <c r="CX9" s="1009"/>
      <c r="CY9" s="1009"/>
      <c r="CZ9" s="1009"/>
      <c r="DA9" s="1010"/>
      <c r="DB9" s="1008" t="s">
        <v>426</v>
      </c>
      <c r="DC9" s="1009"/>
      <c r="DD9" s="1009"/>
      <c r="DE9" s="1009"/>
      <c r="DF9" s="1010"/>
      <c r="DG9" s="1008" t="s">
        <v>426</v>
      </c>
      <c r="DH9" s="1009"/>
      <c r="DI9" s="1009"/>
      <c r="DJ9" s="1009"/>
      <c r="DK9" s="1010"/>
      <c r="DL9" s="1008" t="s">
        <v>426</v>
      </c>
      <c r="DM9" s="1009"/>
      <c r="DN9" s="1009"/>
      <c r="DO9" s="1009"/>
      <c r="DP9" s="1010"/>
      <c r="DQ9" s="1008" t="s">
        <v>426</v>
      </c>
      <c r="DR9" s="1009"/>
      <c r="DS9" s="1009"/>
      <c r="DT9" s="1009"/>
      <c r="DU9" s="1010"/>
      <c r="DV9" s="1011"/>
      <c r="DW9" s="1012"/>
      <c r="DX9" s="1012"/>
      <c r="DY9" s="1012"/>
      <c r="DZ9" s="1013"/>
      <c r="EA9" s="223"/>
    </row>
    <row r="10" spans="1:131" s="224" customFormat="1" ht="26.25" customHeight="1">
      <c r="A10" s="227">
        <v>4</v>
      </c>
      <c r="B10" s="1024"/>
      <c r="C10" s="1025"/>
      <c r="D10" s="1025"/>
      <c r="E10" s="1025"/>
      <c r="F10" s="1025"/>
      <c r="G10" s="1025"/>
      <c r="H10" s="1025"/>
      <c r="I10" s="1025"/>
      <c r="J10" s="1025"/>
      <c r="K10" s="1025"/>
      <c r="L10" s="1025"/>
      <c r="M10" s="1025"/>
      <c r="N10" s="1025"/>
      <c r="O10" s="1025"/>
      <c r="P10" s="1026"/>
      <c r="Q10" s="1038"/>
      <c r="R10" s="1039"/>
      <c r="S10" s="1039"/>
      <c r="T10" s="1039"/>
      <c r="U10" s="1039"/>
      <c r="V10" s="1039"/>
      <c r="W10" s="1039"/>
      <c r="X10" s="1039"/>
      <c r="Y10" s="1039"/>
      <c r="Z10" s="1039"/>
      <c r="AA10" s="1039"/>
      <c r="AB10" s="1039"/>
      <c r="AC10" s="1039"/>
      <c r="AD10" s="1039"/>
      <c r="AE10" s="1040"/>
      <c r="AF10" s="1030"/>
      <c r="AG10" s="1031"/>
      <c r="AH10" s="1031"/>
      <c r="AI10" s="1031"/>
      <c r="AJ10" s="1032"/>
      <c r="AK10" s="1080"/>
      <c r="AL10" s="1081"/>
      <c r="AM10" s="1081"/>
      <c r="AN10" s="1081"/>
      <c r="AO10" s="1081"/>
      <c r="AP10" s="1081"/>
      <c r="AQ10" s="1081"/>
      <c r="AR10" s="1081"/>
      <c r="AS10" s="1081"/>
      <c r="AT10" s="1081"/>
      <c r="AU10" s="1082"/>
      <c r="AV10" s="1082"/>
      <c r="AW10" s="1082"/>
      <c r="AX10" s="1082"/>
      <c r="AY10" s="1083"/>
      <c r="AZ10" s="352"/>
      <c r="BA10" s="352"/>
      <c r="BB10" s="352"/>
      <c r="BC10" s="352"/>
      <c r="BD10" s="352"/>
      <c r="BE10" s="222"/>
      <c r="BF10" s="222"/>
      <c r="BG10" s="222"/>
      <c r="BH10" s="222"/>
      <c r="BI10" s="222"/>
      <c r="BJ10" s="222"/>
      <c r="BK10" s="222"/>
      <c r="BL10" s="222"/>
      <c r="BM10" s="222"/>
      <c r="BN10" s="222"/>
      <c r="BO10" s="222"/>
      <c r="BP10" s="222"/>
      <c r="BQ10" s="227">
        <v>4</v>
      </c>
      <c r="BR10" s="228"/>
      <c r="BS10" s="1011"/>
      <c r="BT10" s="1012"/>
      <c r="BU10" s="1012"/>
      <c r="BV10" s="1012"/>
      <c r="BW10" s="1012"/>
      <c r="BX10" s="1012"/>
      <c r="BY10" s="1012"/>
      <c r="BZ10" s="1012"/>
      <c r="CA10" s="1012"/>
      <c r="CB10" s="1012"/>
      <c r="CC10" s="1012"/>
      <c r="CD10" s="1012"/>
      <c r="CE10" s="1012"/>
      <c r="CF10" s="1012"/>
      <c r="CG10" s="1014"/>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23"/>
    </row>
    <row r="11" spans="1:131" s="224" customFormat="1" ht="26.25" customHeight="1">
      <c r="A11" s="227">
        <v>5</v>
      </c>
      <c r="B11" s="1024"/>
      <c r="C11" s="1025"/>
      <c r="D11" s="1025"/>
      <c r="E11" s="1025"/>
      <c r="F11" s="1025"/>
      <c r="G11" s="1025"/>
      <c r="H11" s="1025"/>
      <c r="I11" s="1025"/>
      <c r="J11" s="1025"/>
      <c r="K11" s="1025"/>
      <c r="L11" s="1025"/>
      <c r="M11" s="1025"/>
      <c r="N11" s="1025"/>
      <c r="O11" s="1025"/>
      <c r="P11" s="1026"/>
      <c r="Q11" s="1038"/>
      <c r="R11" s="1039"/>
      <c r="S11" s="1039"/>
      <c r="T11" s="1039"/>
      <c r="U11" s="1039"/>
      <c r="V11" s="1039"/>
      <c r="W11" s="1039"/>
      <c r="X11" s="1039"/>
      <c r="Y11" s="1039"/>
      <c r="Z11" s="1039"/>
      <c r="AA11" s="1039"/>
      <c r="AB11" s="1039"/>
      <c r="AC11" s="1039"/>
      <c r="AD11" s="1039"/>
      <c r="AE11" s="1040"/>
      <c r="AF11" s="1030"/>
      <c r="AG11" s="1031"/>
      <c r="AH11" s="1031"/>
      <c r="AI11" s="1031"/>
      <c r="AJ11" s="1032"/>
      <c r="AK11" s="1080"/>
      <c r="AL11" s="1081"/>
      <c r="AM11" s="1081"/>
      <c r="AN11" s="1081"/>
      <c r="AO11" s="1081"/>
      <c r="AP11" s="1081"/>
      <c r="AQ11" s="1081"/>
      <c r="AR11" s="1081"/>
      <c r="AS11" s="1081"/>
      <c r="AT11" s="1081"/>
      <c r="AU11" s="1082"/>
      <c r="AV11" s="1082"/>
      <c r="AW11" s="1082"/>
      <c r="AX11" s="1082"/>
      <c r="AY11" s="1083"/>
      <c r="AZ11" s="352"/>
      <c r="BA11" s="352"/>
      <c r="BB11" s="352"/>
      <c r="BC11" s="352"/>
      <c r="BD11" s="352"/>
      <c r="BE11" s="222"/>
      <c r="BF11" s="222"/>
      <c r="BG11" s="222"/>
      <c r="BH11" s="222"/>
      <c r="BI11" s="222"/>
      <c r="BJ11" s="222"/>
      <c r="BK11" s="222"/>
      <c r="BL11" s="222"/>
      <c r="BM11" s="222"/>
      <c r="BN11" s="222"/>
      <c r="BO11" s="222"/>
      <c r="BP11" s="222"/>
      <c r="BQ11" s="227">
        <v>5</v>
      </c>
      <c r="BR11" s="228"/>
      <c r="BS11" s="1011"/>
      <c r="BT11" s="1012"/>
      <c r="BU11" s="1012"/>
      <c r="BV11" s="1012"/>
      <c r="BW11" s="1012"/>
      <c r="BX11" s="1012"/>
      <c r="BY11" s="1012"/>
      <c r="BZ11" s="1012"/>
      <c r="CA11" s="1012"/>
      <c r="CB11" s="1012"/>
      <c r="CC11" s="1012"/>
      <c r="CD11" s="1012"/>
      <c r="CE11" s="1012"/>
      <c r="CF11" s="1012"/>
      <c r="CG11" s="1014"/>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23"/>
    </row>
    <row r="12" spans="1:131" s="224" customFormat="1" ht="26.25" customHeight="1">
      <c r="A12" s="227">
        <v>6</v>
      </c>
      <c r="B12" s="1024"/>
      <c r="C12" s="1025"/>
      <c r="D12" s="1025"/>
      <c r="E12" s="1025"/>
      <c r="F12" s="1025"/>
      <c r="G12" s="1025"/>
      <c r="H12" s="1025"/>
      <c r="I12" s="1025"/>
      <c r="J12" s="1025"/>
      <c r="K12" s="1025"/>
      <c r="L12" s="1025"/>
      <c r="M12" s="1025"/>
      <c r="N12" s="1025"/>
      <c r="O12" s="1025"/>
      <c r="P12" s="1026"/>
      <c r="Q12" s="1038"/>
      <c r="R12" s="1039"/>
      <c r="S12" s="1039"/>
      <c r="T12" s="1039"/>
      <c r="U12" s="1039"/>
      <c r="V12" s="1039"/>
      <c r="W12" s="1039"/>
      <c r="X12" s="1039"/>
      <c r="Y12" s="1039"/>
      <c r="Z12" s="1039"/>
      <c r="AA12" s="1039"/>
      <c r="AB12" s="1039"/>
      <c r="AC12" s="1039"/>
      <c r="AD12" s="1039"/>
      <c r="AE12" s="1040"/>
      <c r="AF12" s="1030"/>
      <c r="AG12" s="1031"/>
      <c r="AH12" s="1031"/>
      <c r="AI12" s="1031"/>
      <c r="AJ12" s="1032"/>
      <c r="AK12" s="1080"/>
      <c r="AL12" s="1081"/>
      <c r="AM12" s="1081"/>
      <c r="AN12" s="1081"/>
      <c r="AO12" s="1081"/>
      <c r="AP12" s="1081"/>
      <c r="AQ12" s="1081"/>
      <c r="AR12" s="1081"/>
      <c r="AS12" s="1081"/>
      <c r="AT12" s="1081"/>
      <c r="AU12" s="1082"/>
      <c r="AV12" s="1082"/>
      <c r="AW12" s="1082"/>
      <c r="AX12" s="1082"/>
      <c r="AY12" s="1083"/>
      <c r="AZ12" s="352"/>
      <c r="BA12" s="352"/>
      <c r="BB12" s="352"/>
      <c r="BC12" s="352"/>
      <c r="BD12" s="352"/>
      <c r="BE12" s="222"/>
      <c r="BF12" s="222"/>
      <c r="BG12" s="222"/>
      <c r="BH12" s="222"/>
      <c r="BI12" s="222"/>
      <c r="BJ12" s="222"/>
      <c r="BK12" s="222"/>
      <c r="BL12" s="222"/>
      <c r="BM12" s="222"/>
      <c r="BN12" s="222"/>
      <c r="BO12" s="222"/>
      <c r="BP12" s="222"/>
      <c r="BQ12" s="227">
        <v>6</v>
      </c>
      <c r="BR12" s="228"/>
      <c r="BS12" s="1011"/>
      <c r="BT12" s="1012"/>
      <c r="BU12" s="1012"/>
      <c r="BV12" s="1012"/>
      <c r="BW12" s="1012"/>
      <c r="BX12" s="1012"/>
      <c r="BY12" s="1012"/>
      <c r="BZ12" s="1012"/>
      <c r="CA12" s="1012"/>
      <c r="CB12" s="1012"/>
      <c r="CC12" s="1012"/>
      <c r="CD12" s="1012"/>
      <c r="CE12" s="1012"/>
      <c r="CF12" s="1012"/>
      <c r="CG12" s="1014"/>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23"/>
    </row>
    <row r="13" spans="1:131" s="224" customFormat="1" ht="26.25" customHeight="1">
      <c r="A13" s="227">
        <v>7</v>
      </c>
      <c r="B13" s="1024"/>
      <c r="C13" s="1025"/>
      <c r="D13" s="1025"/>
      <c r="E13" s="1025"/>
      <c r="F13" s="1025"/>
      <c r="G13" s="1025"/>
      <c r="H13" s="1025"/>
      <c r="I13" s="1025"/>
      <c r="J13" s="1025"/>
      <c r="K13" s="1025"/>
      <c r="L13" s="1025"/>
      <c r="M13" s="1025"/>
      <c r="N13" s="1025"/>
      <c r="O13" s="1025"/>
      <c r="P13" s="1026"/>
      <c r="Q13" s="1038"/>
      <c r="R13" s="1039"/>
      <c r="S13" s="1039"/>
      <c r="T13" s="1039"/>
      <c r="U13" s="1039"/>
      <c r="V13" s="1039"/>
      <c r="W13" s="1039"/>
      <c r="X13" s="1039"/>
      <c r="Y13" s="1039"/>
      <c r="Z13" s="1039"/>
      <c r="AA13" s="1039"/>
      <c r="AB13" s="1039"/>
      <c r="AC13" s="1039"/>
      <c r="AD13" s="1039"/>
      <c r="AE13" s="1040"/>
      <c r="AF13" s="1030"/>
      <c r="AG13" s="1031"/>
      <c r="AH13" s="1031"/>
      <c r="AI13" s="1031"/>
      <c r="AJ13" s="1032"/>
      <c r="AK13" s="1080"/>
      <c r="AL13" s="1081"/>
      <c r="AM13" s="1081"/>
      <c r="AN13" s="1081"/>
      <c r="AO13" s="1081"/>
      <c r="AP13" s="1081"/>
      <c r="AQ13" s="1081"/>
      <c r="AR13" s="1081"/>
      <c r="AS13" s="1081"/>
      <c r="AT13" s="1081"/>
      <c r="AU13" s="1082"/>
      <c r="AV13" s="1082"/>
      <c r="AW13" s="1082"/>
      <c r="AX13" s="1082"/>
      <c r="AY13" s="1083"/>
      <c r="AZ13" s="352"/>
      <c r="BA13" s="352"/>
      <c r="BB13" s="352"/>
      <c r="BC13" s="352"/>
      <c r="BD13" s="352"/>
      <c r="BE13" s="222"/>
      <c r="BF13" s="222"/>
      <c r="BG13" s="222"/>
      <c r="BH13" s="222"/>
      <c r="BI13" s="222"/>
      <c r="BJ13" s="222"/>
      <c r="BK13" s="222"/>
      <c r="BL13" s="222"/>
      <c r="BM13" s="222"/>
      <c r="BN13" s="222"/>
      <c r="BO13" s="222"/>
      <c r="BP13" s="222"/>
      <c r="BQ13" s="227">
        <v>7</v>
      </c>
      <c r="BR13" s="228"/>
      <c r="BS13" s="1011"/>
      <c r="BT13" s="1012"/>
      <c r="BU13" s="1012"/>
      <c r="BV13" s="1012"/>
      <c r="BW13" s="1012"/>
      <c r="BX13" s="1012"/>
      <c r="BY13" s="1012"/>
      <c r="BZ13" s="1012"/>
      <c r="CA13" s="1012"/>
      <c r="CB13" s="1012"/>
      <c r="CC13" s="1012"/>
      <c r="CD13" s="1012"/>
      <c r="CE13" s="1012"/>
      <c r="CF13" s="1012"/>
      <c r="CG13" s="1014"/>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23"/>
    </row>
    <row r="14" spans="1:131" s="224" customFormat="1" ht="26.25" customHeight="1">
      <c r="A14" s="227">
        <v>8</v>
      </c>
      <c r="B14" s="1024"/>
      <c r="C14" s="1025"/>
      <c r="D14" s="1025"/>
      <c r="E14" s="1025"/>
      <c r="F14" s="1025"/>
      <c r="G14" s="1025"/>
      <c r="H14" s="1025"/>
      <c r="I14" s="1025"/>
      <c r="J14" s="1025"/>
      <c r="K14" s="1025"/>
      <c r="L14" s="1025"/>
      <c r="M14" s="1025"/>
      <c r="N14" s="1025"/>
      <c r="O14" s="1025"/>
      <c r="P14" s="1026"/>
      <c r="Q14" s="1038"/>
      <c r="R14" s="1039"/>
      <c r="S14" s="1039"/>
      <c r="T14" s="1039"/>
      <c r="U14" s="1039"/>
      <c r="V14" s="1039"/>
      <c r="W14" s="1039"/>
      <c r="X14" s="1039"/>
      <c r="Y14" s="1039"/>
      <c r="Z14" s="1039"/>
      <c r="AA14" s="1039"/>
      <c r="AB14" s="1039"/>
      <c r="AC14" s="1039"/>
      <c r="AD14" s="1039"/>
      <c r="AE14" s="1040"/>
      <c r="AF14" s="1030"/>
      <c r="AG14" s="1031"/>
      <c r="AH14" s="1031"/>
      <c r="AI14" s="1031"/>
      <c r="AJ14" s="1032"/>
      <c r="AK14" s="1080"/>
      <c r="AL14" s="1081"/>
      <c r="AM14" s="1081"/>
      <c r="AN14" s="1081"/>
      <c r="AO14" s="1081"/>
      <c r="AP14" s="1081"/>
      <c r="AQ14" s="1081"/>
      <c r="AR14" s="1081"/>
      <c r="AS14" s="1081"/>
      <c r="AT14" s="1081"/>
      <c r="AU14" s="1082"/>
      <c r="AV14" s="1082"/>
      <c r="AW14" s="1082"/>
      <c r="AX14" s="1082"/>
      <c r="AY14" s="1083"/>
      <c r="AZ14" s="352"/>
      <c r="BA14" s="352"/>
      <c r="BB14" s="352"/>
      <c r="BC14" s="352"/>
      <c r="BD14" s="352"/>
      <c r="BE14" s="222"/>
      <c r="BF14" s="222"/>
      <c r="BG14" s="222"/>
      <c r="BH14" s="222"/>
      <c r="BI14" s="222"/>
      <c r="BJ14" s="222"/>
      <c r="BK14" s="222"/>
      <c r="BL14" s="222"/>
      <c r="BM14" s="222"/>
      <c r="BN14" s="222"/>
      <c r="BO14" s="222"/>
      <c r="BP14" s="222"/>
      <c r="BQ14" s="227">
        <v>8</v>
      </c>
      <c r="BR14" s="228"/>
      <c r="BS14" s="1011"/>
      <c r="BT14" s="1012"/>
      <c r="BU14" s="1012"/>
      <c r="BV14" s="1012"/>
      <c r="BW14" s="1012"/>
      <c r="BX14" s="1012"/>
      <c r="BY14" s="1012"/>
      <c r="BZ14" s="1012"/>
      <c r="CA14" s="1012"/>
      <c r="CB14" s="1012"/>
      <c r="CC14" s="1012"/>
      <c r="CD14" s="1012"/>
      <c r="CE14" s="1012"/>
      <c r="CF14" s="1012"/>
      <c r="CG14" s="1014"/>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23"/>
    </row>
    <row r="15" spans="1:131" s="224" customFormat="1" ht="26.25" customHeight="1">
      <c r="A15" s="227">
        <v>9</v>
      </c>
      <c r="B15" s="1024"/>
      <c r="C15" s="1025"/>
      <c r="D15" s="1025"/>
      <c r="E15" s="1025"/>
      <c r="F15" s="1025"/>
      <c r="G15" s="1025"/>
      <c r="H15" s="1025"/>
      <c r="I15" s="1025"/>
      <c r="J15" s="1025"/>
      <c r="K15" s="1025"/>
      <c r="L15" s="1025"/>
      <c r="M15" s="1025"/>
      <c r="N15" s="1025"/>
      <c r="O15" s="1025"/>
      <c r="P15" s="1026"/>
      <c r="Q15" s="1038"/>
      <c r="R15" s="1039"/>
      <c r="S15" s="1039"/>
      <c r="T15" s="1039"/>
      <c r="U15" s="1039"/>
      <c r="V15" s="1039"/>
      <c r="W15" s="1039"/>
      <c r="X15" s="1039"/>
      <c r="Y15" s="1039"/>
      <c r="Z15" s="1039"/>
      <c r="AA15" s="1039"/>
      <c r="AB15" s="1039"/>
      <c r="AC15" s="1039"/>
      <c r="AD15" s="1039"/>
      <c r="AE15" s="1040"/>
      <c r="AF15" s="1030"/>
      <c r="AG15" s="1031"/>
      <c r="AH15" s="1031"/>
      <c r="AI15" s="1031"/>
      <c r="AJ15" s="1032"/>
      <c r="AK15" s="1080"/>
      <c r="AL15" s="1081"/>
      <c r="AM15" s="1081"/>
      <c r="AN15" s="1081"/>
      <c r="AO15" s="1081"/>
      <c r="AP15" s="1081"/>
      <c r="AQ15" s="1081"/>
      <c r="AR15" s="1081"/>
      <c r="AS15" s="1081"/>
      <c r="AT15" s="1081"/>
      <c r="AU15" s="1082"/>
      <c r="AV15" s="1082"/>
      <c r="AW15" s="1082"/>
      <c r="AX15" s="1082"/>
      <c r="AY15" s="1083"/>
      <c r="AZ15" s="352"/>
      <c r="BA15" s="352"/>
      <c r="BB15" s="352"/>
      <c r="BC15" s="352"/>
      <c r="BD15" s="352"/>
      <c r="BE15" s="222"/>
      <c r="BF15" s="222"/>
      <c r="BG15" s="222"/>
      <c r="BH15" s="222"/>
      <c r="BI15" s="222"/>
      <c r="BJ15" s="222"/>
      <c r="BK15" s="222"/>
      <c r="BL15" s="222"/>
      <c r="BM15" s="222"/>
      <c r="BN15" s="222"/>
      <c r="BO15" s="222"/>
      <c r="BP15" s="222"/>
      <c r="BQ15" s="227">
        <v>9</v>
      </c>
      <c r="BR15" s="228"/>
      <c r="BS15" s="1011"/>
      <c r="BT15" s="1012"/>
      <c r="BU15" s="1012"/>
      <c r="BV15" s="1012"/>
      <c r="BW15" s="1012"/>
      <c r="BX15" s="1012"/>
      <c r="BY15" s="1012"/>
      <c r="BZ15" s="1012"/>
      <c r="CA15" s="1012"/>
      <c r="CB15" s="1012"/>
      <c r="CC15" s="1012"/>
      <c r="CD15" s="1012"/>
      <c r="CE15" s="1012"/>
      <c r="CF15" s="1012"/>
      <c r="CG15" s="1014"/>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23"/>
    </row>
    <row r="16" spans="1:131" s="224" customFormat="1" ht="26.25" customHeight="1">
      <c r="A16" s="227">
        <v>10</v>
      </c>
      <c r="B16" s="1024"/>
      <c r="C16" s="1025"/>
      <c r="D16" s="1025"/>
      <c r="E16" s="1025"/>
      <c r="F16" s="1025"/>
      <c r="G16" s="1025"/>
      <c r="H16" s="1025"/>
      <c r="I16" s="1025"/>
      <c r="J16" s="1025"/>
      <c r="K16" s="1025"/>
      <c r="L16" s="1025"/>
      <c r="M16" s="1025"/>
      <c r="N16" s="1025"/>
      <c r="O16" s="1025"/>
      <c r="P16" s="1026"/>
      <c r="Q16" s="1038"/>
      <c r="R16" s="1039"/>
      <c r="S16" s="1039"/>
      <c r="T16" s="1039"/>
      <c r="U16" s="1039"/>
      <c r="V16" s="1039"/>
      <c r="W16" s="1039"/>
      <c r="X16" s="1039"/>
      <c r="Y16" s="1039"/>
      <c r="Z16" s="1039"/>
      <c r="AA16" s="1039"/>
      <c r="AB16" s="1039"/>
      <c r="AC16" s="1039"/>
      <c r="AD16" s="1039"/>
      <c r="AE16" s="1040"/>
      <c r="AF16" s="1030"/>
      <c r="AG16" s="1031"/>
      <c r="AH16" s="1031"/>
      <c r="AI16" s="1031"/>
      <c r="AJ16" s="1032"/>
      <c r="AK16" s="1080"/>
      <c r="AL16" s="1081"/>
      <c r="AM16" s="1081"/>
      <c r="AN16" s="1081"/>
      <c r="AO16" s="1081"/>
      <c r="AP16" s="1081"/>
      <c r="AQ16" s="1081"/>
      <c r="AR16" s="1081"/>
      <c r="AS16" s="1081"/>
      <c r="AT16" s="1081"/>
      <c r="AU16" s="1082"/>
      <c r="AV16" s="1082"/>
      <c r="AW16" s="1082"/>
      <c r="AX16" s="1082"/>
      <c r="AY16" s="1083"/>
      <c r="AZ16" s="352"/>
      <c r="BA16" s="352"/>
      <c r="BB16" s="352"/>
      <c r="BC16" s="352"/>
      <c r="BD16" s="352"/>
      <c r="BE16" s="222"/>
      <c r="BF16" s="222"/>
      <c r="BG16" s="222"/>
      <c r="BH16" s="222"/>
      <c r="BI16" s="222"/>
      <c r="BJ16" s="222"/>
      <c r="BK16" s="222"/>
      <c r="BL16" s="222"/>
      <c r="BM16" s="222"/>
      <c r="BN16" s="222"/>
      <c r="BO16" s="222"/>
      <c r="BP16" s="222"/>
      <c r="BQ16" s="227">
        <v>10</v>
      </c>
      <c r="BR16" s="228"/>
      <c r="BS16" s="1011"/>
      <c r="BT16" s="1012"/>
      <c r="BU16" s="1012"/>
      <c r="BV16" s="1012"/>
      <c r="BW16" s="1012"/>
      <c r="BX16" s="1012"/>
      <c r="BY16" s="1012"/>
      <c r="BZ16" s="1012"/>
      <c r="CA16" s="1012"/>
      <c r="CB16" s="1012"/>
      <c r="CC16" s="1012"/>
      <c r="CD16" s="1012"/>
      <c r="CE16" s="1012"/>
      <c r="CF16" s="1012"/>
      <c r="CG16" s="1014"/>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23"/>
    </row>
    <row r="17" spans="1:131" s="224" customFormat="1" ht="26.25" customHeight="1">
      <c r="A17" s="227">
        <v>11</v>
      </c>
      <c r="B17" s="1024"/>
      <c r="C17" s="1025"/>
      <c r="D17" s="1025"/>
      <c r="E17" s="1025"/>
      <c r="F17" s="1025"/>
      <c r="G17" s="1025"/>
      <c r="H17" s="1025"/>
      <c r="I17" s="1025"/>
      <c r="J17" s="1025"/>
      <c r="K17" s="1025"/>
      <c r="L17" s="1025"/>
      <c r="M17" s="1025"/>
      <c r="N17" s="1025"/>
      <c r="O17" s="1025"/>
      <c r="P17" s="1026"/>
      <c r="Q17" s="1038"/>
      <c r="R17" s="1039"/>
      <c r="S17" s="1039"/>
      <c r="T17" s="1039"/>
      <c r="U17" s="1039"/>
      <c r="V17" s="1039"/>
      <c r="W17" s="1039"/>
      <c r="X17" s="1039"/>
      <c r="Y17" s="1039"/>
      <c r="Z17" s="1039"/>
      <c r="AA17" s="1039"/>
      <c r="AB17" s="1039"/>
      <c r="AC17" s="1039"/>
      <c r="AD17" s="1039"/>
      <c r="AE17" s="1040"/>
      <c r="AF17" s="1030"/>
      <c r="AG17" s="1031"/>
      <c r="AH17" s="1031"/>
      <c r="AI17" s="1031"/>
      <c r="AJ17" s="1032"/>
      <c r="AK17" s="1080"/>
      <c r="AL17" s="1081"/>
      <c r="AM17" s="1081"/>
      <c r="AN17" s="1081"/>
      <c r="AO17" s="1081"/>
      <c r="AP17" s="1081"/>
      <c r="AQ17" s="1081"/>
      <c r="AR17" s="1081"/>
      <c r="AS17" s="1081"/>
      <c r="AT17" s="1081"/>
      <c r="AU17" s="1082"/>
      <c r="AV17" s="1082"/>
      <c r="AW17" s="1082"/>
      <c r="AX17" s="1082"/>
      <c r="AY17" s="1083"/>
      <c r="AZ17" s="352"/>
      <c r="BA17" s="352"/>
      <c r="BB17" s="352"/>
      <c r="BC17" s="352"/>
      <c r="BD17" s="352"/>
      <c r="BE17" s="222"/>
      <c r="BF17" s="222"/>
      <c r="BG17" s="222"/>
      <c r="BH17" s="222"/>
      <c r="BI17" s="222"/>
      <c r="BJ17" s="222"/>
      <c r="BK17" s="222"/>
      <c r="BL17" s="222"/>
      <c r="BM17" s="222"/>
      <c r="BN17" s="222"/>
      <c r="BO17" s="222"/>
      <c r="BP17" s="222"/>
      <c r="BQ17" s="227">
        <v>11</v>
      </c>
      <c r="BR17" s="228"/>
      <c r="BS17" s="1011"/>
      <c r="BT17" s="1012"/>
      <c r="BU17" s="1012"/>
      <c r="BV17" s="1012"/>
      <c r="BW17" s="1012"/>
      <c r="BX17" s="1012"/>
      <c r="BY17" s="1012"/>
      <c r="BZ17" s="1012"/>
      <c r="CA17" s="1012"/>
      <c r="CB17" s="1012"/>
      <c r="CC17" s="1012"/>
      <c r="CD17" s="1012"/>
      <c r="CE17" s="1012"/>
      <c r="CF17" s="1012"/>
      <c r="CG17" s="1014"/>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23"/>
    </row>
    <row r="18" spans="1:131" s="224" customFormat="1" ht="26.25" customHeight="1">
      <c r="A18" s="227">
        <v>12</v>
      </c>
      <c r="B18" s="1024"/>
      <c r="C18" s="1025"/>
      <c r="D18" s="1025"/>
      <c r="E18" s="1025"/>
      <c r="F18" s="1025"/>
      <c r="G18" s="1025"/>
      <c r="H18" s="1025"/>
      <c r="I18" s="1025"/>
      <c r="J18" s="1025"/>
      <c r="K18" s="1025"/>
      <c r="L18" s="1025"/>
      <c r="M18" s="1025"/>
      <c r="N18" s="1025"/>
      <c r="O18" s="1025"/>
      <c r="P18" s="1026"/>
      <c r="Q18" s="1038"/>
      <c r="R18" s="1039"/>
      <c r="S18" s="1039"/>
      <c r="T18" s="1039"/>
      <c r="U18" s="1039"/>
      <c r="V18" s="1039"/>
      <c r="W18" s="1039"/>
      <c r="X18" s="1039"/>
      <c r="Y18" s="1039"/>
      <c r="Z18" s="1039"/>
      <c r="AA18" s="1039"/>
      <c r="AB18" s="1039"/>
      <c r="AC18" s="1039"/>
      <c r="AD18" s="1039"/>
      <c r="AE18" s="1040"/>
      <c r="AF18" s="1030"/>
      <c r="AG18" s="1031"/>
      <c r="AH18" s="1031"/>
      <c r="AI18" s="1031"/>
      <c r="AJ18" s="1032"/>
      <c r="AK18" s="1080"/>
      <c r="AL18" s="1081"/>
      <c r="AM18" s="1081"/>
      <c r="AN18" s="1081"/>
      <c r="AO18" s="1081"/>
      <c r="AP18" s="1081"/>
      <c r="AQ18" s="1081"/>
      <c r="AR18" s="1081"/>
      <c r="AS18" s="1081"/>
      <c r="AT18" s="1081"/>
      <c r="AU18" s="1082"/>
      <c r="AV18" s="1082"/>
      <c r="AW18" s="1082"/>
      <c r="AX18" s="1082"/>
      <c r="AY18" s="1083"/>
      <c r="AZ18" s="352"/>
      <c r="BA18" s="352"/>
      <c r="BB18" s="352"/>
      <c r="BC18" s="352"/>
      <c r="BD18" s="352"/>
      <c r="BE18" s="222"/>
      <c r="BF18" s="222"/>
      <c r="BG18" s="222"/>
      <c r="BH18" s="222"/>
      <c r="BI18" s="222"/>
      <c r="BJ18" s="222"/>
      <c r="BK18" s="222"/>
      <c r="BL18" s="222"/>
      <c r="BM18" s="222"/>
      <c r="BN18" s="222"/>
      <c r="BO18" s="222"/>
      <c r="BP18" s="222"/>
      <c r="BQ18" s="227">
        <v>12</v>
      </c>
      <c r="BR18" s="228"/>
      <c r="BS18" s="1011"/>
      <c r="BT18" s="1012"/>
      <c r="BU18" s="1012"/>
      <c r="BV18" s="1012"/>
      <c r="BW18" s="1012"/>
      <c r="BX18" s="1012"/>
      <c r="BY18" s="1012"/>
      <c r="BZ18" s="1012"/>
      <c r="CA18" s="1012"/>
      <c r="CB18" s="1012"/>
      <c r="CC18" s="1012"/>
      <c r="CD18" s="1012"/>
      <c r="CE18" s="1012"/>
      <c r="CF18" s="1012"/>
      <c r="CG18" s="1014"/>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23"/>
    </row>
    <row r="19" spans="1:131" s="224" customFormat="1" ht="26.25" customHeight="1">
      <c r="A19" s="227">
        <v>13</v>
      </c>
      <c r="B19" s="1024"/>
      <c r="C19" s="1025"/>
      <c r="D19" s="1025"/>
      <c r="E19" s="1025"/>
      <c r="F19" s="1025"/>
      <c r="G19" s="1025"/>
      <c r="H19" s="1025"/>
      <c r="I19" s="1025"/>
      <c r="J19" s="1025"/>
      <c r="K19" s="1025"/>
      <c r="L19" s="1025"/>
      <c r="M19" s="1025"/>
      <c r="N19" s="1025"/>
      <c r="O19" s="1025"/>
      <c r="P19" s="1026"/>
      <c r="Q19" s="1038"/>
      <c r="R19" s="1039"/>
      <c r="S19" s="1039"/>
      <c r="T19" s="1039"/>
      <c r="U19" s="1039"/>
      <c r="V19" s="1039"/>
      <c r="W19" s="1039"/>
      <c r="X19" s="1039"/>
      <c r="Y19" s="1039"/>
      <c r="Z19" s="1039"/>
      <c r="AA19" s="1039"/>
      <c r="AB19" s="1039"/>
      <c r="AC19" s="1039"/>
      <c r="AD19" s="1039"/>
      <c r="AE19" s="1040"/>
      <c r="AF19" s="1030"/>
      <c r="AG19" s="1031"/>
      <c r="AH19" s="1031"/>
      <c r="AI19" s="1031"/>
      <c r="AJ19" s="1032"/>
      <c r="AK19" s="1080"/>
      <c r="AL19" s="1081"/>
      <c r="AM19" s="1081"/>
      <c r="AN19" s="1081"/>
      <c r="AO19" s="1081"/>
      <c r="AP19" s="1081"/>
      <c r="AQ19" s="1081"/>
      <c r="AR19" s="1081"/>
      <c r="AS19" s="1081"/>
      <c r="AT19" s="1081"/>
      <c r="AU19" s="1082"/>
      <c r="AV19" s="1082"/>
      <c r="AW19" s="1082"/>
      <c r="AX19" s="1082"/>
      <c r="AY19" s="1083"/>
      <c r="AZ19" s="352"/>
      <c r="BA19" s="352"/>
      <c r="BB19" s="352"/>
      <c r="BC19" s="352"/>
      <c r="BD19" s="352"/>
      <c r="BE19" s="222"/>
      <c r="BF19" s="222"/>
      <c r="BG19" s="222"/>
      <c r="BH19" s="222"/>
      <c r="BI19" s="222"/>
      <c r="BJ19" s="222"/>
      <c r="BK19" s="222"/>
      <c r="BL19" s="222"/>
      <c r="BM19" s="222"/>
      <c r="BN19" s="222"/>
      <c r="BO19" s="222"/>
      <c r="BP19" s="222"/>
      <c r="BQ19" s="227">
        <v>13</v>
      </c>
      <c r="BR19" s="228"/>
      <c r="BS19" s="1011"/>
      <c r="BT19" s="1012"/>
      <c r="BU19" s="1012"/>
      <c r="BV19" s="1012"/>
      <c r="BW19" s="1012"/>
      <c r="BX19" s="1012"/>
      <c r="BY19" s="1012"/>
      <c r="BZ19" s="1012"/>
      <c r="CA19" s="1012"/>
      <c r="CB19" s="1012"/>
      <c r="CC19" s="1012"/>
      <c r="CD19" s="1012"/>
      <c r="CE19" s="1012"/>
      <c r="CF19" s="1012"/>
      <c r="CG19" s="1014"/>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23"/>
    </row>
    <row r="20" spans="1:131" s="224" customFormat="1" ht="26.25" customHeight="1">
      <c r="A20" s="227">
        <v>14</v>
      </c>
      <c r="B20" s="1024"/>
      <c r="C20" s="1025"/>
      <c r="D20" s="1025"/>
      <c r="E20" s="1025"/>
      <c r="F20" s="1025"/>
      <c r="G20" s="1025"/>
      <c r="H20" s="1025"/>
      <c r="I20" s="1025"/>
      <c r="J20" s="1025"/>
      <c r="K20" s="1025"/>
      <c r="L20" s="1025"/>
      <c r="M20" s="1025"/>
      <c r="N20" s="1025"/>
      <c r="O20" s="1025"/>
      <c r="P20" s="1026"/>
      <c r="Q20" s="1038"/>
      <c r="R20" s="1039"/>
      <c r="S20" s="1039"/>
      <c r="T20" s="1039"/>
      <c r="U20" s="1039"/>
      <c r="V20" s="1039"/>
      <c r="W20" s="1039"/>
      <c r="X20" s="1039"/>
      <c r="Y20" s="1039"/>
      <c r="Z20" s="1039"/>
      <c r="AA20" s="1039"/>
      <c r="AB20" s="1039"/>
      <c r="AC20" s="1039"/>
      <c r="AD20" s="1039"/>
      <c r="AE20" s="1040"/>
      <c r="AF20" s="1030"/>
      <c r="AG20" s="1031"/>
      <c r="AH20" s="1031"/>
      <c r="AI20" s="1031"/>
      <c r="AJ20" s="1032"/>
      <c r="AK20" s="1080"/>
      <c r="AL20" s="1081"/>
      <c r="AM20" s="1081"/>
      <c r="AN20" s="1081"/>
      <c r="AO20" s="1081"/>
      <c r="AP20" s="1081"/>
      <c r="AQ20" s="1081"/>
      <c r="AR20" s="1081"/>
      <c r="AS20" s="1081"/>
      <c r="AT20" s="1081"/>
      <c r="AU20" s="1082"/>
      <c r="AV20" s="1082"/>
      <c r="AW20" s="1082"/>
      <c r="AX20" s="1082"/>
      <c r="AY20" s="1083"/>
      <c r="AZ20" s="352"/>
      <c r="BA20" s="352"/>
      <c r="BB20" s="352"/>
      <c r="BC20" s="352"/>
      <c r="BD20" s="352"/>
      <c r="BE20" s="222"/>
      <c r="BF20" s="222"/>
      <c r="BG20" s="222"/>
      <c r="BH20" s="222"/>
      <c r="BI20" s="222"/>
      <c r="BJ20" s="222"/>
      <c r="BK20" s="222"/>
      <c r="BL20" s="222"/>
      <c r="BM20" s="222"/>
      <c r="BN20" s="222"/>
      <c r="BO20" s="222"/>
      <c r="BP20" s="222"/>
      <c r="BQ20" s="227">
        <v>14</v>
      </c>
      <c r="BR20" s="228"/>
      <c r="BS20" s="1011"/>
      <c r="BT20" s="1012"/>
      <c r="BU20" s="1012"/>
      <c r="BV20" s="1012"/>
      <c r="BW20" s="1012"/>
      <c r="BX20" s="1012"/>
      <c r="BY20" s="1012"/>
      <c r="BZ20" s="1012"/>
      <c r="CA20" s="1012"/>
      <c r="CB20" s="1012"/>
      <c r="CC20" s="1012"/>
      <c r="CD20" s="1012"/>
      <c r="CE20" s="1012"/>
      <c r="CF20" s="1012"/>
      <c r="CG20" s="1014"/>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23"/>
    </row>
    <row r="21" spans="1:131" s="224" customFormat="1" ht="26.25" customHeight="1" thickBot="1">
      <c r="A21" s="227">
        <v>15</v>
      </c>
      <c r="B21" s="1024"/>
      <c r="C21" s="1025"/>
      <c r="D21" s="1025"/>
      <c r="E21" s="1025"/>
      <c r="F21" s="1025"/>
      <c r="G21" s="1025"/>
      <c r="H21" s="1025"/>
      <c r="I21" s="1025"/>
      <c r="J21" s="1025"/>
      <c r="K21" s="1025"/>
      <c r="L21" s="1025"/>
      <c r="M21" s="1025"/>
      <c r="N21" s="1025"/>
      <c r="O21" s="1025"/>
      <c r="P21" s="1026"/>
      <c r="Q21" s="1038"/>
      <c r="R21" s="1039"/>
      <c r="S21" s="1039"/>
      <c r="T21" s="1039"/>
      <c r="U21" s="1039"/>
      <c r="V21" s="1039"/>
      <c r="W21" s="1039"/>
      <c r="X21" s="1039"/>
      <c r="Y21" s="1039"/>
      <c r="Z21" s="1039"/>
      <c r="AA21" s="1039"/>
      <c r="AB21" s="1039"/>
      <c r="AC21" s="1039"/>
      <c r="AD21" s="1039"/>
      <c r="AE21" s="1040"/>
      <c r="AF21" s="1030"/>
      <c r="AG21" s="1031"/>
      <c r="AH21" s="1031"/>
      <c r="AI21" s="1031"/>
      <c r="AJ21" s="1032"/>
      <c r="AK21" s="1080"/>
      <c r="AL21" s="1081"/>
      <c r="AM21" s="1081"/>
      <c r="AN21" s="1081"/>
      <c r="AO21" s="1081"/>
      <c r="AP21" s="1081"/>
      <c r="AQ21" s="1081"/>
      <c r="AR21" s="1081"/>
      <c r="AS21" s="1081"/>
      <c r="AT21" s="1081"/>
      <c r="AU21" s="1082"/>
      <c r="AV21" s="1082"/>
      <c r="AW21" s="1082"/>
      <c r="AX21" s="1082"/>
      <c r="AY21" s="1083"/>
      <c r="AZ21" s="352"/>
      <c r="BA21" s="352"/>
      <c r="BB21" s="352"/>
      <c r="BC21" s="352"/>
      <c r="BD21" s="352"/>
      <c r="BE21" s="222"/>
      <c r="BF21" s="222"/>
      <c r="BG21" s="222"/>
      <c r="BH21" s="222"/>
      <c r="BI21" s="222"/>
      <c r="BJ21" s="222"/>
      <c r="BK21" s="222"/>
      <c r="BL21" s="222"/>
      <c r="BM21" s="222"/>
      <c r="BN21" s="222"/>
      <c r="BO21" s="222"/>
      <c r="BP21" s="222"/>
      <c r="BQ21" s="227">
        <v>15</v>
      </c>
      <c r="BR21" s="228"/>
      <c r="BS21" s="1011"/>
      <c r="BT21" s="1012"/>
      <c r="BU21" s="1012"/>
      <c r="BV21" s="1012"/>
      <c r="BW21" s="1012"/>
      <c r="BX21" s="1012"/>
      <c r="BY21" s="1012"/>
      <c r="BZ21" s="1012"/>
      <c r="CA21" s="1012"/>
      <c r="CB21" s="1012"/>
      <c r="CC21" s="1012"/>
      <c r="CD21" s="1012"/>
      <c r="CE21" s="1012"/>
      <c r="CF21" s="1012"/>
      <c r="CG21" s="1014"/>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23"/>
    </row>
    <row r="22" spans="1:131" s="224" customFormat="1" ht="26.25" customHeight="1">
      <c r="A22" s="227">
        <v>16</v>
      </c>
      <c r="B22" s="1024"/>
      <c r="C22" s="1025"/>
      <c r="D22" s="1025"/>
      <c r="E22" s="1025"/>
      <c r="F22" s="1025"/>
      <c r="G22" s="1025"/>
      <c r="H22" s="1025"/>
      <c r="I22" s="1025"/>
      <c r="J22" s="1025"/>
      <c r="K22" s="1025"/>
      <c r="L22" s="1025"/>
      <c r="M22" s="1025"/>
      <c r="N22" s="1025"/>
      <c r="O22" s="1025"/>
      <c r="P22" s="1026"/>
      <c r="Q22" s="1073"/>
      <c r="R22" s="1074"/>
      <c r="S22" s="1074"/>
      <c r="T22" s="1074"/>
      <c r="U22" s="1074"/>
      <c r="V22" s="1074"/>
      <c r="W22" s="1074"/>
      <c r="X22" s="1074"/>
      <c r="Y22" s="1074"/>
      <c r="Z22" s="1074"/>
      <c r="AA22" s="1074"/>
      <c r="AB22" s="1074"/>
      <c r="AC22" s="1074"/>
      <c r="AD22" s="1074"/>
      <c r="AE22" s="1075"/>
      <c r="AF22" s="1030"/>
      <c r="AG22" s="1031"/>
      <c r="AH22" s="1031"/>
      <c r="AI22" s="1031"/>
      <c r="AJ22" s="1032"/>
      <c r="AK22" s="1076"/>
      <c r="AL22" s="1077"/>
      <c r="AM22" s="1077"/>
      <c r="AN22" s="1077"/>
      <c r="AO22" s="1077"/>
      <c r="AP22" s="1077"/>
      <c r="AQ22" s="1077"/>
      <c r="AR22" s="1077"/>
      <c r="AS22" s="1077"/>
      <c r="AT22" s="1077"/>
      <c r="AU22" s="1078"/>
      <c r="AV22" s="1078"/>
      <c r="AW22" s="1078"/>
      <c r="AX22" s="1078"/>
      <c r="AY22" s="1079"/>
      <c r="AZ22" s="1036" t="s">
        <v>340</v>
      </c>
      <c r="BA22" s="1036"/>
      <c r="BB22" s="1036"/>
      <c r="BC22" s="1036"/>
      <c r="BD22" s="1037"/>
      <c r="BE22" s="222"/>
      <c r="BF22" s="222"/>
      <c r="BG22" s="222"/>
      <c r="BH22" s="222"/>
      <c r="BI22" s="222"/>
      <c r="BJ22" s="222"/>
      <c r="BK22" s="222"/>
      <c r="BL22" s="222"/>
      <c r="BM22" s="222"/>
      <c r="BN22" s="222"/>
      <c r="BO22" s="222"/>
      <c r="BP22" s="222"/>
      <c r="BQ22" s="227">
        <v>16</v>
      </c>
      <c r="BR22" s="228"/>
      <c r="BS22" s="1011"/>
      <c r="BT22" s="1012"/>
      <c r="BU22" s="1012"/>
      <c r="BV22" s="1012"/>
      <c r="BW22" s="1012"/>
      <c r="BX22" s="1012"/>
      <c r="BY22" s="1012"/>
      <c r="BZ22" s="1012"/>
      <c r="CA22" s="1012"/>
      <c r="CB22" s="1012"/>
      <c r="CC22" s="1012"/>
      <c r="CD22" s="1012"/>
      <c r="CE22" s="1012"/>
      <c r="CF22" s="1012"/>
      <c r="CG22" s="1014"/>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23"/>
    </row>
    <row r="23" spans="1:131" s="224" customFormat="1" ht="26.25" customHeight="1" thickBot="1">
      <c r="A23" s="229" t="s">
        <v>341</v>
      </c>
      <c r="B23" s="939" t="s">
        <v>342</v>
      </c>
      <c r="C23" s="940"/>
      <c r="D23" s="940"/>
      <c r="E23" s="940"/>
      <c r="F23" s="940"/>
      <c r="G23" s="940"/>
      <c r="H23" s="940"/>
      <c r="I23" s="940"/>
      <c r="J23" s="940"/>
      <c r="K23" s="940"/>
      <c r="L23" s="940"/>
      <c r="M23" s="940"/>
      <c r="N23" s="940"/>
      <c r="O23" s="940"/>
      <c r="P23" s="941"/>
      <c r="Q23" s="1061">
        <v>90322</v>
      </c>
      <c r="R23" s="1062"/>
      <c r="S23" s="1062"/>
      <c r="T23" s="1062"/>
      <c r="U23" s="1062"/>
      <c r="V23" s="1062">
        <v>88659</v>
      </c>
      <c r="W23" s="1062"/>
      <c r="X23" s="1062"/>
      <c r="Y23" s="1062"/>
      <c r="Z23" s="1062"/>
      <c r="AA23" s="1062">
        <v>1663</v>
      </c>
      <c r="AB23" s="1062"/>
      <c r="AC23" s="1062"/>
      <c r="AD23" s="1062"/>
      <c r="AE23" s="1063"/>
      <c r="AF23" s="1064">
        <v>1406</v>
      </c>
      <c r="AG23" s="1062"/>
      <c r="AH23" s="1062"/>
      <c r="AI23" s="1062"/>
      <c r="AJ23" s="1065"/>
      <c r="AK23" s="1066"/>
      <c r="AL23" s="1067"/>
      <c r="AM23" s="1067"/>
      <c r="AN23" s="1067"/>
      <c r="AO23" s="1067"/>
      <c r="AP23" s="1062">
        <v>70220</v>
      </c>
      <c r="AQ23" s="1062"/>
      <c r="AR23" s="1062"/>
      <c r="AS23" s="1062"/>
      <c r="AT23" s="1062"/>
      <c r="AU23" s="1068"/>
      <c r="AV23" s="1068"/>
      <c r="AW23" s="1068"/>
      <c r="AX23" s="1068"/>
      <c r="AY23" s="1069"/>
      <c r="AZ23" s="1070" t="s">
        <v>561</v>
      </c>
      <c r="BA23" s="1071"/>
      <c r="BB23" s="1071"/>
      <c r="BC23" s="1071"/>
      <c r="BD23" s="1072"/>
      <c r="BE23" s="222"/>
      <c r="BF23" s="222"/>
      <c r="BG23" s="222"/>
      <c r="BH23" s="222"/>
      <c r="BI23" s="222"/>
      <c r="BJ23" s="222"/>
      <c r="BK23" s="222"/>
      <c r="BL23" s="222"/>
      <c r="BM23" s="222"/>
      <c r="BN23" s="222"/>
      <c r="BO23" s="222"/>
      <c r="BP23" s="222"/>
      <c r="BQ23" s="227">
        <v>17</v>
      </c>
      <c r="BR23" s="228"/>
      <c r="BS23" s="1011"/>
      <c r="BT23" s="1012"/>
      <c r="BU23" s="1012"/>
      <c r="BV23" s="1012"/>
      <c r="BW23" s="1012"/>
      <c r="BX23" s="1012"/>
      <c r="BY23" s="1012"/>
      <c r="BZ23" s="1012"/>
      <c r="CA23" s="1012"/>
      <c r="CB23" s="1012"/>
      <c r="CC23" s="1012"/>
      <c r="CD23" s="1012"/>
      <c r="CE23" s="1012"/>
      <c r="CF23" s="1012"/>
      <c r="CG23" s="1014"/>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23"/>
    </row>
    <row r="24" spans="1:131" s="224" customFormat="1" ht="26.25" customHeight="1">
      <c r="A24" s="1059" t="s">
        <v>560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352"/>
      <c r="BA24" s="352"/>
      <c r="BB24" s="352"/>
      <c r="BC24" s="352"/>
      <c r="BD24" s="352"/>
      <c r="BE24" s="222"/>
      <c r="BF24" s="222"/>
      <c r="BG24" s="222"/>
      <c r="BH24" s="222"/>
      <c r="BI24" s="222"/>
      <c r="BJ24" s="222"/>
      <c r="BK24" s="222"/>
      <c r="BL24" s="222"/>
      <c r="BM24" s="222"/>
      <c r="BN24" s="222"/>
      <c r="BO24" s="222"/>
      <c r="BP24" s="222"/>
      <c r="BQ24" s="227">
        <v>18</v>
      </c>
      <c r="BR24" s="228"/>
      <c r="BS24" s="1011"/>
      <c r="BT24" s="1012"/>
      <c r="BU24" s="1012"/>
      <c r="BV24" s="1012"/>
      <c r="BW24" s="1012"/>
      <c r="BX24" s="1012"/>
      <c r="BY24" s="1012"/>
      <c r="BZ24" s="1012"/>
      <c r="CA24" s="1012"/>
      <c r="CB24" s="1012"/>
      <c r="CC24" s="1012"/>
      <c r="CD24" s="1012"/>
      <c r="CE24" s="1012"/>
      <c r="CF24" s="1012"/>
      <c r="CG24" s="1014"/>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23"/>
    </row>
    <row r="25" spans="1:131" ht="26.25" customHeight="1" thickBot="1">
      <c r="A25" s="1060" t="s">
        <v>343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352"/>
      <c r="BK25" s="352"/>
      <c r="BL25" s="352"/>
      <c r="BM25" s="352"/>
      <c r="BN25" s="352"/>
      <c r="BO25" s="230"/>
      <c r="BP25" s="230"/>
      <c r="BQ25" s="227">
        <v>19</v>
      </c>
      <c r="BR25" s="228"/>
      <c r="BS25" s="1011"/>
      <c r="BT25" s="1012"/>
      <c r="BU25" s="1012"/>
      <c r="BV25" s="1012"/>
      <c r="BW25" s="1012"/>
      <c r="BX25" s="1012"/>
      <c r="BY25" s="1012"/>
      <c r="BZ25" s="1012"/>
      <c r="CA25" s="1012"/>
      <c r="CB25" s="1012"/>
      <c r="CC25" s="1012"/>
      <c r="CD25" s="1012"/>
      <c r="CE25" s="1012"/>
      <c r="CF25" s="1012"/>
      <c r="CG25" s="1014"/>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220"/>
    </row>
    <row r="26" spans="1:131" ht="26.25" customHeight="1">
      <c r="A26" s="982" t="s">
        <v>332</v>
      </c>
      <c r="B26" s="983"/>
      <c r="C26" s="983"/>
      <c r="D26" s="983"/>
      <c r="E26" s="983"/>
      <c r="F26" s="983"/>
      <c r="G26" s="983"/>
      <c r="H26" s="983"/>
      <c r="I26" s="983"/>
      <c r="J26" s="983"/>
      <c r="K26" s="983"/>
      <c r="L26" s="983"/>
      <c r="M26" s="983"/>
      <c r="N26" s="983"/>
      <c r="O26" s="983"/>
      <c r="P26" s="984"/>
      <c r="Q26" s="988" t="s">
        <v>559</v>
      </c>
      <c r="R26" s="989"/>
      <c r="S26" s="989"/>
      <c r="T26" s="989"/>
      <c r="U26" s="990"/>
      <c r="V26" s="988" t="s">
        <v>558</v>
      </c>
      <c r="W26" s="989"/>
      <c r="X26" s="989"/>
      <c r="Y26" s="989"/>
      <c r="Z26" s="990"/>
      <c r="AA26" s="988" t="s">
        <v>557</v>
      </c>
      <c r="AB26" s="989"/>
      <c r="AC26" s="989"/>
      <c r="AD26" s="989"/>
      <c r="AE26" s="989"/>
      <c r="AF26" s="1047" t="s">
        <v>556</v>
      </c>
      <c r="AG26" s="995"/>
      <c r="AH26" s="995"/>
      <c r="AI26" s="995"/>
      <c r="AJ26" s="1048"/>
      <c r="AK26" s="989" t="s">
        <v>555</v>
      </c>
      <c r="AL26" s="989"/>
      <c r="AM26" s="989"/>
      <c r="AN26" s="989"/>
      <c r="AO26" s="990"/>
      <c r="AP26" s="988" t="s">
        <v>554</v>
      </c>
      <c r="AQ26" s="989"/>
      <c r="AR26" s="989"/>
      <c r="AS26" s="989"/>
      <c r="AT26" s="990"/>
      <c r="AU26" s="988" t="s">
        <v>553</v>
      </c>
      <c r="AV26" s="989"/>
      <c r="AW26" s="989"/>
      <c r="AX26" s="989"/>
      <c r="AY26" s="990"/>
      <c r="AZ26" s="988" t="s">
        <v>345</v>
      </c>
      <c r="BA26" s="989"/>
      <c r="BB26" s="989"/>
      <c r="BC26" s="989"/>
      <c r="BD26" s="990"/>
      <c r="BE26" s="988" t="s">
        <v>335</v>
      </c>
      <c r="BF26" s="989"/>
      <c r="BG26" s="989"/>
      <c r="BH26" s="989"/>
      <c r="BI26" s="1015"/>
      <c r="BJ26" s="352"/>
      <c r="BK26" s="352"/>
      <c r="BL26" s="352"/>
      <c r="BM26" s="352"/>
      <c r="BN26" s="352"/>
      <c r="BO26" s="230"/>
      <c r="BP26" s="230"/>
      <c r="BQ26" s="227">
        <v>20</v>
      </c>
      <c r="BR26" s="228"/>
      <c r="BS26" s="1011"/>
      <c r="BT26" s="1012"/>
      <c r="BU26" s="1012"/>
      <c r="BV26" s="1012"/>
      <c r="BW26" s="1012"/>
      <c r="BX26" s="1012"/>
      <c r="BY26" s="1012"/>
      <c r="BZ26" s="1012"/>
      <c r="CA26" s="1012"/>
      <c r="CB26" s="1012"/>
      <c r="CC26" s="1012"/>
      <c r="CD26" s="1012"/>
      <c r="CE26" s="1012"/>
      <c r="CF26" s="1012"/>
      <c r="CG26" s="1014"/>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220"/>
    </row>
    <row r="27" spans="1:131" ht="26.25" customHeight="1" thickBot="1">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9"/>
      <c r="AG27" s="998"/>
      <c r="AH27" s="998"/>
      <c r="AI27" s="998"/>
      <c r="AJ27" s="1050"/>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16"/>
      <c r="BJ27" s="352"/>
      <c r="BK27" s="352"/>
      <c r="BL27" s="352"/>
      <c r="BM27" s="352"/>
      <c r="BN27" s="352"/>
      <c r="BO27" s="230"/>
      <c r="BP27" s="230"/>
      <c r="BQ27" s="227">
        <v>21</v>
      </c>
      <c r="BR27" s="228"/>
      <c r="BS27" s="1011"/>
      <c r="BT27" s="1012"/>
      <c r="BU27" s="1012"/>
      <c r="BV27" s="1012"/>
      <c r="BW27" s="1012"/>
      <c r="BX27" s="1012"/>
      <c r="BY27" s="1012"/>
      <c r="BZ27" s="1012"/>
      <c r="CA27" s="1012"/>
      <c r="CB27" s="1012"/>
      <c r="CC27" s="1012"/>
      <c r="CD27" s="1012"/>
      <c r="CE27" s="1012"/>
      <c r="CF27" s="1012"/>
      <c r="CG27" s="1014"/>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220"/>
    </row>
    <row r="28" spans="1:131" ht="26.25" customHeight="1" thickTop="1">
      <c r="A28" s="231">
        <v>1</v>
      </c>
      <c r="B28" s="1051" t="s">
        <v>552</v>
      </c>
      <c r="C28" s="1052"/>
      <c r="D28" s="1052"/>
      <c r="E28" s="1052"/>
      <c r="F28" s="1052"/>
      <c r="G28" s="1052"/>
      <c r="H28" s="1052"/>
      <c r="I28" s="1052"/>
      <c r="J28" s="1052"/>
      <c r="K28" s="1052"/>
      <c r="L28" s="1052"/>
      <c r="M28" s="1052"/>
      <c r="N28" s="1052"/>
      <c r="O28" s="1052"/>
      <c r="P28" s="1053"/>
      <c r="Q28" s="1054">
        <v>13431</v>
      </c>
      <c r="R28" s="1055"/>
      <c r="S28" s="1055"/>
      <c r="T28" s="1055"/>
      <c r="U28" s="1055"/>
      <c r="V28" s="1055">
        <v>13416</v>
      </c>
      <c r="W28" s="1055"/>
      <c r="X28" s="1055"/>
      <c r="Y28" s="1055"/>
      <c r="Z28" s="1055"/>
      <c r="AA28" s="1055">
        <v>15</v>
      </c>
      <c r="AB28" s="1055"/>
      <c r="AC28" s="1055"/>
      <c r="AD28" s="1055"/>
      <c r="AE28" s="1056"/>
      <c r="AF28" s="1057">
        <v>15</v>
      </c>
      <c r="AG28" s="1055"/>
      <c r="AH28" s="1055"/>
      <c r="AI28" s="1055"/>
      <c r="AJ28" s="1058"/>
      <c r="AK28" s="1044">
        <v>1358</v>
      </c>
      <c r="AL28" s="1045"/>
      <c r="AM28" s="1045"/>
      <c r="AN28" s="1045"/>
      <c r="AO28" s="1045"/>
      <c r="AP28" s="1045" t="s">
        <v>426</v>
      </c>
      <c r="AQ28" s="1045"/>
      <c r="AR28" s="1045"/>
      <c r="AS28" s="1045"/>
      <c r="AT28" s="1045"/>
      <c r="AU28" s="1045" t="s">
        <v>426</v>
      </c>
      <c r="AV28" s="1045"/>
      <c r="AW28" s="1045"/>
      <c r="AX28" s="1045"/>
      <c r="AY28" s="1045"/>
      <c r="AZ28" s="1046" t="s">
        <v>426</v>
      </c>
      <c r="BA28" s="1046"/>
      <c r="BB28" s="1046"/>
      <c r="BC28" s="1046"/>
      <c r="BD28" s="1046"/>
      <c r="BE28" s="1042"/>
      <c r="BF28" s="1042"/>
      <c r="BG28" s="1042"/>
      <c r="BH28" s="1042"/>
      <c r="BI28" s="1043"/>
      <c r="BJ28" s="352"/>
      <c r="BK28" s="352"/>
      <c r="BL28" s="352"/>
      <c r="BM28" s="352"/>
      <c r="BN28" s="352"/>
      <c r="BO28" s="230"/>
      <c r="BP28" s="230"/>
      <c r="BQ28" s="227">
        <v>22</v>
      </c>
      <c r="BR28" s="228"/>
      <c r="BS28" s="1011"/>
      <c r="BT28" s="1012"/>
      <c r="BU28" s="1012"/>
      <c r="BV28" s="1012"/>
      <c r="BW28" s="1012"/>
      <c r="BX28" s="1012"/>
      <c r="BY28" s="1012"/>
      <c r="BZ28" s="1012"/>
      <c r="CA28" s="1012"/>
      <c r="CB28" s="1012"/>
      <c r="CC28" s="1012"/>
      <c r="CD28" s="1012"/>
      <c r="CE28" s="1012"/>
      <c r="CF28" s="1012"/>
      <c r="CG28" s="1014"/>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220"/>
    </row>
    <row r="29" spans="1:131" ht="26.25" customHeight="1">
      <c r="A29" s="231">
        <v>2</v>
      </c>
      <c r="B29" s="1024" t="s">
        <v>551</v>
      </c>
      <c r="C29" s="1025"/>
      <c r="D29" s="1025"/>
      <c r="E29" s="1025"/>
      <c r="F29" s="1025"/>
      <c r="G29" s="1025"/>
      <c r="H29" s="1025"/>
      <c r="I29" s="1025"/>
      <c r="J29" s="1025"/>
      <c r="K29" s="1025"/>
      <c r="L29" s="1025"/>
      <c r="M29" s="1025"/>
      <c r="N29" s="1025"/>
      <c r="O29" s="1025"/>
      <c r="P29" s="1026"/>
      <c r="Q29" s="1038">
        <v>15700</v>
      </c>
      <c r="R29" s="1039"/>
      <c r="S29" s="1039"/>
      <c r="T29" s="1039"/>
      <c r="U29" s="1039"/>
      <c r="V29" s="1039">
        <v>15258</v>
      </c>
      <c r="W29" s="1039"/>
      <c r="X29" s="1039"/>
      <c r="Y29" s="1039"/>
      <c r="Z29" s="1039"/>
      <c r="AA29" s="1039">
        <v>442</v>
      </c>
      <c r="AB29" s="1039"/>
      <c r="AC29" s="1039"/>
      <c r="AD29" s="1039"/>
      <c r="AE29" s="1040"/>
      <c r="AF29" s="1030">
        <v>442</v>
      </c>
      <c r="AG29" s="1031"/>
      <c r="AH29" s="1031"/>
      <c r="AI29" s="1031"/>
      <c r="AJ29" s="1032"/>
      <c r="AK29" s="980">
        <v>2390</v>
      </c>
      <c r="AL29" s="975"/>
      <c r="AM29" s="975"/>
      <c r="AN29" s="975"/>
      <c r="AO29" s="975"/>
      <c r="AP29" s="975" t="s">
        <v>426</v>
      </c>
      <c r="AQ29" s="975"/>
      <c r="AR29" s="975"/>
      <c r="AS29" s="975"/>
      <c r="AT29" s="975"/>
      <c r="AU29" s="975" t="s">
        <v>426</v>
      </c>
      <c r="AV29" s="975"/>
      <c r="AW29" s="975"/>
      <c r="AX29" s="975"/>
      <c r="AY29" s="975"/>
      <c r="AZ29" s="1041" t="s">
        <v>426</v>
      </c>
      <c r="BA29" s="1041"/>
      <c r="BB29" s="1041"/>
      <c r="BC29" s="1041"/>
      <c r="BD29" s="1041"/>
      <c r="BE29" s="976"/>
      <c r="BF29" s="976"/>
      <c r="BG29" s="976"/>
      <c r="BH29" s="976"/>
      <c r="BI29" s="977"/>
      <c r="BJ29" s="352"/>
      <c r="BK29" s="352"/>
      <c r="BL29" s="352"/>
      <c r="BM29" s="352"/>
      <c r="BN29" s="352"/>
      <c r="BO29" s="230"/>
      <c r="BP29" s="230"/>
      <c r="BQ29" s="227">
        <v>23</v>
      </c>
      <c r="BR29" s="228"/>
      <c r="BS29" s="1011"/>
      <c r="BT29" s="1012"/>
      <c r="BU29" s="1012"/>
      <c r="BV29" s="1012"/>
      <c r="BW29" s="1012"/>
      <c r="BX29" s="1012"/>
      <c r="BY29" s="1012"/>
      <c r="BZ29" s="1012"/>
      <c r="CA29" s="1012"/>
      <c r="CB29" s="1012"/>
      <c r="CC29" s="1012"/>
      <c r="CD29" s="1012"/>
      <c r="CE29" s="1012"/>
      <c r="CF29" s="1012"/>
      <c r="CG29" s="1014"/>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220"/>
    </row>
    <row r="30" spans="1:131" ht="26.25" customHeight="1">
      <c r="A30" s="231">
        <v>3</v>
      </c>
      <c r="B30" s="1024" t="s">
        <v>550</v>
      </c>
      <c r="C30" s="1025"/>
      <c r="D30" s="1025"/>
      <c r="E30" s="1025"/>
      <c r="F30" s="1025"/>
      <c r="G30" s="1025"/>
      <c r="H30" s="1025"/>
      <c r="I30" s="1025"/>
      <c r="J30" s="1025"/>
      <c r="K30" s="1025"/>
      <c r="L30" s="1025"/>
      <c r="M30" s="1025"/>
      <c r="N30" s="1025"/>
      <c r="O30" s="1025"/>
      <c r="P30" s="1026"/>
      <c r="Q30" s="1038">
        <v>2044</v>
      </c>
      <c r="R30" s="1039"/>
      <c r="S30" s="1039"/>
      <c r="T30" s="1039"/>
      <c r="U30" s="1039"/>
      <c r="V30" s="1039">
        <v>1991</v>
      </c>
      <c r="W30" s="1039"/>
      <c r="X30" s="1039"/>
      <c r="Y30" s="1039"/>
      <c r="Z30" s="1039"/>
      <c r="AA30" s="1039">
        <v>53</v>
      </c>
      <c r="AB30" s="1039"/>
      <c r="AC30" s="1039"/>
      <c r="AD30" s="1039"/>
      <c r="AE30" s="1040"/>
      <c r="AF30" s="1030">
        <v>53</v>
      </c>
      <c r="AG30" s="1031"/>
      <c r="AH30" s="1031"/>
      <c r="AI30" s="1031"/>
      <c r="AJ30" s="1032"/>
      <c r="AK30" s="980">
        <v>572</v>
      </c>
      <c r="AL30" s="975"/>
      <c r="AM30" s="975"/>
      <c r="AN30" s="975"/>
      <c r="AO30" s="975"/>
      <c r="AP30" s="975" t="s">
        <v>426</v>
      </c>
      <c r="AQ30" s="975"/>
      <c r="AR30" s="975"/>
      <c r="AS30" s="975"/>
      <c r="AT30" s="975"/>
      <c r="AU30" s="975" t="s">
        <v>426</v>
      </c>
      <c r="AV30" s="975"/>
      <c r="AW30" s="975"/>
      <c r="AX30" s="975"/>
      <c r="AY30" s="975"/>
      <c r="AZ30" s="1041" t="s">
        <v>426</v>
      </c>
      <c r="BA30" s="1041"/>
      <c r="BB30" s="1041"/>
      <c r="BC30" s="1041"/>
      <c r="BD30" s="1041"/>
      <c r="BE30" s="976"/>
      <c r="BF30" s="976"/>
      <c r="BG30" s="976"/>
      <c r="BH30" s="976"/>
      <c r="BI30" s="977"/>
      <c r="BJ30" s="352"/>
      <c r="BK30" s="352"/>
      <c r="BL30" s="352"/>
      <c r="BM30" s="352"/>
      <c r="BN30" s="352"/>
      <c r="BO30" s="230"/>
      <c r="BP30" s="230"/>
      <c r="BQ30" s="227">
        <v>24</v>
      </c>
      <c r="BR30" s="228"/>
      <c r="BS30" s="1011"/>
      <c r="BT30" s="1012"/>
      <c r="BU30" s="1012"/>
      <c r="BV30" s="1012"/>
      <c r="BW30" s="1012"/>
      <c r="BX30" s="1012"/>
      <c r="BY30" s="1012"/>
      <c r="BZ30" s="1012"/>
      <c r="CA30" s="1012"/>
      <c r="CB30" s="1012"/>
      <c r="CC30" s="1012"/>
      <c r="CD30" s="1012"/>
      <c r="CE30" s="1012"/>
      <c r="CF30" s="1012"/>
      <c r="CG30" s="1014"/>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220"/>
    </row>
    <row r="31" spans="1:131" ht="26.25" customHeight="1">
      <c r="A31" s="231">
        <v>4</v>
      </c>
      <c r="B31" s="1024" t="s">
        <v>549</v>
      </c>
      <c r="C31" s="1025"/>
      <c r="D31" s="1025"/>
      <c r="E31" s="1025"/>
      <c r="F31" s="1025"/>
      <c r="G31" s="1025"/>
      <c r="H31" s="1025"/>
      <c r="I31" s="1025"/>
      <c r="J31" s="1025"/>
      <c r="K31" s="1025"/>
      <c r="L31" s="1025"/>
      <c r="M31" s="1025"/>
      <c r="N31" s="1025"/>
      <c r="O31" s="1025"/>
      <c r="P31" s="1026"/>
      <c r="Q31" s="1038">
        <v>24048</v>
      </c>
      <c r="R31" s="1039"/>
      <c r="S31" s="1039"/>
      <c r="T31" s="1039"/>
      <c r="U31" s="1039"/>
      <c r="V31" s="1039">
        <v>24623</v>
      </c>
      <c r="W31" s="1039"/>
      <c r="X31" s="1039"/>
      <c r="Y31" s="1039"/>
      <c r="Z31" s="1039"/>
      <c r="AA31" s="1039">
        <v>-575</v>
      </c>
      <c r="AB31" s="1039"/>
      <c r="AC31" s="1039"/>
      <c r="AD31" s="1039"/>
      <c r="AE31" s="1040"/>
      <c r="AF31" s="1030">
        <v>-598</v>
      </c>
      <c r="AG31" s="1031"/>
      <c r="AH31" s="1031"/>
      <c r="AI31" s="1031"/>
      <c r="AJ31" s="1032"/>
      <c r="AK31" s="980" t="s">
        <v>426</v>
      </c>
      <c r="AL31" s="975"/>
      <c r="AM31" s="975"/>
      <c r="AN31" s="975"/>
      <c r="AO31" s="975"/>
      <c r="AP31" s="975">
        <v>1608</v>
      </c>
      <c r="AQ31" s="975"/>
      <c r="AR31" s="975"/>
      <c r="AS31" s="975"/>
      <c r="AT31" s="975"/>
      <c r="AU31" s="975" t="s">
        <v>426</v>
      </c>
      <c r="AV31" s="975"/>
      <c r="AW31" s="975"/>
      <c r="AX31" s="975"/>
      <c r="AY31" s="975"/>
      <c r="AZ31" s="1041" t="s">
        <v>426</v>
      </c>
      <c r="BA31" s="1041"/>
      <c r="BB31" s="1041"/>
      <c r="BC31" s="1041"/>
      <c r="BD31" s="1041"/>
      <c r="BE31" s="976"/>
      <c r="BF31" s="976"/>
      <c r="BG31" s="976"/>
      <c r="BH31" s="976"/>
      <c r="BI31" s="977"/>
      <c r="BJ31" s="352"/>
      <c r="BK31" s="352"/>
      <c r="BL31" s="352"/>
      <c r="BM31" s="352"/>
      <c r="BN31" s="352"/>
      <c r="BO31" s="230"/>
      <c r="BP31" s="230"/>
      <c r="BQ31" s="227">
        <v>25</v>
      </c>
      <c r="BR31" s="228"/>
      <c r="BS31" s="1011"/>
      <c r="BT31" s="1012"/>
      <c r="BU31" s="1012"/>
      <c r="BV31" s="1012"/>
      <c r="BW31" s="1012"/>
      <c r="BX31" s="1012"/>
      <c r="BY31" s="1012"/>
      <c r="BZ31" s="1012"/>
      <c r="CA31" s="1012"/>
      <c r="CB31" s="1012"/>
      <c r="CC31" s="1012"/>
      <c r="CD31" s="1012"/>
      <c r="CE31" s="1012"/>
      <c r="CF31" s="1012"/>
      <c r="CG31" s="1014"/>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220"/>
    </row>
    <row r="32" spans="1:131" ht="26.25" customHeight="1">
      <c r="A32" s="231">
        <v>5</v>
      </c>
      <c r="B32" s="1024" t="s">
        <v>548</v>
      </c>
      <c r="C32" s="1025"/>
      <c r="D32" s="1025"/>
      <c r="E32" s="1025"/>
      <c r="F32" s="1025"/>
      <c r="G32" s="1025"/>
      <c r="H32" s="1025"/>
      <c r="I32" s="1025"/>
      <c r="J32" s="1025"/>
      <c r="K32" s="1025"/>
      <c r="L32" s="1025"/>
      <c r="M32" s="1025"/>
      <c r="N32" s="1025"/>
      <c r="O32" s="1025"/>
      <c r="P32" s="1026"/>
      <c r="Q32" s="1038">
        <v>33</v>
      </c>
      <c r="R32" s="1039"/>
      <c r="S32" s="1039"/>
      <c r="T32" s="1039"/>
      <c r="U32" s="1039"/>
      <c r="V32" s="1039">
        <v>33</v>
      </c>
      <c r="W32" s="1039"/>
      <c r="X32" s="1039"/>
      <c r="Y32" s="1039"/>
      <c r="Z32" s="1039"/>
      <c r="AA32" s="1039">
        <v>0</v>
      </c>
      <c r="AB32" s="1039"/>
      <c r="AC32" s="1039"/>
      <c r="AD32" s="1039"/>
      <c r="AE32" s="1040"/>
      <c r="AF32" s="1030">
        <v>0</v>
      </c>
      <c r="AG32" s="1031"/>
      <c r="AH32" s="1031"/>
      <c r="AI32" s="1031"/>
      <c r="AJ32" s="1032"/>
      <c r="AK32" s="980">
        <v>21</v>
      </c>
      <c r="AL32" s="975"/>
      <c r="AM32" s="975"/>
      <c r="AN32" s="975"/>
      <c r="AO32" s="975"/>
      <c r="AP32" s="975">
        <v>83</v>
      </c>
      <c r="AQ32" s="975"/>
      <c r="AR32" s="975"/>
      <c r="AS32" s="975"/>
      <c r="AT32" s="975"/>
      <c r="AU32" s="975">
        <v>51</v>
      </c>
      <c r="AV32" s="975"/>
      <c r="AW32" s="975"/>
      <c r="AX32" s="975"/>
      <c r="AY32" s="975"/>
      <c r="AZ32" s="1041" t="s">
        <v>426</v>
      </c>
      <c r="BA32" s="1041"/>
      <c r="BB32" s="1041"/>
      <c r="BC32" s="1041"/>
      <c r="BD32" s="1041"/>
      <c r="BE32" s="976"/>
      <c r="BF32" s="976"/>
      <c r="BG32" s="976"/>
      <c r="BH32" s="976"/>
      <c r="BI32" s="977"/>
      <c r="BJ32" s="352"/>
      <c r="BK32" s="352"/>
      <c r="BL32" s="352"/>
      <c r="BM32" s="352"/>
      <c r="BN32" s="352"/>
      <c r="BO32" s="230"/>
      <c r="BP32" s="230"/>
      <c r="BQ32" s="227">
        <v>26</v>
      </c>
      <c r="BR32" s="228"/>
      <c r="BS32" s="1011"/>
      <c r="BT32" s="1012"/>
      <c r="BU32" s="1012"/>
      <c r="BV32" s="1012"/>
      <c r="BW32" s="1012"/>
      <c r="BX32" s="1012"/>
      <c r="BY32" s="1012"/>
      <c r="BZ32" s="1012"/>
      <c r="CA32" s="1012"/>
      <c r="CB32" s="1012"/>
      <c r="CC32" s="1012"/>
      <c r="CD32" s="1012"/>
      <c r="CE32" s="1012"/>
      <c r="CF32" s="1012"/>
      <c r="CG32" s="1014"/>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220"/>
    </row>
    <row r="33" spans="1:131" ht="26.25" customHeight="1">
      <c r="A33" s="231">
        <v>6</v>
      </c>
      <c r="B33" s="1024" t="s">
        <v>547</v>
      </c>
      <c r="C33" s="1025"/>
      <c r="D33" s="1025"/>
      <c r="E33" s="1025"/>
      <c r="F33" s="1025"/>
      <c r="G33" s="1025"/>
      <c r="H33" s="1025"/>
      <c r="I33" s="1025"/>
      <c r="J33" s="1025"/>
      <c r="K33" s="1025"/>
      <c r="L33" s="1025"/>
      <c r="M33" s="1025"/>
      <c r="N33" s="1025"/>
      <c r="O33" s="1025"/>
      <c r="P33" s="1026"/>
      <c r="Q33" s="1038">
        <v>2644</v>
      </c>
      <c r="R33" s="1039"/>
      <c r="S33" s="1039"/>
      <c r="T33" s="1039"/>
      <c r="U33" s="1039"/>
      <c r="V33" s="1039">
        <v>2256</v>
      </c>
      <c r="W33" s="1039"/>
      <c r="X33" s="1039"/>
      <c r="Y33" s="1039"/>
      <c r="Z33" s="1039"/>
      <c r="AA33" s="1039">
        <v>388</v>
      </c>
      <c r="AB33" s="1039"/>
      <c r="AC33" s="1039"/>
      <c r="AD33" s="1039"/>
      <c r="AE33" s="1040"/>
      <c r="AF33" s="1030">
        <v>1688</v>
      </c>
      <c r="AG33" s="1031"/>
      <c r="AH33" s="1031"/>
      <c r="AI33" s="1031"/>
      <c r="AJ33" s="1032"/>
      <c r="AK33" s="980">
        <v>51</v>
      </c>
      <c r="AL33" s="975"/>
      <c r="AM33" s="975"/>
      <c r="AN33" s="975"/>
      <c r="AO33" s="975"/>
      <c r="AP33" s="975">
        <v>8315</v>
      </c>
      <c r="AQ33" s="975"/>
      <c r="AR33" s="975"/>
      <c r="AS33" s="975"/>
      <c r="AT33" s="975"/>
      <c r="AU33" s="975">
        <v>291</v>
      </c>
      <c r="AV33" s="975"/>
      <c r="AW33" s="975"/>
      <c r="AX33" s="975"/>
      <c r="AY33" s="975"/>
      <c r="AZ33" s="1041" t="s">
        <v>426</v>
      </c>
      <c r="BA33" s="1041"/>
      <c r="BB33" s="1041"/>
      <c r="BC33" s="1041"/>
      <c r="BD33" s="1041"/>
      <c r="BE33" s="976" t="s">
        <v>542</v>
      </c>
      <c r="BF33" s="976"/>
      <c r="BG33" s="976"/>
      <c r="BH33" s="976"/>
      <c r="BI33" s="977"/>
      <c r="BJ33" s="352"/>
      <c r="BK33" s="352"/>
      <c r="BL33" s="352"/>
      <c r="BM33" s="352"/>
      <c r="BN33" s="352"/>
      <c r="BO33" s="230"/>
      <c r="BP33" s="230"/>
      <c r="BQ33" s="227">
        <v>27</v>
      </c>
      <c r="BR33" s="228"/>
      <c r="BS33" s="1011"/>
      <c r="BT33" s="1012"/>
      <c r="BU33" s="1012"/>
      <c r="BV33" s="1012"/>
      <c r="BW33" s="1012"/>
      <c r="BX33" s="1012"/>
      <c r="BY33" s="1012"/>
      <c r="BZ33" s="1012"/>
      <c r="CA33" s="1012"/>
      <c r="CB33" s="1012"/>
      <c r="CC33" s="1012"/>
      <c r="CD33" s="1012"/>
      <c r="CE33" s="1012"/>
      <c r="CF33" s="1012"/>
      <c r="CG33" s="1014"/>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220"/>
    </row>
    <row r="34" spans="1:131" ht="26.25" customHeight="1">
      <c r="A34" s="231">
        <v>7</v>
      </c>
      <c r="B34" s="1024" t="s">
        <v>546</v>
      </c>
      <c r="C34" s="1025"/>
      <c r="D34" s="1025"/>
      <c r="E34" s="1025"/>
      <c r="F34" s="1025"/>
      <c r="G34" s="1025"/>
      <c r="H34" s="1025"/>
      <c r="I34" s="1025"/>
      <c r="J34" s="1025"/>
      <c r="K34" s="1025"/>
      <c r="L34" s="1025"/>
      <c r="M34" s="1025"/>
      <c r="N34" s="1025"/>
      <c r="O34" s="1025"/>
      <c r="P34" s="1026"/>
      <c r="Q34" s="1038">
        <v>55</v>
      </c>
      <c r="R34" s="1039"/>
      <c r="S34" s="1039"/>
      <c r="T34" s="1039"/>
      <c r="U34" s="1039"/>
      <c r="V34" s="1039">
        <v>50</v>
      </c>
      <c r="W34" s="1039"/>
      <c r="X34" s="1039"/>
      <c r="Y34" s="1039"/>
      <c r="Z34" s="1039"/>
      <c r="AA34" s="1039">
        <v>5</v>
      </c>
      <c r="AB34" s="1039"/>
      <c r="AC34" s="1039"/>
      <c r="AD34" s="1039"/>
      <c r="AE34" s="1040"/>
      <c r="AF34" s="1030">
        <v>50</v>
      </c>
      <c r="AG34" s="1031"/>
      <c r="AH34" s="1031"/>
      <c r="AI34" s="1031"/>
      <c r="AJ34" s="1032"/>
      <c r="AK34" s="980">
        <v>37</v>
      </c>
      <c r="AL34" s="975"/>
      <c r="AM34" s="975"/>
      <c r="AN34" s="975"/>
      <c r="AO34" s="975"/>
      <c r="AP34" s="975" t="s">
        <v>426</v>
      </c>
      <c r="AQ34" s="975"/>
      <c r="AR34" s="975"/>
      <c r="AS34" s="975"/>
      <c r="AT34" s="975"/>
      <c r="AU34" s="975" t="s">
        <v>426</v>
      </c>
      <c r="AV34" s="975"/>
      <c r="AW34" s="975"/>
      <c r="AX34" s="975"/>
      <c r="AY34" s="975"/>
      <c r="AZ34" s="1041" t="s">
        <v>426</v>
      </c>
      <c r="BA34" s="1041"/>
      <c r="BB34" s="1041"/>
      <c r="BC34" s="1041"/>
      <c r="BD34" s="1041"/>
      <c r="BE34" s="976" t="s">
        <v>545</v>
      </c>
      <c r="BF34" s="976"/>
      <c r="BG34" s="976"/>
      <c r="BH34" s="976"/>
      <c r="BI34" s="977"/>
      <c r="BJ34" s="352"/>
      <c r="BK34" s="352"/>
      <c r="BL34" s="352"/>
      <c r="BM34" s="352"/>
      <c r="BN34" s="352"/>
      <c r="BO34" s="230"/>
      <c r="BP34" s="230"/>
      <c r="BQ34" s="227">
        <v>28</v>
      </c>
      <c r="BR34" s="228"/>
      <c r="BS34" s="1011"/>
      <c r="BT34" s="1012"/>
      <c r="BU34" s="1012"/>
      <c r="BV34" s="1012"/>
      <c r="BW34" s="1012"/>
      <c r="BX34" s="1012"/>
      <c r="BY34" s="1012"/>
      <c r="BZ34" s="1012"/>
      <c r="CA34" s="1012"/>
      <c r="CB34" s="1012"/>
      <c r="CC34" s="1012"/>
      <c r="CD34" s="1012"/>
      <c r="CE34" s="1012"/>
      <c r="CF34" s="1012"/>
      <c r="CG34" s="1014"/>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220"/>
    </row>
    <row r="35" spans="1:131" ht="26.25" customHeight="1">
      <c r="A35" s="231">
        <v>8</v>
      </c>
      <c r="B35" s="1024" t="s">
        <v>525</v>
      </c>
      <c r="C35" s="1025"/>
      <c r="D35" s="1025"/>
      <c r="E35" s="1025"/>
      <c r="F35" s="1025"/>
      <c r="G35" s="1025"/>
      <c r="H35" s="1025"/>
      <c r="I35" s="1025"/>
      <c r="J35" s="1025"/>
      <c r="K35" s="1025"/>
      <c r="L35" s="1025"/>
      <c r="M35" s="1025"/>
      <c r="N35" s="1025"/>
      <c r="O35" s="1025"/>
      <c r="P35" s="1026"/>
      <c r="Q35" s="1038">
        <v>493</v>
      </c>
      <c r="R35" s="1039"/>
      <c r="S35" s="1039"/>
      <c r="T35" s="1039"/>
      <c r="U35" s="1039"/>
      <c r="V35" s="1039">
        <v>486</v>
      </c>
      <c r="W35" s="1039"/>
      <c r="X35" s="1039"/>
      <c r="Y35" s="1039"/>
      <c r="Z35" s="1039"/>
      <c r="AA35" s="1039">
        <v>7</v>
      </c>
      <c r="AB35" s="1039"/>
      <c r="AC35" s="1039"/>
      <c r="AD35" s="1039"/>
      <c r="AE35" s="1040"/>
      <c r="AF35" s="1030">
        <v>6</v>
      </c>
      <c r="AG35" s="1031"/>
      <c r="AH35" s="1031"/>
      <c r="AI35" s="1031"/>
      <c r="AJ35" s="1032"/>
      <c r="AK35" s="980">
        <v>293</v>
      </c>
      <c r="AL35" s="975"/>
      <c r="AM35" s="975"/>
      <c r="AN35" s="975"/>
      <c r="AO35" s="975"/>
      <c r="AP35" s="975">
        <v>2898</v>
      </c>
      <c r="AQ35" s="975"/>
      <c r="AR35" s="975"/>
      <c r="AS35" s="975"/>
      <c r="AT35" s="975"/>
      <c r="AU35" s="975">
        <v>1297</v>
      </c>
      <c r="AV35" s="975"/>
      <c r="AW35" s="975"/>
      <c r="AX35" s="975"/>
      <c r="AY35" s="975"/>
      <c r="AZ35" s="1041" t="s">
        <v>426</v>
      </c>
      <c r="BA35" s="1041"/>
      <c r="BB35" s="1041"/>
      <c r="BC35" s="1041"/>
      <c r="BD35" s="1041"/>
      <c r="BE35" s="976" t="s">
        <v>545</v>
      </c>
      <c r="BF35" s="976"/>
      <c r="BG35" s="976"/>
      <c r="BH35" s="976"/>
      <c r="BI35" s="977"/>
      <c r="BJ35" s="352"/>
      <c r="BK35" s="352"/>
      <c r="BL35" s="352"/>
      <c r="BM35" s="352"/>
      <c r="BN35" s="352"/>
      <c r="BO35" s="230"/>
      <c r="BP35" s="230"/>
      <c r="BQ35" s="227">
        <v>29</v>
      </c>
      <c r="BR35" s="228"/>
      <c r="BS35" s="1011"/>
      <c r="BT35" s="1012"/>
      <c r="BU35" s="1012"/>
      <c r="BV35" s="1012"/>
      <c r="BW35" s="1012"/>
      <c r="BX35" s="1012"/>
      <c r="BY35" s="1012"/>
      <c r="BZ35" s="1012"/>
      <c r="CA35" s="1012"/>
      <c r="CB35" s="1012"/>
      <c r="CC35" s="1012"/>
      <c r="CD35" s="1012"/>
      <c r="CE35" s="1012"/>
      <c r="CF35" s="1012"/>
      <c r="CG35" s="1014"/>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220"/>
    </row>
    <row r="36" spans="1:131" ht="26.25" customHeight="1">
      <c r="A36" s="231">
        <v>9</v>
      </c>
      <c r="B36" s="1024" t="s">
        <v>544</v>
      </c>
      <c r="C36" s="1025"/>
      <c r="D36" s="1025"/>
      <c r="E36" s="1025"/>
      <c r="F36" s="1025"/>
      <c r="G36" s="1025"/>
      <c r="H36" s="1025"/>
      <c r="I36" s="1025"/>
      <c r="J36" s="1025"/>
      <c r="K36" s="1025"/>
      <c r="L36" s="1025"/>
      <c r="M36" s="1025"/>
      <c r="N36" s="1025"/>
      <c r="O36" s="1025"/>
      <c r="P36" s="1026"/>
      <c r="Q36" s="1038">
        <v>1996</v>
      </c>
      <c r="R36" s="1039"/>
      <c r="S36" s="1039"/>
      <c r="T36" s="1039"/>
      <c r="U36" s="1039"/>
      <c r="V36" s="1039">
        <v>1876</v>
      </c>
      <c r="W36" s="1039"/>
      <c r="X36" s="1039"/>
      <c r="Y36" s="1039"/>
      <c r="Z36" s="1039"/>
      <c r="AA36" s="1039">
        <v>120</v>
      </c>
      <c r="AB36" s="1039"/>
      <c r="AC36" s="1039"/>
      <c r="AD36" s="1039"/>
      <c r="AE36" s="1040"/>
      <c r="AF36" s="1030">
        <v>1078</v>
      </c>
      <c r="AG36" s="1031"/>
      <c r="AH36" s="1031"/>
      <c r="AI36" s="1031"/>
      <c r="AJ36" s="1032"/>
      <c r="AK36" s="980">
        <v>500</v>
      </c>
      <c r="AL36" s="975"/>
      <c r="AM36" s="975"/>
      <c r="AN36" s="975"/>
      <c r="AO36" s="975"/>
      <c r="AP36" s="975">
        <v>10967</v>
      </c>
      <c r="AQ36" s="975"/>
      <c r="AR36" s="975"/>
      <c r="AS36" s="975"/>
      <c r="AT36" s="975"/>
      <c r="AU36" s="975">
        <v>5564</v>
      </c>
      <c r="AV36" s="975"/>
      <c r="AW36" s="975"/>
      <c r="AX36" s="975"/>
      <c r="AY36" s="975"/>
      <c r="AZ36" s="1041" t="s">
        <v>426</v>
      </c>
      <c r="BA36" s="1041"/>
      <c r="BB36" s="1041"/>
      <c r="BC36" s="1041"/>
      <c r="BD36" s="1041"/>
      <c r="BE36" s="976" t="s">
        <v>543</v>
      </c>
      <c r="BF36" s="976"/>
      <c r="BG36" s="976"/>
      <c r="BH36" s="976"/>
      <c r="BI36" s="977"/>
      <c r="BJ36" s="352"/>
      <c r="BK36" s="352"/>
      <c r="BL36" s="352"/>
      <c r="BM36" s="352"/>
      <c r="BN36" s="352"/>
      <c r="BO36" s="230"/>
      <c r="BP36" s="230"/>
      <c r="BQ36" s="227">
        <v>30</v>
      </c>
      <c r="BR36" s="228"/>
      <c r="BS36" s="1011"/>
      <c r="BT36" s="1012"/>
      <c r="BU36" s="1012"/>
      <c r="BV36" s="1012"/>
      <c r="BW36" s="1012"/>
      <c r="BX36" s="1012"/>
      <c r="BY36" s="1012"/>
      <c r="BZ36" s="1012"/>
      <c r="CA36" s="1012"/>
      <c r="CB36" s="1012"/>
      <c r="CC36" s="1012"/>
      <c r="CD36" s="1012"/>
      <c r="CE36" s="1012"/>
      <c r="CF36" s="1012"/>
      <c r="CG36" s="1014"/>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220"/>
    </row>
    <row r="37" spans="1:131" ht="26.25" customHeight="1">
      <c r="A37" s="231">
        <v>10</v>
      </c>
      <c r="B37" s="1024" t="s">
        <v>541</v>
      </c>
      <c r="C37" s="1025"/>
      <c r="D37" s="1025"/>
      <c r="E37" s="1025"/>
      <c r="F37" s="1025"/>
      <c r="G37" s="1025"/>
      <c r="H37" s="1025"/>
      <c r="I37" s="1025"/>
      <c r="J37" s="1025"/>
      <c r="K37" s="1025"/>
      <c r="L37" s="1025"/>
      <c r="M37" s="1025"/>
      <c r="N37" s="1025"/>
      <c r="O37" s="1025"/>
      <c r="P37" s="1026"/>
      <c r="Q37" s="1038">
        <v>198</v>
      </c>
      <c r="R37" s="1039"/>
      <c r="S37" s="1039"/>
      <c r="T37" s="1039"/>
      <c r="U37" s="1039"/>
      <c r="V37" s="1039">
        <v>188</v>
      </c>
      <c r="W37" s="1039"/>
      <c r="X37" s="1039"/>
      <c r="Y37" s="1039"/>
      <c r="Z37" s="1039"/>
      <c r="AA37" s="1039">
        <v>10</v>
      </c>
      <c r="AB37" s="1039"/>
      <c r="AC37" s="1039"/>
      <c r="AD37" s="1039"/>
      <c r="AE37" s="1040"/>
      <c r="AF37" s="1030">
        <v>10</v>
      </c>
      <c r="AG37" s="1031"/>
      <c r="AH37" s="1031"/>
      <c r="AI37" s="1031"/>
      <c r="AJ37" s="1032"/>
      <c r="AK37" s="980">
        <v>111</v>
      </c>
      <c r="AL37" s="975"/>
      <c r="AM37" s="975"/>
      <c r="AN37" s="975"/>
      <c r="AO37" s="975"/>
      <c r="AP37" s="975">
        <v>2615</v>
      </c>
      <c r="AQ37" s="975"/>
      <c r="AR37" s="975"/>
      <c r="AS37" s="975"/>
      <c r="AT37" s="975"/>
      <c r="AU37" s="975">
        <v>1049</v>
      </c>
      <c r="AV37" s="975"/>
      <c r="AW37" s="975"/>
      <c r="AX37" s="975"/>
      <c r="AY37" s="975"/>
      <c r="AZ37" s="1041" t="s">
        <v>426</v>
      </c>
      <c r="BA37" s="1041"/>
      <c r="BB37" s="1041"/>
      <c r="BC37" s="1041"/>
      <c r="BD37" s="1041"/>
      <c r="BE37" s="976" t="s">
        <v>539</v>
      </c>
      <c r="BF37" s="976"/>
      <c r="BG37" s="976"/>
      <c r="BH37" s="976"/>
      <c r="BI37" s="977"/>
      <c r="BJ37" s="352"/>
      <c r="BK37" s="352"/>
      <c r="BL37" s="352"/>
      <c r="BM37" s="352"/>
      <c r="BN37" s="352"/>
      <c r="BO37" s="230"/>
      <c r="BP37" s="230"/>
      <c r="BQ37" s="227">
        <v>31</v>
      </c>
      <c r="BR37" s="228"/>
      <c r="BS37" s="1011"/>
      <c r="BT37" s="1012"/>
      <c r="BU37" s="1012"/>
      <c r="BV37" s="1012"/>
      <c r="BW37" s="1012"/>
      <c r="BX37" s="1012"/>
      <c r="BY37" s="1012"/>
      <c r="BZ37" s="1012"/>
      <c r="CA37" s="1012"/>
      <c r="CB37" s="1012"/>
      <c r="CC37" s="1012"/>
      <c r="CD37" s="1012"/>
      <c r="CE37" s="1012"/>
      <c r="CF37" s="1012"/>
      <c r="CG37" s="1014"/>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220"/>
    </row>
    <row r="38" spans="1:131" ht="26.25" customHeight="1">
      <c r="A38" s="231">
        <v>11</v>
      </c>
      <c r="B38" s="1024" t="s">
        <v>540</v>
      </c>
      <c r="C38" s="1025"/>
      <c r="D38" s="1025"/>
      <c r="E38" s="1025"/>
      <c r="F38" s="1025"/>
      <c r="G38" s="1025"/>
      <c r="H38" s="1025"/>
      <c r="I38" s="1025"/>
      <c r="J38" s="1025"/>
      <c r="K38" s="1025"/>
      <c r="L38" s="1025"/>
      <c r="M38" s="1025"/>
      <c r="N38" s="1025"/>
      <c r="O38" s="1025"/>
      <c r="P38" s="1026"/>
      <c r="Q38" s="1038">
        <v>26</v>
      </c>
      <c r="R38" s="1039"/>
      <c r="S38" s="1039"/>
      <c r="T38" s="1039"/>
      <c r="U38" s="1039"/>
      <c r="V38" s="1039">
        <v>26</v>
      </c>
      <c r="W38" s="1039"/>
      <c r="X38" s="1039"/>
      <c r="Y38" s="1039"/>
      <c r="Z38" s="1039"/>
      <c r="AA38" s="1039">
        <v>0</v>
      </c>
      <c r="AB38" s="1039"/>
      <c r="AC38" s="1039"/>
      <c r="AD38" s="1039"/>
      <c r="AE38" s="1040"/>
      <c r="AF38" s="1030">
        <v>0</v>
      </c>
      <c r="AG38" s="1031"/>
      <c r="AH38" s="1031"/>
      <c r="AI38" s="1031"/>
      <c r="AJ38" s="1032"/>
      <c r="AK38" s="980">
        <v>21</v>
      </c>
      <c r="AL38" s="975"/>
      <c r="AM38" s="975"/>
      <c r="AN38" s="975"/>
      <c r="AO38" s="975"/>
      <c r="AP38" s="975">
        <v>79</v>
      </c>
      <c r="AQ38" s="975"/>
      <c r="AR38" s="975"/>
      <c r="AS38" s="975"/>
      <c r="AT38" s="975"/>
      <c r="AU38" s="975">
        <v>79</v>
      </c>
      <c r="AV38" s="975"/>
      <c r="AW38" s="975"/>
      <c r="AX38" s="975"/>
      <c r="AY38" s="975"/>
      <c r="AZ38" s="1041" t="s">
        <v>426</v>
      </c>
      <c r="BA38" s="1041"/>
      <c r="BB38" s="1041"/>
      <c r="BC38" s="1041"/>
      <c r="BD38" s="1041"/>
      <c r="BE38" s="976" t="s">
        <v>539</v>
      </c>
      <c r="BF38" s="976"/>
      <c r="BG38" s="976"/>
      <c r="BH38" s="976"/>
      <c r="BI38" s="977"/>
      <c r="BJ38" s="352"/>
      <c r="BK38" s="352"/>
      <c r="BL38" s="352"/>
      <c r="BM38" s="352"/>
      <c r="BN38" s="352"/>
      <c r="BO38" s="230"/>
      <c r="BP38" s="230"/>
      <c r="BQ38" s="227">
        <v>32</v>
      </c>
      <c r="BR38" s="228"/>
      <c r="BS38" s="1011"/>
      <c r="BT38" s="1012"/>
      <c r="BU38" s="1012"/>
      <c r="BV38" s="1012"/>
      <c r="BW38" s="1012"/>
      <c r="BX38" s="1012"/>
      <c r="BY38" s="1012"/>
      <c r="BZ38" s="1012"/>
      <c r="CA38" s="1012"/>
      <c r="CB38" s="1012"/>
      <c r="CC38" s="1012"/>
      <c r="CD38" s="1012"/>
      <c r="CE38" s="1012"/>
      <c r="CF38" s="1012"/>
      <c r="CG38" s="1014"/>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220"/>
    </row>
    <row r="39" spans="1:131" ht="26.25" customHeight="1">
      <c r="A39" s="231">
        <v>12</v>
      </c>
      <c r="B39" s="1024" t="s">
        <v>538</v>
      </c>
      <c r="C39" s="1025"/>
      <c r="D39" s="1025"/>
      <c r="E39" s="1025"/>
      <c r="F39" s="1025"/>
      <c r="G39" s="1025"/>
      <c r="H39" s="1025"/>
      <c r="I39" s="1025"/>
      <c r="J39" s="1025"/>
      <c r="K39" s="1025"/>
      <c r="L39" s="1025"/>
      <c r="M39" s="1025"/>
      <c r="N39" s="1025"/>
      <c r="O39" s="1025"/>
      <c r="P39" s="1026"/>
      <c r="Q39" s="1038">
        <v>220</v>
      </c>
      <c r="R39" s="1039"/>
      <c r="S39" s="1039"/>
      <c r="T39" s="1039"/>
      <c r="U39" s="1039"/>
      <c r="V39" s="1039">
        <v>6</v>
      </c>
      <c r="W39" s="1039"/>
      <c r="X39" s="1039"/>
      <c r="Y39" s="1039"/>
      <c r="Z39" s="1039"/>
      <c r="AA39" s="1039">
        <v>214</v>
      </c>
      <c r="AB39" s="1039"/>
      <c r="AC39" s="1039"/>
      <c r="AD39" s="1039"/>
      <c r="AE39" s="1040"/>
      <c r="AF39" s="1030">
        <v>214</v>
      </c>
      <c r="AG39" s="1031"/>
      <c r="AH39" s="1031"/>
      <c r="AI39" s="1031"/>
      <c r="AJ39" s="1032"/>
      <c r="AK39" s="980" t="s">
        <v>426</v>
      </c>
      <c r="AL39" s="975"/>
      <c r="AM39" s="975"/>
      <c r="AN39" s="975"/>
      <c r="AO39" s="975"/>
      <c r="AP39" s="975" t="s">
        <v>426</v>
      </c>
      <c r="AQ39" s="975"/>
      <c r="AR39" s="975"/>
      <c r="AS39" s="975"/>
      <c r="AT39" s="975"/>
      <c r="AU39" s="975" t="s">
        <v>426</v>
      </c>
      <c r="AV39" s="975"/>
      <c r="AW39" s="975"/>
      <c r="AX39" s="975"/>
      <c r="AY39" s="975"/>
      <c r="AZ39" s="1041" t="s">
        <v>426</v>
      </c>
      <c r="BA39" s="1041"/>
      <c r="BB39" s="1041"/>
      <c r="BC39" s="1041"/>
      <c r="BD39" s="1041"/>
      <c r="BE39" s="976" t="s">
        <v>537</v>
      </c>
      <c r="BF39" s="976"/>
      <c r="BG39" s="976"/>
      <c r="BH39" s="976"/>
      <c r="BI39" s="977"/>
      <c r="BJ39" s="352"/>
      <c r="BK39" s="352"/>
      <c r="BL39" s="352"/>
      <c r="BM39" s="352"/>
      <c r="BN39" s="352"/>
      <c r="BO39" s="230"/>
      <c r="BP39" s="230"/>
      <c r="BQ39" s="227">
        <v>33</v>
      </c>
      <c r="BR39" s="228"/>
      <c r="BS39" s="1011"/>
      <c r="BT39" s="1012"/>
      <c r="BU39" s="1012"/>
      <c r="BV39" s="1012"/>
      <c r="BW39" s="1012"/>
      <c r="BX39" s="1012"/>
      <c r="BY39" s="1012"/>
      <c r="BZ39" s="1012"/>
      <c r="CA39" s="1012"/>
      <c r="CB39" s="1012"/>
      <c r="CC39" s="1012"/>
      <c r="CD39" s="1012"/>
      <c r="CE39" s="1012"/>
      <c r="CF39" s="1012"/>
      <c r="CG39" s="1014"/>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220"/>
    </row>
    <row r="40" spans="1:131" ht="26.25" customHeight="1">
      <c r="A40" s="227">
        <v>13</v>
      </c>
      <c r="B40" s="1024"/>
      <c r="C40" s="1025"/>
      <c r="D40" s="1025"/>
      <c r="E40" s="1025"/>
      <c r="F40" s="1025"/>
      <c r="G40" s="1025"/>
      <c r="H40" s="1025"/>
      <c r="I40" s="1025"/>
      <c r="J40" s="1025"/>
      <c r="K40" s="1025"/>
      <c r="L40" s="1025"/>
      <c r="M40" s="1025"/>
      <c r="N40" s="1025"/>
      <c r="O40" s="1025"/>
      <c r="P40" s="1026"/>
      <c r="Q40" s="1038"/>
      <c r="R40" s="1039"/>
      <c r="S40" s="1039"/>
      <c r="T40" s="1039"/>
      <c r="U40" s="1039"/>
      <c r="V40" s="1039"/>
      <c r="W40" s="1039"/>
      <c r="X40" s="1039"/>
      <c r="Y40" s="1039"/>
      <c r="Z40" s="1039"/>
      <c r="AA40" s="1039"/>
      <c r="AB40" s="1039"/>
      <c r="AC40" s="1039"/>
      <c r="AD40" s="1039"/>
      <c r="AE40" s="1040"/>
      <c r="AF40" s="1030"/>
      <c r="AG40" s="1031"/>
      <c r="AH40" s="1031"/>
      <c r="AI40" s="1031"/>
      <c r="AJ40" s="1032"/>
      <c r="AK40" s="980"/>
      <c r="AL40" s="975"/>
      <c r="AM40" s="975"/>
      <c r="AN40" s="975"/>
      <c r="AO40" s="975"/>
      <c r="AP40" s="975"/>
      <c r="AQ40" s="975"/>
      <c r="AR40" s="975"/>
      <c r="AS40" s="975"/>
      <c r="AT40" s="975"/>
      <c r="AU40" s="975"/>
      <c r="AV40" s="975"/>
      <c r="AW40" s="975"/>
      <c r="AX40" s="975"/>
      <c r="AY40" s="975"/>
      <c r="AZ40" s="1041"/>
      <c r="BA40" s="1041"/>
      <c r="BB40" s="1041"/>
      <c r="BC40" s="1041"/>
      <c r="BD40" s="1041"/>
      <c r="BE40" s="976"/>
      <c r="BF40" s="976"/>
      <c r="BG40" s="976"/>
      <c r="BH40" s="976"/>
      <c r="BI40" s="977"/>
      <c r="BJ40" s="352"/>
      <c r="BK40" s="352"/>
      <c r="BL40" s="352"/>
      <c r="BM40" s="352"/>
      <c r="BN40" s="352"/>
      <c r="BO40" s="230"/>
      <c r="BP40" s="230"/>
      <c r="BQ40" s="227">
        <v>34</v>
      </c>
      <c r="BR40" s="228"/>
      <c r="BS40" s="1011"/>
      <c r="BT40" s="1012"/>
      <c r="BU40" s="1012"/>
      <c r="BV40" s="1012"/>
      <c r="BW40" s="1012"/>
      <c r="BX40" s="1012"/>
      <c r="BY40" s="1012"/>
      <c r="BZ40" s="1012"/>
      <c r="CA40" s="1012"/>
      <c r="CB40" s="1012"/>
      <c r="CC40" s="1012"/>
      <c r="CD40" s="1012"/>
      <c r="CE40" s="1012"/>
      <c r="CF40" s="1012"/>
      <c r="CG40" s="1014"/>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220"/>
    </row>
    <row r="41" spans="1:131" ht="26.25" customHeight="1">
      <c r="A41" s="227">
        <v>14</v>
      </c>
      <c r="B41" s="1024"/>
      <c r="C41" s="1025"/>
      <c r="D41" s="1025"/>
      <c r="E41" s="1025"/>
      <c r="F41" s="1025"/>
      <c r="G41" s="1025"/>
      <c r="H41" s="1025"/>
      <c r="I41" s="1025"/>
      <c r="J41" s="1025"/>
      <c r="K41" s="1025"/>
      <c r="L41" s="1025"/>
      <c r="M41" s="1025"/>
      <c r="N41" s="1025"/>
      <c r="O41" s="1025"/>
      <c r="P41" s="1026"/>
      <c r="Q41" s="1038"/>
      <c r="R41" s="1039"/>
      <c r="S41" s="1039"/>
      <c r="T41" s="1039"/>
      <c r="U41" s="1039"/>
      <c r="V41" s="1039"/>
      <c r="W41" s="1039"/>
      <c r="X41" s="1039"/>
      <c r="Y41" s="1039"/>
      <c r="Z41" s="1039"/>
      <c r="AA41" s="1039"/>
      <c r="AB41" s="1039"/>
      <c r="AC41" s="1039"/>
      <c r="AD41" s="1039"/>
      <c r="AE41" s="1040"/>
      <c r="AF41" s="1030"/>
      <c r="AG41" s="1031"/>
      <c r="AH41" s="1031"/>
      <c r="AI41" s="1031"/>
      <c r="AJ41" s="1032"/>
      <c r="AK41" s="980"/>
      <c r="AL41" s="975"/>
      <c r="AM41" s="975"/>
      <c r="AN41" s="975"/>
      <c r="AO41" s="975"/>
      <c r="AP41" s="975"/>
      <c r="AQ41" s="975"/>
      <c r="AR41" s="975"/>
      <c r="AS41" s="975"/>
      <c r="AT41" s="975"/>
      <c r="AU41" s="975"/>
      <c r="AV41" s="975"/>
      <c r="AW41" s="975"/>
      <c r="AX41" s="975"/>
      <c r="AY41" s="975"/>
      <c r="AZ41" s="1041"/>
      <c r="BA41" s="1041"/>
      <c r="BB41" s="1041"/>
      <c r="BC41" s="1041"/>
      <c r="BD41" s="1041"/>
      <c r="BE41" s="976"/>
      <c r="BF41" s="976"/>
      <c r="BG41" s="976"/>
      <c r="BH41" s="976"/>
      <c r="BI41" s="977"/>
      <c r="BJ41" s="352"/>
      <c r="BK41" s="352"/>
      <c r="BL41" s="352"/>
      <c r="BM41" s="352"/>
      <c r="BN41" s="352"/>
      <c r="BO41" s="230"/>
      <c r="BP41" s="230"/>
      <c r="BQ41" s="227">
        <v>35</v>
      </c>
      <c r="BR41" s="228"/>
      <c r="BS41" s="1011"/>
      <c r="BT41" s="1012"/>
      <c r="BU41" s="1012"/>
      <c r="BV41" s="1012"/>
      <c r="BW41" s="1012"/>
      <c r="BX41" s="1012"/>
      <c r="BY41" s="1012"/>
      <c r="BZ41" s="1012"/>
      <c r="CA41" s="1012"/>
      <c r="CB41" s="1012"/>
      <c r="CC41" s="1012"/>
      <c r="CD41" s="1012"/>
      <c r="CE41" s="1012"/>
      <c r="CF41" s="1012"/>
      <c r="CG41" s="1014"/>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220"/>
    </row>
    <row r="42" spans="1:131" ht="26.25" customHeight="1">
      <c r="A42" s="227">
        <v>15</v>
      </c>
      <c r="B42" s="1024"/>
      <c r="C42" s="1025"/>
      <c r="D42" s="1025"/>
      <c r="E42" s="1025"/>
      <c r="F42" s="1025"/>
      <c r="G42" s="1025"/>
      <c r="H42" s="1025"/>
      <c r="I42" s="1025"/>
      <c r="J42" s="1025"/>
      <c r="K42" s="1025"/>
      <c r="L42" s="1025"/>
      <c r="M42" s="1025"/>
      <c r="N42" s="1025"/>
      <c r="O42" s="1025"/>
      <c r="P42" s="1026"/>
      <c r="Q42" s="1038"/>
      <c r="R42" s="1039"/>
      <c r="S42" s="1039"/>
      <c r="T42" s="1039"/>
      <c r="U42" s="1039"/>
      <c r="V42" s="1039"/>
      <c r="W42" s="1039"/>
      <c r="X42" s="1039"/>
      <c r="Y42" s="1039"/>
      <c r="Z42" s="1039"/>
      <c r="AA42" s="1039"/>
      <c r="AB42" s="1039"/>
      <c r="AC42" s="1039"/>
      <c r="AD42" s="1039"/>
      <c r="AE42" s="1040"/>
      <c r="AF42" s="1030"/>
      <c r="AG42" s="1031"/>
      <c r="AH42" s="1031"/>
      <c r="AI42" s="1031"/>
      <c r="AJ42" s="1032"/>
      <c r="AK42" s="980"/>
      <c r="AL42" s="975"/>
      <c r="AM42" s="975"/>
      <c r="AN42" s="975"/>
      <c r="AO42" s="975"/>
      <c r="AP42" s="975"/>
      <c r="AQ42" s="975"/>
      <c r="AR42" s="975"/>
      <c r="AS42" s="975"/>
      <c r="AT42" s="975"/>
      <c r="AU42" s="975"/>
      <c r="AV42" s="975"/>
      <c r="AW42" s="975"/>
      <c r="AX42" s="975"/>
      <c r="AY42" s="975"/>
      <c r="AZ42" s="1041"/>
      <c r="BA42" s="1041"/>
      <c r="BB42" s="1041"/>
      <c r="BC42" s="1041"/>
      <c r="BD42" s="1041"/>
      <c r="BE42" s="976"/>
      <c r="BF42" s="976"/>
      <c r="BG42" s="976"/>
      <c r="BH42" s="976"/>
      <c r="BI42" s="977"/>
      <c r="BJ42" s="352"/>
      <c r="BK42" s="352"/>
      <c r="BL42" s="352"/>
      <c r="BM42" s="352"/>
      <c r="BN42" s="352"/>
      <c r="BO42" s="230"/>
      <c r="BP42" s="230"/>
      <c r="BQ42" s="227">
        <v>36</v>
      </c>
      <c r="BR42" s="228"/>
      <c r="BS42" s="1011"/>
      <c r="BT42" s="1012"/>
      <c r="BU42" s="1012"/>
      <c r="BV42" s="1012"/>
      <c r="BW42" s="1012"/>
      <c r="BX42" s="1012"/>
      <c r="BY42" s="1012"/>
      <c r="BZ42" s="1012"/>
      <c r="CA42" s="1012"/>
      <c r="CB42" s="1012"/>
      <c r="CC42" s="1012"/>
      <c r="CD42" s="1012"/>
      <c r="CE42" s="1012"/>
      <c r="CF42" s="1012"/>
      <c r="CG42" s="1014"/>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220"/>
    </row>
    <row r="43" spans="1:131" ht="26.25" customHeight="1">
      <c r="A43" s="227">
        <v>16</v>
      </c>
      <c r="B43" s="1024"/>
      <c r="C43" s="1025"/>
      <c r="D43" s="1025"/>
      <c r="E43" s="1025"/>
      <c r="F43" s="1025"/>
      <c r="G43" s="1025"/>
      <c r="H43" s="1025"/>
      <c r="I43" s="1025"/>
      <c r="J43" s="1025"/>
      <c r="K43" s="1025"/>
      <c r="L43" s="1025"/>
      <c r="M43" s="1025"/>
      <c r="N43" s="1025"/>
      <c r="O43" s="1025"/>
      <c r="P43" s="1026"/>
      <c r="Q43" s="1038"/>
      <c r="R43" s="1039"/>
      <c r="S43" s="1039"/>
      <c r="T43" s="1039"/>
      <c r="U43" s="1039"/>
      <c r="V43" s="1039"/>
      <c r="W43" s="1039"/>
      <c r="X43" s="1039"/>
      <c r="Y43" s="1039"/>
      <c r="Z43" s="1039"/>
      <c r="AA43" s="1039"/>
      <c r="AB43" s="1039"/>
      <c r="AC43" s="1039"/>
      <c r="AD43" s="1039"/>
      <c r="AE43" s="1040"/>
      <c r="AF43" s="1030"/>
      <c r="AG43" s="1031"/>
      <c r="AH43" s="1031"/>
      <c r="AI43" s="1031"/>
      <c r="AJ43" s="1032"/>
      <c r="AK43" s="980"/>
      <c r="AL43" s="975"/>
      <c r="AM43" s="975"/>
      <c r="AN43" s="975"/>
      <c r="AO43" s="975"/>
      <c r="AP43" s="975"/>
      <c r="AQ43" s="975"/>
      <c r="AR43" s="975"/>
      <c r="AS43" s="975"/>
      <c r="AT43" s="975"/>
      <c r="AU43" s="975"/>
      <c r="AV43" s="975"/>
      <c r="AW43" s="975"/>
      <c r="AX43" s="975"/>
      <c r="AY43" s="975"/>
      <c r="AZ43" s="1041"/>
      <c r="BA43" s="1041"/>
      <c r="BB43" s="1041"/>
      <c r="BC43" s="1041"/>
      <c r="BD43" s="1041"/>
      <c r="BE43" s="976"/>
      <c r="BF43" s="976"/>
      <c r="BG43" s="976"/>
      <c r="BH43" s="976"/>
      <c r="BI43" s="977"/>
      <c r="BJ43" s="352"/>
      <c r="BK43" s="352"/>
      <c r="BL43" s="352"/>
      <c r="BM43" s="352"/>
      <c r="BN43" s="352"/>
      <c r="BO43" s="230"/>
      <c r="BP43" s="230"/>
      <c r="BQ43" s="227">
        <v>37</v>
      </c>
      <c r="BR43" s="228"/>
      <c r="BS43" s="1011"/>
      <c r="BT43" s="1012"/>
      <c r="BU43" s="1012"/>
      <c r="BV43" s="1012"/>
      <c r="BW43" s="1012"/>
      <c r="BX43" s="1012"/>
      <c r="BY43" s="1012"/>
      <c r="BZ43" s="1012"/>
      <c r="CA43" s="1012"/>
      <c r="CB43" s="1012"/>
      <c r="CC43" s="1012"/>
      <c r="CD43" s="1012"/>
      <c r="CE43" s="1012"/>
      <c r="CF43" s="1012"/>
      <c r="CG43" s="1014"/>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220"/>
    </row>
    <row r="44" spans="1:131" ht="26.25" customHeight="1">
      <c r="A44" s="227">
        <v>17</v>
      </c>
      <c r="B44" s="1024"/>
      <c r="C44" s="1025"/>
      <c r="D44" s="1025"/>
      <c r="E44" s="1025"/>
      <c r="F44" s="1025"/>
      <c r="G44" s="1025"/>
      <c r="H44" s="1025"/>
      <c r="I44" s="1025"/>
      <c r="J44" s="1025"/>
      <c r="K44" s="1025"/>
      <c r="L44" s="1025"/>
      <c r="M44" s="1025"/>
      <c r="N44" s="1025"/>
      <c r="O44" s="1025"/>
      <c r="P44" s="1026"/>
      <c r="Q44" s="1038"/>
      <c r="R44" s="1039"/>
      <c r="S44" s="1039"/>
      <c r="T44" s="1039"/>
      <c r="U44" s="1039"/>
      <c r="V44" s="1039"/>
      <c r="W44" s="1039"/>
      <c r="X44" s="1039"/>
      <c r="Y44" s="1039"/>
      <c r="Z44" s="1039"/>
      <c r="AA44" s="1039"/>
      <c r="AB44" s="1039"/>
      <c r="AC44" s="1039"/>
      <c r="AD44" s="1039"/>
      <c r="AE44" s="1040"/>
      <c r="AF44" s="1030"/>
      <c r="AG44" s="1031"/>
      <c r="AH44" s="1031"/>
      <c r="AI44" s="1031"/>
      <c r="AJ44" s="1032"/>
      <c r="AK44" s="980"/>
      <c r="AL44" s="975"/>
      <c r="AM44" s="975"/>
      <c r="AN44" s="975"/>
      <c r="AO44" s="975"/>
      <c r="AP44" s="975"/>
      <c r="AQ44" s="975"/>
      <c r="AR44" s="975"/>
      <c r="AS44" s="975"/>
      <c r="AT44" s="975"/>
      <c r="AU44" s="975"/>
      <c r="AV44" s="975"/>
      <c r="AW44" s="975"/>
      <c r="AX44" s="975"/>
      <c r="AY44" s="975"/>
      <c r="AZ44" s="1041"/>
      <c r="BA44" s="1041"/>
      <c r="BB44" s="1041"/>
      <c r="BC44" s="1041"/>
      <c r="BD44" s="1041"/>
      <c r="BE44" s="976"/>
      <c r="BF44" s="976"/>
      <c r="BG44" s="976"/>
      <c r="BH44" s="976"/>
      <c r="BI44" s="977"/>
      <c r="BJ44" s="352"/>
      <c r="BK44" s="352"/>
      <c r="BL44" s="352"/>
      <c r="BM44" s="352"/>
      <c r="BN44" s="352"/>
      <c r="BO44" s="230"/>
      <c r="BP44" s="230"/>
      <c r="BQ44" s="227">
        <v>38</v>
      </c>
      <c r="BR44" s="228"/>
      <c r="BS44" s="1011"/>
      <c r="BT44" s="1012"/>
      <c r="BU44" s="1012"/>
      <c r="BV44" s="1012"/>
      <c r="BW44" s="1012"/>
      <c r="BX44" s="1012"/>
      <c r="BY44" s="1012"/>
      <c r="BZ44" s="1012"/>
      <c r="CA44" s="1012"/>
      <c r="CB44" s="1012"/>
      <c r="CC44" s="1012"/>
      <c r="CD44" s="1012"/>
      <c r="CE44" s="1012"/>
      <c r="CF44" s="1012"/>
      <c r="CG44" s="1014"/>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220"/>
    </row>
    <row r="45" spans="1:131" ht="26.25" customHeight="1">
      <c r="A45" s="227">
        <v>18</v>
      </c>
      <c r="B45" s="1024"/>
      <c r="C45" s="1025"/>
      <c r="D45" s="1025"/>
      <c r="E45" s="1025"/>
      <c r="F45" s="1025"/>
      <c r="G45" s="1025"/>
      <c r="H45" s="1025"/>
      <c r="I45" s="1025"/>
      <c r="J45" s="1025"/>
      <c r="K45" s="1025"/>
      <c r="L45" s="1025"/>
      <c r="M45" s="1025"/>
      <c r="N45" s="1025"/>
      <c r="O45" s="1025"/>
      <c r="P45" s="1026"/>
      <c r="Q45" s="1038"/>
      <c r="R45" s="1039"/>
      <c r="S45" s="1039"/>
      <c r="T45" s="1039"/>
      <c r="U45" s="1039"/>
      <c r="V45" s="1039"/>
      <c r="W45" s="1039"/>
      <c r="X45" s="1039"/>
      <c r="Y45" s="1039"/>
      <c r="Z45" s="1039"/>
      <c r="AA45" s="1039"/>
      <c r="AB45" s="1039"/>
      <c r="AC45" s="1039"/>
      <c r="AD45" s="1039"/>
      <c r="AE45" s="1040"/>
      <c r="AF45" s="1030"/>
      <c r="AG45" s="1031"/>
      <c r="AH45" s="1031"/>
      <c r="AI45" s="1031"/>
      <c r="AJ45" s="1032"/>
      <c r="AK45" s="980"/>
      <c r="AL45" s="975"/>
      <c r="AM45" s="975"/>
      <c r="AN45" s="975"/>
      <c r="AO45" s="975"/>
      <c r="AP45" s="975"/>
      <c r="AQ45" s="975"/>
      <c r="AR45" s="975"/>
      <c r="AS45" s="975"/>
      <c r="AT45" s="975"/>
      <c r="AU45" s="975"/>
      <c r="AV45" s="975"/>
      <c r="AW45" s="975"/>
      <c r="AX45" s="975"/>
      <c r="AY45" s="975"/>
      <c r="AZ45" s="1041"/>
      <c r="BA45" s="1041"/>
      <c r="BB45" s="1041"/>
      <c r="BC45" s="1041"/>
      <c r="BD45" s="1041"/>
      <c r="BE45" s="976"/>
      <c r="BF45" s="976"/>
      <c r="BG45" s="976"/>
      <c r="BH45" s="976"/>
      <c r="BI45" s="977"/>
      <c r="BJ45" s="352"/>
      <c r="BK45" s="352"/>
      <c r="BL45" s="352"/>
      <c r="BM45" s="352"/>
      <c r="BN45" s="352"/>
      <c r="BO45" s="230"/>
      <c r="BP45" s="230"/>
      <c r="BQ45" s="227">
        <v>39</v>
      </c>
      <c r="BR45" s="228"/>
      <c r="BS45" s="1011"/>
      <c r="BT45" s="1012"/>
      <c r="BU45" s="1012"/>
      <c r="BV45" s="1012"/>
      <c r="BW45" s="1012"/>
      <c r="BX45" s="1012"/>
      <c r="BY45" s="1012"/>
      <c r="BZ45" s="1012"/>
      <c r="CA45" s="1012"/>
      <c r="CB45" s="1012"/>
      <c r="CC45" s="1012"/>
      <c r="CD45" s="1012"/>
      <c r="CE45" s="1012"/>
      <c r="CF45" s="1012"/>
      <c r="CG45" s="1014"/>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220"/>
    </row>
    <row r="46" spans="1:131" ht="26.25" customHeight="1">
      <c r="A46" s="227">
        <v>19</v>
      </c>
      <c r="B46" s="1024"/>
      <c r="C46" s="1025"/>
      <c r="D46" s="1025"/>
      <c r="E46" s="1025"/>
      <c r="F46" s="1025"/>
      <c r="G46" s="1025"/>
      <c r="H46" s="1025"/>
      <c r="I46" s="1025"/>
      <c r="J46" s="1025"/>
      <c r="K46" s="1025"/>
      <c r="L46" s="1025"/>
      <c r="M46" s="1025"/>
      <c r="N46" s="1025"/>
      <c r="O46" s="1025"/>
      <c r="P46" s="1026"/>
      <c r="Q46" s="1038"/>
      <c r="R46" s="1039"/>
      <c r="S46" s="1039"/>
      <c r="T46" s="1039"/>
      <c r="U46" s="1039"/>
      <c r="V46" s="1039"/>
      <c r="W46" s="1039"/>
      <c r="X46" s="1039"/>
      <c r="Y46" s="1039"/>
      <c r="Z46" s="1039"/>
      <c r="AA46" s="1039"/>
      <c r="AB46" s="1039"/>
      <c r="AC46" s="1039"/>
      <c r="AD46" s="1039"/>
      <c r="AE46" s="1040"/>
      <c r="AF46" s="1030"/>
      <c r="AG46" s="1031"/>
      <c r="AH46" s="1031"/>
      <c r="AI46" s="1031"/>
      <c r="AJ46" s="1032"/>
      <c r="AK46" s="980"/>
      <c r="AL46" s="975"/>
      <c r="AM46" s="975"/>
      <c r="AN46" s="975"/>
      <c r="AO46" s="975"/>
      <c r="AP46" s="975"/>
      <c r="AQ46" s="975"/>
      <c r="AR46" s="975"/>
      <c r="AS46" s="975"/>
      <c r="AT46" s="975"/>
      <c r="AU46" s="975"/>
      <c r="AV46" s="975"/>
      <c r="AW46" s="975"/>
      <c r="AX46" s="975"/>
      <c r="AY46" s="975"/>
      <c r="AZ46" s="1041"/>
      <c r="BA46" s="1041"/>
      <c r="BB46" s="1041"/>
      <c r="BC46" s="1041"/>
      <c r="BD46" s="1041"/>
      <c r="BE46" s="976"/>
      <c r="BF46" s="976"/>
      <c r="BG46" s="976"/>
      <c r="BH46" s="976"/>
      <c r="BI46" s="977"/>
      <c r="BJ46" s="352"/>
      <c r="BK46" s="352"/>
      <c r="BL46" s="352"/>
      <c r="BM46" s="352"/>
      <c r="BN46" s="352"/>
      <c r="BO46" s="230"/>
      <c r="BP46" s="230"/>
      <c r="BQ46" s="227">
        <v>40</v>
      </c>
      <c r="BR46" s="228"/>
      <c r="BS46" s="1011"/>
      <c r="BT46" s="1012"/>
      <c r="BU46" s="1012"/>
      <c r="BV46" s="1012"/>
      <c r="BW46" s="1012"/>
      <c r="BX46" s="1012"/>
      <c r="BY46" s="1012"/>
      <c r="BZ46" s="1012"/>
      <c r="CA46" s="1012"/>
      <c r="CB46" s="1012"/>
      <c r="CC46" s="1012"/>
      <c r="CD46" s="1012"/>
      <c r="CE46" s="1012"/>
      <c r="CF46" s="1012"/>
      <c r="CG46" s="1014"/>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220"/>
    </row>
    <row r="47" spans="1:131" ht="26.25" customHeight="1">
      <c r="A47" s="227">
        <v>20</v>
      </c>
      <c r="B47" s="1024"/>
      <c r="C47" s="1025"/>
      <c r="D47" s="1025"/>
      <c r="E47" s="1025"/>
      <c r="F47" s="1025"/>
      <c r="G47" s="1025"/>
      <c r="H47" s="1025"/>
      <c r="I47" s="1025"/>
      <c r="J47" s="1025"/>
      <c r="K47" s="1025"/>
      <c r="L47" s="1025"/>
      <c r="M47" s="1025"/>
      <c r="N47" s="1025"/>
      <c r="O47" s="1025"/>
      <c r="P47" s="1026"/>
      <c r="Q47" s="1038"/>
      <c r="R47" s="1039"/>
      <c r="S47" s="1039"/>
      <c r="T47" s="1039"/>
      <c r="U47" s="1039"/>
      <c r="V47" s="1039"/>
      <c r="W47" s="1039"/>
      <c r="X47" s="1039"/>
      <c r="Y47" s="1039"/>
      <c r="Z47" s="1039"/>
      <c r="AA47" s="1039"/>
      <c r="AB47" s="1039"/>
      <c r="AC47" s="1039"/>
      <c r="AD47" s="1039"/>
      <c r="AE47" s="1040"/>
      <c r="AF47" s="1030"/>
      <c r="AG47" s="1031"/>
      <c r="AH47" s="1031"/>
      <c r="AI47" s="1031"/>
      <c r="AJ47" s="1032"/>
      <c r="AK47" s="980"/>
      <c r="AL47" s="975"/>
      <c r="AM47" s="975"/>
      <c r="AN47" s="975"/>
      <c r="AO47" s="975"/>
      <c r="AP47" s="975"/>
      <c r="AQ47" s="975"/>
      <c r="AR47" s="975"/>
      <c r="AS47" s="975"/>
      <c r="AT47" s="975"/>
      <c r="AU47" s="975"/>
      <c r="AV47" s="975"/>
      <c r="AW47" s="975"/>
      <c r="AX47" s="975"/>
      <c r="AY47" s="975"/>
      <c r="AZ47" s="1041"/>
      <c r="BA47" s="1041"/>
      <c r="BB47" s="1041"/>
      <c r="BC47" s="1041"/>
      <c r="BD47" s="1041"/>
      <c r="BE47" s="976"/>
      <c r="BF47" s="976"/>
      <c r="BG47" s="976"/>
      <c r="BH47" s="976"/>
      <c r="BI47" s="977"/>
      <c r="BJ47" s="352"/>
      <c r="BK47" s="352"/>
      <c r="BL47" s="352"/>
      <c r="BM47" s="352"/>
      <c r="BN47" s="352"/>
      <c r="BO47" s="230"/>
      <c r="BP47" s="230"/>
      <c r="BQ47" s="227">
        <v>41</v>
      </c>
      <c r="BR47" s="228"/>
      <c r="BS47" s="1011"/>
      <c r="BT47" s="1012"/>
      <c r="BU47" s="1012"/>
      <c r="BV47" s="1012"/>
      <c r="BW47" s="1012"/>
      <c r="BX47" s="1012"/>
      <c r="BY47" s="1012"/>
      <c r="BZ47" s="1012"/>
      <c r="CA47" s="1012"/>
      <c r="CB47" s="1012"/>
      <c r="CC47" s="1012"/>
      <c r="CD47" s="1012"/>
      <c r="CE47" s="1012"/>
      <c r="CF47" s="1012"/>
      <c r="CG47" s="1014"/>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220"/>
    </row>
    <row r="48" spans="1:131" ht="26.25" customHeight="1">
      <c r="A48" s="227">
        <v>21</v>
      </c>
      <c r="B48" s="1024"/>
      <c r="C48" s="1025"/>
      <c r="D48" s="1025"/>
      <c r="E48" s="1025"/>
      <c r="F48" s="1025"/>
      <c r="G48" s="1025"/>
      <c r="H48" s="1025"/>
      <c r="I48" s="1025"/>
      <c r="J48" s="1025"/>
      <c r="K48" s="1025"/>
      <c r="L48" s="1025"/>
      <c r="M48" s="1025"/>
      <c r="N48" s="1025"/>
      <c r="O48" s="1025"/>
      <c r="P48" s="1026"/>
      <c r="Q48" s="1038"/>
      <c r="R48" s="1039"/>
      <c r="S48" s="1039"/>
      <c r="T48" s="1039"/>
      <c r="U48" s="1039"/>
      <c r="V48" s="1039"/>
      <c r="W48" s="1039"/>
      <c r="X48" s="1039"/>
      <c r="Y48" s="1039"/>
      <c r="Z48" s="1039"/>
      <c r="AA48" s="1039"/>
      <c r="AB48" s="1039"/>
      <c r="AC48" s="1039"/>
      <c r="AD48" s="1039"/>
      <c r="AE48" s="1040"/>
      <c r="AF48" s="1030"/>
      <c r="AG48" s="1031"/>
      <c r="AH48" s="1031"/>
      <c r="AI48" s="1031"/>
      <c r="AJ48" s="1032"/>
      <c r="AK48" s="980"/>
      <c r="AL48" s="975"/>
      <c r="AM48" s="975"/>
      <c r="AN48" s="975"/>
      <c r="AO48" s="975"/>
      <c r="AP48" s="975"/>
      <c r="AQ48" s="975"/>
      <c r="AR48" s="975"/>
      <c r="AS48" s="975"/>
      <c r="AT48" s="975"/>
      <c r="AU48" s="975"/>
      <c r="AV48" s="975"/>
      <c r="AW48" s="975"/>
      <c r="AX48" s="975"/>
      <c r="AY48" s="975"/>
      <c r="AZ48" s="1041"/>
      <c r="BA48" s="1041"/>
      <c r="BB48" s="1041"/>
      <c r="BC48" s="1041"/>
      <c r="BD48" s="1041"/>
      <c r="BE48" s="976"/>
      <c r="BF48" s="976"/>
      <c r="BG48" s="976"/>
      <c r="BH48" s="976"/>
      <c r="BI48" s="977"/>
      <c r="BJ48" s="352"/>
      <c r="BK48" s="352"/>
      <c r="BL48" s="352"/>
      <c r="BM48" s="352"/>
      <c r="BN48" s="352"/>
      <c r="BO48" s="230"/>
      <c r="BP48" s="230"/>
      <c r="BQ48" s="227">
        <v>42</v>
      </c>
      <c r="BR48" s="228"/>
      <c r="BS48" s="1011"/>
      <c r="BT48" s="1012"/>
      <c r="BU48" s="1012"/>
      <c r="BV48" s="1012"/>
      <c r="BW48" s="1012"/>
      <c r="BX48" s="1012"/>
      <c r="BY48" s="1012"/>
      <c r="BZ48" s="1012"/>
      <c r="CA48" s="1012"/>
      <c r="CB48" s="1012"/>
      <c r="CC48" s="1012"/>
      <c r="CD48" s="1012"/>
      <c r="CE48" s="1012"/>
      <c r="CF48" s="1012"/>
      <c r="CG48" s="1014"/>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220"/>
    </row>
    <row r="49" spans="1:131" ht="26.25" customHeight="1">
      <c r="A49" s="227">
        <v>22</v>
      </c>
      <c r="B49" s="1024"/>
      <c r="C49" s="1025"/>
      <c r="D49" s="1025"/>
      <c r="E49" s="1025"/>
      <c r="F49" s="1025"/>
      <c r="G49" s="1025"/>
      <c r="H49" s="1025"/>
      <c r="I49" s="1025"/>
      <c r="J49" s="1025"/>
      <c r="K49" s="1025"/>
      <c r="L49" s="1025"/>
      <c r="M49" s="1025"/>
      <c r="N49" s="1025"/>
      <c r="O49" s="1025"/>
      <c r="P49" s="1026"/>
      <c r="Q49" s="1038"/>
      <c r="R49" s="1039"/>
      <c r="S49" s="1039"/>
      <c r="T49" s="1039"/>
      <c r="U49" s="1039"/>
      <c r="V49" s="1039"/>
      <c r="W49" s="1039"/>
      <c r="X49" s="1039"/>
      <c r="Y49" s="1039"/>
      <c r="Z49" s="1039"/>
      <c r="AA49" s="1039"/>
      <c r="AB49" s="1039"/>
      <c r="AC49" s="1039"/>
      <c r="AD49" s="1039"/>
      <c r="AE49" s="1040"/>
      <c r="AF49" s="1030"/>
      <c r="AG49" s="1031"/>
      <c r="AH49" s="1031"/>
      <c r="AI49" s="1031"/>
      <c r="AJ49" s="1032"/>
      <c r="AK49" s="980"/>
      <c r="AL49" s="975"/>
      <c r="AM49" s="975"/>
      <c r="AN49" s="975"/>
      <c r="AO49" s="975"/>
      <c r="AP49" s="975"/>
      <c r="AQ49" s="975"/>
      <c r="AR49" s="975"/>
      <c r="AS49" s="975"/>
      <c r="AT49" s="975"/>
      <c r="AU49" s="975"/>
      <c r="AV49" s="975"/>
      <c r="AW49" s="975"/>
      <c r="AX49" s="975"/>
      <c r="AY49" s="975"/>
      <c r="AZ49" s="1041"/>
      <c r="BA49" s="1041"/>
      <c r="BB49" s="1041"/>
      <c r="BC49" s="1041"/>
      <c r="BD49" s="1041"/>
      <c r="BE49" s="976"/>
      <c r="BF49" s="976"/>
      <c r="BG49" s="976"/>
      <c r="BH49" s="976"/>
      <c r="BI49" s="977"/>
      <c r="BJ49" s="352"/>
      <c r="BK49" s="352"/>
      <c r="BL49" s="352"/>
      <c r="BM49" s="352"/>
      <c r="BN49" s="352"/>
      <c r="BO49" s="230"/>
      <c r="BP49" s="230"/>
      <c r="BQ49" s="227">
        <v>43</v>
      </c>
      <c r="BR49" s="228"/>
      <c r="BS49" s="1011"/>
      <c r="BT49" s="1012"/>
      <c r="BU49" s="1012"/>
      <c r="BV49" s="1012"/>
      <c r="BW49" s="1012"/>
      <c r="BX49" s="1012"/>
      <c r="BY49" s="1012"/>
      <c r="BZ49" s="1012"/>
      <c r="CA49" s="1012"/>
      <c r="CB49" s="1012"/>
      <c r="CC49" s="1012"/>
      <c r="CD49" s="1012"/>
      <c r="CE49" s="1012"/>
      <c r="CF49" s="1012"/>
      <c r="CG49" s="1014"/>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220"/>
    </row>
    <row r="50" spans="1:131" ht="26.25" customHeight="1">
      <c r="A50" s="227">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976"/>
      <c r="BF50" s="976"/>
      <c r="BG50" s="976"/>
      <c r="BH50" s="976"/>
      <c r="BI50" s="977"/>
      <c r="BJ50" s="352"/>
      <c r="BK50" s="352"/>
      <c r="BL50" s="352"/>
      <c r="BM50" s="352"/>
      <c r="BN50" s="352"/>
      <c r="BO50" s="230"/>
      <c r="BP50" s="230"/>
      <c r="BQ50" s="227">
        <v>44</v>
      </c>
      <c r="BR50" s="228"/>
      <c r="BS50" s="1011"/>
      <c r="BT50" s="1012"/>
      <c r="BU50" s="1012"/>
      <c r="BV50" s="1012"/>
      <c r="BW50" s="1012"/>
      <c r="BX50" s="1012"/>
      <c r="BY50" s="1012"/>
      <c r="BZ50" s="1012"/>
      <c r="CA50" s="1012"/>
      <c r="CB50" s="1012"/>
      <c r="CC50" s="1012"/>
      <c r="CD50" s="1012"/>
      <c r="CE50" s="1012"/>
      <c r="CF50" s="1012"/>
      <c r="CG50" s="1014"/>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220"/>
    </row>
    <row r="51" spans="1:131" ht="26.25" customHeight="1">
      <c r="A51" s="227">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976"/>
      <c r="BF51" s="976"/>
      <c r="BG51" s="976"/>
      <c r="BH51" s="976"/>
      <c r="BI51" s="977"/>
      <c r="BJ51" s="352"/>
      <c r="BK51" s="352"/>
      <c r="BL51" s="352"/>
      <c r="BM51" s="352"/>
      <c r="BN51" s="352"/>
      <c r="BO51" s="230"/>
      <c r="BP51" s="230"/>
      <c r="BQ51" s="227">
        <v>45</v>
      </c>
      <c r="BR51" s="228"/>
      <c r="BS51" s="1011"/>
      <c r="BT51" s="1012"/>
      <c r="BU51" s="1012"/>
      <c r="BV51" s="1012"/>
      <c r="BW51" s="1012"/>
      <c r="BX51" s="1012"/>
      <c r="BY51" s="1012"/>
      <c r="BZ51" s="1012"/>
      <c r="CA51" s="1012"/>
      <c r="CB51" s="1012"/>
      <c r="CC51" s="1012"/>
      <c r="CD51" s="1012"/>
      <c r="CE51" s="1012"/>
      <c r="CF51" s="1012"/>
      <c r="CG51" s="1014"/>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220"/>
    </row>
    <row r="52" spans="1:131" ht="26.25" customHeight="1">
      <c r="A52" s="227">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976"/>
      <c r="BF52" s="976"/>
      <c r="BG52" s="976"/>
      <c r="BH52" s="976"/>
      <c r="BI52" s="977"/>
      <c r="BJ52" s="352"/>
      <c r="BK52" s="352"/>
      <c r="BL52" s="352"/>
      <c r="BM52" s="352"/>
      <c r="BN52" s="352"/>
      <c r="BO52" s="230"/>
      <c r="BP52" s="230"/>
      <c r="BQ52" s="227">
        <v>46</v>
      </c>
      <c r="BR52" s="228"/>
      <c r="BS52" s="1011"/>
      <c r="BT52" s="1012"/>
      <c r="BU52" s="1012"/>
      <c r="BV52" s="1012"/>
      <c r="BW52" s="1012"/>
      <c r="BX52" s="1012"/>
      <c r="BY52" s="1012"/>
      <c r="BZ52" s="1012"/>
      <c r="CA52" s="1012"/>
      <c r="CB52" s="1012"/>
      <c r="CC52" s="1012"/>
      <c r="CD52" s="1012"/>
      <c r="CE52" s="1012"/>
      <c r="CF52" s="1012"/>
      <c r="CG52" s="1014"/>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220"/>
    </row>
    <row r="53" spans="1:131" ht="26.25" customHeight="1">
      <c r="A53" s="227">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976"/>
      <c r="BF53" s="976"/>
      <c r="BG53" s="976"/>
      <c r="BH53" s="976"/>
      <c r="BI53" s="977"/>
      <c r="BJ53" s="352"/>
      <c r="BK53" s="352"/>
      <c r="BL53" s="352"/>
      <c r="BM53" s="352"/>
      <c r="BN53" s="352"/>
      <c r="BO53" s="230"/>
      <c r="BP53" s="230"/>
      <c r="BQ53" s="227">
        <v>47</v>
      </c>
      <c r="BR53" s="228"/>
      <c r="BS53" s="1011"/>
      <c r="BT53" s="1012"/>
      <c r="BU53" s="1012"/>
      <c r="BV53" s="1012"/>
      <c r="BW53" s="1012"/>
      <c r="BX53" s="1012"/>
      <c r="BY53" s="1012"/>
      <c r="BZ53" s="1012"/>
      <c r="CA53" s="1012"/>
      <c r="CB53" s="1012"/>
      <c r="CC53" s="1012"/>
      <c r="CD53" s="1012"/>
      <c r="CE53" s="1012"/>
      <c r="CF53" s="1012"/>
      <c r="CG53" s="1014"/>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220"/>
    </row>
    <row r="54" spans="1:131" ht="26.25" customHeight="1">
      <c r="A54" s="227">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976"/>
      <c r="BF54" s="976"/>
      <c r="BG54" s="976"/>
      <c r="BH54" s="976"/>
      <c r="BI54" s="977"/>
      <c r="BJ54" s="352"/>
      <c r="BK54" s="352"/>
      <c r="BL54" s="352"/>
      <c r="BM54" s="352"/>
      <c r="BN54" s="352"/>
      <c r="BO54" s="230"/>
      <c r="BP54" s="230"/>
      <c r="BQ54" s="227">
        <v>48</v>
      </c>
      <c r="BR54" s="228"/>
      <c r="BS54" s="1011"/>
      <c r="BT54" s="1012"/>
      <c r="BU54" s="1012"/>
      <c r="BV54" s="1012"/>
      <c r="BW54" s="1012"/>
      <c r="BX54" s="1012"/>
      <c r="BY54" s="1012"/>
      <c r="BZ54" s="1012"/>
      <c r="CA54" s="1012"/>
      <c r="CB54" s="1012"/>
      <c r="CC54" s="1012"/>
      <c r="CD54" s="1012"/>
      <c r="CE54" s="1012"/>
      <c r="CF54" s="1012"/>
      <c r="CG54" s="1014"/>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220"/>
    </row>
    <row r="55" spans="1:131" ht="26.25" customHeight="1">
      <c r="A55" s="227">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976"/>
      <c r="BF55" s="976"/>
      <c r="BG55" s="976"/>
      <c r="BH55" s="976"/>
      <c r="BI55" s="977"/>
      <c r="BJ55" s="352"/>
      <c r="BK55" s="352"/>
      <c r="BL55" s="352"/>
      <c r="BM55" s="352"/>
      <c r="BN55" s="352"/>
      <c r="BO55" s="230"/>
      <c r="BP55" s="230"/>
      <c r="BQ55" s="227">
        <v>49</v>
      </c>
      <c r="BR55" s="228"/>
      <c r="BS55" s="1011"/>
      <c r="BT55" s="1012"/>
      <c r="BU55" s="1012"/>
      <c r="BV55" s="1012"/>
      <c r="BW55" s="1012"/>
      <c r="BX55" s="1012"/>
      <c r="BY55" s="1012"/>
      <c r="BZ55" s="1012"/>
      <c r="CA55" s="1012"/>
      <c r="CB55" s="1012"/>
      <c r="CC55" s="1012"/>
      <c r="CD55" s="1012"/>
      <c r="CE55" s="1012"/>
      <c r="CF55" s="1012"/>
      <c r="CG55" s="1014"/>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220"/>
    </row>
    <row r="56" spans="1:131" ht="26.25" customHeight="1">
      <c r="A56" s="227">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976"/>
      <c r="BF56" s="976"/>
      <c r="BG56" s="976"/>
      <c r="BH56" s="976"/>
      <c r="BI56" s="977"/>
      <c r="BJ56" s="352"/>
      <c r="BK56" s="352"/>
      <c r="BL56" s="352"/>
      <c r="BM56" s="352"/>
      <c r="BN56" s="352"/>
      <c r="BO56" s="230"/>
      <c r="BP56" s="230"/>
      <c r="BQ56" s="227">
        <v>50</v>
      </c>
      <c r="BR56" s="228"/>
      <c r="BS56" s="1011"/>
      <c r="BT56" s="1012"/>
      <c r="BU56" s="1012"/>
      <c r="BV56" s="1012"/>
      <c r="BW56" s="1012"/>
      <c r="BX56" s="1012"/>
      <c r="BY56" s="1012"/>
      <c r="BZ56" s="1012"/>
      <c r="CA56" s="1012"/>
      <c r="CB56" s="1012"/>
      <c r="CC56" s="1012"/>
      <c r="CD56" s="1012"/>
      <c r="CE56" s="1012"/>
      <c r="CF56" s="1012"/>
      <c r="CG56" s="1014"/>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220"/>
    </row>
    <row r="57" spans="1:131" ht="26.25" customHeight="1">
      <c r="A57" s="227">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976"/>
      <c r="BF57" s="976"/>
      <c r="BG57" s="976"/>
      <c r="BH57" s="976"/>
      <c r="BI57" s="977"/>
      <c r="BJ57" s="352"/>
      <c r="BK57" s="352"/>
      <c r="BL57" s="352"/>
      <c r="BM57" s="352"/>
      <c r="BN57" s="352"/>
      <c r="BO57" s="230"/>
      <c r="BP57" s="230"/>
      <c r="BQ57" s="227">
        <v>51</v>
      </c>
      <c r="BR57" s="228"/>
      <c r="BS57" s="1011"/>
      <c r="BT57" s="1012"/>
      <c r="BU57" s="1012"/>
      <c r="BV57" s="1012"/>
      <c r="BW57" s="1012"/>
      <c r="BX57" s="1012"/>
      <c r="BY57" s="1012"/>
      <c r="BZ57" s="1012"/>
      <c r="CA57" s="1012"/>
      <c r="CB57" s="1012"/>
      <c r="CC57" s="1012"/>
      <c r="CD57" s="1012"/>
      <c r="CE57" s="1012"/>
      <c r="CF57" s="1012"/>
      <c r="CG57" s="1014"/>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220"/>
    </row>
    <row r="58" spans="1:131" ht="26.25" customHeight="1">
      <c r="A58" s="227">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976"/>
      <c r="BF58" s="976"/>
      <c r="BG58" s="976"/>
      <c r="BH58" s="976"/>
      <c r="BI58" s="977"/>
      <c r="BJ58" s="352"/>
      <c r="BK58" s="352"/>
      <c r="BL58" s="352"/>
      <c r="BM58" s="352"/>
      <c r="BN58" s="352"/>
      <c r="BO58" s="230"/>
      <c r="BP58" s="230"/>
      <c r="BQ58" s="227">
        <v>52</v>
      </c>
      <c r="BR58" s="228"/>
      <c r="BS58" s="1011"/>
      <c r="BT58" s="1012"/>
      <c r="BU58" s="1012"/>
      <c r="BV58" s="1012"/>
      <c r="BW58" s="1012"/>
      <c r="BX58" s="1012"/>
      <c r="BY58" s="1012"/>
      <c r="BZ58" s="1012"/>
      <c r="CA58" s="1012"/>
      <c r="CB58" s="1012"/>
      <c r="CC58" s="1012"/>
      <c r="CD58" s="1012"/>
      <c r="CE58" s="1012"/>
      <c r="CF58" s="1012"/>
      <c r="CG58" s="1014"/>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220"/>
    </row>
    <row r="59" spans="1:131" ht="26.25" customHeight="1">
      <c r="A59" s="227">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976"/>
      <c r="BF59" s="976"/>
      <c r="BG59" s="976"/>
      <c r="BH59" s="976"/>
      <c r="BI59" s="977"/>
      <c r="BJ59" s="352"/>
      <c r="BK59" s="352"/>
      <c r="BL59" s="352"/>
      <c r="BM59" s="352"/>
      <c r="BN59" s="352"/>
      <c r="BO59" s="230"/>
      <c r="BP59" s="230"/>
      <c r="BQ59" s="227">
        <v>53</v>
      </c>
      <c r="BR59" s="228"/>
      <c r="BS59" s="1011"/>
      <c r="BT59" s="1012"/>
      <c r="BU59" s="1012"/>
      <c r="BV59" s="1012"/>
      <c r="BW59" s="1012"/>
      <c r="BX59" s="1012"/>
      <c r="BY59" s="1012"/>
      <c r="BZ59" s="1012"/>
      <c r="CA59" s="1012"/>
      <c r="CB59" s="1012"/>
      <c r="CC59" s="1012"/>
      <c r="CD59" s="1012"/>
      <c r="CE59" s="1012"/>
      <c r="CF59" s="1012"/>
      <c r="CG59" s="1014"/>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220"/>
    </row>
    <row r="60" spans="1:131" ht="26.25" customHeight="1">
      <c r="A60" s="227">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976"/>
      <c r="BF60" s="976"/>
      <c r="BG60" s="976"/>
      <c r="BH60" s="976"/>
      <c r="BI60" s="977"/>
      <c r="BJ60" s="352"/>
      <c r="BK60" s="352"/>
      <c r="BL60" s="352"/>
      <c r="BM60" s="352"/>
      <c r="BN60" s="352"/>
      <c r="BO60" s="230"/>
      <c r="BP60" s="230"/>
      <c r="BQ60" s="227">
        <v>54</v>
      </c>
      <c r="BR60" s="228"/>
      <c r="BS60" s="1011"/>
      <c r="BT60" s="1012"/>
      <c r="BU60" s="1012"/>
      <c r="BV60" s="1012"/>
      <c r="BW60" s="1012"/>
      <c r="BX60" s="1012"/>
      <c r="BY60" s="1012"/>
      <c r="BZ60" s="1012"/>
      <c r="CA60" s="1012"/>
      <c r="CB60" s="1012"/>
      <c r="CC60" s="1012"/>
      <c r="CD60" s="1012"/>
      <c r="CE60" s="1012"/>
      <c r="CF60" s="1012"/>
      <c r="CG60" s="1014"/>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220"/>
    </row>
    <row r="61" spans="1:131" ht="26.25" customHeight="1" thickBot="1">
      <c r="A61" s="227">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976"/>
      <c r="BF61" s="976"/>
      <c r="BG61" s="976"/>
      <c r="BH61" s="976"/>
      <c r="BI61" s="977"/>
      <c r="BJ61" s="352"/>
      <c r="BK61" s="352"/>
      <c r="BL61" s="352"/>
      <c r="BM61" s="352"/>
      <c r="BN61" s="352"/>
      <c r="BO61" s="230"/>
      <c r="BP61" s="230"/>
      <c r="BQ61" s="227">
        <v>55</v>
      </c>
      <c r="BR61" s="228"/>
      <c r="BS61" s="1011"/>
      <c r="BT61" s="1012"/>
      <c r="BU61" s="1012"/>
      <c r="BV61" s="1012"/>
      <c r="BW61" s="1012"/>
      <c r="BX61" s="1012"/>
      <c r="BY61" s="1012"/>
      <c r="BZ61" s="1012"/>
      <c r="CA61" s="1012"/>
      <c r="CB61" s="1012"/>
      <c r="CC61" s="1012"/>
      <c r="CD61" s="1012"/>
      <c r="CE61" s="1012"/>
      <c r="CF61" s="1012"/>
      <c r="CG61" s="1014"/>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220"/>
    </row>
    <row r="62" spans="1:131" ht="26.25" customHeight="1">
      <c r="A62" s="227">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976"/>
      <c r="BF62" s="976"/>
      <c r="BG62" s="976"/>
      <c r="BH62" s="976"/>
      <c r="BI62" s="977"/>
      <c r="BJ62" s="1035" t="s">
        <v>346</v>
      </c>
      <c r="BK62" s="1036"/>
      <c r="BL62" s="1036"/>
      <c r="BM62" s="1036"/>
      <c r="BN62" s="1037"/>
      <c r="BO62" s="230"/>
      <c r="BP62" s="230"/>
      <c r="BQ62" s="227">
        <v>56</v>
      </c>
      <c r="BR62" s="228"/>
      <c r="BS62" s="1011"/>
      <c r="BT62" s="1012"/>
      <c r="BU62" s="1012"/>
      <c r="BV62" s="1012"/>
      <c r="BW62" s="1012"/>
      <c r="BX62" s="1012"/>
      <c r="BY62" s="1012"/>
      <c r="BZ62" s="1012"/>
      <c r="CA62" s="1012"/>
      <c r="CB62" s="1012"/>
      <c r="CC62" s="1012"/>
      <c r="CD62" s="1012"/>
      <c r="CE62" s="1012"/>
      <c r="CF62" s="1012"/>
      <c r="CG62" s="1014"/>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220"/>
    </row>
    <row r="63" spans="1:131" ht="26.25" customHeight="1" thickBot="1">
      <c r="A63" s="229" t="s">
        <v>341</v>
      </c>
      <c r="B63" s="939" t="s">
        <v>347</v>
      </c>
      <c r="C63" s="940"/>
      <c r="D63" s="940"/>
      <c r="E63" s="940"/>
      <c r="F63" s="940"/>
      <c r="G63" s="940"/>
      <c r="H63" s="940"/>
      <c r="I63" s="940"/>
      <c r="J63" s="940"/>
      <c r="K63" s="940"/>
      <c r="L63" s="940"/>
      <c r="M63" s="940"/>
      <c r="N63" s="940"/>
      <c r="O63" s="940"/>
      <c r="P63" s="941"/>
      <c r="Q63" s="959"/>
      <c r="R63" s="960"/>
      <c r="S63" s="960"/>
      <c r="T63" s="960"/>
      <c r="U63" s="960"/>
      <c r="V63" s="960"/>
      <c r="W63" s="960"/>
      <c r="X63" s="960"/>
      <c r="Y63" s="960"/>
      <c r="Z63" s="960"/>
      <c r="AA63" s="960"/>
      <c r="AB63" s="960"/>
      <c r="AC63" s="960"/>
      <c r="AD63" s="960"/>
      <c r="AE63" s="1017"/>
      <c r="AF63" s="1018">
        <v>2959</v>
      </c>
      <c r="AG63" s="961"/>
      <c r="AH63" s="961"/>
      <c r="AI63" s="961"/>
      <c r="AJ63" s="1019"/>
      <c r="AK63" s="1020"/>
      <c r="AL63" s="960"/>
      <c r="AM63" s="960"/>
      <c r="AN63" s="960"/>
      <c r="AO63" s="960"/>
      <c r="AP63" s="961">
        <v>26565</v>
      </c>
      <c r="AQ63" s="961"/>
      <c r="AR63" s="961"/>
      <c r="AS63" s="961"/>
      <c r="AT63" s="961"/>
      <c r="AU63" s="961">
        <v>8331</v>
      </c>
      <c r="AV63" s="961"/>
      <c r="AW63" s="961"/>
      <c r="AX63" s="961"/>
      <c r="AY63" s="961"/>
      <c r="AZ63" s="1021"/>
      <c r="BA63" s="1021"/>
      <c r="BB63" s="1021"/>
      <c r="BC63" s="1021"/>
      <c r="BD63" s="1021"/>
      <c r="BE63" s="962"/>
      <c r="BF63" s="962"/>
      <c r="BG63" s="962"/>
      <c r="BH63" s="962"/>
      <c r="BI63" s="963"/>
      <c r="BJ63" s="1022" t="s">
        <v>518</v>
      </c>
      <c r="BK63" s="946"/>
      <c r="BL63" s="946"/>
      <c r="BM63" s="946"/>
      <c r="BN63" s="1023"/>
      <c r="BO63" s="230"/>
      <c r="BP63" s="230"/>
      <c r="BQ63" s="227">
        <v>57</v>
      </c>
      <c r="BR63" s="228"/>
      <c r="BS63" s="1011"/>
      <c r="BT63" s="1012"/>
      <c r="BU63" s="1012"/>
      <c r="BV63" s="1012"/>
      <c r="BW63" s="1012"/>
      <c r="BX63" s="1012"/>
      <c r="BY63" s="1012"/>
      <c r="BZ63" s="1012"/>
      <c r="CA63" s="1012"/>
      <c r="CB63" s="1012"/>
      <c r="CC63" s="1012"/>
      <c r="CD63" s="1012"/>
      <c r="CE63" s="1012"/>
      <c r="CF63" s="1012"/>
      <c r="CG63" s="1014"/>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220"/>
    </row>
    <row r="64" spans="1:131" ht="26.25" customHeight="1">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1011"/>
      <c r="BT64" s="1012"/>
      <c r="BU64" s="1012"/>
      <c r="BV64" s="1012"/>
      <c r="BW64" s="1012"/>
      <c r="BX64" s="1012"/>
      <c r="BY64" s="1012"/>
      <c r="BZ64" s="1012"/>
      <c r="CA64" s="1012"/>
      <c r="CB64" s="1012"/>
      <c r="CC64" s="1012"/>
      <c r="CD64" s="1012"/>
      <c r="CE64" s="1012"/>
      <c r="CF64" s="1012"/>
      <c r="CG64" s="1014"/>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220"/>
    </row>
    <row r="65" spans="1:131" ht="26.25" customHeight="1" thickBot="1">
      <c r="A65" s="352" t="s">
        <v>348</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230"/>
      <c r="BF65" s="230"/>
      <c r="BG65" s="230"/>
      <c r="BH65" s="230"/>
      <c r="BI65" s="230"/>
      <c r="BJ65" s="230"/>
      <c r="BK65" s="230"/>
      <c r="BL65" s="230"/>
      <c r="BM65" s="230"/>
      <c r="BN65" s="230"/>
      <c r="BO65" s="230"/>
      <c r="BP65" s="230"/>
      <c r="BQ65" s="227">
        <v>59</v>
      </c>
      <c r="BR65" s="228"/>
      <c r="BS65" s="1011"/>
      <c r="BT65" s="1012"/>
      <c r="BU65" s="1012"/>
      <c r="BV65" s="1012"/>
      <c r="BW65" s="1012"/>
      <c r="BX65" s="1012"/>
      <c r="BY65" s="1012"/>
      <c r="BZ65" s="1012"/>
      <c r="CA65" s="1012"/>
      <c r="CB65" s="1012"/>
      <c r="CC65" s="1012"/>
      <c r="CD65" s="1012"/>
      <c r="CE65" s="1012"/>
      <c r="CF65" s="1012"/>
      <c r="CG65" s="1014"/>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220"/>
    </row>
    <row r="66" spans="1:131" ht="26.25" customHeight="1">
      <c r="A66" s="982" t="s">
        <v>349</v>
      </c>
      <c r="B66" s="983"/>
      <c r="C66" s="983"/>
      <c r="D66" s="983"/>
      <c r="E66" s="983"/>
      <c r="F66" s="983"/>
      <c r="G66" s="983"/>
      <c r="H66" s="983"/>
      <c r="I66" s="983"/>
      <c r="J66" s="983"/>
      <c r="K66" s="983"/>
      <c r="L66" s="983"/>
      <c r="M66" s="983"/>
      <c r="N66" s="983"/>
      <c r="O66" s="983"/>
      <c r="P66" s="984"/>
      <c r="Q66" s="988" t="s">
        <v>536</v>
      </c>
      <c r="R66" s="989"/>
      <c r="S66" s="989"/>
      <c r="T66" s="989"/>
      <c r="U66" s="990"/>
      <c r="V66" s="988" t="s">
        <v>344</v>
      </c>
      <c r="W66" s="989"/>
      <c r="X66" s="989"/>
      <c r="Y66" s="989"/>
      <c r="Z66" s="990"/>
      <c r="AA66" s="988" t="s">
        <v>535</v>
      </c>
      <c r="AB66" s="989"/>
      <c r="AC66" s="989"/>
      <c r="AD66" s="989"/>
      <c r="AE66" s="990"/>
      <c r="AF66" s="994" t="s">
        <v>534</v>
      </c>
      <c r="AG66" s="995"/>
      <c r="AH66" s="995"/>
      <c r="AI66" s="995"/>
      <c r="AJ66" s="996"/>
      <c r="AK66" s="988" t="s">
        <v>533</v>
      </c>
      <c r="AL66" s="983"/>
      <c r="AM66" s="983"/>
      <c r="AN66" s="983"/>
      <c r="AO66" s="984"/>
      <c r="AP66" s="988" t="s">
        <v>532</v>
      </c>
      <c r="AQ66" s="989"/>
      <c r="AR66" s="989"/>
      <c r="AS66" s="989"/>
      <c r="AT66" s="990"/>
      <c r="AU66" s="988" t="s">
        <v>531</v>
      </c>
      <c r="AV66" s="989"/>
      <c r="AW66" s="989"/>
      <c r="AX66" s="989"/>
      <c r="AY66" s="990"/>
      <c r="AZ66" s="988" t="s">
        <v>335</v>
      </c>
      <c r="BA66" s="989"/>
      <c r="BB66" s="989"/>
      <c r="BC66" s="989"/>
      <c r="BD66" s="1015"/>
      <c r="BE66" s="230"/>
      <c r="BF66" s="230"/>
      <c r="BG66" s="230"/>
      <c r="BH66" s="230"/>
      <c r="BI66" s="230"/>
      <c r="BJ66" s="230"/>
      <c r="BK66" s="230"/>
      <c r="BL66" s="230"/>
      <c r="BM66" s="230"/>
      <c r="BN66" s="230"/>
      <c r="BO66" s="230"/>
      <c r="BP66" s="230"/>
      <c r="BQ66" s="227">
        <v>60</v>
      </c>
      <c r="BR66" s="232"/>
      <c r="BS66" s="936"/>
      <c r="BT66" s="937"/>
      <c r="BU66" s="937"/>
      <c r="BV66" s="937"/>
      <c r="BW66" s="937"/>
      <c r="BX66" s="937"/>
      <c r="BY66" s="937"/>
      <c r="BZ66" s="937"/>
      <c r="CA66" s="937"/>
      <c r="CB66" s="937"/>
      <c r="CC66" s="937"/>
      <c r="CD66" s="937"/>
      <c r="CE66" s="937"/>
      <c r="CF66" s="937"/>
      <c r="CG66" s="958"/>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36"/>
      <c r="DW66" s="937"/>
      <c r="DX66" s="937"/>
      <c r="DY66" s="937"/>
      <c r="DZ66" s="938"/>
      <c r="EA66" s="220"/>
    </row>
    <row r="67" spans="1:131" ht="26.25" customHeight="1" thickBot="1">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16"/>
      <c r="BE67" s="230"/>
      <c r="BF67" s="230"/>
      <c r="BG67" s="230"/>
      <c r="BH67" s="230"/>
      <c r="BI67" s="230"/>
      <c r="BJ67" s="230"/>
      <c r="BK67" s="230"/>
      <c r="BL67" s="230"/>
      <c r="BM67" s="230"/>
      <c r="BN67" s="230"/>
      <c r="BO67" s="230"/>
      <c r="BP67" s="230"/>
      <c r="BQ67" s="227">
        <v>61</v>
      </c>
      <c r="BR67" s="232"/>
      <c r="BS67" s="936"/>
      <c r="BT67" s="937"/>
      <c r="BU67" s="937"/>
      <c r="BV67" s="937"/>
      <c r="BW67" s="937"/>
      <c r="BX67" s="937"/>
      <c r="BY67" s="937"/>
      <c r="BZ67" s="937"/>
      <c r="CA67" s="937"/>
      <c r="CB67" s="937"/>
      <c r="CC67" s="937"/>
      <c r="CD67" s="937"/>
      <c r="CE67" s="937"/>
      <c r="CF67" s="937"/>
      <c r="CG67" s="958"/>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36"/>
      <c r="DW67" s="937"/>
      <c r="DX67" s="937"/>
      <c r="DY67" s="937"/>
      <c r="DZ67" s="938"/>
      <c r="EA67" s="220"/>
    </row>
    <row r="68" spans="1:131" ht="26.25" customHeight="1" thickTop="1">
      <c r="A68" s="225">
        <v>1</v>
      </c>
      <c r="B68" s="1001" t="s">
        <v>500</v>
      </c>
      <c r="C68" s="1002"/>
      <c r="D68" s="1002"/>
      <c r="E68" s="1002"/>
      <c r="F68" s="1002"/>
      <c r="G68" s="1002"/>
      <c r="H68" s="1002"/>
      <c r="I68" s="1002"/>
      <c r="J68" s="1002"/>
      <c r="K68" s="1002"/>
      <c r="L68" s="1002"/>
      <c r="M68" s="1002"/>
      <c r="N68" s="1002"/>
      <c r="O68" s="1002"/>
      <c r="P68" s="1003"/>
      <c r="Q68" s="1004">
        <v>2662</v>
      </c>
      <c r="R68" s="1005"/>
      <c r="S68" s="1005"/>
      <c r="T68" s="1005"/>
      <c r="U68" s="1005"/>
      <c r="V68" s="1005">
        <v>2616</v>
      </c>
      <c r="W68" s="1005"/>
      <c r="X68" s="1005"/>
      <c r="Y68" s="1005"/>
      <c r="Z68" s="1005"/>
      <c r="AA68" s="1005">
        <v>46</v>
      </c>
      <c r="AB68" s="1005"/>
      <c r="AC68" s="1005"/>
      <c r="AD68" s="1005"/>
      <c r="AE68" s="1005"/>
      <c r="AF68" s="1005">
        <v>46</v>
      </c>
      <c r="AG68" s="1005"/>
      <c r="AH68" s="1005"/>
      <c r="AI68" s="1005"/>
      <c r="AJ68" s="1005"/>
      <c r="AK68" s="1005">
        <v>64</v>
      </c>
      <c r="AL68" s="1005"/>
      <c r="AM68" s="1005"/>
      <c r="AN68" s="1005"/>
      <c r="AO68" s="1005"/>
      <c r="AP68" s="1005">
        <v>2550</v>
      </c>
      <c r="AQ68" s="1005"/>
      <c r="AR68" s="1005"/>
      <c r="AS68" s="1005"/>
      <c r="AT68" s="1005"/>
      <c r="AU68" s="1005">
        <v>71</v>
      </c>
      <c r="AV68" s="1005"/>
      <c r="AW68" s="1005"/>
      <c r="AX68" s="1005"/>
      <c r="AY68" s="1005"/>
      <c r="AZ68" s="1006"/>
      <c r="BA68" s="1006"/>
      <c r="BB68" s="1006"/>
      <c r="BC68" s="1006"/>
      <c r="BD68" s="1007"/>
      <c r="BE68" s="230"/>
      <c r="BF68" s="230"/>
      <c r="BG68" s="230"/>
      <c r="BH68" s="230"/>
      <c r="BI68" s="230"/>
      <c r="BJ68" s="230"/>
      <c r="BK68" s="230"/>
      <c r="BL68" s="230"/>
      <c r="BM68" s="230"/>
      <c r="BN68" s="230"/>
      <c r="BO68" s="230"/>
      <c r="BP68" s="230"/>
      <c r="BQ68" s="227">
        <v>62</v>
      </c>
      <c r="BR68" s="232"/>
      <c r="BS68" s="936"/>
      <c r="BT68" s="937"/>
      <c r="BU68" s="937"/>
      <c r="BV68" s="937"/>
      <c r="BW68" s="937"/>
      <c r="BX68" s="937"/>
      <c r="BY68" s="937"/>
      <c r="BZ68" s="937"/>
      <c r="CA68" s="937"/>
      <c r="CB68" s="937"/>
      <c r="CC68" s="937"/>
      <c r="CD68" s="937"/>
      <c r="CE68" s="937"/>
      <c r="CF68" s="937"/>
      <c r="CG68" s="958"/>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36"/>
      <c r="DW68" s="937"/>
      <c r="DX68" s="937"/>
      <c r="DY68" s="937"/>
      <c r="DZ68" s="938"/>
      <c r="EA68" s="220"/>
    </row>
    <row r="69" spans="1:131" ht="26.25" customHeight="1">
      <c r="A69" s="227">
        <v>2</v>
      </c>
      <c r="B69" s="971" t="s">
        <v>501</v>
      </c>
      <c r="C69" s="972"/>
      <c r="D69" s="972"/>
      <c r="E69" s="972"/>
      <c r="F69" s="972"/>
      <c r="G69" s="972"/>
      <c r="H69" s="972"/>
      <c r="I69" s="972"/>
      <c r="J69" s="972"/>
      <c r="K69" s="972"/>
      <c r="L69" s="972"/>
      <c r="M69" s="972"/>
      <c r="N69" s="972"/>
      <c r="O69" s="972"/>
      <c r="P69" s="973"/>
      <c r="Q69" s="974">
        <v>4710</v>
      </c>
      <c r="R69" s="975"/>
      <c r="S69" s="975"/>
      <c r="T69" s="975"/>
      <c r="U69" s="975"/>
      <c r="V69" s="975">
        <v>4462</v>
      </c>
      <c r="W69" s="975"/>
      <c r="X69" s="975"/>
      <c r="Y69" s="975"/>
      <c r="Z69" s="975"/>
      <c r="AA69" s="975">
        <v>247</v>
      </c>
      <c r="AB69" s="975"/>
      <c r="AC69" s="975"/>
      <c r="AD69" s="975"/>
      <c r="AE69" s="975"/>
      <c r="AF69" s="975">
        <v>234</v>
      </c>
      <c r="AG69" s="975"/>
      <c r="AH69" s="975"/>
      <c r="AI69" s="975"/>
      <c r="AJ69" s="975"/>
      <c r="AK69" s="975">
        <v>954</v>
      </c>
      <c r="AL69" s="975"/>
      <c r="AM69" s="975"/>
      <c r="AN69" s="975"/>
      <c r="AO69" s="975"/>
      <c r="AP69" s="975" t="s">
        <v>580</v>
      </c>
      <c r="AQ69" s="975"/>
      <c r="AR69" s="975"/>
      <c r="AS69" s="975"/>
      <c r="AT69" s="975"/>
      <c r="AU69" s="975" t="s">
        <v>575</v>
      </c>
      <c r="AV69" s="975"/>
      <c r="AW69" s="975"/>
      <c r="AX69" s="975"/>
      <c r="AY69" s="975"/>
      <c r="AZ69" s="976"/>
      <c r="BA69" s="976"/>
      <c r="BB69" s="976"/>
      <c r="BC69" s="976"/>
      <c r="BD69" s="977"/>
      <c r="BE69" s="230"/>
      <c r="BF69" s="230"/>
      <c r="BG69" s="230"/>
      <c r="BH69" s="230"/>
      <c r="BI69" s="230"/>
      <c r="BJ69" s="230"/>
      <c r="BK69" s="230"/>
      <c r="BL69" s="230"/>
      <c r="BM69" s="230"/>
      <c r="BN69" s="230"/>
      <c r="BO69" s="230"/>
      <c r="BP69" s="230"/>
      <c r="BQ69" s="227">
        <v>63</v>
      </c>
      <c r="BR69" s="232"/>
      <c r="BS69" s="936"/>
      <c r="BT69" s="937"/>
      <c r="BU69" s="937"/>
      <c r="BV69" s="937"/>
      <c r="BW69" s="937"/>
      <c r="BX69" s="937"/>
      <c r="BY69" s="937"/>
      <c r="BZ69" s="937"/>
      <c r="CA69" s="937"/>
      <c r="CB69" s="937"/>
      <c r="CC69" s="937"/>
      <c r="CD69" s="937"/>
      <c r="CE69" s="937"/>
      <c r="CF69" s="937"/>
      <c r="CG69" s="958"/>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36"/>
      <c r="DW69" s="937"/>
      <c r="DX69" s="937"/>
      <c r="DY69" s="937"/>
      <c r="DZ69" s="938"/>
      <c r="EA69" s="220"/>
    </row>
    <row r="70" spans="1:131" ht="26.25" customHeight="1">
      <c r="A70" s="227">
        <v>3</v>
      </c>
      <c r="B70" s="971" t="s">
        <v>502</v>
      </c>
      <c r="C70" s="972"/>
      <c r="D70" s="972"/>
      <c r="E70" s="972"/>
      <c r="F70" s="972"/>
      <c r="G70" s="972"/>
      <c r="H70" s="972"/>
      <c r="I70" s="972"/>
      <c r="J70" s="972"/>
      <c r="K70" s="972"/>
      <c r="L70" s="972"/>
      <c r="M70" s="972"/>
      <c r="N70" s="972"/>
      <c r="O70" s="972"/>
      <c r="P70" s="973"/>
      <c r="Q70" s="974">
        <v>7567</v>
      </c>
      <c r="R70" s="975"/>
      <c r="S70" s="975"/>
      <c r="T70" s="975"/>
      <c r="U70" s="975"/>
      <c r="V70" s="975">
        <v>7557</v>
      </c>
      <c r="W70" s="975"/>
      <c r="X70" s="975"/>
      <c r="Y70" s="975"/>
      <c r="Z70" s="975"/>
      <c r="AA70" s="975">
        <v>10</v>
      </c>
      <c r="AB70" s="975"/>
      <c r="AC70" s="975"/>
      <c r="AD70" s="975"/>
      <c r="AE70" s="975"/>
      <c r="AF70" s="975">
        <v>10</v>
      </c>
      <c r="AG70" s="975"/>
      <c r="AH70" s="975"/>
      <c r="AI70" s="975"/>
      <c r="AJ70" s="975"/>
      <c r="AK70" s="975" t="s">
        <v>579</v>
      </c>
      <c r="AL70" s="975"/>
      <c r="AM70" s="975"/>
      <c r="AN70" s="975"/>
      <c r="AO70" s="975"/>
      <c r="AP70" s="975" t="s">
        <v>580</v>
      </c>
      <c r="AQ70" s="975"/>
      <c r="AR70" s="975"/>
      <c r="AS70" s="975"/>
      <c r="AT70" s="975"/>
      <c r="AU70" s="975" t="s">
        <v>575</v>
      </c>
      <c r="AV70" s="975"/>
      <c r="AW70" s="975"/>
      <c r="AX70" s="975"/>
      <c r="AY70" s="975"/>
      <c r="AZ70" s="976"/>
      <c r="BA70" s="976"/>
      <c r="BB70" s="976"/>
      <c r="BC70" s="976"/>
      <c r="BD70" s="977"/>
      <c r="BE70" s="230"/>
      <c r="BF70" s="230"/>
      <c r="BG70" s="230"/>
      <c r="BH70" s="230"/>
      <c r="BI70" s="230"/>
      <c r="BJ70" s="230"/>
      <c r="BK70" s="230"/>
      <c r="BL70" s="230"/>
      <c r="BM70" s="230"/>
      <c r="BN70" s="230"/>
      <c r="BO70" s="230"/>
      <c r="BP70" s="230"/>
      <c r="BQ70" s="227">
        <v>64</v>
      </c>
      <c r="BR70" s="232"/>
      <c r="BS70" s="936"/>
      <c r="BT70" s="937"/>
      <c r="BU70" s="937"/>
      <c r="BV70" s="937"/>
      <c r="BW70" s="937"/>
      <c r="BX70" s="937"/>
      <c r="BY70" s="937"/>
      <c r="BZ70" s="937"/>
      <c r="CA70" s="937"/>
      <c r="CB70" s="937"/>
      <c r="CC70" s="937"/>
      <c r="CD70" s="937"/>
      <c r="CE70" s="937"/>
      <c r="CF70" s="937"/>
      <c r="CG70" s="958"/>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36"/>
      <c r="DW70" s="937"/>
      <c r="DX70" s="937"/>
      <c r="DY70" s="937"/>
      <c r="DZ70" s="938"/>
      <c r="EA70" s="220"/>
    </row>
    <row r="71" spans="1:131" ht="26.25" customHeight="1">
      <c r="A71" s="227">
        <v>4</v>
      </c>
      <c r="B71" s="971" t="s">
        <v>503</v>
      </c>
      <c r="C71" s="972"/>
      <c r="D71" s="972"/>
      <c r="E71" s="972"/>
      <c r="F71" s="972"/>
      <c r="G71" s="972"/>
      <c r="H71" s="972"/>
      <c r="I71" s="972"/>
      <c r="J71" s="972"/>
      <c r="K71" s="972"/>
      <c r="L71" s="972"/>
      <c r="M71" s="972"/>
      <c r="N71" s="972"/>
      <c r="O71" s="972"/>
      <c r="P71" s="973"/>
      <c r="Q71" s="974">
        <v>74</v>
      </c>
      <c r="R71" s="975"/>
      <c r="S71" s="975"/>
      <c r="T71" s="975"/>
      <c r="U71" s="975"/>
      <c r="V71" s="975">
        <v>74</v>
      </c>
      <c r="W71" s="975"/>
      <c r="X71" s="975"/>
      <c r="Y71" s="975"/>
      <c r="Z71" s="975"/>
      <c r="AA71" s="975">
        <v>0</v>
      </c>
      <c r="AB71" s="975"/>
      <c r="AC71" s="975"/>
      <c r="AD71" s="975"/>
      <c r="AE71" s="975"/>
      <c r="AF71" s="975">
        <v>0</v>
      </c>
      <c r="AG71" s="975"/>
      <c r="AH71" s="975"/>
      <c r="AI71" s="975"/>
      <c r="AJ71" s="975"/>
      <c r="AK71" s="975" t="s">
        <v>579</v>
      </c>
      <c r="AL71" s="975"/>
      <c r="AM71" s="975"/>
      <c r="AN71" s="975"/>
      <c r="AO71" s="975"/>
      <c r="AP71" s="975" t="s">
        <v>580</v>
      </c>
      <c r="AQ71" s="975"/>
      <c r="AR71" s="975"/>
      <c r="AS71" s="975"/>
      <c r="AT71" s="975"/>
      <c r="AU71" s="975" t="s">
        <v>575</v>
      </c>
      <c r="AV71" s="975"/>
      <c r="AW71" s="975"/>
      <c r="AX71" s="975"/>
      <c r="AY71" s="975"/>
      <c r="AZ71" s="976"/>
      <c r="BA71" s="976"/>
      <c r="BB71" s="976"/>
      <c r="BC71" s="976"/>
      <c r="BD71" s="977"/>
      <c r="BE71" s="230"/>
      <c r="BF71" s="230"/>
      <c r="BG71" s="230"/>
      <c r="BH71" s="230"/>
      <c r="BI71" s="230"/>
      <c r="BJ71" s="230"/>
      <c r="BK71" s="230"/>
      <c r="BL71" s="230"/>
      <c r="BM71" s="230"/>
      <c r="BN71" s="230"/>
      <c r="BO71" s="230"/>
      <c r="BP71" s="230"/>
      <c r="BQ71" s="227">
        <v>65</v>
      </c>
      <c r="BR71" s="232"/>
      <c r="BS71" s="936"/>
      <c r="BT71" s="937"/>
      <c r="BU71" s="937"/>
      <c r="BV71" s="937"/>
      <c r="BW71" s="937"/>
      <c r="BX71" s="937"/>
      <c r="BY71" s="937"/>
      <c r="BZ71" s="937"/>
      <c r="CA71" s="937"/>
      <c r="CB71" s="937"/>
      <c r="CC71" s="937"/>
      <c r="CD71" s="937"/>
      <c r="CE71" s="937"/>
      <c r="CF71" s="937"/>
      <c r="CG71" s="958"/>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36"/>
      <c r="DW71" s="937"/>
      <c r="DX71" s="937"/>
      <c r="DY71" s="937"/>
      <c r="DZ71" s="938"/>
      <c r="EA71" s="220"/>
    </row>
    <row r="72" spans="1:131" ht="26.25" customHeight="1">
      <c r="A72" s="227">
        <v>5</v>
      </c>
      <c r="B72" s="971" t="s">
        <v>504</v>
      </c>
      <c r="C72" s="972"/>
      <c r="D72" s="972"/>
      <c r="E72" s="972"/>
      <c r="F72" s="972"/>
      <c r="G72" s="972"/>
      <c r="H72" s="972"/>
      <c r="I72" s="972"/>
      <c r="J72" s="972"/>
      <c r="K72" s="972"/>
      <c r="L72" s="972"/>
      <c r="M72" s="972"/>
      <c r="N72" s="972"/>
      <c r="O72" s="972"/>
      <c r="P72" s="973"/>
      <c r="Q72" s="974">
        <v>495</v>
      </c>
      <c r="R72" s="975"/>
      <c r="S72" s="975"/>
      <c r="T72" s="975"/>
      <c r="U72" s="975"/>
      <c r="V72" s="975">
        <v>493</v>
      </c>
      <c r="W72" s="975"/>
      <c r="X72" s="975"/>
      <c r="Y72" s="975"/>
      <c r="Z72" s="975"/>
      <c r="AA72" s="975">
        <v>1</v>
      </c>
      <c r="AB72" s="975"/>
      <c r="AC72" s="975"/>
      <c r="AD72" s="975"/>
      <c r="AE72" s="975"/>
      <c r="AF72" s="975">
        <v>1</v>
      </c>
      <c r="AG72" s="975"/>
      <c r="AH72" s="975"/>
      <c r="AI72" s="975"/>
      <c r="AJ72" s="975"/>
      <c r="AK72" s="975">
        <v>298</v>
      </c>
      <c r="AL72" s="975"/>
      <c r="AM72" s="975"/>
      <c r="AN72" s="975"/>
      <c r="AO72" s="975"/>
      <c r="AP72" s="975" t="s">
        <v>580</v>
      </c>
      <c r="AQ72" s="975"/>
      <c r="AR72" s="975"/>
      <c r="AS72" s="975"/>
      <c r="AT72" s="975"/>
      <c r="AU72" s="975" t="s">
        <v>575</v>
      </c>
      <c r="AV72" s="975"/>
      <c r="AW72" s="975"/>
      <c r="AX72" s="975"/>
      <c r="AY72" s="975"/>
      <c r="AZ72" s="976"/>
      <c r="BA72" s="976"/>
      <c r="BB72" s="976"/>
      <c r="BC72" s="976"/>
      <c r="BD72" s="977"/>
      <c r="BE72" s="230"/>
      <c r="BF72" s="230"/>
      <c r="BG72" s="230"/>
      <c r="BH72" s="230"/>
      <c r="BI72" s="230"/>
      <c r="BJ72" s="230"/>
      <c r="BK72" s="230"/>
      <c r="BL72" s="230"/>
      <c r="BM72" s="230"/>
      <c r="BN72" s="230"/>
      <c r="BO72" s="230"/>
      <c r="BP72" s="230"/>
      <c r="BQ72" s="227">
        <v>66</v>
      </c>
      <c r="BR72" s="232"/>
      <c r="BS72" s="936"/>
      <c r="BT72" s="937"/>
      <c r="BU72" s="937"/>
      <c r="BV72" s="937"/>
      <c r="BW72" s="937"/>
      <c r="BX72" s="937"/>
      <c r="BY72" s="937"/>
      <c r="BZ72" s="937"/>
      <c r="CA72" s="937"/>
      <c r="CB72" s="937"/>
      <c r="CC72" s="937"/>
      <c r="CD72" s="937"/>
      <c r="CE72" s="937"/>
      <c r="CF72" s="937"/>
      <c r="CG72" s="958"/>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36"/>
      <c r="DW72" s="937"/>
      <c r="DX72" s="937"/>
      <c r="DY72" s="937"/>
      <c r="DZ72" s="938"/>
      <c r="EA72" s="220"/>
    </row>
    <row r="73" spans="1:131" ht="26.25" customHeight="1">
      <c r="A73" s="227">
        <v>6</v>
      </c>
      <c r="B73" s="971" t="s">
        <v>505</v>
      </c>
      <c r="C73" s="972"/>
      <c r="D73" s="972"/>
      <c r="E73" s="972"/>
      <c r="F73" s="972"/>
      <c r="G73" s="972"/>
      <c r="H73" s="972"/>
      <c r="I73" s="972"/>
      <c r="J73" s="972"/>
      <c r="K73" s="972"/>
      <c r="L73" s="972"/>
      <c r="M73" s="972"/>
      <c r="N73" s="972"/>
      <c r="O73" s="972"/>
      <c r="P73" s="973"/>
      <c r="Q73" s="974">
        <v>68</v>
      </c>
      <c r="R73" s="975"/>
      <c r="S73" s="975"/>
      <c r="T73" s="975"/>
      <c r="U73" s="975"/>
      <c r="V73" s="975">
        <v>68</v>
      </c>
      <c r="W73" s="975"/>
      <c r="X73" s="975"/>
      <c r="Y73" s="975"/>
      <c r="Z73" s="975"/>
      <c r="AA73" s="975">
        <v>0</v>
      </c>
      <c r="AB73" s="975"/>
      <c r="AC73" s="975"/>
      <c r="AD73" s="975"/>
      <c r="AE73" s="975"/>
      <c r="AF73" s="975">
        <v>0</v>
      </c>
      <c r="AG73" s="975"/>
      <c r="AH73" s="975"/>
      <c r="AI73" s="975"/>
      <c r="AJ73" s="975"/>
      <c r="AK73" s="975" t="s">
        <v>579</v>
      </c>
      <c r="AL73" s="975"/>
      <c r="AM73" s="975"/>
      <c r="AN73" s="975"/>
      <c r="AO73" s="975"/>
      <c r="AP73" s="975" t="s">
        <v>580</v>
      </c>
      <c r="AQ73" s="975"/>
      <c r="AR73" s="975"/>
      <c r="AS73" s="975"/>
      <c r="AT73" s="975"/>
      <c r="AU73" s="975" t="s">
        <v>575</v>
      </c>
      <c r="AV73" s="975"/>
      <c r="AW73" s="975"/>
      <c r="AX73" s="975"/>
      <c r="AY73" s="975"/>
      <c r="AZ73" s="976"/>
      <c r="BA73" s="976"/>
      <c r="BB73" s="976"/>
      <c r="BC73" s="976"/>
      <c r="BD73" s="977"/>
      <c r="BE73" s="230"/>
      <c r="BF73" s="230"/>
      <c r="BG73" s="230"/>
      <c r="BH73" s="230"/>
      <c r="BI73" s="230"/>
      <c r="BJ73" s="230"/>
      <c r="BK73" s="230"/>
      <c r="BL73" s="230"/>
      <c r="BM73" s="230"/>
      <c r="BN73" s="230"/>
      <c r="BO73" s="230"/>
      <c r="BP73" s="230"/>
      <c r="BQ73" s="227">
        <v>67</v>
      </c>
      <c r="BR73" s="232"/>
      <c r="BS73" s="936"/>
      <c r="BT73" s="937"/>
      <c r="BU73" s="937"/>
      <c r="BV73" s="937"/>
      <c r="BW73" s="937"/>
      <c r="BX73" s="937"/>
      <c r="BY73" s="937"/>
      <c r="BZ73" s="937"/>
      <c r="CA73" s="937"/>
      <c r="CB73" s="937"/>
      <c r="CC73" s="937"/>
      <c r="CD73" s="937"/>
      <c r="CE73" s="937"/>
      <c r="CF73" s="937"/>
      <c r="CG73" s="958"/>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36"/>
      <c r="DW73" s="937"/>
      <c r="DX73" s="937"/>
      <c r="DY73" s="937"/>
      <c r="DZ73" s="938"/>
      <c r="EA73" s="220"/>
    </row>
    <row r="74" spans="1:131" ht="26.25" customHeight="1">
      <c r="A74" s="227">
        <v>7</v>
      </c>
      <c r="B74" s="971" t="s">
        <v>506</v>
      </c>
      <c r="C74" s="972"/>
      <c r="D74" s="972"/>
      <c r="E74" s="972"/>
      <c r="F74" s="972"/>
      <c r="G74" s="972"/>
      <c r="H74" s="972"/>
      <c r="I74" s="972"/>
      <c r="J74" s="972"/>
      <c r="K74" s="972"/>
      <c r="L74" s="972"/>
      <c r="M74" s="972"/>
      <c r="N74" s="972"/>
      <c r="O74" s="972"/>
      <c r="P74" s="973"/>
      <c r="Q74" s="974">
        <v>217</v>
      </c>
      <c r="R74" s="975"/>
      <c r="S74" s="975"/>
      <c r="T74" s="975"/>
      <c r="U74" s="975"/>
      <c r="V74" s="975">
        <v>191</v>
      </c>
      <c r="W74" s="975"/>
      <c r="X74" s="975"/>
      <c r="Y74" s="975"/>
      <c r="Z74" s="975"/>
      <c r="AA74" s="975">
        <v>25</v>
      </c>
      <c r="AB74" s="975"/>
      <c r="AC74" s="975"/>
      <c r="AD74" s="975"/>
      <c r="AE74" s="975"/>
      <c r="AF74" s="975">
        <v>25</v>
      </c>
      <c r="AG74" s="975"/>
      <c r="AH74" s="975"/>
      <c r="AI74" s="975"/>
      <c r="AJ74" s="975"/>
      <c r="AK74" s="975" t="s">
        <v>579</v>
      </c>
      <c r="AL74" s="975"/>
      <c r="AM74" s="975"/>
      <c r="AN74" s="975"/>
      <c r="AO74" s="975"/>
      <c r="AP74" s="975" t="s">
        <v>580</v>
      </c>
      <c r="AQ74" s="975"/>
      <c r="AR74" s="975"/>
      <c r="AS74" s="975"/>
      <c r="AT74" s="975"/>
      <c r="AU74" s="975" t="s">
        <v>575</v>
      </c>
      <c r="AV74" s="975"/>
      <c r="AW74" s="975"/>
      <c r="AX74" s="975"/>
      <c r="AY74" s="975"/>
      <c r="AZ74" s="976"/>
      <c r="BA74" s="976"/>
      <c r="BB74" s="976"/>
      <c r="BC74" s="976"/>
      <c r="BD74" s="977"/>
      <c r="BE74" s="230"/>
      <c r="BF74" s="230"/>
      <c r="BG74" s="230"/>
      <c r="BH74" s="230"/>
      <c r="BI74" s="230"/>
      <c r="BJ74" s="230"/>
      <c r="BK74" s="230"/>
      <c r="BL74" s="230"/>
      <c r="BM74" s="230"/>
      <c r="BN74" s="230"/>
      <c r="BO74" s="230"/>
      <c r="BP74" s="230"/>
      <c r="BQ74" s="227">
        <v>68</v>
      </c>
      <c r="BR74" s="232"/>
      <c r="BS74" s="936"/>
      <c r="BT74" s="937"/>
      <c r="BU74" s="937"/>
      <c r="BV74" s="937"/>
      <c r="BW74" s="937"/>
      <c r="BX74" s="937"/>
      <c r="BY74" s="937"/>
      <c r="BZ74" s="937"/>
      <c r="CA74" s="937"/>
      <c r="CB74" s="937"/>
      <c r="CC74" s="937"/>
      <c r="CD74" s="937"/>
      <c r="CE74" s="937"/>
      <c r="CF74" s="937"/>
      <c r="CG74" s="958"/>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36"/>
      <c r="DW74" s="937"/>
      <c r="DX74" s="937"/>
      <c r="DY74" s="937"/>
      <c r="DZ74" s="938"/>
      <c r="EA74" s="220"/>
    </row>
    <row r="75" spans="1:131" ht="26.25" customHeight="1">
      <c r="A75" s="227">
        <v>8</v>
      </c>
      <c r="B75" s="971" t="s">
        <v>507</v>
      </c>
      <c r="C75" s="972"/>
      <c r="D75" s="972"/>
      <c r="E75" s="972"/>
      <c r="F75" s="972"/>
      <c r="G75" s="972"/>
      <c r="H75" s="972"/>
      <c r="I75" s="972"/>
      <c r="J75" s="972"/>
      <c r="K75" s="972"/>
      <c r="L75" s="972"/>
      <c r="M75" s="972"/>
      <c r="N75" s="972"/>
      <c r="O75" s="972"/>
      <c r="P75" s="973"/>
      <c r="Q75" s="978">
        <v>823874</v>
      </c>
      <c r="R75" s="979"/>
      <c r="S75" s="979"/>
      <c r="T75" s="979"/>
      <c r="U75" s="980"/>
      <c r="V75" s="981">
        <v>808406</v>
      </c>
      <c r="W75" s="979"/>
      <c r="X75" s="979"/>
      <c r="Y75" s="979"/>
      <c r="Z75" s="980"/>
      <c r="AA75" s="981">
        <v>15468</v>
      </c>
      <c r="AB75" s="979"/>
      <c r="AC75" s="979"/>
      <c r="AD75" s="979"/>
      <c r="AE75" s="980"/>
      <c r="AF75" s="981">
        <v>15468</v>
      </c>
      <c r="AG75" s="979"/>
      <c r="AH75" s="979"/>
      <c r="AI75" s="979"/>
      <c r="AJ75" s="980"/>
      <c r="AK75" s="975" t="s">
        <v>579</v>
      </c>
      <c r="AL75" s="975"/>
      <c r="AM75" s="975"/>
      <c r="AN75" s="975"/>
      <c r="AO75" s="975"/>
      <c r="AP75" s="975" t="s">
        <v>580</v>
      </c>
      <c r="AQ75" s="975"/>
      <c r="AR75" s="975"/>
      <c r="AS75" s="975"/>
      <c r="AT75" s="975"/>
      <c r="AU75" s="975" t="s">
        <v>575</v>
      </c>
      <c r="AV75" s="975"/>
      <c r="AW75" s="975"/>
      <c r="AX75" s="975"/>
      <c r="AY75" s="975"/>
      <c r="AZ75" s="976"/>
      <c r="BA75" s="976"/>
      <c r="BB75" s="976"/>
      <c r="BC75" s="976"/>
      <c r="BD75" s="977"/>
      <c r="BE75" s="230"/>
      <c r="BF75" s="230"/>
      <c r="BG75" s="230"/>
      <c r="BH75" s="230"/>
      <c r="BI75" s="230"/>
      <c r="BJ75" s="230"/>
      <c r="BK75" s="230"/>
      <c r="BL75" s="230"/>
      <c r="BM75" s="230"/>
      <c r="BN75" s="230"/>
      <c r="BO75" s="230"/>
      <c r="BP75" s="230"/>
      <c r="BQ75" s="227">
        <v>69</v>
      </c>
      <c r="BR75" s="232"/>
      <c r="BS75" s="936"/>
      <c r="BT75" s="937"/>
      <c r="BU75" s="937"/>
      <c r="BV75" s="937"/>
      <c r="BW75" s="937"/>
      <c r="BX75" s="937"/>
      <c r="BY75" s="937"/>
      <c r="BZ75" s="937"/>
      <c r="CA75" s="937"/>
      <c r="CB75" s="937"/>
      <c r="CC75" s="937"/>
      <c r="CD75" s="937"/>
      <c r="CE75" s="937"/>
      <c r="CF75" s="937"/>
      <c r="CG75" s="958"/>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36"/>
      <c r="DW75" s="937"/>
      <c r="DX75" s="937"/>
      <c r="DY75" s="937"/>
      <c r="DZ75" s="938"/>
      <c r="EA75" s="220"/>
    </row>
    <row r="76" spans="1:131" ht="26.25" customHeight="1">
      <c r="A76" s="227">
        <v>9</v>
      </c>
      <c r="B76" s="971"/>
      <c r="C76" s="972"/>
      <c r="D76" s="972"/>
      <c r="E76" s="972"/>
      <c r="F76" s="972"/>
      <c r="G76" s="972"/>
      <c r="H76" s="972"/>
      <c r="I76" s="972"/>
      <c r="J76" s="972"/>
      <c r="K76" s="972"/>
      <c r="L76" s="972"/>
      <c r="M76" s="972"/>
      <c r="N76" s="972"/>
      <c r="O76" s="972"/>
      <c r="P76" s="973"/>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6"/>
      <c r="BA76" s="976"/>
      <c r="BB76" s="976"/>
      <c r="BC76" s="976"/>
      <c r="BD76" s="977"/>
      <c r="BE76" s="230"/>
      <c r="BF76" s="230"/>
      <c r="BG76" s="230"/>
      <c r="BH76" s="230"/>
      <c r="BI76" s="230"/>
      <c r="BJ76" s="230"/>
      <c r="BK76" s="230"/>
      <c r="BL76" s="230"/>
      <c r="BM76" s="230"/>
      <c r="BN76" s="230"/>
      <c r="BO76" s="230"/>
      <c r="BP76" s="230"/>
      <c r="BQ76" s="227">
        <v>70</v>
      </c>
      <c r="BR76" s="232"/>
      <c r="BS76" s="936"/>
      <c r="BT76" s="937"/>
      <c r="BU76" s="937"/>
      <c r="BV76" s="937"/>
      <c r="BW76" s="937"/>
      <c r="BX76" s="937"/>
      <c r="BY76" s="937"/>
      <c r="BZ76" s="937"/>
      <c r="CA76" s="937"/>
      <c r="CB76" s="937"/>
      <c r="CC76" s="937"/>
      <c r="CD76" s="937"/>
      <c r="CE76" s="937"/>
      <c r="CF76" s="937"/>
      <c r="CG76" s="958"/>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36"/>
      <c r="DW76" s="937"/>
      <c r="DX76" s="937"/>
      <c r="DY76" s="937"/>
      <c r="DZ76" s="938"/>
      <c r="EA76" s="220"/>
    </row>
    <row r="77" spans="1:131" ht="26.25" customHeight="1">
      <c r="A77" s="227">
        <v>10</v>
      </c>
      <c r="B77" s="971"/>
      <c r="C77" s="972"/>
      <c r="D77" s="972"/>
      <c r="E77" s="972"/>
      <c r="F77" s="972"/>
      <c r="G77" s="972"/>
      <c r="H77" s="972"/>
      <c r="I77" s="972"/>
      <c r="J77" s="972"/>
      <c r="K77" s="972"/>
      <c r="L77" s="972"/>
      <c r="M77" s="972"/>
      <c r="N77" s="972"/>
      <c r="O77" s="972"/>
      <c r="P77" s="973"/>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6"/>
      <c r="BA77" s="976"/>
      <c r="BB77" s="976"/>
      <c r="BC77" s="976"/>
      <c r="BD77" s="977"/>
      <c r="BE77" s="230"/>
      <c r="BF77" s="230"/>
      <c r="BG77" s="230"/>
      <c r="BH77" s="230"/>
      <c r="BI77" s="230"/>
      <c r="BJ77" s="230"/>
      <c r="BK77" s="230"/>
      <c r="BL77" s="230"/>
      <c r="BM77" s="230"/>
      <c r="BN77" s="230"/>
      <c r="BO77" s="230"/>
      <c r="BP77" s="230"/>
      <c r="BQ77" s="227">
        <v>71</v>
      </c>
      <c r="BR77" s="232"/>
      <c r="BS77" s="936"/>
      <c r="BT77" s="937"/>
      <c r="BU77" s="937"/>
      <c r="BV77" s="937"/>
      <c r="BW77" s="937"/>
      <c r="BX77" s="937"/>
      <c r="BY77" s="937"/>
      <c r="BZ77" s="937"/>
      <c r="CA77" s="937"/>
      <c r="CB77" s="937"/>
      <c r="CC77" s="937"/>
      <c r="CD77" s="937"/>
      <c r="CE77" s="937"/>
      <c r="CF77" s="937"/>
      <c r="CG77" s="958"/>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36"/>
      <c r="DW77" s="937"/>
      <c r="DX77" s="937"/>
      <c r="DY77" s="937"/>
      <c r="DZ77" s="938"/>
      <c r="EA77" s="220"/>
    </row>
    <row r="78" spans="1:131" ht="26.25" customHeight="1">
      <c r="A78" s="227">
        <v>11</v>
      </c>
      <c r="B78" s="971"/>
      <c r="C78" s="972"/>
      <c r="D78" s="972"/>
      <c r="E78" s="972"/>
      <c r="F78" s="972"/>
      <c r="G78" s="972"/>
      <c r="H78" s="972"/>
      <c r="I78" s="972"/>
      <c r="J78" s="972"/>
      <c r="K78" s="972"/>
      <c r="L78" s="972"/>
      <c r="M78" s="972"/>
      <c r="N78" s="972"/>
      <c r="O78" s="972"/>
      <c r="P78" s="973"/>
      <c r="Q78" s="974"/>
      <c r="R78" s="975"/>
      <c r="S78" s="975"/>
      <c r="T78" s="975"/>
      <c r="U78" s="975"/>
      <c r="V78" s="975"/>
      <c r="W78" s="975"/>
      <c r="X78" s="975"/>
      <c r="Y78" s="975"/>
      <c r="Z78" s="975"/>
      <c r="AA78" s="975"/>
      <c r="AB78" s="975"/>
      <c r="AC78" s="975"/>
      <c r="AD78" s="975"/>
      <c r="AE78" s="975"/>
      <c r="AF78" s="975"/>
      <c r="AG78" s="975"/>
      <c r="AH78" s="975"/>
      <c r="AI78" s="975"/>
      <c r="AJ78" s="975"/>
      <c r="AK78" s="975"/>
      <c r="AL78" s="975"/>
      <c r="AM78" s="975"/>
      <c r="AN78" s="975"/>
      <c r="AO78" s="975"/>
      <c r="AP78" s="975"/>
      <c r="AQ78" s="975"/>
      <c r="AR78" s="975"/>
      <c r="AS78" s="975"/>
      <c r="AT78" s="975"/>
      <c r="AU78" s="975"/>
      <c r="AV78" s="975"/>
      <c r="AW78" s="975"/>
      <c r="AX78" s="975"/>
      <c r="AY78" s="975"/>
      <c r="AZ78" s="976"/>
      <c r="BA78" s="976"/>
      <c r="BB78" s="976"/>
      <c r="BC78" s="976"/>
      <c r="BD78" s="977"/>
      <c r="BE78" s="230"/>
      <c r="BF78" s="230"/>
      <c r="BG78" s="230"/>
      <c r="BH78" s="230"/>
      <c r="BI78" s="230"/>
      <c r="BJ78" s="220"/>
      <c r="BK78" s="220"/>
      <c r="BL78" s="220"/>
      <c r="BM78" s="220"/>
      <c r="BN78" s="220"/>
      <c r="BO78" s="230"/>
      <c r="BP78" s="230"/>
      <c r="BQ78" s="227">
        <v>72</v>
      </c>
      <c r="BR78" s="232"/>
      <c r="BS78" s="936"/>
      <c r="BT78" s="937"/>
      <c r="BU78" s="937"/>
      <c r="BV78" s="937"/>
      <c r="BW78" s="937"/>
      <c r="BX78" s="937"/>
      <c r="BY78" s="937"/>
      <c r="BZ78" s="937"/>
      <c r="CA78" s="937"/>
      <c r="CB78" s="937"/>
      <c r="CC78" s="937"/>
      <c r="CD78" s="937"/>
      <c r="CE78" s="937"/>
      <c r="CF78" s="937"/>
      <c r="CG78" s="958"/>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36"/>
      <c r="DW78" s="937"/>
      <c r="DX78" s="937"/>
      <c r="DY78" s="937"/>
      <c r="DZ78" s="938"/>
      <c r="EA78" s="220"/>
    </row>
    <row r="79" spans="1:131" ht="26.25" customHeight="1">
      <c r="A79" s="227">
        <v>12</v>
      </c>
      <c r="B79" s="971"/>
      <c r="C79" s="972"/>
      <c r="D79" s="972"/>
      <c r="E79" s="972"/>
      <c r="F79" s="972"/>
      <c r="G79" s="972"/>
      <c r="H79" s="972"/>
      <c r="I79" s="972"/>
      <c r="J79" s="972"/>
      <c r="K79" s="972"/>
      <c r="L79" s="972"/>
      <c r="M79" s="972"/>
      <c r="N79" s="972"/>
      <c r="O79" s="972"/>
      <c r="P79" s="973"/>
      <c r="Q79" s="974"/>
      <c r="R79" s="975"/>
      <c r="S79" s="975"/>
      <c r="T79" s="975"/>
      <c r="U79" s="975"/>
      <c r="V79" s="975"/>
      <c r="W79" s="975"/>
      <c r="X79" s="975"/>
      <c r="Y79" s="975"/>
      <c r="Z79" s="975"/>
      <c r="AA79" s="975"/>
      <c r="AB79" s="975"/>
      <c r="AC79" s="975"/>
      <c r="AD79" s="975"/>
      <c r="AE79" s="975"/>
      <c r="AF79" s="975"/>
      <c r="AG79" s="975"/>
      <c r="AH79" s="975"/>
      <c r="AI79" s="975"/>
      <c r="AJ79" s="975"/>
      <c r="AK79" s="975"/>
      <c r="AL79" s="975"/>
      <c r="AM79" s="975"/>
      <c r="AN79" s="975"/>
      <c r="AO79" s="975"/>
      <c r="AP79" s="975"/>
      <c r="AQ79" s="975"/>
      <c r="AR79" s="975"/>
      <c r="AS79" s="975"/>
      <c r="AT79" s="975"/>
      <c r="AU79" s="975"/>
      <c r="AV79" s="975"/>
      <c r="AW79" s="975"/>
      <c r="AX79" s="975"/>
      <c r="AY79" s="975"/>
      <c r="AZ79" s="976"/>
      <c r="BA79" s="976"/>
      <c r="BB79" s="976"/>
      <c r="BC79" s="976"/>
      <c r="BD79" s="977"/>
      <c r="BE79" s="230"/>
      <c r="BF79" s="230"/>
      <c r="BG79" s="230"/>
      <c r="BH79" s="230"/>
      <c r="BI79" s="230"/>
      <c r="BJ79" s="220"/>
      <c r="BK79" s="220"/>
      <c r="BL79" s="220"/>
      <c r="BM79" s="220"/>
      <c r="BN79" s="220"/>
      <c r="BO79" s="230"/>
      <c r="BP79" s="230"/>
      <c r="BQ79" s="227">
        <v>73</v>
      </c>
      <c r="BR79" s="232"/>
      <c r="BS79" s="936"/>
      <c r="BT79" s="937"/>
      <c r="BU79" s="937"/>
      <c r="BV79" s="937"/>
      <c r="BW79" s="937"/>
      <c r="BX79" s="937"/>
      <c r="BY79" s="937"/>
      <c r="BZ79" s="937"/>
      <c r="CA79" s="937"/>
      <c r="CB79" s="937"/>
      <c r="CC79" s="937"/>
      <c r="CD79" s="937"/>
      <c r="CE79" s="937"/>
      <c r="CF79" s="937"/>
      <c r="CG79" s="958"/>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36"/>
      <c r="DW79" s="937"/>
      <c r="DX79" s="937"/>
      <c r="DY79" s="937"/>
      <c r="DZ79" s="938"/>
      <c r="EA79" s="220"/>
    </row>
    <row r="80" spans="1:131" ht="26.25" customHeight="1">
      <c r="A80" s="227">
        <v>13</v>
      </c>
      <c r="B80" s="971"/>
      <c r="C80" s="972"/>
      <c r="D80" s="972"/>
      <c r="E80" s="972"/>
      <c r="F80" s="972"/>
      <c r="G80" s="972"/>
      <c r="H80" s="972"/>
      <c r="I80" s="972"/>
      <c r="J80" s="972"/>
      <c r="K80" s="972"/>
      <c r="L80" s="972"/>
      <c r="M80" s="972"/>
      <c r="N80" s="972"/>
      <c r="O80" s="972"/>
      <c r="P80" s="973"/>
      <c r="Q80" s="974"/>
      <c r="R80" s="975"/>
      <c r="S80" s="975"/>
      <c r="T80" s="975"/>
      <c r="U80" s="975"/>
      <c r="V80" s="975"/>
      <c r="W80" s="975"/>
      <c r="X80" s="975"/>
      <c r="Y80" s="975"/>
      <c r="Z80" s="975"/>
      <c r="AA80" s="975"/>
      <c r="AB80" s="975"/>
      <c r="AC80" s="975"/>
      <c r="AD80" s="975"/>
      <c r="AE80" s="975"/>
      <c r="AF80" s="975"/>
      <c r="AG80" s="975"/>
      <c r="AH80" s="975"/>
      <c r="AI80" s="975"/>
      <c r="AJ80" s="975"/>
      <c r="AK80" s="975"/>
      <c r="AL80" s="975"/>
      <c r="AM80" s="975"/>
      <c r="AN80" s="975"/>
      <c r="AO80" s="975"/>
      <c r="AP80" s="975"/>
      <c r="AQ80" s="975"/>
      <c r="AR80" s="975"/>
      <c r="AS80" s="975"/>
      <c r="AT80" s="975"/>
      <c r="AU80" s="975"/>
      <c r="AV80" s="975"/>
      <c r="AW80" s="975"/>
      <c r="AX80" s="975"/>
      <c r="AY80" s="975"/>
      <c r="AZ80" s="976"/>
      <c r="BA80" s="976"/>
      <c r="BB80" s="976"/>
      <c r="BC80" s="976"/>
      <c r="BD80" s="977"/>
      <c r="BE80" s="230"/>
      <c r="BF80" s="230"/>
      <c r="BG80" s="230"/>
      <c r="BH80" s="230"/>
      <c r="BI80" s="230"/>
      <c r="BJ80" s="230"/>
      <c r="BK80" s="230"/>
      <c r="BL80" s="230"/>
      <c r="BM80" s="230"/>
      <c r="BN80" s="230"/>
      <c r="BO80" s="230"/>
      <c r="BP80" s="230"/>
      <c r="BQ80" s="227">
        <v>74</v>
      </c>
      <c r="BR80" s="232"/>
      <c r="BS80" s="936"/>
      <c r="BT80" s="937"/>
      <c r="BU80" s="937"/>
      <c r="BV80" s="937"/>
      <c r="BW80" s="937"/>
      <c r="BX80" s="937"/>
      <c r="BY80" s="937"/>
      <c r="BZ80" s="937"/>
      <c r="CA80" s="937"/>
      <c r="CB80" s="937"/>
      <c r="CC80" s="937"/>
      <c r="CD80" s="937"/>
      <c r="CE80" s="937"/>
      <c r="CF80" s="937"/>
      <c r="CG80" s="958"/>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36"/>
      <c r="DW80" s="937"/>
      <c r="DX80" s="937"/>
      <c r="DY80" s="937"/>
      <c r="DZ80" s="938"/>
      <c r="EA80" s="220"/>
    </row>
    <row r="81" spans="1:131" ht="26.25" customHeight="1">
      <c r="A81" s="227">
        <v>14</v>
      </c>
      <c r="B81" s="971"/>
      <c r="C81" s="972"/>
      <c r="D81" s="972"/>
      <c r="E81" s="972"/>
      <c r="F81" s="972"/>
      <c r="G81" s="972"/>
      <c r="H81" s="972"/>
      <c r="I81" s="972"/>
      <c r="J81" s="972"/>
      <c r="K81" s="972"/>
      <c r="L81" s="972"/>
      <c r="M81" s="972"/>
      <c r="N81" s="972"/>
      <c r="O81" s="972"/>
      <c r="P81" s="973"/>
      <c r="Q81" s="974"/>
      <c r="R81" s="975"/>
      <c r="S81" s="975"/>
      <c r="T81" s="975"/>
      <c r="U81" s="975"/>
      <c r="V81" s="975"/>
      <c r="W81" s="975"/>
      <c r="X81" s="975"/>
      <c r="Y81" s="975"/>
      <c r="Z81" s="975"/>
      <c r="AA81" s="975"/>
      <c r="AB81" s="975"/>
      <c r="AC81" s="975"/>
      <c r="AD81" s="975"/>
      <c r="AE81" s="975"/>
      <c r="AF81" s="975"/>
      <c r="AG81" s="975"/>
      <c r="AH81" s="975"/>
      <c r="AI81" s="975"/>
      <c r="AJ81" s="975"/>
      <c r="AK81" s="975"/>
      <c r="AL81" s="975"/>
      <c r="AM81" s="975"/>
      <c r="AN81" s="975"/>
      <c r="AO81" s="975"/>
      <c r="AP81" s="975"/>
      <c r="AQ81" s="975"/>
      <c r="AR81" s="975"/>
      <c r="AS81" s="975"/>
      <c r="AT81" s="975"/>
      <c r="AU81" s="975"/>
      <c r="AV81" s="975"/>
      <c r="AW81" s="975"/>
      <c r="AX81" s="975"/>
      <c r="AY81" s="975"/>
      <c r="AZ81" s="976"/>
      <c r="BA81" s="976"/>
      <c r="BB81" s="976"/>
      <c r="BC81" s="976"/>
      <c r="BD81" s="977"/>
      <c r="BE81" s="230"/>
      <c r="BF81" s="230"/>
      <c r="BG81" s="230"/>
      <c r="BH81" s="230"/>
      <c r="BI81" s="230"/>
      <c r="BJ81" s="230"/>
      <c r="BK81" s="230"/>
      <c r="BL81" s="230"/>
      <c r="BM81" s="230"/>
      <c r="BN81" s="230"/>
      <c r="BO81" s="230"/>
      <c r="BP81" s="230"/>
      <c r="BQ81" s="227">
        <v>75</v>
      </c>
      <c r="BR81" s="232"/>
      <c r="BS81" s="936"/>
      <c r="BT81" s="937"/>
      <c r="BU81" s="937"/>
      <c r="BV81" s="937"/>
      <c r="BW81" s="937"/>
      <c r="BX81" s="937"/>
      <c r="BY81" s="937"/>
      <c r="BZ81" s="937"/>
      <c r="CA81" s="937"/>
      <c r="CB81" s="937"/>
      <c r="CC81" s="937"/>
      <c r="CD81" s="937"/>
      <c r="CE81" s="937"/>
      <c r="CF81" s="937"/>
      <c r="CG81" s="958"/>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36"/>
      <c r="DW81" s="937"/>
      <c r="DX81" s="937"/>
      <c r="DY81" s="937"/>
      <c r="DZ81" s="938"/>
      <c r="EA81" s="220"/>
    </row>
    <row r="82" spans="1:131" ht="26.25" customHeight="1">
      <c r="A82" s="227">
        <v>15</v>
      </c>
      <c r="B82" s="971"/>
      <c r="C82" s="972"/>
      <c r="D82" s="972"/>
      <c r="E82" s="972"/>
      <c r="F82" s="972"/>
      <c r="G82" s="972"/>
      <c r="H82" s="972"/>
      <c r="I82" s="972"/>
      <c r="J82" s="972"/>
      <c r="K82" s="972"/>
      <c r="L82" s="972"/>
      <c r="M82" s="972"/>
      <c r="N82" s="972"/>
      <c r="O82" s="972"/>
      <c r="P82" s="973"/>
      <c r="Q82" s="974"/>
      <c r="R82" s="975"/>
      <c r="S82" s="975"/>
      <c r="T82" s="975"/>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75"/>
      <c r="AR82" s="975"/>
      <c r="AS82" s="975"/>
      <c r="AT82" s="975"/>
      <c r="AU82" s="975"/>
      <c r="AV82" s="975"/>
      <c r="AW82" s="975"/>
      <c r="AX82" s="975"/>
      <c r="AY82" s="975"/>
      <c r="AZ82" s="976"/>
      <c r="BA82" s="976"/>
      <c r="BB82" s="976"/>
      <c r="BC82" s="976"/>
      <c r="BD82" s="977"/>
      <c r="BE82" s="230"/>
      <c r="BF82" s="230"/>
      <c r="BG82" s="230"/>
      <c r="BH82" s="230"/>
      <c r="BI82" s="230"/>
      <c r="BJ82" s="230"/>
      <c r="BK82" s="230"/>
      <c r="BL82" s="230"/>
      <c r="BM82" s="230"/>
      <c r="BN82" s="230"/>
      <c r="BO82" s="230"/>
      <c r="BP82" s="230"/>
      <c r="BQ82" s="227">
        <v>76</v>
      </c>
      <c r="BR82" s="232"/>
      <c r="BS82" s="936"/>
      <c r="BT82" s="937"/>
      <c r="BU82" s="937"/>
      <c r="BV82" s="937"/>
      <c r="BW82" s="937"/>
      <c r="BX82" s="937"/>
      <c r="BY82" s="937"/>
      <c r="BZ82" s="937"/>
      <c r="CA82" s="937"/>
      <c r="CB82" s="937"/>
      <c r="CC82" s="937"/>
      <c r="CD82" s="937"/>
      <c r="CE82" s="937"/>
      <c r="CF82" s="937"/>
      <c r="CG82" s="958"/>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36"/>
      <c r="DW82" s="937"/>
      <c r="DX82" s="937"/>
      <c r="DY82" s="937"/>
      <c r="DZ82" s="938"/>
      <c r="EA82" s="220"/>
    </row>
    <row r="83" spans="1:131" ht="26.25" customHeight="1">
      <c r="A83" s="227">
        <v>16</v>
      </c>
      <c r="B83" s="971"/>
      <c r="C83" s="972"/>
      <c r="D83" s="972"/>
      <c r="E83" s="972"/>
      <c r="F83" s="972"/>
      <c r="G83" s="972"/>
      <c r="H83" s="972"/>
      <c r="I83" s="972"/>
      <c r="J83" s="972"/>
      <c r="K83" s="972"/>
      <c r="L83" s="972"/>
      <c r="M83" s="972"/>
      <c r="N83" s="972"/>
      <c r="O83" s="972"/>
      <c r="P83" s="973"/>
      <c r="Q83" s="974"/>
      <c r="R83" s="975"/>
      <c r="S83" s="975"/>
      <c r="T83" s="975"/>
      <c r="U83" s="975"/>
      <c r="V83" s="975"/>
      <c r="W83" s="975"/>
      <c r="X83" s="975"/>
      <c r="Y83" s="975"/>
      <c r="Z83" s="975"/>
      <c r="AA83" s="975"/>
      <c r="AB83" s="975"/>
      <c r="AC83" s="975"/>
      <c r="AD83" s="975"/>
      <c r="AE83" s="975"/>
      <c r="AF83" s="975"/>
      <c r="AG83" s="975"/>
      <c r="AH83" s="975"/>
      <c r="AI83" s="975"/>
      <c r="AJ83" s="975"/>
      <c r="AK83" s="975"/>
      <c r="AL83" s="975"/>
      <c r="AM83" s="975"/>
      <c r="AN83" s="975"/>
      <c r="AO83" s="975"/>
      <c r="AP83" s="975"/>
      <c r="AQ83" s="975"/>
      <c r="AR83" s="975"/>
      <c r="AS83" s="975"/>
      <c r="AT83" s="975"/>
      <c r="AU83" s="975"/>
      <c r="AV83" s="975"/>
      <c r="AW83" s="975"/>
      <c r="AX83" s="975"/>
      <c r="AY83" s="975"/>
      <c r="AZ83" s="976"/>
      <c r="BA83" s="976"/>
      <c r="BB83" s="976"/>
      <c r="BC83" s="976"/>
      <c r="BD83" s="977"/>
      <c r="BE83" s="230"/>
      <c r="BF83" s="230"/>
      <c r="BG83" s="230"/>
      <c r="BH83" s="230"/>
      <c r="BI83" s="230"/>
      <c r="BJ83" s="230"/>
      <c r="BK83" s="230"/>
      <c r="BL83" s="230"/>
      <c r="BM83" s="230"/>
      <c r="BN83" s="230"/>
      <c r="BO83" s="230"/>
      <c r="BP83" s="230"/>
      <c r="BQ83" s="227">
        <v>77</v>
      </c>
      <c r="BR83" s="232"/>
      <c r="BS83" s="936"/>
      <c r="BT83" s="937"/>
      <c r="BU83" s="937"/>
      <c r="BV83" s="937"/>
      <c r="BW83" s="937"/>
      <c r="BX83" s="937"/>
      <c r="BY83" s="937"/>
      <c r="BZ83" s="937"/>
      <c r="CA83" s="937"/>
      <c r="CB83" s="937"/>
      <c r="CC83" s="937"/>
      <c r="CD83" s="937"/>
      <c r="CE83" s="937"/>
      <c r="CF83" s="937"/>
      <c r="CG83" s="958"/>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36"/>
      <c r="DW83" s="937"/>
      <c r="DX83" s="937"/>
      <c r="DY83" s="937"/>
      <c r="DZ83" s="938"/>
      <c r="EA83" s="220"/>
    </row>
    <row r="84" spans="1:131" ht="26.25" customHeight="1">
      <c r="A84" s="227">
        <v>17</v>
      </c>
      <c r="B84" s="971"/>
      <c r="C84" s="972"/>
      <c r="D84" s="972"/>
      <c r="E84" s="972"/>
      <c r="F84" s="972"/>
      <c r="G84" s="972"/>
      <c r="H84" s="972"/>
      <c r="I84" s="972"/>
      <c r="J84" s="972"/>
      <c r="K84" s="972"/>
      <c r="L84" s="972"/>
      <c r="M84" s="972"/>
      <c r="N84" s="972"/>
      <c r="O84" s="972"/>
      <c r="P84" s="973"/>
      <c r="Q84" s="974"/>
      <c r="R84" s="975"/>
      <c r="S84" s="975"/>
      <c r="T84" s="975"/>
      <c r="U84" s="975"/>
      <c r="V84" s="975"/>
      <c r="W84" s="975"/>
      <c r="X84" s="975"/>
      <c r="Y84" s="975"/>
      <c r="Z84" s="975"/>
      <c r="AA84" s="975"/>
      <c r="AB84" s="975"/>
      <c r="AC84" s="975"/>
      <c r="AD84" s="975"/>
      <c r="AE84" s="975"/>
      <c r="AF84" s="975"/>
      <c r="AG84" s="975"/>
      <c r="AH84" s="975"/>
      <c r="AI84" s="975"/>
      <c r="AJ84" s="975"/>
      <c r="AK84" s="975"/>
      <c r="AL84" s="975"/>
      <c r="AM84" s="975"/>
      <c r="AN84" s="975"/>
      <c r="AO84" s="975"/>
      <c r="AP84" s="975"/>
      <c r="AQ84" s="975"/>
      <c r="AR84" s="975"/>
      <c r="AS84" s="975"/>
      <c r="AT84" s="975"/>
      <c r="AU84" s="975"/>
      <c r="AV84" s="975"/>
      <c r="AW84" s="975"/>
      <c r="AX84" s="975"/>
      <c r="AY84" s="975"/>
      <c r="AZ84" s="976"/>
      <c r="BA84" s="976"/>
      <c r="BB84" s="976"/>
      <c r="BC84" s="976"/>
      <c r="BD84" s="977"/>
      <c r="BE84" s="230"/>
      <c r="BF84" s="230"/>
      <c r="BG84" s="230"/>
      <c r="BH84" s="230"/>
      <c r="BI84" s="230"/>
      <c r="BJ84" s="230"/>
      <c r="BK84" s="230"/>
      <c r="BL84" s="230"/>
      <c r="BM84" s="230"/>
      <c r="BN84" s="230"/>
      <c r="BO84" s="230"/>
      <c r="BP84" s="230"/>
      <c r="BQ84" s="227">
        <v>78</v>
      </c>
      <c r="BR84" s="232"/>
      <c r="BS84" s="936"/>
      <c r="BT84" s="937"/>
      <c r="BU84" s="937"/>
      <c r="BV84" s="937"/>
      <c r="BW84" s="937"/>
      <c r="BX84" s="937"/>
      <c r="BY84" s="937"/>
      <c r="BZ84" s="937"/>
      <c r="CA84" s="937"/>
      <c r="CB84" s="937"/>
      <c r="CC84" s="937"/>
      <c r="CD84" s="937"/>
      <c r="CE84" s="937"/>
      <c r="CF84" s="937"/>
      <c r="CG84" s="958"/>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36"/>
      <c r="DW84" s="937"/>
      <c r="DX84" s="937"/>
      <c r="DY84" s="937"/>
      <c r="DZ84" s="938"/>
      <c r="EA84" s="220"/>
    </row>
    <row r="85" spans="1:131" ht="26.25" customHeight="1">
      <c r="A85" s="227">
        <v>18</v>
      </c>
      <c r="B85" s="971"/>
      <c r="C85" s="972"/>
      <c r="D85" s="972"/>
      <c r="E85" s="972"/>
      <c r="F85" s="972"/>
      <c r="G85" s="972"/>
      <c r="H85" s="972"/>
      <c r="I85" s="972"/>
      <c r="J85" s="972"/>
      <c r="K85" s="972"/>
      <c r="L85" s="972"/>
      <c r="M85" s="972"/>
      <c r="N85" s="972"/>
      <c r="O85" s="972"/>
      <c r="P85" s="973"/>
      <c r="Q85" s="974"/>
      <c r="R85" s="975"/>
      <c r="S85" s="975"/>
      <c r="T85" s="975"/>
      <c r="U85" s="975"/>
      <c r="V85" s="975"/>
      <c r="W85" s="975"/>
      <c r="X85" s="975"/>
      <c r="Y85" s="975"/>
      <c r="Z85" s="975"/>
      <c r="AA85" s="975"/>
      <c r="AB85" s="975"/>
      <c r="AC85" s="975"/>
      <c r="AD85" s="975"/>
      <c r="AE85" s="975"/>
      <c r="AF85" s="975"/>
      <c r="AG85" s="975"/>
      <c r="AH85" s="975"/>
      <c r="AI85" s="975"/>
      <c r="AJ85" s="975"/>
      <c r="AK85" s="975"/>
      <c r="AL85" s="975"/>
      <c r="AM85" s="975"/>
      <c r="AN85" s="975"/>
      <c r="AO85" s="975"/>
      <c r="AP85" s="975"/>
      <c r="AQ85" s="975"/>
      <c r="AR85" s="975"/>
      <c r="AS85" s="975"/>
      <c r="AT85" s="975"/>
      <c r="AU85" s="975"/>
      <c r="AV85" s="975"/>
      <c r="AW85" s="975"/>
      <c r="AX85" s="975"/>
      <c r="AY85" s="975"/>
      <c r="AZ85" s="976"/>
      <c r="BA85" s="976"/>
      <c r="BB85" s="976"/>
      <c r="BC85" s="976"/>
      <c r="BD85" s="977"/>
      <c r="BE85" s="230"/>
      <c r="BF85" s="230"/>
      <c r="BG85" s="230"/>
      <c r="BH85" s="230"/>
      <c r="BI85" s="230"/>
      <c r="BJ85" s="230"/>
      <c r="BK85" s="230"/>
      <c r="BL85" s="230"/>
      <c r="BM85" s="230"/>
      <c r="BN85" s="230"/>
      <c r="BO85" s="230"/>
      <c r="BP85" s="230"/>
      <c r="BQ85" s="227">
        <v>79</v>
      </c>
      <c r="BR85" s="232"/>
      <c r="BS85" s="936"/>
      <c r="BT85" s="937"/>
      <c r="BU85" s="937"/>
      <c r="BV85" s="937"/>
      <c r="BW85" s="937"/>
      <c r="BX85" s="937"/>
      <c r="BY85" s="937"/>
      <c r="BZ85" s="937"/>
      <c r="CA85" s="937"/>
      <c r="CB85" s="937"/>
      <c r="CC85" s="937"/>
      <c r="CD85" s="937"/>
      <c r="CE85" s="937"/>
      <c r="CF85" s="937"/>
      <c r="CG85" s="958"/>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36"/>
      <c r="DW85" s="937"/>
      <c r="DX85" s="937"/>
      <c r="DY85" s="937"/>
      <c r="DZ85" s="938"/>
      <c r="EA85" s="220"/>
    </row>
    <row r="86" spans="1:131" ht="26.25" customHeight="1">
      <c r="A86" s="227">
        <v>19</v>
      </c>
      <c r="B86" s="971"/>
      <c r="C86" s="972"/>
      <c r="D86" s="972"/>
      <c r="E86" s="972"/>
      <c r="F86" s="972"/>
      <c r="G86" s="972"/>
      <c r="H86" s="972"/>
      <c r="I86" s="972"/>
      <c r="J86" s="972"/>
      <c r="K86" s="972"/>
      <c r="L86" s="972"/>
      <c r="M86" s="972"/>
      <c r="N86" s="972"/>
      <c r="O86" s="972"/>
      <c r="P86" s="973"/>
      <c r="Q86" s="974"/>
      <c r="R86" s="975"/>
      <c r="S86" s="975"/>
      <c r="T86" s="975"/>
      <c r="U86" s="975"/>
      <c r="V86" s="975"/>
      <c r="W86" s="975"/>
      <c r="X86" s="975"/>
      <c r="Y86" s="975"/>
      <c r="Z86" s="975"/>
      <c r="AA86" s="975"/>
      <c r="AB86" s="975"/>
      <c r="AC86" s="975"/>
      <c r="AD86" s="975"/>
      <c r="AE86" s="975"/>
      <c r="AF86" s="975"/>
      <c r="AG86" s="975"/>
      <c r="AH86" s="975"/>
      <c r="AI86" s="975"/>
      <c r="AJ86" s="975"/>
      <c r="AK86" s="975"/>
      <c r="AL86" s="975"/>
      <c r="AM86" s="975"/>
      <c r="AN86" s="975"/>
      <c r="AO86" s="975"/>
      <c r="AP86" s="975"/>
      <c r="AQ86" s="975"/>
      <c r="AR86" s="975"/>
      <c r="AS86" s="975"/>
      <c r="AT86" s="975"/>
      <c r="AU86" s="975"/>
      <c r="AV86" s="975"/>
      <c r="AW86" s="975"/>
      <c r="AX86" s="975"/>
      <c r="AY86" s="975"/>
      <c r="AZ86" s="976"/>
      <c r="BA86" s="976"/>
      <c r="BB86" s="976"/>
      <c r="BC86" s="976"/>
      <c r="BD86" s="977"/>
      <c r="BE86" s="230"/>
      <c r="BF86" s="230"/>
      <c r="BG86" s="230"/>
      <c r="BH86" s="230"/>
      <c r="BI86" s="230"/>
      <c r="BJ86" s="230"/>
      <c r="BK86" s="230"/>
      <c r="BL86" s="230"/>
      <c r="BM86" s="230"/>
      <c r="BN86" s="230"/>
      <c r="BO86" s="230"/>
      <c r="BP86" s="230"/>
      <c r="BQ86" s="227">
        <v>80</v>
      </c>
      <c r="BR86" s="232"/>
      <c r="BS86" s="936"/>
      <c r="BT86" s="937"/>
      <c r="BU86" s="937"/>
      <c r="BV86" s="937"/>
      <c r="BW86" s="937"/>
      <c r="BX86" s="937"/>
      <c r="BY86" s="937"/>
      <c r="BZ86" s="937"/>
      <c r="CA86" s="937"/>
      <c r="CB86" s="937"/>
      <c r="CC86" s="937"/>
      <c r="CD86" s="937"/>
      <c r="CE86" s="937"/>
      <c r="CF86" s="937"/>
      <c r="CG86" s="958"/>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36"/>
      <c r="DW86" s="937"/>
      <c r="DX86" s="937"/>
      <c r="DY86" s="937"/>
      <c r="DZ86" s="938"/>
      <c r="EA86" s="220"/>
    </row>
    <row r="87" spans="1:131" ht="26.25" customHeight="1">
      <c r="A87" s="233">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0"/>
      <c r="BF87" s="230"/>
      <c r="BG87" s="230"/>
      <c r="BH87" s="230"/>
      <c r="BI87" s="230"/>
      <c r="BJ87" s="230"/>
      <c r="BK87" s="230"/>
      <c r="BL87" s="230"/>
      <c r="BM87" s="230"/>
      <c r="BN87" s="230"/>
      <c r="BO87" s="230"/>
      <c r="BP87" s="230"/>
      <c r="BQ87" s="227">
        <v>81</v>
      </c>
      <c r="BR87" s="232"/>
      <c r="BS87" s="936"/>
      <c r="BT87" s="937"/>
      <c r="BU87" s="937"/>
      <c r="BV87" s="937"/>
      <c r="BW87" s="937"/>
      <c r="BX87" s="937"/>
      <c r="BY87" s="937"/>
      <c r="BZ87" s="937"/>
      <c r="CA87" s="937"/>
      <c r="CB87" s="937"/>
      <c r="CC87" s="937"/>
      <c r="CD87" s="937"/>
      <c r="CE87" s="937"/>
      <c r="CF87" s="937"/>
      <c r="CG87" s="958"/>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36"/>
      <c r="DW87" s="937"/>
      <c r="DX87" s="937"/>
      <c r="DY87" s="937"/>
      <c r="DZ87" s="938"/>
      <c r="EA87" s="220"/>
    </row>
    <row r="88" spans="1:131" ht="26.25" customHeight="1" thickBot="1">
      <c r="A88" s="229" t="s">
        <v>341</v>
      </c>
      <c r="B88" s="939" t="s">
        <v>350</v>
      </c>
      <c r="C88" s="940"/>
      <c r="D88" s="940"/>
      <c r="E88" s="940"/>
      <c r="F88" s="940"/>
      <c r="G88" s="940"/>
      <c r="H88" s="940"/>
      <c r="I88" s="940"/>
      <c r="J88" s="940"/>
      <c r="K88" s="940"/>
      <c r="L88" s="940"/>
      <c r="M88" s="940"/>
      <c r="N88" s="940"/>
      <c r="O88" s="940"/>
      <c r="P88" s="941"/>
      <c r="Q88" s="959"/>
      <c r="R88" s="960"/>
      <c r="S88" s="960"/>
      <c r="T88" s="960"/>
      <c r="U88" s="960"/>
      <c r="V88" s="960"/>
      <c r="W88" s="960"/>
      <c r="X88" s="960"/>
      <c r="Y88" s="960"/>
      <c r="Z88" s="960"/>
      <c r="AA88" s="960"/>
      <c r="AB88" s="960"/>
      <c r="AC88" s="960"/>
      <c r="AD88" s="960"/>
      <c r="AE88" s="960"/>
      <c r="AF88" s="961">
        <v>15784</v>
      </c>
      <c r="AG88" s="961"/>
      <c r="AH88" s="961"/>
      <c r="AI88" s="961"/>
      <c r="AJ88" s="961"/>
      <c r="AK88" s="960"/>
      <c r="AL88" s="960"/>
      <c r="AM88" s="960"/>
      <c r="AN88" s="960"/>
      <c r="AO88" s="960"/>
      <c r="AP88" s="961">
        <v>2550</v>
      </c>
      <c r="AQ88" s="961"/>
      <c r="AR88" s="961"/>
      <c r="AS88" s="961"/>
      <c r="AT88" s="961"/>
      <c r="AU88" s="961">
        <v>71</v>
      </c>
      <c r="AV88" s="961"/>
      <c r="AW88" s="961"/>
      <c r="AX88" s="961"/>
      <c r="AY88" s="961"/>
      <c r="AZ88" s="962"/>
      <c r="BA88" s="962"/>
      <c r="BB88" s="962"/>
      <c r="BC88" s="962"/>
      <c r="BD88" s="963"/>
      <c r="BE88" s="230"/>
      <c r="BF88" s="230"/>
      <c r="BG88" s="230"/>
      <c r="BH88" s="230"/>
      <c r="BI88" s="230"/>
      <c r="BJ88" s="230"/>
      <c r="BK88" s="230"/>
      <c r="BL88" s="230"/>
      <c r="BM88" s="230"/>
      <c r="BN88" s="230"/>
      <c r="BO88" s="230"/>
      <c r="BP88" s="230"/>
      <c r="BQ88" s="227">
        <v>82</v>
      </c>
      <c r="BR88" s="232"/>
      <c r="BS88" s="936"/>
      <c r="BT88" s="937"/>
      <c r="BU88" s="937"/>
      <c r="BV88" s="937"/>
      <c r="BW88" s="937"/>
      <c r="BX88" s="937"/>
      <c r="BY88" s="937"/>
      <c r="BZ88" s="937"/>
      <c r="CA88" s="937"/>
      <c r="CB88" s="937"/>
      <c r="CC88" s="937"/>
      <c r="CD88" s="937"/>
      <c r="CE88" s="937"/>
      <c r="CF88" s="937"/>
      <c r="CG88" s="958"/>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36"/>
      <c r="DW88" s="937"/>
      <c r="DX88" s="937"/>
      <c r="DY88" s="937"/>
      <c r="DZ88" s="938"/>
      <c r="EA88" s="220"/>
    </row>
    <row r="89" spans="1:13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936"/>
      <c r="BT89" s="937"/>
      <c r="BU89" s="937"/>
      <c r="BV89" s="937"/>
      <c r="BW89" s="937"/>
      <c r="BX89" s="937"/>
      <c r="BY89" s="937"/>
      <c r="BZ89" s="937"/>
      <c r="CA89" s="937"/>
      <c r="CB89" s="937"/>
      <c r="CC89" s="937"/>
      <c r="CD89" s="937"/>
      <c r="CE89" s="937"/>
      <c r="CF89" s="937"/>
      <c r="CG89" s="958"/>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36"/>
      <c r="DW89" s="937"/>
      <c r="DX89" s="937"/>
      <c r="DY89" s="937"/>
      <c r="DZ89" s="938"/>
      <c r="EA89" s="220"/>
    </row>
    <row r="90" spans="1:13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936"/>
      <c r="BT90" s="937"/>
      <c r="BU90" s="937"/>
      <c r="BV90" s="937"/>
      <c r="BW90" s="937"/>
      <c r="BX90" s="937"/>
      <c r="BY90" s="937"/>
      <c r="BZ90" s="937"/>
      <c r="CA90" s="937"/>
      <c r="CB90" s="937"/>
      <c r="CC90" s="937"/>
      <c r="CD90" s="937"/>
      <c r="CE90" s="937"/>
      <c r="CF90" s="937"/>
      <c r="CG90" s="958"/>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36"/>
      <c r="DW90" s="937"/>
      <c r="DX90" s="937"/>
      <c r="DY90" s="937"/>
      <c r="DZ90" s="938"/>
      <c r="EA90" s="220"/>
    </row>
    <row r="91" spans="1:13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936"/>
      <c r="BT91" s="937"/>
      <c r="BU91" s="937"/>
      <c r="BV91" s="937"/>
      <c r="BW91" s="937"/>
      <c r="BX91" s="937"/>
      <c r="BY91" s="937"/>
      <c r="BZ91" s="937"/>
      <c r="CA91" s="937"/>
      <c r="CB91" s="937"/>
      <c r="CC91" s="937"/>
      <c r="CD91" s="937"/>
      <c r="CE91" s="937"/>
      <c r="CF91" s="937"/>
      <c r="CG91" s="958"/>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36"/>
      <c r="DW91" s="937"/>
      <c r="DX91" s="937"/>
      <c r="DY91" s="937"/>
      <c r="DZ91" s="938"/>
      <c r="EA91" s="220"/>
    </row>
    <row r="92" spans="1:13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936"/>
      <c r="BT92" s="937"/>
      <c r="BU92" s="937"/>
      <c r="BV92" s="937"/>
      <c r="BW92" s="937"/>
      <c r="BX92" s="937"/>
      <c r="BY92" s="937"/>
      <c r="BZ92" s="937"/>
      <c r="CA92" s="937"/>
      <c r="CB92" s="937"/>
      <c r="CC92" s="937"/>
      <c r="CD92" s="937"/>
      <c r="CE92" s="937"/>
      <c r="CF92" s="937"/>
      <c r="CG92" s="958"/>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36"/>
      <c r="DW92" s="937"/>
      <c r="DX92" s="937"/>
      <c r="DY92" s="937"/>
      <c r="DZ92" s="938"/>
      <c r="EA92" s="220"/>
    </row>
    <row r="93" spans="1:13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936"/>
      <c r="BT93" s="937"/>
      <c r="BU93" s="937"/>
      <c r="BV93" s="937"/>
      <c r="BW93" s="937"/>
      <c r="BX93" s="937"/>
      <c r="BY93" s="937"/>
      <c r="BZ93" s="937"/>
      <c r="CA93" s="937"/>
      <c r="CB93" s="937"/>
      <c r="CC93" s="937"/>
      <c r="CD93" s="937"/>
      <c r="CE93" s="937"/>
      <c r="CF93" s="937"/>
      <c r="CG93" s="958"/>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36"/>
      <c r="DW93" s="937"/>
      <c r="DX93" s="937"/>
      <c r="DY93" s="937"/>
      <c r="DZ93" s="938"/>
      <c r="EA93" s="220"/>
    </row>
    <row r="94" spans="1:13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936"/>
      <c r="BT94" s="937"/>
      <c r="BU94" s="937"/>
      <c r="BV94" s="937"/>
      <c r="BW94" s="937"/>
      <c r="BX94" s="937"/>
      <c r="BY94" s="937"/>
      <c r="BZ94" s="937"/>
      <c r="CA94" s="937"/>
      <c r="CB94" s="937"/>
      <c r="CC94" s="937"/>
      <c r="CD94" s="937"/>
      <c r="CE94" s="937"/>
      <c r="CF94" s="937"/>
      <c r="CG94" s="958"/>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36"/>
      <c r="DW94" s="937"/>
      <c r="DX94" s="937"/>
      <c r="DY94" s="937"/>
      <c r="DZ94" s="938"/>
      <c r="EA94" s="220"/>
    </row>
    <row r="95" spans="1:13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936"/>
      <c r="BT95" s="937"/>
      <c r="BU95" s="937"/>
      <c r="BV95" s="937"/>
      <c r="BW95" s="937"/>
      <c r="BX95" s="937"/>
      <c r="BY95" s="937"/>
      <c r="BZ95" s="937"/>
      <c r="CA95" s="937"/>
      <c r="CB95" s="937"/>
      <c r="CC95" s="937"/>
      <c r="CD95" s="937"/>
      <c r="CE95" s="937"/>
      <c r="CF95" s="937"/>
      <c r="CG95" s="958"/>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36"/>
      <c r="DW95" s="937"/>
      <c r="DX95" s="937"/>
      <c r="DY95" s="937"/>
      <c r="DZ95" s="938"/>
      <c r="EA95" s="220"/>
    </row>
    <row r="96" spans="1:13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936"/>
      <c r="BT96" s="937"/>
      <c r="BU96" s="937"/>
      <c r="BV96" s="937"/>
      <c r="BW96" s="937"/>
      <c r="BX96" s="937"/>
      <c r="BY96" s="937"/>
      <c r="BZ96" s="937"/>
      <c r="CA96" s="937"/>
      <c r="CB96" s="937"/>
      <c r="CC96" s="937"/>
      <c r="CD96" s="937"/>
      <c r="CE96" s="937"/>
      <c r="CF96" s="937"/>
      <c r="CG96" s="958"/>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36"/>
      <c r="DW96" s="937"/>
      <c r="DX96" s="937"/>
      <c r="DY96" s="937"/>
      <c r="DZ96" s="938"/>
      <c r="EA96" s="220"/>
    </row>
    <row r="97" spans="1:13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936"/>
      <c r="BT97" s="937"/>
      <c r="BU97" s="937"/>
      <c r="BV97" s="937"/>
      <c r="BW97" s="937"/>
      <c r="BX97" s="937"/>
      <c r="BY97" s="937"/>
      <c r="BZ97" s="937"/>
      <c r="CA97" s="937"/>
      <c r="CB97" s="937"/>
      <c r="CC97" s="937"/>
      <c r="CD97" s="937"/>
      <c r="CE97" s="937"/>
      <c r="CF97" s="937"/>
      <c r="CG97" s="958"/>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36"/>
      <c r="DW97" s="937"/>
      <c r="DX97" s="937"/>
      <c r="DY97" s="937"/>
      <c r="DZ97" s="938"/>
      <c r="EA97" s="220"/>
    </row>
    <row r="98" spans="1:13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936"/>
      <c r="BT98" s="937"/>
      <c r="BU98" s="937"/>
      <c r="BV98" s="937"/>
      <c r="BW98" s="937"/>
      <c r="BX98" s="937"/>
      <c r="BY98" s="937"/>
      <c r="BZ98" s="937"/>
      <c r="CA98" s="937"/>
      <c r="CB98" s="937"/>
      <c r="CC98" s="937"/>
      <c r="CD98" s="937"/>
      <c r="CE98" s="937"/>
      <c r="CF98" s="937"/>
      <c r="CG98" s="958"/>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36"/>
      <c r="DW98" s="937"/>
      <c r="DX98" s="937"/>
      <c r="DY98" s="937"/>
      <c r="DZ98" s="938"/>
      <c r="EA98" s="220"/>
    </row>
    <row r="99" spans="1:13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936"/>
      <c r="BT99" s="937"/>
      <c r="BU99" s="937"/>
      <c r="BV99" s="937"/>
      <c r="BW99" s="937"/>
      <c r="BX99" s="937"/>
      <c r="BY99" s="937"/>
      <c r="BZ99" s="937"/>
      <c r="CA99" s="937"/>
      <c r="CB99" s="937"/>
      <c r="CC99" s="937"/>
      <c r="CD99" s="937"/>
      <c r="CE99" s="937"/>
      <c r="CF99" s="937"/>
      <c r="CG99" s="958"/>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36"/>
      <c r="DW99" s="937"/>
      <c r="DX99" s="937"/>
      <c r="DY99" s="937"/>
      <c r="DZ99" s="938"/>
      <c r="EA99" s="220"/>
    </row>
    <row r="100" spans="1:13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936"/>
      <c r="BT100" s="937"/>
      <c r="BU100" s="937"/>
      <c r="BV100" s="937"/>
      <c r="BW100" s="937"/>
      <c r="BX100" s="937"/>
      <c r="BY100" s="937"/>
      <c r="BZ100" s="937"/>
      <c r="CA100" s="937"/>
      <c r="CB100" s="937"/>
      <c r="CC100" s="937"/>
      <c r="CD100" s="937"/>
      <c r="CE100" s="937"/>
      <c r="CF100" s="937"/>
      <c r="CG100" s="958"/>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36"/>
      <c r="DW100" s="937"/>
      <c r="DX100" s="937"/>
      <c r="DY100" s="937"/>
      <c r="DZ100" s="938"/>
      <c r="EA100" s="220"/>
    </row>
    <row r="101" spans="1:13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936"/>
      <c r="BT101" s="937"/>
      <c r="BU101" s="937"/>
      <c r="BV101" s="937"/>
      <c r="BW101" s="937"/>
      <c r="BX101" s="937"/>
      <c r="BY101" s="937"/>
      <c r="BZ101" s="937"/>
      <c r="CA101" s="937"/>
      <c r="CB101" s="937"/>
      <c r="CC101" s="937"/>
      <c r="CD101" s="937"/>
      <c r="CE101" s="937"/>
      <c r="CF101" s="937"/>
      <c r="CG101" s="958"/>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36"/>
      <c r="DW101" s="937"/>
      <c r="DX101" s="937"/>
      <c r="DY101" s="937"/>
      <c r="DZ101" s="938"/>
      <c r="EA101" s="220"/>
    </row>
    <row r="102" spans="1:13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341</v>
      </c>
      <c r="BR102" s="939" t="s">
        <v>351</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253</v>
      </c>
      <c r="CS102" s="946"/>
      <c r="CT102" s="946"/>
      <c r="CU102" s="946"/>
      <c r="CV102" s="947"/>
      <c r="CW102" s="945">
        <v>19</v>
      </c>
      <c r="CX102" s="946"/>
      <c r="CY102" s="946"/>
      <c r="CZ102" s="946"/>
      <c r="DA102" s="947"/>
      <c r="DB102" s="945" t="s">
        <v>426</v>
      </c>
      <c r="DC102" s="946"/>
      <c r="DD102" s="946"/>
      <c r="DE102" s="946"/>
      <c r="DF102" s="947"/>
      <c r="DG102" s="945" t="s">
        <v>426</v>
      </c>
      <c r="DH102" s="946"/>
      <c r="DI102" s="946"/>
      <c r="DJ102" s="946"/>
      <c r="DK102" s="947"/>
      <c r="DL102" s="945" t="s">
        <v>426</v>
      </c>
      <c r="DM102" s="946"/>
      <c r="DN102" s="946"/>
      <c r="DO102" s="946"/>
      <c r="DP102" s="947"/>
      <c r="DQ102" s="945" t="s">
        <v>426</v>
      </c>
      <c r="DR102" s="946"/>
      <c r="DS102" s="946"/>
      <c r="DT102" s="946"/>
      <c r="DU102" s="947"/>
      <c r="DV102" s="939"/>
      <c r="DW102" s="940"/>
      <c r="DX102" s="940"/>
      <c r="DY102" s="940"/>
      <c r="DZ102" s="952"/>
      <c r="EA102" s="220"/>
    </row>
    <row r="103" spans="1:13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53" t="s">
        <v>530</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20"/>
    </row>
    <row r="104" spans="1:13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54" t="s">
        <v>529</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20"/>
    </row>
    <row r="105" spans="1:131" ht="11.25" customHeight="1">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c r="A107" s="349" t="s">
        <v>352</v>
      </c>
      <c r="B107" s="353"/>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49" t="s">
        <v>353</v>
      </c>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c r="CO107" s="353"/>
      <c r="CP107" s="353"/>
      <c r="CQ107" s="353"/>
      <c r="CR107" s="353"/>
      <c r="CS107" s="353"/>
      <c r="CT107" s="353"/>
      <c r="CU107" s="353"/>
      <c r="CV107" s="353"/>
      <c r="CW107" s="353"/>
      <c r="CX107" s="353"/>
      <c r="CY107" s="353"/>
      <c r="CZ107" s="353"/>
      <c r="DA107" s="353"/>
      <c r="DB107" s="353"/>
      <c r="DC107" s="353"/>
      <c r="DD107" s="353"/>
      <c r="DE107" s="353"/>
      <c r="DF107" s="353"/>
      <c r="DG107" s="353"/>
      <c r="DH107" s="353"/>
      <c r="DI107" s="353"/>
      <c r="DJ107" s="353"/>
      <c r="DK107" s="353"/>
      <c r="DL107" s="353"/>
      <c r="DM107" s="353"/>
      <c r="DN107" s="353"/>
      <c r="DO107" s="353"/>
      <c r="DP107" s="353"/>
      <c r="DQ107" s="353"/>
      <c r="DR107" s="353"/>
      <c r="DS107" s="353"/>
      <c r="DT107" s="353"/>
      <c r="DU107" s="353"/>
      <c r="DV107" s="353"/>
      <c r="DW107" s="353"/>
      <c r="DX107" s="353"/>
      <c r="DY107" s="353"/>
      <c r="DZ107" s="353"/>
    </row>
    <row r="108" spans="1:131" s="220" customFormat="1" ht="26.25" customHeight="1">
      <c r="A108" s="955" t="s">
        <v>354</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355</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220" customFormat="1" ht="26.25" customHeight="1">
      <c r="A109" s="901" t="s">
        <v>356</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1" t="s">
        <v>357</v>
      </c>
      <c r="AB109" s="902"/>
      <c r="AC109" s="902"/>
      <c r="AD109" s="902"/>
      <c r="AE109" s="903"/>
      <c r="AF109" s="911" t="s">
        <v>358</v>
      </c>
      <c r="AG109" s="902"/>
      <c r="AH109" s="902"/>
      <c r="AI109" s="902"/>
      <c r="AJ109" s="903"/>
      <c r="AK109" s="911" t="s">
        <v>269</v>
      </c>
      <c r="AL109" s="902"/>
      <c r="AM109" s="902"/>
      <c r="AN109" s="902"/>
      <c r="AO109" s="903"/>
      <c r="AP109" s="911" t="s">
        <v>359</v>
      </c>
      <c r="AQ109" s="902"/>
      <c r="AR109" s="902"/>
      <c r="AS109" s="902"/>
      <c r="AT109" s="932"/>
      <c r="AU109" s="901" t="s">
        <v>356</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1" t="s">
        <v>357</v>
      </c>
      <c r="BR109" s="902"/>
      <c r="BS109" s="902"/>
      <c r="BT109" s="902"/>
      <c r="BU109" s="903"/>
      <c r="BV109" s="911" t="s">
        <v>358</v>
      </c>
      <c r="BW109" s="902"/>
      <c r="BX109" s="902"/>
      <c r="BY109" s="902"/>
      <c r="BZ109" s="903"/>
      <c r="CA109" s="911" t="s">
        <v>269</v>
      </c>
      <c r="CB109" s="902"/>
      <c r="CC109" s="902"/>
      <c r="CD109" s="902"/>
      <c r="CE109" s="903"/>
      <c r="CF109" s="951" t="s">
        <v>359</v>
      </c>
      <c r="CG109" s="951"/>
      <c r="CH109" s="951"/>
      <c r="CI109" s="951"/>
      <c r="CJ109" s="951"/>
      <c r="CK109" s="911" t="s">
        <v>360</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1" t="s">
        <v>357</v>
      </c>
      <c r="DH109" s="902"/>
      <c r="DI109" s="902"/>
      <c r="DJ109" s="902"/>
      <c r="DK109" s="903"/>
      <c r="DL109" s="911" t="s">
        <v>358</v>
      </c>
      <c r="DM109" s="902"/>
      <c r="DN109" s="902"/>
      <c r="DO109" s="902"/>
      <c r="DP109" s="903"/>
      <c r="DQ109" s="911" t="s">
        <v>269</v>
      </c>
      <c r="DR109" s="902"/>
      <c r="DS109" s="902"/>
      <c r="DT109" s="902"/>
      <c r="DU109" s="903"/>
      <c r="DV109" s="911" t="s">
        <v>359</v>
      </c>
      <c r="DW109" s="902"/>
      <c r="DX109" s="902"/>
      <c r="DY109" s="902"/>
      <c r="DZ109" s="932"/>
    </row>
    <row r="110" spans="1:131" s="220" customFormat="1" ht="26.25" customHeight="1">
      <c r="A110" s="820" t="s">
        <v>361</v>
      </c>
      <c r="B110" s="821"/>
      <c r="C110" s="821"/>
      <c r="D110" s="821"/>
      <c r="E110" s="821"/>
      <c r="F110" s="821"/>
      <c r="G110" s="821"/>
      <c r="H110" s="821"/>
      <c r="I110" s="821"/>
      <c r="J110" s="821"/>
      <c r="K110" s="821"/>
      <c r="L110" s="821"/>
      <c r="M110" s="821"/>
      <c r="N110" s="821"/>
      <c r="O110" s="821"/>
      <c r="P110" s="821"/>
      <c r="Q110" s="821"/>
      <c r="R110" s="821"/>
      <c r="S110" s="821"/>
      <c r="T110" s="821"/>
      <c r="U110" s="821"/>
      <c r="V110" s="821"/>
      <c r="W110" s="821"/>
      <c r="X110" s="821"/>
      <c r="Y110" s="821"/>
      <c r="Z110" s="822"/>
      <c r="AA110" s="880">
        <v>6900658</v>
      </c>
      <c r="AB110" s="881"/>
      <c r="AC110" s="881"/>
      <c r="AD110" s="881"/>
      <c r="AE110" s="882"/>
      <c r="AF110" s="883">
        <v>7004945</v>
      </c>
      <c r="AG110" s="881"/>
      <c r="AH110" s="881"/>
      <c r="AI110" s="881"/>
      <c r="AJ110" s="882"/>
      <c r="AK110" s="883">
        <v>7130445</v>
      </c>
      <c r="AL110" s="881"/>
      <c r="AM110" s="881"/>
      <c r="AN110" s="881"/>
      <c r="AO110" s="882"/>
      <c r="AP110" s="884">
        <v>24.5</v>
      </c>
      <c r="AQ110" s="885"/>
      <c r="AR110" s="885"/>
      <c r="AS110" s="885"/>
      <c r="AT110" s="886"/>
      <c r="AU110" s="926" t="s">
        <v>75</v>
      </c>
      <c r="AV110" s="927"/>
      <c r="AW110" s="927"/>
      <c r="AX110" s="927"/>
      <c r="AY110" s="927"/>
      <c r="AZ110" s="864" t="s">
        <v>362</v>
      </c>
      <c r="BA110" s="821"/>
      <c r="BB110" s="821"/>
      <c r="BC110" s="821"/>
      <c r="BD110" s="821"/>
      <c r="BE110" s="821"/>
      <c r="BF110" s="821"/>
      <c r="BG110" s="821"/>
      <c r="BH110" s="821"/>
      <c r="BI110" s="821"/>
      <c r="BJ110" s="821"/>
      <c r="BK110" s="821"/>
      <c r="BL110" s="821"/>
      <c r="BM110" s="821"/>
      <c r="BN110" s="821"/>
      <c r="BO110" s="821"/>
      <c r="BP110" s="822"/>
      <c r="BQ110" s="851">
        <v>73619582</v>
      </c>
      <c r="BR110" s="828"/>
      <c r="BS110" s="828"/>
      <c r="BT110" s="828"/>
      <c r="BU110" s="828"/>
      <c r="BV110" s="828">
        <v>72289881</v>
      </c>
      <c r="BW110" s="828"/>
      <c r="BX110" s="828"/>
      <c r="BY110" s="828"/>
      <c r="BZ110" s="828"/>
      <c r="CA110" s="828">
        <v>70220160</v>
      </c>
      <c r="CB110" s="828"/>
      <c r="CC110" s="828"/>
      <c r="CD110" s="828"/>
      <c r="CE110" s="828"/>
      <c r="CF110" s="867">
        <v>241.6</v>
      </c>
      <c r="CG110" s="868"/>
      <c r="CH110" s="868"/>
      <c r="CI110" s="868"/>
      <c r="CJ110" s="868"/>
      <c r="CK110" s="933" t="s">
        <v>363</v>
      </c>
      <c r="CL110" s="787"/>
      <c r="CM110" s="864" t="s">
        <v>364</v>
      </c>
      <c r="CN110" s="821"/>
      <c r="CO110" s="821"/>
      <c r="CP110" s="821"/>
      <c r="CQ110" s="821"/>
      <c r="CR110" s="821"/>
      <c r="CS110" s="821"/>
      <c r="CT110" s="821"/>
      <c r="CU110" s="821"/>
      <c r="CV110" s="821"/>
      <c r="CW110" s="821"/>
      <c r="CX110" s="821"/>
      <c r="CY110" s="821"/>
      <c r="CZ110" s="821"/>
      <c r="DA110" s="821"/>
      <c r="DB110" s="821"/>
      <c r="DC110" s="821"/>
      <c r="DD110" s="821"/>
      <c r="DE110" s="821"/>
      <c r="DF110" s="822"/>
      <c r="DG110" s="851" t="s">
        <v>196</v>
      </c>
      <c r="DH110" s="828"/>
      <c r="DI110" s="828"/>
      <c r="DJ110" s="828"/>
      <c r="DK110" s="828"/>
      <c r="DL110" s="828" t="s">
        <v>515</v>
      </c>
      <c r="DM110" s="828"/>
      <c r="DN110" s="828"/>
      <c r="DO110" s="828"/>
      <c r="DP110" s="828"/>
      <c r="DQ110" s="828" t="s">
        <v>196</v>
      </c>
      <c r="DR110" s="828"/>
      <c r="DS110" s="828"/>
      <c r="DT110" s="828"/>
      <c r="DU110" s="828"/>
      <c r="DV110" s="829" t="s">
        <v>518</v>
      </c>
      <c r="DW110" s="829"/>
      <c r="DX110" s="829"/>
      <c r="DY110" s="829"/>
      <c r="DZ110" s="830"/>
    </row>
    <row r="111" spans="1:131" s="220" customFormat="1" ht="26.25" customHeight="1">
      <c r="A111" s="763" t="s">
        <v>365</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919"/>
      <c r="AA111" s="912" t="s">
        <v>518</v>
      </c>
      <c r="AB111" s="913"/>
      <c r="AC111" s="913"/>
      <c r="AD111" s="913"/>
      <c r="AE111" s="914"/>
      <c r="AF111" s="915" t="s">
        <v>518</v>
      </c>
      <c r="AG111" s="913"/>
      <c r="AH111" s="913"/>
      <c r="AI111" s="913"/>
      <c r="AJ111" s="914"/>
      <c r="AK111" s="915" t="s">
        <v>515</v>
      </c>
      <c r="AL111" s="913"/>
      <c r="AM111" s="913"/>
      <c r="AN111" s="913"/>
      <c r="AO111" s="914"/>
      <c r="AP111" s="916" t="s">
        <v>518</v>
      </c>
      <c r="AQ111" s="917"/>
      <c r="AR111" s="917"/>
      <c r="AS111" s="917"/>
      <c r="AT111" s="918"/>
      <c r="AU111" s="928"/>
      <c r="AV111" s="929"/>
      <c r="AW111" s="929"/>
      <c r="AX111" s="929"/>
      <c r="AY111" s="929"/>
      <c r="AZ111" s="792" t="s">
        <v>366</v>
      </c>
      <c r="BA111" s="776"/>
      <c r="BB111" s="776"/>
      <c r="BC111" s="776"/>
      <c r="BD111" s="776"/>
      <c r="BE111" s="776"/>
      <c r="BF111" s="776"/>
      <c r="BG111" s="776"/>
      <c r="BH111" s="776"/>
      <c r="BI111" s="776"/>
      <c r="BJ111" s="776"/>
      <c r="BK111" s="776"/>
      <c r="BL111" s="776"/>
      <c r="BM111" s="776"/>
      <c r="BN111" s="776"/>
      <c r="BO111" s="776"/>
      <c r="BP111" s="777"/>
      <c r="BQ111" s="803" t="s">
        <v>196</v>
      </c>
      <c r="BR111" s="804"/>
      <c r="BS111" s="804"/>
      <c r="BT111" s="804"/>
      <c r="BU111" s="804"/>
      <c r="BV111" s="804" t="s">
        <v>196</v>
      </c>
      <c r="BW111" s="804"/>
      <c r="BX111" s="804"/>
      <c r="BY111" s="804"/>
      <c r="BZ111" s="804"/>
      <c r="CA111" s="804" t="s">
        <v>196</v>
      </c>
      <c r="CB111" s="804"/>
      <c r="CC111" s="804"/>
      <c r="CD111" s="804"/>
      <c r="CE111" s="804"/>
      <c r="CF111" s="876" t="s">
        <v>196</v>
      </c>
      <c r="CG111" s="877"/>
      <c r="CH111" s="877"/>
      <c r="CI111" s="877"/>
      <c r="CJ111" s="877"/>
      <c r="CK111" s="934"/>
      <c r="CL111" s="789"/>
      <c r="CM111" s="792" t="s">
        <v>367</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803" t="s">
        <v>515</v>
      </c>
      <c r="DH111" s="804"/>
      <c r="DI111" s="804"/>
      <c r="DJ111" s="804"/>
      <c r="DK111" s="804"/>
      <c r="DL111" s="804" t="s">
        <v>196</v>
      </c>
      <c r="DM111" s="804"/>
      <c r="DN111" s="804"/>
      <c r="DO111" s="804"/>
      <c r="DP111" s="804"/>
      <c r="DQ111" s="804" t="s">
        <v>196</v>
      </c>
      <c r="DR111" s="804"/>
      <c r="DS111" s="804"/>
      <c r="DT111" s="804"/>
      <c r="DU111" s="804"/>
      <c r="DV111" s="807" t="s">
        <v>515</v>
      </c>
      <c r="DW111" s="807"/>
      <c r="DX111" s="807"/>
      <c r="DY111" s="807"/>
      <c r="DZ111" s="808"/>
    </row>
    <row r="112" spans="1:131" s="220" customFormat="1" ht="26.25" customHeight="1">
      <c r="A112" s="920" t="s">
        <v>368</v>
      </c>
      <c r="B112" s="921"/>
      <c r="C112" s="776" t="s">
        <v>369</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7"/>
      <c r="AA112" s="768" t="s">
        <v>196</v>
      </c>
      <c r="AB112" s="769"/>
      <c r="AC112" s="769"/>
      <c r="AD112" s="769"/>
      <c r="AE112" s="770"/>
      <c r="AF112" s="771" t="s">
        <v>515</v>
      </c>
      <c r="AG112" s="769"/>
      <c r="AH112" s="769"/>
      <c r="AI112" s="769"/>
      <c r="AJ112" s="770"/>
      <c r="AK112" s="771" t="s">
        <v>515</v>
      </c>
      <c r="AL112" s="769"/>
      <c r="AM112" s="769"/>
      <c r="AN112" s="769"/>
      <c r="AO112" s="770"/>
      <c r="AP112" s="793" t="s">
        <v>515</v>
      </c>
      <c r="AQ112" s="794"/>
      <c r="AR112" s="794"/>
      <c r="AS112" s="794"/>
      <c r="AT112" s="795"/>
      <c r="AU112" s="928"/>
      <c r="AV112" s="929"/>
      <c r="AW112" s="929"/>
      <c r="AX112" s="929"/>
      <c r="AY112" s="929"/>
      <c r="AZ112" s="792" t="s">
        <v>370</v>
      </c>
      <c r="BA112" s="776"/>
      <c r="BB112" s="776"/>
      <c r="BC112" s="776"/>
      <c r="BD112" s="776"/>
      <c r="BE112" s="776"/>
      <c r="BF112" s="776"/>
      <c r="BG112" s="776"/>
      <c r="BH112" s="776"/>
      <c r="BI112" s="776"/>
      <c r="BJ112" s="776"/>
      <c r="BK112" s="776"/>
      <c r="BL112" s="776"/>
      <c r="BM112" s="776"/>
      <c r="BN112" s="776"/>
      <c r="BO112" s="776"/>
      <c r="BP112" s="777"/>
      <c r="BQ112" s="803">
        <v>8136950</v>
      </c>
      <c r="BR112" s="804"/>
      <c r="BS112" s="804"/>
      <c r="BT112" s="804"/>
      <c r="BU112" s="804"/>
      <c r="BV112" s="804">
        <v>8820997</v>
      </c>
      <c r="BW112" s="804"/>
      <c r="BX112" s="804"/>
      <c r="BY112" s="804"/>
      <c r="BZ112" s="804"/>
      <c r="CA112" s="804">
        <v>8331282</v>
      </c>
      <c r="CB112" s="804"/>
      <c r="CC112" s="804"/>
      <c r="CD112" s="804"/>
      <c r="CE112" s="804"/>
      <c r="CF112" s="876">
        <v>28.7</v>
      </c>
      <c r="CG112" s="877"/>
      <c r="CH112" s="877"/>
      <c r="CI112" s="877"/>
      <c r="CJ112" s="877"/>
      <c r="CK112" s="934"/>
      <c r="CL112" s="789"/>
      <c r="CM112" s="792" t="s">
        <v>371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803" t="s">
        <v>515</v>
      </c>
      <c r="DH112" s="804"/>
      <c r="DI112" s="804"/>
      <c r="DJ112" s="804"/>
      <c r="DK112" s="804"/>
      <c r="DL112" s="804" t="s">
        <v>515</v>
      </c>
      <c r="DM112" s="804"/>
      <c r="DN112" s="804"/>
      <c r="DO112" s="804"/>
      <c r="DP112" s="804"/>
      <c r="DQ112" s="804" t="s">
        <v>518</v>
      </c>
      <c r="DR112" s="804"/>
      <c r="DS112" s="804"/>
      <c r="DT112" s="804"/>
      <c r="DU112" s="804"/>
      <c r="DV112" s="807" t="s">
        <v>518</v>
      </c>
      <c r="DW112" s="807"/>
      <c r="DX112" s="807"/>
      <c r="DY112" s="807"/>
      <c r="DZ112" s="808"/>
    </row>
    <row r="113" spans="1:130" s="220" customFormat="1" ht="26.25" customHeight="1">
      <c r="A113" s="922"/>
      <c r="B113" s="923"/>
      <c r="C113" s="776" t="s">
        <v>372</v>
      </c>
      <c r="D113" s="776"/>
      <c r="E113" s="776"/>
      <c r="F113" s="776"/>
      <c r="G113" s="776"/>
      <c r="H113" s="776"/>
      <c r="I113" s="776"/>
      <c r="J113" s="776"/>
      <c r="K113" s="776"/>
      <c r="L113" s="776"/>
      <c r="M113" s="776"/>
      <c r="N113" s="776"/>
      <c r="O113" s="776"/>
      <c r="P113" s="776"/>
      <c r="Q113" s="776"/>
      <c r="R113" s="776"/>
      <c r="S113" s="776"/>
      <c r="T113" s="776"/>
      <c r="U113" s="776"/>
      <c r="V113" s="776"/>
      <c r="W113" s="776"/>
      <c r="X113" s="776"/>
      <c r="Y113" s="776"/>
      <c r="Z113" s="777"/>
      <c r="AA113" s="912">
        <v>477572</v>
      </c>
      <c r="AB113" s="913"/>
      <c r="AC113" s="913"/>
      <c r="AD113" s="913"/>
      <c r="AE113" s="914"/>
      <c r="AF113" s="915">
        <v>518387</v>
      </c>
      <c r="AG113" s="913"/>
      <c r="AH113" s="913"/>
      <c r="AI113" s="913"/>
      <c r="AJ113" s="914"/>
      <c r="AK113" s="915">
        <v>613809</v>
      </c>
      <c r="AL113" s="913"/>
      <c r="AM113" s="913"/>
      <c r="AN113" s="913"/>
      <c r="AO113" s="914"/>
      <c r="AP113" s="916">
        <v>2.1</v>
      </c>
      <c r="AQ113" s="917"/>
      <c r="AR113" s="917"/>
      <c r="AS113" s="917"/>
      <c r="AT113" s="918"/>
      <c r="AU113" s="928"/>
      <c r="AV113" s="929"/>
      <c r="AW113" s="929"/>
      <c r="AX113" s="929"/>
      <c r="AY113" s="929"/>
      <c r="AZ113" s="792" t="s">
        <v>373</v>
      </c>
      <c r="BA113" s="776"/>
      <c r="BB113" s="776"/>
      <c r="BC113" s="776"/>
      <c r="BD113" s="776"/>
      <c r="BE113" s="776"/>
      <c r="BF113" s="776"/>
      <c r="BG113" s="776"/>
      <c r="BH113" s="776"/>
      <c r="BI113" s="776"/>
      <c r="BJ113" s="776"/>
      <c r="BK113" s="776"/>
      <c r="BL113" s="776"/>
      <c r="BM113" s="776"/>
      <c r="BN113" s="776"/>
      <c r="BO113" s="776"/>
      <c r="BP113" s="777"/>
      <c r="BQ113" s="803" t="s">
        <v>196</v>
      </c>
      <c r="BR113" s="804"/>
      <c r="BS113" s="804"/>
      <c r="BT113" s="804"/>
      <c r="BU113" s="804"/>
      <c r="BV113" s="804" t="s">
        <v>515</v>
      </c>
      <c r="BW113" s="804"/>
      <c r="BX113" s="804"/>
      <c r="BY113" s="804"/>
      <c r="BZ113" s="804"/>
      <c r="CA113" s="804">
        <v>71350</v>
      </c>
      <c r="CB113" s="804"/>
      <c r="CC113" s="804"/>
      <c r="CD113" s="804"/>
      <c r="CE113" s="804"/>
      <c r="CF113" s="876">
        <v>0.2</v>
      </c>
      <c r="CG113" s="877"/>
      <c r="CH113" s="877"/>
      <c r="CI113" s="877"/>
      <c r="CJ113" s="877"/>
      <c r="CK113" s="934"/>
      <c r="CL113" s="789"/>
      <c r="CM113" s="792" t="s">
        <v>528</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8" t="s">
        <v>518</v>
      </c>
      <c r="DH113" s="769"/>
      <c r="DI113" s="769"/>
      <c r="DJ113" s="769"/>
      <c r="DK113" s="770"/>
      <c r="DL113" s="771" t="s">
        <v>196</v>
      </c>
      <c r="DM113" s="769"/>
      <c r="DN113" s="769"/>
      <c r="DO113" s="769"/>
      <c r="DP113" s="770"/>
      <c r="DQ113" s="771" t="s">
        <v>518</v>
      </c>
      <c r="DR113" s="769"/>
      <c r="DS113" s="769"/>
      <c r="DT113" s="769"/>
      <c r="DU113" s="770"/>
      <c r="DV113" s="793" t="s">
        <v>196</v>
      </c>
      <c r="DW113" s="794"/>
      <c r="DX113" s="794"/>
      <c r="DY113" s="794"/>
      <c r="DZ113" s="795"/>
    </row>
    <row r="114" spans="1:130" s="220" customFormat="1" ht="26.25" customHeight="1">
      <c r="A114" s="922"/>
      <c r="B114" s="923"/>
      <c r="C114" s="776" t="s">
        <v>374</v>
      </c>
      <c r="D114" s="776"/>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7"/>
      <c r="AA114" s="768">
        <v>40076</v>
      </c>
      <c r="AB114" s="769"/>
      <c r="AC114" s="769"/>
      <c r="AD114" s="769"/>
      <c r="AE114" s="770"/>
      <c r="AF114" s="771">
        <v>88478</v>
      </c>
      <c r="AG114" s="769"/>
      <c r="AH114" s="769"/>
      <c r="AI114" s="769"/>
      <c r="AJ114" s="770"/>
      <c r="AK114" s="771">
        <v>114005</v>
      </c>
      <c r="AL114" s="769"/>
      <c r="AM114" s="769"/>
      <c r="AN114" s="769"/>
      <c r="AO114" s="770"/>
      <c r="AP114" s="793">
        <v>0.4</v>
      </c>
      <c r="AQ114" s="794"/>
      <c r="AR114" s="794"/>
      <c r="AS114" s="794"/>
      <c r="AT114" s="795"/>
      <c r="AU114" s="928"/>
      <c r="AV114" s="929"/>
      <c r="AW114" s="929"/>
      <c r="AX114" s="929"/>
      <c r="AY114" s="929"/>
      <c r="AZ114" s="792" t="s">
        <v>375</v>
      </c>
      <c r="BA114" s="776"/>
      <c r="BB114" s="776"/>
      <c r="BC114" s="776"/>
      <c r="BD114" s="776"/>
      <c r="BE114" s="776"/>
      <c r="BF114" s="776"/>
      <c r="BG114" s="776"/>
      <c r="BH114" s="776"/>
      <c r="BI114" s="776"/>
      <c r="BJ114" s="776"/>
      <c r="BK114" s="776"/>
      <c r="BL114" s="776"/>
      <c r="BM114" s="776"/>
      <c r="BN114" s="776"/>
      <c r="BO114" s="776"/>
      <c r="BP114" s="777"/>
      <c r="BQ114" s="803">
        <v>6910712</v>
      </c>
      <c r="BR114" s="804"/>
      <c r="BS114" s="804"/>
      <c r="BT114" s="804"/>
      <c r="BU114" s="804"/>
      <c r="BV114" s="804">
        <v>6409969</v>
      </c>
      <c r="BW114" s="804"/>
      <c r="BX114" s="804"/>
      <c r="BY114" s="804"/>
      <c r="BZ114" s="804"/>
      <c r="CA114" s="804">
        <v>6097262</v>
      </c>
      <c r="CB114" s="804"/>
      <c r="CC114" s="804"/>
      <c r="CD114" s="804"/>
      <c r="CE114" s="804"/>
      <c r="CF114" s="876">
        <v>21</v>
      </c>
      <c r="CG114" s="877"/>
      <c r="CH114" s="877"/>
      <c r="CI114" s="877"/>
      <c r="CJ114" s="877"/>
      <c r="CK114" s="934"/>
      <c r="CL114" s="789"/>
      <c r="CM114" s="792" t="s">
        <v>376</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8" t="s">
        <v>196</v>
      </c>
      <c r="DH114" s="769"/>
      <c r="DI114" s="769"/>
      <c r="DJ114" s="769"/>
      <c r="DK114" s="770"/>
      <c r="DL114" s="771" t="s">
        <v>196</v>
      </c>
      <c r="DM114" s="769"/>
      <c r="DN114" s="769"/>
      <c r="DO114" s="769"/>
      <c r="DP114" s="770"/>
      <c r="DQ114" s="771" t="s">
        <v>196</v>
      </c>
      <c r="DR114" s="769"/>
      <c r="DS114" s="769"/>
      <c r="DT114" s="769"/>
      <c r="DU114" s="770"/>
      <c r="DV114" s="793" t="s">
        <v>196</v>
      </c>
      <c r="DW114" s="794"/>
      <c r="DX114" s="794"/>
      <c r="DY114" s="794"/>
      <c r="DZ114" s="795"/>
    </row>
    <row r="115" spans="1:130" s="220" customFormat="1" ht="26.25" customHeight="1">
      <c r="A115" s="922"/>
      <c r="B115" s="923"/>
      <c r="C115" s="776" t="s">
        <v>377</v>
      </c>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7"/>
      <c r="AA115" s="912">
        <v>35061</v>
      </c>
      <c r="AB115" s="913"/>
      <c r="AC115" s="913"/>
      <c r="AD115" s="913"/>
      <c r="AE115" s="914"/>
      <c r="AF115" s="915">
        <v>2086</v>
      </c>
      <c r="AG115" s="913"/>
      <c r="AH115" s="913"/>
      <c r="AI115" s="913"/>
      <c r="AJ115" s="914"/>
      <c r="AK115" s="915">
        <v>1491</v>
      </c>
      <c r="AL115" s="913"/>
      <c r="AM115" s="913"/>
      <c r="AN115" s="913"/>
      <c r="AO115" s="914"/>
      <c r="AP115" s="916">
        <v>0</v>
      </c>
      <c r="AQ115" s="917"/>
      <c r="AR115" s="917"/>
      <c r="AS115" s="917"/>
      <c r="AT115" s="918"/>
      <c r="AU115" s="928"/>
      <c r="AV115" s="929"/>
      <c r="AW115" s="929"/>
      <c r="AX115" s="929"/>
      <c r="AY115" s="929"/>
      <c r="AZ115" s="792" t="s">
        <v>378</v>
      </c>
      <c r="BA115" s="776"/>
      <c r="BB115" s="776"/>
      <c r="BC115" s="776"/>
      <c r="BD115" s="776"/>
      <c r="BE115" s="776"/>
      <c r="BF115" s="776"/>
      <c r="BG115" s="776"/>
      <c r="BH115" s="776"/>
      <c r="BI115" s="776"/>
      <c r="BJ115" s="776"/>
      <c r="BK115" s="776"/>
      <c r="BL115" s="776"/>
      <c r="BM115" s="776"/>
      <c r="BN115" s="776"/>
      <c r="BO115" s="776"/>
      <c r="BP115" s="777"/>
      <c r="BQ115" s="803" t="s">
        <v>518</v>
      </c>
      <c r="BR115" s="804"/>
      <c r="BS115" s="804"/>
      <c r="BT115" s="804"/>
      <c r="BU115" s="804"/>
      <c r="BV115" s="804" t="s">
        <v>518</v>
      </c>
      <c r="BW115" s="804"/>
      <c r="BX115" s="804"/>
      <c r="BY115" s="804"/>
      <c r="BZ115" s="804"/>
      <c r="CA115" s="804" t="s">
        <v>196</v>
      </c>
      <c r="CB115" s="804"/>
      <c r="CC115" s="804"/>
      <c r="CD115" s="804"/>
      <c r="CE115" s="804"/>
      <c r="CF115" s="876" t="s">
        <v>518</v>
      </c>
      <c r="CG115" s="877"/>
      <c r="CH115" s="877"/>
      <c r="CI115" s="877"/>
      <c r="CJ115" s="877"/>
      <c r="CK115" s="934"/>
      <c r="CL115" s="789"/>
      <c r="CM115" s="792" t="s">
        <v>379</v>
      </c>
      <c r="CN115" s="776"/>
      <c r="CO115" s="776"/>
      <c r="CP115" s="776"/>
      <c r="CQ115" s="776"/>
      <c r="CR115" s="776"/>
      <c r="CS115" s="776"/>
      <c r="CT115" s="776"/>
      <c r="CU115" s="776"/>
      <c r="CV115" s="776"/>
      <c r="CW115" s="776"/>
      <c r="CX115" s="776"/>
      <c r="CY115" s="776"/>
      <c r="CZ115" s="776"/>
      <c r="DA115" s="776"/>
      <c r="DB115" s="776"/>
      <c r="DC115" s="776"/>
      <c r="DD115" s="776"/>
      <c r="DE115" s="776"/>
      <c r="DF115" s="777"/>
      <c r="DG115" s="768" t="s">
        <v>196</v>
      </c>
      <c r="DH115" s="769"/>
      <c r="DI115" s="769"/>
      <c r="DJ115" s="769"/>
      <c r="DK115" s="770"/>
      <c r="DL115" s="771" t="s">
        <v>196</v>
      </c>
      <c r="DM115" s="769"/>
      <c r="DN115" s="769"/>
      <c r="DO115" s="769"/>
      <c r="DP115" s="770"/>
      <c r="DQ115" s="771" t="s">
        <v>196</v>
      </c>
      <c r="DR115" s="769"/>
      <c r="DS115" s="769"/>
      <c r="DT115" s="769"/>
      <c r="DU115" s="770"/>
      <c r="DV115" s="793" t="s">
        <v>518</v>
      </c>
      <c r="DW115" s="794"/>
      <c r="DX115" s="794"/>
      <c r="DY115" s="794"/>
      <c r="DZ115" s="795"/>
    </row>
    <row r="116" spans="1:130" s="220" customFormat="1" ht="26.25" customHeight="1">
      <c r="A116" s="924"/>
      <c r="B116" s="925"/>
      <c r="C116" s="835" t="s">
        <v>380</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68">
        <v>33</v>
      </c>
      <c r="AB116" s="769"/>
      <c r="AC116" s="769"/>
      <c r="AD116" s="769"/>
      <c r="AE116" s="770"/>
      <c r="AF116" s="771" t="s">
        <v>196</v>
      </c>
      <c r="AG116" s="769"/>
      <c r="AH116" s="769"/>
      <c r="AI116" s="769"/>
      <c r="AJ116" s="770"/>
      <c r="AK116" s="771" t="s">
        <v>518</v>
      </c>
      <c r="AL116" s="769"/>
      <c r="AM116" s="769"/>
      <c r="AN116" s="769"/>
      <c r="AO116" s="770"/>
      <c r="AP116" s="793" t="s">
        <v>518</v>
      </c>
      <c r="AQ116" s="794"/>
      <c r="AR116" s="794"/>
      <c r="AS116" s="794"/>
      <c r="AT116" s="795"/>
      <c r="AU116" s="928"/>
      <c r="AV116" s="929"/>
      <c r="AW116" s="929"/>
      <c r="AX116" s="929"/>
      <c r="AY116" s="929"/>
      <c r="AZ116" s="898" t="s">
        <v>527</v>
      </c>
      <c r="BA116" s="899"/>
      <c r="BB116" s="899"/>
      <c r="BC116" s="899"/>
      <c r="BD116" s="899"/>
      <c r="BE116" s="899"/>
      <c r="BF116" s="899"/>
      <c r="BG116" s="899"/>
      <c r="BH116" s="899"/>
      <c r="BI116" s="899"/>
      <c r="BJ116" s="899"/>
      <c r="BK116" s="899"/>
      <c r="BL116" s="899"/>
      <c r="BM116" s="899"/>
      <c r="BN116" s="899"/>
      <c r="BO116" s="899"/>
      <c r="BP116" s="900"/>
      <c r="BQ116" s="803" t="s">
        <v>196</v>
      </c>
      <c r="BR116" s="804"/>
      <c r="BS116" s="804"/>
      <c r="BT116" s="804"/>
      <c r="BU116" s="804"/>
      <c r="BV116" s="804" t="s">
        <v>515</v>
      </c>
      <c r="BW116" s="804"/>
      <c r="BX116" s="804"/>
      <c r="BY116" s="804"/>
      <c r="BZ116" s="804"/>
      <c r="CA116" s="804" t="s">
        <v>196</v>
      </c>
      <c r="CB116" s="804"/>
      <c r="CC116" s="804"/>
      <c r="CD116" s="804"/>
      <c r="CE116" s="804"/>
      <c r="CF116" s="876" t="s">
        <v>196</v>
      </c>
      <c r="CG116" s="877"/>
      <c r="CH116" s="877"/>
      <c r="CI116" s="877"/>
      <c r="CJ116" s="877"/>
      <c r="CK116" s="934"/>
      <c r="CL116" s="789"/>
      <c r="CM116" s="792" t="s">
        <v>381</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8" t="s">
        <v>515</v>
      </c>
      <c r="DH116" s="769"/>
      <c r="DI116" s="769"/>
      <c r="DJ116" s="769"/>
      <c r="DK116" s="770"/>
      <c r="DL116" s="771" t="s">
        <v>196</v>
      </c>
      <c r="DM116" s="769"/>
      <c r="DN116" s="769"/>
      <c r="DO116" s="769"/>
      <c r="DP116" s="770"/>
      <c r="DQ116" s="771" t="s">
        <v>196</v>
      </c>
      <c r="DR116" s="769"/>
      <c r="DS116" s="769"/>
      <c r="DT116" s="769"/>
      <c r="DU116" s="770"/>
      <c r="DV116" s="793" t="s">
        <v>196</v>
      </c>
      <c r="DW116" s="794"/>
      <c r="DX116" s="794"/>
      <c r="DY116" s="794"/>
      <c r="DZ116" s="795"/>
    </row>
    <row r="117" spans="1:130" s="220" customFormat="1" ht="26.25" customHeight="1">
      <c r="A117" s="901" t="s">
        <v>155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46" t="s">
        <v>382</v>
      </c>
      <c r="Z117" s="903"/>
      <c r="AA117" s="904">
        <v>7453400</v>
      </c>
      <c r="AB117" s="905"/>
      <c r="AC117" s="905"/>
      <c r="AD117" s="905"/>
      <c r="AE117" s="906"/>
      <c r="AF117" s="907">
        <v>7613896</v>
      </c>
      <c r="AG117" s="905"/>
      <c r="AH117" s="905"/>
      <c r="AI117" s="905"/>
      <c r="AJ117" s="906"/>
      <c r="AK117" s="907">
        <v>7859750</v>
      </c>
      <c r="AL117" s="905"/>
      <c r="AM117" s="905"/>
      <c r="AN117" s="905"/>
      <c r="AO117" s="906"/>
      <c r="AP117" s="908"/>
      <c r="AQ117" s="909"/>
      <c r="AR117" s="909"/>
      <c r="AS117" s="909"/>
      <c r="AT117" s="910"/>
      <c r="AU117" s="928"/>
      <c r="AV117" s="929"/>
      <c r="AW117" s="929"/>
      <c r="AX117" s="929"/>
      <c r="AY117" s="929"/>
      <c r="AZ117" s="848" t="s">
        <v>383</v>
      </c>
      <c r="BA117" s="849"/>
      <c r="BB117" s="849"/>
      <c r="BC117" s="849"/>
      <c r="BD117" s="849"/>
      <c r="BE117" s="849"/>
      <c r="BF117" s="849"/>
      <c r="BG117" s="849"/>
      <c r="BH117" s="849"/>
      <c r="BI117" s="849"/>
      <c r="BJ117" s="849"/>
      <c r="BK117" s="849"/>
      <c r="BL117" s="849"/>
      <c r="BM117" s="849"/>
      <c r="BN117" s="849"/>
      <c r="BO117" s="849"/>
      <c r="BP117" s="850"/>
      <c r="BQ117" s="803" t="s">
        <v>196</v>
      </c>
      <c r="BR117" s="804"/>
      <c r="BS117" s="804"/>
      <c r="BT117" s="804"/>
      <c r="BU117" s="804"/>
      <c r="BV117" s="804" t="s">
        <v>518</v>
      </c>
      <c r="BW117" s="804"/>
      <c r="BX117" s="804"/>
      <c r="BY117" s="804"/>
      <c r="BZ117" s="804"/>
      <c r="CA117" s="804" t="s">
        <v>518</v>
      </c>
      <c r="CB117" s="804"/>
      <c r="CC117" s="804"/>
      <c r="CD117" s="804"/>
      <c r="CE117" s="804"/>
      <c r="CF117" s="876" t="s">
        <v>196</v>
      </c>
      <c r="CG117" s="877"/>
      <c r="CH117" s="877"/>
      <c r="CI117" s="877"/>
      <c r="CJ117" s="877"/>
      <c r="CK117" s="934"/>
      <c r="CL117" s="789"/>
      <c r="CM117" s="792" t="s">
        <v>384</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8" t="s">
        <v>196</v>
      </c>
      <c r="DH117" s="769"/>
      <c r="DI117" s="769"/>
      <c r="DJ117" s="769"/>
      <c r="DK117" s="770"/>
      <c r="DL117" s="771" t="s">
        <v>518</v>
      </c>
      <c r="DM117" s="769"/>
      <c r="DN117" s="769"/>
      <c r="DO117" s="769"/>
      <c r="DP117" s="770"/>
      <c r="DQ117" s="771" t="s">
        <v>196</v>
      </c>
      <c r="DR117" s="769"/>
      <c r="DS117" s="769"/>
      <c r="DT117" s="769"/>
      <c r="DU117" s="770"/>
      <c r="DV117" s="793" t="s">
        <v>196</v>
      </c>
      <c r="DW117" s="794"/>
      <c r="DX117" s="794"/>
      <c r="DY117" s="794"/>
      <c r="DZ117" s="795"/>
    </row>
    <row r="118" spans="1:130" s="220" customFormat="1" ht="26.25" customHeight="1">
      <c r="A118" s="901" t="s">
        <v>360</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1" t="s">
        <v>357</v>
      </c>
      <c r="AB118" s="902"/>
      <c r="AC118" s="902"/>
      <c r="AD118" s="902"/>
      <c r="AE118" s="903"/>
      <c r="AF118" s="911" t="s">
        <v>358</v>
      </c>
      <c r="AG118" s="902"/>
      <c r="AH118" s="902"/>
      <c r="AI118" s="902"/>
      <c r="AJ118" s="903"/>
      <c r="AK118" s="911" t="s">
        <v>269</v>
      </c>
      <c r="AL118" s="902"/>
      <c r="AM118" s="902"/>
      <c r="AN118" s="902"/>
      <c r="AO118" s="903"/>
      <c r="AP118" s="887" t="s">
        <v>359</v>
      </c>
      <c r="AQ118" s="888"/>
      <c r="AR118" s="888"/>
      <c r="AS118" s="888"/>
      <c r="AT118" s="889"/>
      <c r="AU118" s="928"/>
      <c r="AV118" s="929"/>
      <c r="AW118" s="929"/>
      <c r="AX118" s="929"/>
      <c r="AY118" s="929"/>
      <c r="AZ118" s="834" t="s">
        <v>385</v>
      </c>
      <c r="BA118" s="835"/>
      <c r="BB118" s="835"/>
      <c r="BC118" s="835"/>
      <c r="BD118" s="835"/>
      <c r="BE118" s="835"/>
      <c r="BF118" s="835"/>
      <c r="BG118" s="835"/>
      <c r="BH118" s="835"/>
      <c r="BI118" s="835"/>
      <c r="BJ118" s="835"/>
      <c r="BK118" s="835"/>
      <c r="BL118" s="835"/>
      <c r="BM118" s="835"/>
      <c r="BN118" s="835"/>
      <c r="BO118" s="835"/>
      <c r="BP118" s="836"/>
      <c r="BQ118" s="865" t="s">
        <v>196</v>
      </c>
      <c r="BR118" s="866"/>
      <c r="BS118" s="866"/>
      <c r="BT118" s="866"/>
      <c r="BU118" s="866"/>
      <c r="BV118" s="866" t="s">
        <v>196</v>
      </c>
      <c r="BW118" s="866"/>
      <c r="BX118" s="866"/>
      <c r="BY118" s="866"/>
      <c r="BZ118" s="866"/>
      <c r="CA118" s="866" t="s">
        <v>196</v>
      </c>
      <c r="CB118" s="866"/>
      <c r="CC118" s="866"/>
      <c r="CD118" s="866"/>
      <c r="CE118" s="866"/>
      <c r="CF118" s="876" t="s">
        <v>196</v>
      </c>
      <c r="CG118" s="877"/>
      <c r="CH118" s="877"/>
      <c r="CI118" s="877"/>
      <c r="CJ118" s="877"/>
      <c r="CK118" s="934"/>
      <c r="CL118" s="789"/>
      <c r="CM118" s="792" t="s">
        <v>386</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8" t="s">
        <v>515</v>
      </c>
      <c r="DH118" s="769"/>
      <c r="DI118" s="769"/>
      <c r="DJ118" s="769"/>
      <c r="DK118" s="770"/>
      <c r="DL118" s="771" t="s">
        <v>515</v>
      </c>
      <c r="DM118" s="769"/>
      <c r="DN118" s="769"/>
      <c r="DO118" s="769"/>
      <c r="DP118" s="770"/>
      <c r="DQ118" s="771" t="s">
        <v>518</v>
      </c>
      <c r="DR118" s="769"/>
      <c r="DS118" s="769"/>
      <c r="DT118" s="769"/>
      <c r="DU118" s="770"/>
      <c r="DV118" s="793" t="s">
        <v>196</v>
      </c>
      <c r="DW118" s="794"/>
      <c r="DX118" s="794"/>
      <c r="DY118" s="794"/>
      <c r="DZ118" s="795"/>
    </row>
    <row r="119" spans="1:130" s="220" customFormat="1" ht="26.25" customHeight="1">
      <c r="A119" s="786" t="s">
        <v>363</v>
      </c>
      <c r="B119" s="787"/>
      <c r="C119" s="864" t="s">
        <v>364</v>
      </c>
      <c r="D119" s="821"/>
      <c r="E119" s="821"/>
      <c r="F119" s="821"/>
      <c r="G119" s="821"/>
      <c r="H119" s="821"/>
      <c r="I119" s="821"/>
      <c r="J119" s="821"/>
      <c r="K119" s="821"/>
      <c r="L119" s="821"/>
      <c r="M119" s="821"/>
      <c r="N119" s="821"/>
      <c r="O119" s="821"/>
      <c r="P119" s="821"/>
      <c r="Q119" s="821"/>
      <c r="R119" s="821"/>
      <c r="S119" s="821"/>
      <c r="T119" s="821"/>
      <c r="U119" s="821"/>
      <c r="V119" s="821"/>
      <c r="W119" s="821"/>
      <c r="X119" s="821"/>
      <c r="Y119" s="821"/>
      <c r="Z119" s="822"/>
      <c r="AA119" s="880" t="s">
        <v>196</v>
      </c>
      <c r="AB119" s="881"/>
      <c r="AC119" s="881"/>
      <c r="AD119" s="881"/>
      <c r="AE119" s="882"/>
      <c r="AF119" s="883" t="s">
        <v>515</v>
      </c>
      <c r="AG119" s="881"/>
      <c r="AH119" s="881"/>
      <c r="AI119" s="881"/>
      <c r="AJ119" s="882"/>
      <c r="AK119" s="883" t="s">
        <v>515</v>
      </c>
      <c r="AL119" s="881"/>
      <c r="AM119" s="881"/>
      <c r="AN119" s="881"/>
      <c r="AO119" s="882"/>
      <c r="AP119" s="884" t="s">
        <v>196</v>
      </c>
      <c r="AQ119" s="885"/>
      <c r="AR119" s="885"/>
      <c r="AS119" s="885"/>
      <c r="AT119" s="886"/>
      <c r="AU119" s="930"/>
      <c r="AV119" s="931"/>
      <c r="AW119" s="931"/>
      <c r="AX119" s="931"/>
      <c r="AY119" s="931"/>
      <c r="AZ119" s="238" t="s">
        <v>155</v>
      </c>
      <c r="BA119" s="238"/>
      <c r="BB119" s="238"/>
      <c r="BC119" s="238"/>
      <c r="BD119" s="238"/>
      <c r="BE119" s="238"/>
      <c r="BF119" s="238"/>
      <c r="BG119" s="238"/>
      <c r="BH119" s="238"/>
      <c r="BI119" s="238"/>
      <c r="BJ119" s="238"/>
      <c r="BK119" s="238"/>
      <c r="BL119" s="238"/>
      <c r="BM119" s="238"/>
      <c r="BN119" s="238"/>
      <c r="BO119" s="846" t="s">
        <v>387</v>
      </c>
      <c r="BP119" s="847"/>
      <c r="BQ119" s="865">
        <v>88667244</v>
      </c>
      <c r="BR119" s="866"/>
      <c r="BS119" s="866"/>
      <c r="BT119" s="866"/>
      <c r="BU119" s="866"/>
      <c r="BV119" s="866">
        <v>87520847</v>
      </c>
      <c r="BW119" s="866"/>
      <c r="BX119" s="866"/>
      <c r="BY119" s="866"/>
      <c r="BZ119" s="866"/>
      <c r="CA119" s="866">
        <v>84720054</v>
      </c>
      <c r="CB119" s="866"/>
      <c r="CC119" s="866"/>
      <c r="CD119" s="866"/>
      <c r="CE119" s="866"/>
      <c r="CF119" s="749"/>
      <c r="CG119" s="750"/>
      <c r="CH119" s="750"/>
      <c r="CI119" s="750"/>
      <c r="CJ119" s="844"/>
      <c r="CK119" s="935"/>
      <c r="CL119" s="791"/>
      <c r="CM119" s="834" t="s">
        <v>388</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26" t="s">
        <v>518</v>
      </c>
      <c r="DH119" s="727"/>
      <c r="DI119" s="727"/>
      <c r="DJ119" s="727"/>
      <c r="DK119" s="728"/>
      <c r="DL119" s="729" t="s">
        <v>196</v>
      </c>
      <c r="DM119" s="727"/>
      <c r="DN119" s="727"/>
      <c r="DO119" s="727"/>
      <c r="DP119" s="728"/>
      <c r="DQ119" s="729" t="s">
        <v>515</v>
      </c>
      <c r="DR119" s="727"/>
      <c r="DS119" s="727"/>
      <c r="DT119" s="727"/>
      <c r="DU119" s="728"/>
      <c r="DV119" s="852" t="s">
        <v>515</v>
      </c>
      <c r="DW119" s="853"/>
      <c r="DX119" s="853"/>
      <c r="DY119" s="853"/>
      <c r="DZ119" s="854"/>
    </row>
    <row r="120" spans="1:130" s="220" customFormat="1" ht="26.25" customHeight="1">
      <c r="A120" s="788"/>
      <c r="B120" s="789"/>
      <c r="C120" s="792" t="s">
        <v>367</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68" t="s">
        <v>515</v>
      </c>
      <c r="AB120" s="769"/>
      <c r="AC120" s="769"/>
      <c r="AD120" s="769"/>
      <c r="AE120" s="770"/>
      <c r="AF120" s="771" t="s">
        <v>518</v>
      </c>
      <c r="AG120" s="769"/>
      <c r="AH120" s="769"/>
      <c r="AI120" s="769"/>
      <c r="AJ120" s="770"/>
      <c r="AK120" s="771" t="s">
        <v>196</v>
      </c>
      <c r="AL120" s="769"/>
      <c r="AM120" s="769"/>
      <c r="AN120" s="769"/>
      <c r="AO120" s="770"/>
      <c r="AP120" s="793" t="s">
        <v>515</v>
      </c>
      <c r="AQ120" s="794"/>
      <c r="AR120" s="794"/>
      <c r="AS120" s="794"/>
      <c r="AT120" s="795"/>
      <c r="AU120" s="890" t="s">
        <v>389</v>
      </c>
      <c r="AV120" s="891"/>
      <c r="AW120" s="891"/>
      <c r="AX120" s="891"/>
      <c r="AY120" s="892"/>
      <c r="AZ120" s="864" t="s">
        <v>390</v>
      </c>
      <c r="BA120" s="821"/>
      <c r="BB120" s="821"/>
      <c r="BC120" s="821"/>
      <c r="BD120" s="821"/>
      <c r="BE120" s="821"/>
      <c r="BF120" s="821"/>
      <c r="BG120" s="821"/>
      <c r="BH120" s="821"/>
      <c r="BI120" s="821"/>
      <c r="BJ120" s="821"/>
      <c r="BK120" s="821"/>
      <c r="BL120" s="821"/>
      <c r="BM120" s="821"/>
      <c r="BN120" s="821"/>
      <c r="BO120" s="821"/>
      <c r="BP120" s="822"/>
      <c r="BQ120" s="851">
        <v>23435710</v>
      </c>
      <c r="BR120" s="828"/>
      <c r="BS120" s="828"/>
      <c r="BT120" s="828"/>
      <c r="BU120" s="828"/>
      <c r="BV120" s="828">
        <v>25985325</v>
      </c>
      <c r="BW120" s="828"/>
      <c r="BX120" s="828"/>
      <c r="BY120" s="828"/>
      <c r="BZ120" s="828"/>
      <c r="CA120" s="828">
        <v>29115383</v>
      </c>
      <c r="CB120" s="828"/>
      <c r="CC120" s="828"/>
      <c r="CD120" s="828"/>
      <c r="CE120" s="828"/>
      <c r="CF120" s="867">
        <v>100.2</v>
      </c>
      <c r="CG120" s="868"/>
      <c r="CH120" s="868"/>
      <c r="CI120" s="868"/>
      <c r="CJ120" s="868"/>
      <c r="CK120" s="869" t="s">
        <v>391</v>
      </c>
      <c r="CL120" s="856"/>
      <c r="CM120" s="856"/>
      <c r="CN120" s="856"/>
      <c r="CO120" s="857"/>
      <c r="CP120" s="873" t="s">
        <v>526</v>
      </c>
      <c r="CQ120" s="874"/>
      <c r="CR120" s="874"/>
      <c r="CS120" s="874"/>
      <c r="CT120" s="874"/>
      <c r="CU120" s="874"/>
      <c r="CV120" s="874"/>
      <c r="CW120" s="874"/>
      <c r="CX120" s="874"/>
      <c r="CY120" s="874"/>
      <c r="CZ120" s="874"/>
      <c r="DA120" s="874"/>
      <c r="DB120" s="874"/>
      <c r="DC120" s="874"/>
      <c r="DD120" s="874"/>
      <c r="DE120" s="874"/>
      <c r="DF120" s="875"/>
      <c r="DG120" s="851">
        <v>5489581</v>
      </c>
      <c r="DH120" s="828"/>
      <c r="DI120" s="828"/>
      <c r="DJ120" s="828"/>
      <c r="DK120" s="828"/>
      <c r="DL120" s="828">
        <v>5480398</v>
      </c>
      <c r="DM120" s="828"/>
      <c r="DN120" s="828"/>
      <c r="DO120" s="828"/>
      <c r="DP120" s="828"/>
      <c r="DQ120" s="828">
        <v>5564370</v>
      </c>
      <c r="DR120" s="828"/>
      <c r="DS120" s="828"/>
      <c r="DT120" s="828"/>
      <c r="DU120" s="828"/>
      <c r="DV120" s="829">
        <v>19.100000000000001</v>
      </c>
      <c r="DW120" s="829"/>
      <c r="DX120" s="829"/>
      <c r="DY120" s="829"/>
      <c r="DZ120" s="830"/>
    </row>
    <row r="121" spans="1:130" s="220" customFormat="1" ht="26.25" customHeight="1">
      <c r="A121" s="788"/>
      <c r="B121" s="789"/>
      <c r="C121" s="848" t="s">
        <v>392</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68" t="s">
        <v>196</v>
      </c>
      <c r="AB121" s="769"/>
      <c r="AC121" s="769"/>
      <c r="AD121" s="769"/>
      <c r="AE121" s="770"/>
      <c r="AF121" s="771" t="s">
        <v>196</v>
      </c>
      <c r="AG121" s="769"/>
      <c r="AH121" s="769"/>
      <c r="AI121" s="769"/>
      <c r="AJ121" s="770"/>
      <c r="AK121" s="771" t="s">
        <v>515</v>
      </c>
      <c r="AL121" s="769"/>
      <c r="AM121" s="769"/>
      <c r="AN121" s="769"/>
      <c r="AO121" s="770"/>
      <c r="AP121" s="793" t="s">
        <v>518</v>
      </c>
      <c r="AQ121" s="794"/>
      <c r="AR121" s="794"/>
      <c r="AS121" s="794"/>
      <c r="AT121" s="795"/>
      <c r="AU121" s="893"/>
      <c r="AV121" s="894"/>
      <c r="AW121" s="894"/>
      <c r="AX121" s="894"/>
      <c r="AY121" s="895"/>
      <c r="AZ121" s="792" t="s">
        <v>393</v>
      </c>
      <c r="BA121" s="776"/>
      <c r="BB121" s="776"/>
      <c r="BC121" s="776"/>
      <c r="BD121" s="776"/>
      <c r="BE121" s="776"/>
      <c r="BF121" s="776"/>
      <c r="BG121" s="776"/>
      <c r="BH121" s="776"/>
      <c r="BI121" s="776"/>
      <c r="BJ121" s="776"/>
      <c r="BK121" s="776"/>
      <c r="BL121" s="776"/>
      <c r="BM121" s="776"/>
      <c r="BN121" s="776"/>
      <c r="BO121" s="776"/>
      <c r="BP121" s="777"/>
      <c r="BQ121" s="803">
        <v>3217913</v>
      </c>
      <c r="BR121" s="804"/>
      <c r="BS121" s="804"/>
      <c r="BT121" s="804"/>
      <c r="BU121" s="804"/>
      <c r="BV121" s="804">
        <v>2946092</v>
      </c>
      <c r="BW121" s="804"/>
      <c r="BX121" s="804"/>
      <c r="BY121" s="804"/>
      <c r="BZ121" s="804"/>
      <c r="CA121" s="804">
        <v>2632203</v>
      </c>
      <c r="CB121" s="804"/>
      <c r="CC121" s="804"/>
      <c r="CD121" s="804"/>
      <c r="CE121" s="804"/>
      <c r="CF121" s="876">
        <v>9.1</v>
      </c>
      <c r="CG121" s="877"/>
      <c r="CH121" s="877"/>
      <c r="CI121" s="877"/>
      <c r="CJ121" s="877"/>
      <c r="CK121" s="870"/>
      <c r="CL121" s="859"/>
      <c r="CM121" s="859"/>
      <c r="CN121" s="859"/>
      <c r="CO121" s="860"/>
      <c r="CP121" s="831" t="s">
        <v>525</v>
      </c>
      <c r="CQ121" s="832"/>
      <c r="CR121" s="832"/>
      <c r="CS121" s="832"/>
      <c r="CT121" s="832"/>
      <c r="CU121" s="832"/>
      <c r="CV121" s="832"/>
      <c r="CW121" s="832"/>
      <c r="CX121" s="832"/>
      <c r="CY121" s="832"/>
      <c r="CZ121" s="832"/>
      <c r="DA121" s="832"/>
      <c r="DB121" s="832"/>
      <c r="DC121" s="832"/>
      <c r="DD121" s="832"/>
      <c r="DE121" s="832"/>
      <c r="DF121" s="833"/>
      <c r="DG121" s="803">
        <v>1623162</v>
      </c>
      <c r="DH121" s="804"/>
      <c r="DI121" s="804"/>
      <c r="DJ121" s="804"/>
      <c r="DK121" s="804"/>
      <c r="DL121" s="804">
        <v>1542693</v>
      </c>
      <c r="DM121" s="804"/>
      <c r="DN121" s="804"/>
      <c r="DO121" s="804"/>
      <c r="DP121" s="804"/>
      <c r="DQ121" s="804">
        <v>1296730</v>
      </c>
      <c r="DR121" s="804"/>
      <c r="DS121" s="804"/>
      <c r="DT121" s="804"/>
      <c r="DU121" s="804"/>
      <c r="DV121" s="807">
        <v>4.5</v>
      </c>
      <c r="DW121" s="807"/>
      <c r="DX121" s="807"/>
      <c r="DY121" s="807"/>
      <c r="DZ121" s="808"/>
    </row>
    <row r="122" spans="1:130" s="220" customFormat="1" ht="26.25" customHeight="1">
      <c r="A122" s="788"/>
      <c r="B122" s="789"/>
      <c r="C122" s="792" t="s">
        <v>376</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68" t="s">
        <v>196</v>
      </c>
      <c r="AB122" s="769"/>
      <c r="AC122" s="769"/>
      <c r="AD122" s="769"/>
      <c r="AE122" s="770"/>
      <c r="AF122" s="771" t="s">
        <v>196</v>
      </c>
      <c r="AG122" s="769"/>
      <c r="AH122" s="769"/>
      <c r="AI122" s="769"/>
      <c r="AJ122" s="770"/>
      <c r="AK122" s="771" t="s">
        <v>518</v>
      </c>
      <c r="AL122" s="769"/>
      <c r="AM122" s="769"/>
      <c r="AN122" s="769"/>
      <c r="AO122" s="770"/>
      <c r="AP122" s="793" t="s">
        <v>196</v>
      </c>
      <c r="AQ122" s="794"/>
      <c r="AR122" s="794"/>
      <c r="AS122" s="794"/>
      <c r="AT122" s="795"/>
      <c r="AU122" s="893"/>
      <c r="AV122" s="894"/>
      <c r="AW122" s="894"/>
      <c r="AX122" s="894"/>
      <c r="AY122" s="895"/>
      <c r="AZ122" s="834" t="s">
        <v>394</v>
      </c>
      <c r="BA122" s="835"/>
      <c r="BB122" s="835"/>
      <c r="BC122" s="835"/>
      <c r="BD122" s="835"/>
      <c r="BE122" s="835"/>
      <c r="BF122" s="835"/>
      <c r="BG122" s="835"/>
      <c r="BH122" s="835"/>
      <c r="BI122" s="835"/>
      <c r="BJ122" s="835"/>
      <c r="BK122" s="835"/>
      <c r="BL122" s="835"/>
      <c r="BM122" s="835"/>
      <c r="BN122" s="835"/>
      <c r="BO122" s="835"/>
      <c r="BP122" s="836"/>
      <c r="BQ122" s="865">
        <v>58619292</v>
      </c>
      <c r="BR122" s="866"/>
      <c r="BS122" s="866"/>
      <c r="BT122" s="866"/>
      <c r="BU122" s="866"/>
      <c r="BV122" s="866">
        <v>58110389</v>
      </c>
      <c r="BW122" s="866"/>
      <c r="BX122" s="866"/>
      <c r="BY122" s="866"/>
      <c r="BZ122" s="866"/>
      <c r="CA122" s="866">
        <v>55505591</v>
      </c>
      <c r="CB122" s="866"/>
      <c r="CC122" s="866"/>
      <c r="CD122" s="866"/>
      <c r="CE122" s="866"/>
      <c r="CF122" s="878">
        <v>191</v>
      </c>
      <c r="CG122" s="879"/>
      <c r="CH122" s="879"/>
      <c r="CI122" s="879"/>
      <c r="CJ122" s="879"/>
      <c r="CK122" s="870"/>
      <c r="CL122" s="859"/>
      <c r="CM122" s="859"/>
      <c r="CN122" s="859"/>
      <c r="CO122" s="860"/>
      <c r="CP122" s="831" t="s">
        <v>524</v>
      </c>
      <c r="CQ122" s="832"/>
      <c r="CR122" s="832"/>
      <c r="CS122" s="832"/>
      <c r="CT122" s="832"/>
      <c r="CU122" s="832"/>
      <c r="CV122" s="832"/>
      <c r="CW122" s="832"/>
      <c r="CX122" s="832"/>
      <c r="CY122" s="832"/>
      <c r="CZ122" s="832"/>
      <c r="DA122" s="832"/>
      <c r="DB122" s="832"/>
      <c r="DC122" s="832"/>
      <c r="DD122" s="832"/>
      <c r="DE122" s="832"/>
      <c r="DF122" s="833"/>
      <c r="DG122" s="803">
        <v>604041</v>
      </c>
      <c r="DH122" s="804"/>
      <c r="DI122" s="804"/>
      <c r="DJ122" s="804"/>
      <c r="DK122" s="804"/>
      <c r="DL122" s="804">
        <v>1368262</v>
      </c>
      <c r="DM122" s="804"/>
      <c r="DN122" s="804"/>
      <c r="DO122" s="804"/>
      <c r="DP122" s="804"/>
      <c r="DQ122" s="804">
        <v>1048763</v>
      </c>
      <c r="DR122" s="804"/>
      <c r="DS122" s="804"/>
      <c r="DT122" s="804"/>
      <c r="DU122" s="804"/>
      <c r="DV122" s="807">
        <v>3.6</v>
      </c>
      <c r="DW122" s="807"/>
      <c r="DX122" s="807"/>
      <c r="DY122" s="807"/>
      <c r="DZ122" s="808"/>
    </row>
    <row r="123" spans="1:130" s="220" customFormat="1" ht="26.25" customHeight="1">
      <c r="A123" s="788"/>
      <c r="B123" s="789"/>
      <c r="C123" s="792" t="s">
        <v>381</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68" t="s">
        <v>196</v>
      </c>
      <c r="AB123" s="769"/>
      <c r="AC123" s="769"/>
      <c r="AD123" s="769"/>
      <c r="AE123" s="770"/>
      <c r="AF123" s="771" t="s">
        <v>196</v>
      </c>
      <c r="AG123" s="769"/>
      <c r="AH123" s="769"/>
      <c r="AI123" s="769"/>
      <c r="AJ123" s="770"/>
      <c r="AK123" s="771" t="s">
        <v>196</v>
      </c>
      <c r="AL123" s="769"/>
      <c r="AM123" s="769"/>
      <c r="AN123" s="769"/>
      <c r="AO123" s="770"/>
      <c r="AP123" s="793" t="s">
        <v>196</v>
      </c>
      <c r="AQ123" s="794"/>
      <c r="AR123" s="794"/>
      <c r="AS123" s="794"/>
      <c r="AT123" s="795"/>
      <c r="AU123" s="896"/>
      <c r="AV123" s="897"/>
      <c r="AW123" s="897"/>
      <c r="AX123" s="897"/>
      <c r="AY123" s="897"/>
      <c r="AZ123" s="238" t="s">
        <v>155</v>
      </c>
      <c r="BA123" s="238"/>
      <c r="BB123" s="238"/>
      <c r="BC123" s="238"/>
      <c r="BD123" s="238"/>
      <c r="BE123" s="238"/>
      <c r="BF123" s="238"/>
      <c r="BG123" s="238"/>
      <c r="BH123" s="238"/>
      <c r="BI123" s="238"/>
      <c r="BJ123" s="238"/>
      <c r="BK123" s="238"/>
      <c r="BL123" s="238"/>
      <c r="BM123" s="238"/>
      <c r="BN123" s="238"/>
      <c r="BO123" s="846" t="s">
        <v>395</v>
      </c>
      <c r="BP123" s="847"/>
      <c r="BQ123" s="842">
        <v>85272915</v>
      </c>
      <c r="BR123" s="843"/>
      <c r="BS123" s="843"/>
      <c r="BT123" s="843"/>
      <c r="BU123" s="843"/>
      <c r="BV123" s="843">
        <v>87041806</v>
      </c>
      <c r="BW123" s="843"/>
      <c r="BX123" s="843"/>
      <c r="BY123" s="843"/>
      <c r="BZ123" s="843"/>
      <c r="CA123" s="843">
        <v>87253177</v>
      </c>
      <c r="CB123" s="843"/>
      <c r="CC123" s="843"/>
      <c r="CD123" s="843"/>
      <c r="CE123" s="843"/>
      <c r="CF123" s="749"/>
      <c r="CG123" s="750"/>
      <c r="CH123" s="750"/>
      <c r="CI123" s="750"/>
      <c r="CJ123" s="844"/>
      <c r="CK123" s="870"/>
      <c r="CL123" s="859"/>
      <c r="CM123" s="859"/>
      <c r="CN123" s="859"/>
      <c r="CO123" s="860"/>
      <c r="CP123" s="831" t="s">
        <v>523</v>
      </c>
      <c r="CQ123" s="832"/>
      <c r="CR123" s="832"/>
      <c r="CS123" s="832"/>
      <c r="CT123" s="832"/>
      <c r="CU123" s="832"/>
      <c r="CV123" s="832"/>
      <c r="CW123" s="832"/>
      <c r="CX123" s="832"/>
      <c r="CY123" s="832"/>
      <c r="CZ123" s="832"/>
      <c r="DA123" s="832"/>
      <c r="DB123" s="832"/>
      <c r="DC123" s="832"/>
      <c r="DD123" s="832"/>
      <c r="DE123" s="832"/>
      <c r="DF123" s="833"/>
      <c r="DG123" s="768">
        <v>283045</v>
      </c>
      <c r="DH123" s="769"/>
      <c r="DI123" s="769"/>
      <c r="DJ123" s="769"/>
      <c r="DK123" s="770"/>
      <c r="DL123" s="771">
        <v>298870</v>
      </c>
      <c r="DM123" s="769"/>
      <c r="DN123" s="769"/>
      <c r="DO123" s="769"/>
      <c r="DP123" s="770"/>
      <c r="DQ123" s="771">
        <v>291037</v>
      </c>
      <c r="DR123" s="769"/>
      <c r="DS123" s="769"/>
      <c r="DT123" s="769"/>
      <c r="DU123" s="770"/>
      <c r="DV123" s="793">
        <v>1</v>
      </c>
      <c r="DW123" s="794"/>
      <c r="DX123" s="794"/>
      <c r="DY123" s="794"/>
      <c r="DZ123" s="795"/>
    </row>
    <row r="124" spans="1:130" s="220" customFormat="1" ht="26.25" customHeight="1" thickBot="1">
      <c r="A124" s="788"/>
      <c r="B124" s="789"/>
      <c r="C124" s="792" t="s">
        <v>384</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68" t="s">
        <v>518</v>
      </c>
      <c r="AB124" s="769"/>
      <c r="AC124" s="769"/>
      <c r="AD124" s="769"/>
      <c r="AE124" s="770"/>
      <c r="AF124" s="771" t="s">
        <v>518</v>
      </c>
      <c r="AG124" s="769"/>
      <c r="AH124" s="769"/>
      <c r="AI124" s="769"/>
      <c r="AJ124" s="770"/>
      <c r="AK124" s="771" t="s">
        <v>196</v>
      </c>
      <c r="AL124" s="769"/>
      <c r="AM124" s="769"/>
      <c r="AN124" s="769"/>
      <c r="AO124" s="770"/>
      <c r="AP124" s="793" t="s">
        <v>518</v>
      </c>
      <c r="AQ124" s="794"/>
      <c r="AR124" s="794"/>
      <c r="AS124" s="794"/>
      <c r="AT124" s="795"/>
      <c r="AU124" s="837" t="s">
        <v>396</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12.2</v>
      </c>
      <c r="BR124" s="841"/>
      <c r="BS124" s="841"/>
      <c r="BT124" s="841"/>
      <c r="BU124" s="841"/>
      <c r="BV124" s="841">
        <v>1.6</v>
      </c>
      <c r="BW124" s="841"/>
      <c r="BX124" s="841"/>
      <c r="BY124" s="841"/>
      <c r="BZ124" s="841"/>
      <c r="CA124" s="841" t="s">
        <v>518</v>
      </c>
      <c r="CB124" s="841"/>
      <c r="CC124" s="841"/>
      <c r="CD124" s="841"/>
      <c r="CE124" s="841"/>
      <c r="CF124" s="757"/>
      <c r="CG124" s="758"/>
      <c r="CH124" s="758"/>
      <c r="CI124" s="758"/>
      <c r="CJ124" s="845"/>
      <c r="CK124" s="871"/>
      <c r="CL124" s="871"/>
      <c r="CM124" s="871"/>
      <c r="CN124" s="871"/>
      <c r="CO124" s="872"/>
      <c r="CP124" s="831" t="s">
        <v>522</v>
      </c>
      <c r="CQ124" s="832"/>
      <c r="CR124" s="832"/>
      <c r="CS124" s="832"/>
      <c r="CT124" s="832"/>
      <c r="CU124" s="832"/>
      <c r="CV124" s="832"/>
      <c r="CW124" s="832"/>
      <c r="CX124" s="832"/>
      <c r="CY124" s="832"/>
      <c r="CZ124" s="832"/>
      <c r="DA124" s="832"/>
      <c r="DB124" s="832"/>
      <c r="DC124" s="832"/>
      <c r="DD124" s="832"/>
      <c r="DE124" s="832"/>
      <c r="DF124" s="833"/>
      <c r="DG124" s="726">
        <v>137121</v>
      </c>
      <c r="DH124" s="727"/>
      <c r="DI124" s="727"/>
      <c r="DJ124" s="727"/>
      <c r="DK124" s="728"/>
      <c r="DL124" s="729">
        <v>130774</v>
      </c>
      <c r="DM124" s="727"/>
      <c r="DN124" s="727"/>
      <c r="DO124" s="727"/>
      <c r="DP124" s="728"/>
      <c r="DQ124" s="729">
        <v>130382</v>
      </c>
      <c r="DR124" s="727"/>
      <c r="DS124" s="727"/>
      <c r="DT124" s="727"/>
      <c r="DU124" s="728"/>
      <c r="DV124" s="852">
        <v>0.4</v>
      </c>
      <c r="DW124" s="853"/>
      <c r="DX124" s="853"/>
      <c r="DY124" s="853"/>
      <c r="DZ124" s="854"/>
    </row>
    <row r="125" spans="1:130" s="220" customFormat="1" ht="26.25" customHeight="1">
      <c r="A125" s="788"/>
      <c r="B125" s="789"/>
      <c r="C125" s="792" t="s">
        <v>386</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68" t="s">
        <v>196</v>
      </c>
      <c r="AB125" s="769"/>
      <c r="AC125" s="769"/>
      <c r="AD125" s="769"/>
      <c r="AE125" s="770"/>
      <c r="AF125" s="771" t="s">
        <v>196</v>
      </c>
      <c r="AG125" s="769"/>
      <c r="AH125" s="769"/>
      <c r="AI125" s="769"/>
      <c r="AJ125" s="770"/>
      <c r="AK125" s="771" t="s">
        <v>515</v>
      </c>
      <c r="AL125" s="769"/>
      <c r="AM125" s="769"/>
      <c r="AN125" s="769"/>
      <c r="AO125" s="770"/>
      <c r="AP125" s="793" t="s">
        <v>196</v>
      </c>
      <c r="AQ125" s="794"/>
      <c r="AR125" s="794"/>
      <c r="AS125" s="794"/>
      <c r="AT125" s="795"/>
      <c r="AU125" s="350"/>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2"/>
      <c r="BR125" s="352"/>
      <c r="BS125" s="352"/>
      <c r="BT125" s="352"/>
      <c r="BU125" s="352"/>
      <c r="BV125" s="352"/>
      <c r="BW125" s="352"/>
      <c r="BX125" s="352"/>
      <c r="BY125" s="352"/>
      <c r="BZ125" s="352"/>
      <c r="CA125" s="352"/>
      <c r="CB125" s="352"/>
      <c r="CC125" s="352"/>
      <c r="CD125" s="352"/>
      <c r="CE125" s="352"/>
      <c r="CF125" s="352"/>
      <c r="CG125" s="352"/>
      <c r="CH125" s="352"/>
      <c r="CI125" s="352"/>
      <c r="CJ125" s="239"/>
      <c r="CK125" s="855" t="s">
        <v>397</v>
      </c>
      <c r="CL125" s="856"/>
      <c r="CM125" s="856"/>
      <c r="CN125" s="856"/>
      <c r="CO125" s="857"/>
      <c r="CP125" s="864" t="s">
        <v>398</v>
      </c>
      <c r="CQ125" s="821"/>
      <c r="CR125" s="821"/>
      <c r="CS125" s="821"/>
      <c r="CT125" s="821"/>
      <c r="CU125" s="821"/>
      <c r="CV125" s="821"/>
      <c r="CW125" s="821"/>
      <c r="CX125" s="821"/>
      <c r="CY125" s="821"/>
      <c r="CZ125" s="821"/>
      <c r="DA125" s="821"/>
      <c r="DB125" s="821"/>
      <c r="DC125" s="821"/>
      <c r="DD125" s="821"/>
      <c r="DE125" s="821"/>
      <c r="DF125" s="822"/>
      <c r="DG125" s="851" t="s">
        <v>518</v>
      </c>
      <c r="DH125" s="828"/>
      <c r="DI125" s="828"/>
      <c r="DJ125" s="828"/>
      <c r="DK125" s="828"/>
      <c r="DL125" s="828" t="s">
        <v>515</v>
      </c>
      <c r="DM125" s="828"/>
      <c r="DN125" s="828"/>
      <c r="DO125" s="828"/>
      <c r="DP125" s="828"/>
      <c r="DQ125" s="828" t="s">
        <v>518</v>
      </c>
      <c r="DR125" s="828"/>
      <c r="DS125" s="828"/>
      <c r="DT125" s="828"/>
      <c r="DU125" s="828"/>
      <c r="DV125" s="829" t="s">
        <v>196</v>
      </c>
      <c r="DW125" s="829"/>
      <c r="DX125" s="829"/>
      <c r="DY125" s="829"/>
      <c r="DZ125" s="830"/>
    </row>
    <row r="126" spans="1:130" s="220" customFormat="1" ht="26.25" customHeight="1" thickBot="1">
      <c r="A126" s="788"/>
      <c r="B126" s="789"/>
      <c r="C126" s="792" t="s">
        <v>388</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68">
        <v>33175</v>
      </c>
      <c r="AB126" s="769"/>
      <c r="AC126" s="769"/>
      <c r="AD126" s="769"/>
      <c r="AE126" s="770"/>
      <c r="AF126" s="771" t="s">
        <v>196</v>
      </c>
      <c r="AG126" s="769"/>
      <c r="AH126" s="769"/>
      <c r="AI126" s="769"/>
      <c r="AJ126" s="770"/>
      <c r="AK126" s="771" t="s">
        <v>196</v>
      </c>
      <c r="AL126" s="769"/>
      <c r="AM126" s="769"/>
      <c r="AN126" s="769"/>
      <c r="AO126" s="770"/>
      <c r="AP126" s="793" t="s">
        <v>196</v>
      </c>
      <c r="AQ126" s="794"/>
      <c r="AR126" s="794"/>
      <c r="AS126" s="794"/>
      <c r="AT126" s="795"/>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c r="BZ126" s="352"/>
      <c r="CA126" s="352"/>
      <c r="CB126" s="352"/>
      <c r="CC126" s="352"/>
      <c r="CD126" s="240"/>
      <c r="CE126" s="240"/>
      <c r="CF126" s="240"/>
      <c r="CG126" s="352"/>
      <c r="CH126" s="352"/>
      <c r="CI126" s="352"/>
      <c r="CJ126" s="239"/>
      <c r="CK126" s="858"/>
      <c r="CL126" s="859"/>
      <c r="CM126" s="859"/>
      <c r="CN126" s="859"/>
      <c r="CO126" s="860"/>
      <c r="CP126" s="792" t="s">
        <v>399</v>
      </c>
      <c r="CQ126" s="776"/>
      <c r="CR126" s="776"/>
      <c r="CS126" s="776"/>
      <c r="CT126" s="776"/>
      <c r="CU126" s="776"/>
      <c r="CV126" s="776"/>
      <c r="CW126" s="776"/>
      <c r="CX126" s="776"/>
      <c r="CY126" s="776"/>
      <c r="CZ126" s="776"/>
      <c r="DA126" s="776"/>
      <c r="DB126" s="776"/>
      <c r="DC126" s="776"/>
      <c r="DD126" s="776"/>
      <c r="DE126" s="776"/>
      <c r="DF126" s="777"/>
      <c r="DG126" s="803" t="s">
        <v>196</v>
      </c>
      <c r="DH126" s="804"/>
      <c r="DI126" s="804"/>
      <c r="DJ126" s="804"/>
      <c r="DK126" s="804"/>
      <c r="DL126" s="804" t="s">
        <v>196</v>
      </c>
      <c r="DM126" s="804"/>
      <c r="DN126" s="804"/>
      <c r="DO126" s="804"/>
      <c r="DP126" s="804"/>
      <c r="DQ126" s="804" t="s">
        <v>518</v>
      </c>
      <c r="DR126" s="804"/>
      <c r="DS126" s="804"/>
      <c r="DT126" s="804"/>
      <c r="DU126" s="804"/>
      <c r="DV126" s="807" t="s">
        <v>196</v>
      </c>
      <c r="DW126" s="807"/>
      <c r="DX126" s="807"/>
      <c r="DY126" s="807"/>
      <c r="DZ126" s="808"/>
    </row>
    <row r="127" spans="1:130" s="220" customFormat="1" ht="26.25" customHeight="1">
      <c r="A127" s="790"/>
      <c r="B127" s="791"/>
      <c r="C127" s="834" t="s">
        <v>400</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68">
        <v>1886</v>
      </c>
      <c r="AB127" s="769"/>
      <c r="AC127" s="769"/>
      <c r="AD127" s="769"/>
      <c r="AE127" s="770"/>
      <c r="AF127" s="771">
        <v>2086</v>
      </c>
      <c r="AG127" s="769"/>
      <c r="AH127" s="769"/>
      <c r="AI127" s="769"/>
      <c r="AJ127" s="770"/>
      <c r="AK127" s="771">
        <v>1491</v>
      </c>
      <c r="AL127" s="769"/>
      <c r="AM127" s="769"/>
      <c r="AN127" s="769"/>
      <c r="AO127" s="770"/>
      <c r="AP127" s="793">
        <v>0</v>
      </c>
      <c r="AQ127" s="794"/>
      <c r="AR127" s="794"/>
      <c r="AS127" s="794"/>
      <c r="AT127" s="795"/>
      <c r="AU127" s="352"/>
      <c r="AV127" s="352"/>
      <c r="AW127" s="352"/>
      <c r="AX127" s="827" t="s">
        <v>401</v>
      </c>
      <c r="AY127" s="800"/>
      <c r="AZ127" s="800"/>
      <c r="BA127" s="800"/>
      <c r="BB127" s="800"/>
      <c r="BC127" s="800"/>
      <c r="BD127" s="800"/>
      <c r="BE127" s="801"/>
      <c r="BF127" s="799" t="s">
        <v>402</v>
      </c>
      <c r="BG127" s="800"/>
      <c r="BH127" s="800"/>
      <c r="BI127" s="800"/>
      <c r="BJ127" s="800"/>
      <c r="BK127" s="800"/>
      <c r="BL127" s="801"/>
      <c r="BM127" s="799" t="s">
        <v>521</v>
      </c>
      <c r="BN127" s="800"/>
      <c r="BO127" s="800"/>
      <c r="BP127" s="800"/>
      <c r="BQ127" s="800"/>
      <c r="BR127" s="800"/>
      <c r="BS127" s="801"/>
      <c r="BT127" s="799" t="s">
        <v>520</v>
      </c>
      <c r="BU127" s="800"/>
      <c r="BV127" s="800"/>
      <c r="BW127" s="800"/>
      <c r="BX127" s="800"/>
      <c r="BY127" s="800"/>
      <c r="BZ127" s="802"/>
      <c r="CA127" s="352"/>
      <c r="CB127" s="352"/>
      <c r="CC127" s="352"/>
      <c r="CD127" s="240"/>
      <c r="CE127" s="240"/>
      <c r="CF127" s="240"/>
      <c r="CG127" s="352"/>
      <c r="CH127" s="352"/>
      <c r="CI127" s="352"/>
      <c r="CJ127" s="239"/>
      <c r="CK127" s="858"/>
      <c r="CL127" s="859"/>
      <c r="CM127" s="859"/>
      <c r="CN127" s="859"/>
      <c r="CO127" s="860"/>
      <c r="CP127" s="792" t="s">
        <v>519</v>
      </c>
      <c r="CQ127" s="776"/>
      <c r="CR127" s="776"/>
      <c r="CS127" s="776"/>
      <c r="CT127" s="776"/>
      <c r="CU127" s="776"/>
      <c r="CV127" s="776"/>
      <c r="CW127" s="776"/>
      <c r="CX127" s="776"/>
      <c r="CY127" s="776"/>
      <c r="CZ127" s="776"/>
      <c r="DA127" s="776"/>
      <c r="DB127" s="776"/>
      <c r="DC127" s="776"/>
      <c r="DD127" s="776"/>
      <c r="DE127" s="776"/>
      <c r="DF127" s="777"/>
      <c r="DG127" s="803" t="s">
        <v>196</v>
      </c>
      <c r="DH127" s="804"/>
      <c r="DI127" s="804"/>
      <c r="DJ127" s="804"/>
      <c r="DK127" s="804"/>
      <c r="DL127" s="804" t="s">
        <v>196</v>
      </c>
      <c r="DM127" s="804"/>
      <c r="DN127" s="804"/>
      <c r="DO127" s="804"/>
      <c r="DP127" s="804"/>
      <c r="DQ127" s="804" t="s">
        <v>518</v>
      </c>
      <c r="DR127" s="804"/>
      <c r="DS127" s="804"/>
      <c r="DT127" s="804"/>
      <c r="DU127" s="804"/>
      <c r="DV127" s="807" t="s">
        <v>515</v>
      </c>
      <c r="DW127" s="807"/>
      <c r="DX127" s="807"/>
      <c r="DY127" s="807"/>
      <c r="DZ127" s="808"/>
    </row>
    <row r="128" spans="1:130" s="220" customFormat="1" ht="26.25" customHeight="1" thickBot="1">
      <c r="A128" s="809" t="s">
        <v>403</v>
      </c>
      <c r="B128" s="810"/>
      <c r="C128" s="810"/>
      <c r="D128" s="810"/>
      <c r="E128" s="810"/>
      <c r="F128" s="810"/>
      <c r="G128" s="810"/>
      <c r="H128" s="810"/>
      <c r="I128" s="810"/>
      <c r="J128" s="810"/>
      <c r="K128" s="810"/>
      <c r="L128" s="810"/>
      <c r="M128" s="810"/>
      <c r="N128" s="810"/>
      <c r="O128" s="810"/>
      <c r="P128" s="810"/>
      <c r="Q128" s="810"/>
      <c r="R128" s="810"/>
      <c r="S128" s="810"/>
      <c r="T128" s="810"/>
      <c r="U128" s="810"/>
      <c r="V128" s="810"/>
      <c r="W128" s="811" t="s">
        <v>404</v>
      </c>
      <c r="X128" s="811"/>
      <c r="Y128" s="811"/>
      <c r="Z128" s="812"/>
      <c r="AA128" s="813">
        <v>422512</v>
      </c>
      <c r="AB128" s="814"/>
      <c r="AC128" s="814"/>
      <c r="AD128" s="814"/>
      <c r="AE128" s="815"/>
      <c r="AF128" s="816">
        <v>407931</v>
      </c>
      <c r="AG128" s="814"/>
      <c r="AH128" s="814"/>
      <c r="AI128" s="814"/>
      <c r="AJ128" s="815"/>
      <c r="AK128" s="816">
        <v>381445</v>
      </c>
      <c r="AL128" s="814"/>
      <c r="AM128" s="814"/>
      <c r="AN128" s="814"/>
      <c r="AO128" s="815"/>
      <c r="AP128" s="817"/>
      <c r="AQ128" s="818"/>
      <c r="AR128" s="818"/>
      <c r="AS128" s="818"/>
      <c r="AT128" s="819"/>
      <c r="AU128" s="352"/>
      <c r="AV128" s="352"/>
      <c r="AW128" s="352"/>
      <c r="AX128" s="820" t="s">
        <v>405</v>
      </c>
      <c r="AY128" s="821"/>
      <c r="AZ128" s="821"/>
      <c r="BA128" s="821"/>
      <c r="BB128" s="821"/>
      <c r="BC128" s="821"/>
      <c r="BD128" s="821"/>
      <c r="BE128" s="822"/>
      <c r="BF128" s="796" t="s">
        <v>196</v>
      </c>
      <c r="BG128" s="797"/>
      <c r="BH128" s="797"/>
      <c r="BI128" s="797"/>
      <c r="BJ128" s="797"/>
      <c r="BK128" s="797"/>
      <c r="BL128" s="798"/>
      <c r="BM128" s="796">
        <v>11.63</v>
      </c>
      <c r="BN128" s="797"/>
      <c r="BO128" s="797"/>
      <c r="BP128" s="797"/>
      <c r="BQ128" s="797"/>
      <c r="BR128" s="797"/>
      <c r="BS128" s="798"/>
      <c r="BT128" s="796">
        <v>20</v>
      </c>
      <c r="BU128" s="797"/>
      <c r="BV128" s="797"/>
      <c r="BW128" s="797"/>
      <c r="BX128" s="797"/>
      <c r="BY128" s="797"/>
      <c r="BZ128" s="823"/>
      <c r="CA128" s="240"/>
      <c r="CB128" s="240"/>
      <c r="CC128" s="240"/>
      <c r="CD128" s="240"/>
      <c r="CE128" s="240"/>
      <c r="CF128" s="240"/>
      <c r="CG128" s="352"/>
      <c r="CH128" s="352"/>
      <c r="CI128" s="352"/>
      <c r="CJ128" s="239"/>
      <c r="CK128" s="861"/>
      <c r="CL128" s="862"/>
      <c r="CM128" s="862"/>
      <c r="CN128" s="862"/>
      <c r="CO128" s="863"/>
      <c r="CP128" s="824" t="s">
        <v>406</v>
      </c>
      <c r="CQ128" s="761"/>
      <c r="CR128" s="761"/>
      <c r="CS128" s="761"/>
      <c r="CT128" s="761"/>
      <c r="CU128" s="761"/>
      <c r="CV128" s="761"/>
      <c r="CW128" s="761"/>
      <c r="CX128" s="761"/>
      <c r="CY128" s="761"/>
      <c r="CZ128" s="761"/>
      <c r="DA128" s="761"/>
      <c r="DB128" s="761"/>
      <c r="DC128" s="761"/>
      <c r="DD128" s="761"/>
      <c r="DE128" s="761"/>
      <c r="DF128" s="762"/>
      <c r="DG128" s="825" t="s">
        <v>196</v>
      </c>
      <c r="DH128" s="826"/>
      <c r="DI128" s="826"/>
      <c r="DJ128" s="826"/>
      <c r="DK128" s="826"/>
      <c r="DL128" s="826" t="s">
        <v>515</v>
      </c>
      <c r="DM128" s="826"/>
      <c r="DN128" s="826"/>
      <c r="DO128" s="826"/>
      <c r="DP128" s="826"/>
      <c r="DQ128" s="826" t="s">
        <v>518</v>
      </c>
      <c r="DR128" s="826"/>
      <c r="DS128" s="826"/>
      <c r="DT128" s="826"/>
      <c r="DU128" s="826"/>
      <c r="DV128" s="805" t="s">
        <v>518</v>
      </c>
      <c r="DW128" s="805"/>
      <c r="DX128" s="805"/>
      <c r="DY128" s="805"/>
      <c r="DZ128" s="806"/>
    </row>
    <row r="129" spans="1:131" s="220" customFormat="1" ht="26.25" customHeight="1">
      <c r="A129" s="763" t="s">
        <v>100</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5" t="s">
        <v>517</v>
      </c>
      <c r="X129" s="766"/>
      <c r="Y129" s="766"/>
      <c r="Z129" s="767"/>
      <c r="AA129" s="768">
        <v>33070027</v>
      </c>
      <c r="AB129" s="769"/>
      <c r="AC129" s="769"/>
      <c r="AD129" s="769"/>
      <c r="AE129" s="770"/>
      <c r="AF129" s="771">
        <v>34429173</v>
      </c>
      <c r="AG129" s="769"/>
      <c r="AH129" s="769"/>
      <c r="AI129" s="769"/>
      <c r="AJ129" s="770"/>
      <c r="AK129" s="771">
        <v>34272890</v>
      </c>
      <c r="AL129" s="769"/>
      <c r="AM129" s="769"/>
      <c r="AN129" s="769"/>
      <c r="AO129" s="770"/>
      <c r="AP129" s="772"/>
      <c r="AQ129" s="773"/>
      <c r="AR129" s="773"/>
      <c r="AS129" s="773"/>
      <c r="AT129" s="774"/>
      <c r="AU129" s="222"/>
      <c r="AV129" s="222"/>
      <c r="AW129" s="222"/>
      <c r="AX129" s="775" t="s">
        <v>407</v>
      </c>
      <c r="AY129" s="776"/>
      <c r="AZ129" s="776"/>
      <c r="BA129" s="776"/>
      <c r="BB129" s="776"/>
      <c r="BC129" s="776"/>
      <c r="BD129" s="776"/>
      <c r="BE129" s="777"/>
      <c r="BF129" s="778" t="s">
        <v>196</v>
      </c>
      <c r="BG129" s="779"/>
      <c r="BH129" s="779"/>
      <c r="BI129" s="779"/>
      <c r="BJ129" s="779"/>
      <c r="BK129" s="779"/>
      <c r="BL129" s="780"/>
      <c r="BM129" s="778">
        <v>16.63</v>
      </c>
      <c r="BN129" s="779"/>
      <c r="BO129" s="779"/>
      <c r="BP129" s="779"/>
      <c r="BQ129" s="779"/>
      <c r="BR129" s="779"/>
      <c r="BS129" s="780"/>
      <c r="BT129" s="778">
        <v>30</v>
      </c>
      <c r="BU129" s="779"/>
      <c r="BV129" s="779"/>
      <c r="BW129" s="779"/>
      <c r="BX129" s="779"/>
      <c r="BY129" s="779"/>
      <c r="BZ129" s="781"/>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22"/>
      <c r="DQ129" s="222"/>
      <c r="DR129" s="222"/>
      <c r="DS129" s="222"/>
      <c r="DT129" s="222"/>
      <c r="DU129" s="222"/>
      <c r="DV129" s="222"/>
      <c r="DW129" s="222"/>
      <c r="DX129" s="222"/>
      <c r="DY129" s="222"/>
      <c r="DZ129" s="222"/>
    </row>
    <row r="130" spans="1:131" s="220" customFormat="1" ht="26.25" customHeight="1">
      <c r="A130" s="763" t="s">
        <v>408</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765" t="s">
        <v>516</v>
      </c>
      <c r="X130" s="766"/>
      <c r="Y130" s="766"/>
      <c r="Z130" s="767"/>
      <c r="AA130" s="768">
        <v>5297675</v>
      </c>
      <c r="AB130" s="769"/>
      <c r="AC130" s="769"/>
      <c r="AD130" s="769"/>
      <c r="AE130" s="770"/>
      <c r="AF130" s="771">
        <v>5294958</v>
      </c>
      <c r="AG130" s="769"/>
      <c r="AH130" s="769"/>
      <c r="AI130" s="769"/>
      <c r="AJ130" s="770"/>
      <c r="AK130" s="771">
        <v>5208640</v>
      </c>
      <c r="AL130" s="769"/>
      <c r="AM130" s="769"/>
      <c r="AN130" s="769"/>
      <c r="AO130" s="770"/>
      <c r="AP130" s="772"/>
      <c r="AQ130" s="773"/>
      <c r="AR130" s="773"/>
      <c r="AS130" s="773"/>
      <c r="AT130" s="774"/>
      <c r="AU130" s="222"/>
      <c r="AV130" s="222"/>
      <c r="AW130" s="222"/>
      <c r="AX130" s="775" t="s">
        <v>409</v>
      </c>
      <c r="AY130" s="776"/>
      <c r="AZ130" s="776"/>
      <c r="BA130" s="776"/>
      <c r="BB130" s="776"/>
      <c r="BC130" s="776"/>
      <c r="BD130" s="776"/>
      <c r="BE130" s="777"/>
      <c r="BF130" s="782">
        <v>6.8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22"/>
      <c r="DQ130" s="222"/>
      <c r="DR130" s="222"/>
      <c r="DS130" s="222"/>
      <c r="DT130" s="222"/>
      <c r="DU130" s="222"/>
      <c r="DV130" s="222"/>
      <c r="DW130" s="222"/>
      <c r="DX130" s="222"/>
      <c r="DY130" s="222"/>
      <c r="DZ130" s="222"/>
    </row>
    <row r="131" spans="1:131" s="220" customFormat="1" ht="26.25" customHeight="1" thickBot="1">
      <c r="A131" s="721"/>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3" t="s">
        <v>410</v>
      </c>
      <c r="X131" s="724"/>
      <c r="Y131" s="724"/>
      <c r="Z131" s="725"/>
      <c r="AA131" s="726">
        <v>27772352</v>
      </c>
      <c r="AB131" s="727"/>
      <c r="AC131" s="727"/>
      <c r="AD131" s="727"/>
      <c r="AE131" s="728"/>
      <c r="AF131" s="729">
        <v>29134215</v>
      </c>
      <c r="AG131" s="727"/>
      <c r="AH131" s="727"/>
      <c r="AI131" s="727"/>
      <c r="AJ131" s="728"/>
      <c r="AK131" s="729">
        <v>29064250</v>
      </c>
      <c r="AL131" s="727"/>
      <c r="AM131" s="727"/>
      <c r="AN131" s="727"/>
      <c r="AO131" s="728"/>
      <c r="AP131" s="730"/>
      <c r="AQ131" s="731"/>
      <c r="AR131" s="731"/>
      <c r="AS131" s="731"/>
      <c r="AT131" s="732"/>
      <c r="AU131" s="222"/>
      <c r="AV131" s="222"/>
      <c r="AW131" s="222"/>
      <c r="AX131" s="760" t="s">
        <v>411</v>
      </c>
      <c r="AY131" s="761"/>
      <c r="AZ131" s="761"/>
      <c r="BA131" s="761"/>
      <c r="BB131" s="761"/>
      <c r="BC131" s="761"/>
      <c r="BD131" s="761"/>
      <c r="BE131" s="762"/>
      <c r="BF131" s="733" t="s">
        <v>515</v>
      </c>
      <c r="BG131" s="734"/>
      <c r="BH131" s="734"/>
      <c r="BI131" s="734"/>
      <c r="BJ131" s="734"/>
      <c r="BK131" s="734"/>
      <c r="BL131" s="735"/>
      <c r="BM131" s="733">
        <v>350</v>
      </c>
      <c r="BN131" s="734"/>
      <c r="BO131" s="734"/>
      <c r="BP131" s="734"/>
      <c r="BQ131" s="734"/>
      <c r="BR131" s="734"/>
      <c r="BS131" s="735"/>
      <c r="BT131" s="736"/>
      <c r="BU131" s="737"/>
      <c r="BV131" s="737"/>
      <c r="BW131" s="737"/>
      <c r="BX131" s="737"/>
      <c r="BY131" s="737"/>
      <c r="BZ131" s="738"/>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22"/>
      <c r="DQ131" s="222"/>
      <c r="DR131" s="222"/>
      <c r="DS131" s="222"/>
      <c r="DT131" s="222"/>
      <c r="DU131" s="222"/>
      <c r="DV131" s="222"/>
      <c r="DW131" s="222"/>
      <c r="DX131" s="222"/>
      <c r="DY131" s="222"/>
      <c r="DZ131" s="222"/>
    </row>
    <row r="132" spans="1:131" s="220" customFormat="1" ht="26.25" customHeight="1">
      <c r="A132" s="739" t="s">
        <v>412</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413</v>
      </c>
      <c r="W132" s="743"/>
      <c r="X132" s="743"/>
      <c r="Y132" s="743"/>
      <c r="Z132" s="744"/>
      <c r="AA132" s="745">
        <v>6.2407858000000003</v>
      </c>
      <c r="AB132" s="746"/>
      <c r="AC132" s="746"/>
      <c r="AD132" s="746"/>
      <c r="AE132" s="747"/>
      <c r="AF132" s="748">
        <v>6.5593220890000001</v>
      </c>
      <c r="AG132" s="746"/>
      <c r="AH132" s="746"/>
      <c r="AI132" s="746"/>
      <c r="AJ132" s="747"/>
      <c r="AK132" s="748">
        <v>7.8091297730000004</v>
      </c>
      <c r="AL132" s="746"/>
      <c r="AM132" s="746"/>
      <c r="AN132" s="746"/>
      <c r="AO132" s="747"/>
      <c r="AP132" s="749"/>
      <c r="AQ132" s="750"/>
      <c r="AR132" s="750"/>
      <c r="AS132" s="750"/>
      <c r="AT132" s="751"/>
      <c r="AU132" s="242"/>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22"/>
      <c r="DQ132" s="222"/>
      <c r="DR132" s="222"/>
      <c r="DS132" s="222"/>
      <c r="DT132" s="222"/>
      <c r="DU132" s="222"/>
      <c r="DV132" s="222"/>
      <c r="DW132" s="222"/>
      <c r="DX132" s="222"/>
      <c r="DY132" s="222"/>
      <c r="DZ132" s="222"/>
    </row>
    <row r="133" spans="1:131" s="220" customFormat="1" ht="26.25" customHeight="1" thickBot="1">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52" t="s">
        <v>414</v>
      </c>
      <c r="W133" s="752"/>
      <c r="X133" s="752"/>
      <c r="Y133" s="752"/>
      <c r="Z133" s="753"/>
      <c r="AA133" s="754">
        <v>6</v>
      </c>
      <c r="AB133" s="755"/>
      <c r="AC133" s="755"/>
      <c r="AD133" s="755"/>
      <c r="AE133" s="756"/>
      <c r="AF133" s="754">
        <v>6.4</v>
      </c>
      <c r="AG133" s="755"/>
      <c r="AH133" s="755"/>
      <c r="AI133" s="755"/>
      <c r="AJ133" s="756"/>
      <c r="AK133" s="754">
        <v>6.8</v>
      </c>
      <c r="AL133" s="755"/>
      <c r="AM133" s="755"/>
      <c r="AN133" s="755"/>
      <c r="AO133" s="756"/>
      <c r="AP133" s="757"/>
      <c r="AQ133" s="758"/>
      <c r="AR133" s="758"/>
      <c r="AS133" s="758"/>
      <c r="AT133" s="759"/>
      <c r="AU133" s="222"/>
      <c r="AV133" s="222"/>
      <c r="AW133" s="222"/>
      <c r="AX133" s="222"/>
      <c r="AY133" s="222"/>
      <c r="AZ133" s="222"/>
      <c r="BA133" s="222"/>
      <c r="BB133" s="222"/>
      <c r="BC133" s="222"/>
      <c r="BD133" s="222"/>
      <c r="BE133" s="222"/>
      <c r="BF133" s="222"/>
      <c r="BG133" s="222"/>
      <c r="BH133" s="222"/>
      <c r="BI133" s="222"/>
      <c r="BJ133" s="222"/>
      <c r="BK133" s="222"/>
      <c r="BL133" s="222"/>
      <c r="BM133" s="222"/>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22"/>
      <c r="DQ133" s="222"/>
      <c r="DR133" s="222"/>
      <c r="DS133" s="222"/>
      <c r="DT133" s="222"/>
      <c r="DU133" s="222"/>
      <c r="DV133" s="222"/>
      <c r="DW133" s="222"/>
      <c r="DX133" s="222"/>
      <c r="DY133" s="222"/>
      <c r="DZ133" s="222"/>
    </row>
    <row r="134" spans="1:131" ht="11.25" customHeight="1">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22"/>
      <c r="AV134" s="222"/>
      <c r="AW134" s="222"/>
      <c r="AX134" s="222"/>
      <c r="AY134" s="222"/>
      <c r="AZ134" s="222"/>
      <c r="BA134" s="222"/>
      <c r="BB134" s="222"/>
      <c r="BC134" s="222"/>
      <c r="BD134" s="222"/>
      <c r="BE134" s="222"/>
      <c r="BF134" s="222"/>
      <c r="BG134" s="222"/>
      <c r="BH134" s="222"/>
      <c r="BI134" s="222"/>
      <c r="BJ134" s="222"/>
      <c r="BK134" s="222"/>
      <c r="BL134" s="222"/>
      <c r="BM134" s="222"/>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22"/>
      <c r="DQ134" s="222"/>
      <c r="DR134" s="222"/>
      <c r="DS134" s="222"/>
      <c r="DT134" s="222"/>
      <c r="DU134" s="222"/>
      <c r="DV134" s="222"/>
      <c r="DW134" s="222"/>
      <c r="DX134" s="222"/>
      <c r="DY134" s="222"/>
      <c r="DZ134" s="222"/>
      <c r="EA134" s="220"/>
    </row>
    <row r="135" spans="1:131" ht="14.25" hidden="1">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sPd110Esfzw1h3sfjZejvEuYrG3f46Vpy6cfKxw312KjIrGaMySgJ4KBVFF5j8MChIs59HgLrtF/hQ6SkKFK7Q==" saltValue="brBFbWxwrBI2FdoCJSLKcQ==" spinCount="100000" sheet="1" objects="1" scenarios="1" formatRows="0"/>
  <mergeCells count="2035">
    <mergeCell ref="AA7:AE7"/>
    <mergeCell ref="AF7:AJ7"/>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K7:AO7"/>
    <mergeCell ref="AP7:AT7"/>
    <mergeCell ref="AU7:AY7"/>
    <mergeCell ref="AP8:AT8"/>
    <mergeCell ref="CH7:CL7"/>
    <mergeCell ref="CM7:CQ7"/>
    <mergeCell ref="CR7:CV7"/>
    <mergeCell ref="CW7:DA7"/>
    <mergeCell ref="DB7:DF7"/>
    <mergeCell ref="BS7:CG7"/>
    <mergeCell ref="B8:P8"/>
    <mergeCell ref="Q8:U8"/>
    <mergeCell ref="V8:Z8"/>
    <mergeCell ref="AA8:AE8"/>
    <mergeCell ref="AF8:AJ8"/>
    <mergeCell ref="AK8:AO8"/>
    <mergeCell ref="AU8:AY8"/>
    <mergeCell ref="BS8:CG8"/>
    <mergeCell ref="CH8:CL8"/>
    <mergeCell ref="CM8:CQ8"/>
    <mergeCell ref="CR8:CV8"/>
    <mergeCell ref="CW8:DA8"/>
    <mergeCell ref="DB8:DF8"/>
    <mergeCell ref="DL7:DP7"/>
    <mergeCell ref="DQ7:DU7"/>
    <mergeCell ref="DV7:DZ7"/>
    <mergeCell ref="DG7:DK7"/>
    <mergeCell ref="B7:P7"/>
    <mergeCell ref="Q7:U7"/>
    <mergeCell ref="V7:Z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2:DU22"/>
    <mergeCell ref="DV22:DZ22"/>
    <mergeCell ref="B23:P23"/>
    <mergeCell ref="Q23:U23"/>
    <mergeCell ref="V23:Z23"/>
    <mergeCell ref="AA23:AE23"/>
    <mergeCell ref="AF23:AJ23"/>
    <mergeCell ref="AK23:AO23"/>
    <mergeCell ref="DQ23:DU23"/>
    <mergeCell ref="AP23:AT23"/>
    <mergeCell ref="AU23:AY23"/>
    <mergeCell ref="AZ23:BD23"/>
    <mergeCell ref="BS23:CG23"/>
    <mergeCell ref="CH23:CL23"/>
    <mergeCell ref="CM23:CQ23"/>
    <mergeCell ref="DG24:DK24"/>
    <mergeCell ref="DL24:DP24"/>
    <mergeCell ref="CR23:CV23"/>
    <mergeCell ref="CW23:DA23"/>
    <mergeCell ref="DB23:DF23"/>
    <mergeCell ref="DG23:DK23"/>
    <mergeCell ref="DL23:DP23"/>
    <mergeCell ref="B22:P22"/>
    <mergeCell ref="Q22:U22"/>
    <mergeCell ref="V22:Z22"/>
    <mergeCell ref="AA22:AE22"/>
    <mergeCell ref="AF22:AJ22"/>
    <mergeCell ref="AK22:AO22"/>
    <mergeCell ref="AP22:AT22"/>
    <mergeCell ref="AU22:AY22"/>
    <mergeCell ref="AZ22:BD22"/>
    <mergeCell ref="BS22:CG22"/>
    <mergeCell ref="DV23:DZ23"/>
    <mergeCell ref="A24:AY24"/>
    <mergeCell ref="BS24:CG24"/>
    <mergeCell ref="CH24:CL24"/>
    <mergeCell ref="CM24:CQ24"/>
    <mergeCell ref="CR24:CV24"/>
    <mergeCell ref="CW24:DA24"/>
    <mergeCell ref="DB24:DF24"/>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CR28:CV28"/>
    <mergeCell ref="CW28:DA28"/>
    <mergeCell ref="DV27:DZ27"/>
    <mergeCell ref="B28:P28"/>
    <mergeCell ref="Q28:U28"/>
    <mergeCell ref="V28:Z28"/>
    <mergeCell ref="AA28:AE28"/>
    <mergeCell ref="AF28:AJ28"/>
    <mergeCell ref="DV28:DZ28"/>
    <mergeCell ref="DB26:DF26"/>
    <mergeCell ref="DG26:DK26"/>
    <mergeCell ref="DL26:DP26"/>
    <mergeCell ref="DQ26:DU26"/>
    <mergeCell ref="DB28:DF28"/>
    <mergeCell ref="DG28:DK28"/>
    <mergeCell ref="DL28:DP28"/>
    <mergeCell ref="DQ28:DU28"/>
    <mergeCell ref="CR26:CV26"/>
    <mergeCell ref="CW26:DA26"/>
    <mergeCell ref="B29:P29"/>
    <mergeCell ref="Q29:U29"/>
    <mergeCell ref="V29:Z29"/>
    <mergeCell ref="AA29:AE29"/>
    <mergeCell ref="AF29:AJ29"/>
    <mergeCell ref="BE28:BI28"/>
    <mergeCell ref="BS28:CG28"/>
    <mergeCell ref="CH28:CL28"/>
    <mergeCell ref="CM28:CQ28"/>
    <mergeCell ref="AU26:AY27"/>
    <mergeCell ref="AZ26:BD27"/>
    <mergeCell ref="BE26:BI27"/>
    <mergeCell ref="BS26:CG26"/>
    <mergeCell ref="CH26:CL26"/>
    <mergeCell ref="CM26:CQ26"/>
    <mergeCell ref="BE29:BI29"/>
    <mergeCell ref="BS29:CG29"/>
    <mergeCell ref="AK28:AO28"/>
    <mergeCell ref="AP28:AT28"/>
    <mergeCell ref="AU28:AY28"/>
    <mergeCell ref="AZ28:BD28"/>
    <mergeCell ref="Q26:U27"/>
    <mergeCell ref="V26:Z27"/>
    <mergeCell ref="AA26:AE27"/>
    <mergeCell ref="AF26:AJ27"/>
    <mergeCell ref="AK26:AO27"/>
    <mergeCell ref="AP26:AT27"/>
    <mergeCell ref="DV29:DZ29"/>
    <mergeCell ref="B30:P30"/>
    <mergeCell ref="Q30:U30"/>
    <mergeCell ref="V30:Z30"/>
    <mergeCell ref="AA30:AE30"/>
    <mergeCell ref="AF30:AJ30"/>
    <mergeCell ref="AK30:AO30"/>
    <mergeCell ref="AP30:AT30"/>
    <mergeCell ref="CH29:CL29"/>
    <mergeCell ref="CM29:CQ29"/>
    <mergeCell ref="BE30:BI30"/>
    <mergeCell ref="BS30:CG30"/>
    <mergeCell ref="CH30:CL30"/>
    <mergeCell ref="CM30:CQ30"/>
    <mergeCell ref="DL29:DP29"/>
    <mergeCell ref="DQ29:DU29"/>
    <mergeCell ref="CR29:CV29"/>
    <mergeCell ref="CW29:DA29"/>
    <mergeCell ref="DB29:DF29"/>
    <mergeCell ref="DG29:DK29"/>
    <mergeCell ref="AU30:AY30"/>
    <mergeCell ref="AZ30:BD30"/>
    <mergeCell ref="AK29:AO29"/>
    <mergeCell ref="AP29:AT29"/>
    <mergeCell ref="AU29:AY29"/>
    <mergeCell ref="AZ29:BD29"/>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AU61:AY61"/>
    <mergeCell ref="AZ61:BD61"/>
    <mergeCell ref="CR60:CV60"/>
    <mergeCell ref="BS61:CG61"/>
    <mergeCell ref="CH61:CL61"/>
    <mergeCell ref="CM61:CQ61"/>
    <mergeCell ref="CR61:CV61"/>
    <mergeCell ref="CW61:DA61"/>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V63:DZ63"/>
    <mergeCell ref="DB61:DF61"/>
    <mergeCell ref="DG61:DK61"/>
    <mergeCell ref="DL61:DP61"/>
    <mergeCell ref="DQ61:DU61"/>
    <mergeCell ref="DV61:DZ61"/>
    <mergeCell ref="AK62:AO62"/>
    <mergeCell ref="AP62:AT62"/>
    <mergeCell ref="AU62:AY62"/>
    <mergeCell ref="AZ62:BD62"/>
    <mergeCell ref="BE62:BI62"/>
    <mergeCell ref="BJ62:BN62"/>
    <mergeCell ref="BS62:CG62"/>
    <mergeCell ref="CH62:CL62"/>
    <mergeCell ref="CM62:CQ62"/>
    <mergeCell ref="B60:P60"/>
    <mergeCell ref="Q60:U60"/>
    <mergeCell ref="V60:Z60"/>
    <mergeCell ref="AA60:AE60"/>
    <mergeCell ref="AF60:AJ60"/>
    <mergeCell ref="AK60:AO60"/>
    <mergeCell ref="AP60:AT60"/>
    <mergeCell ref="DQ60:DU60"/>
    <mergeCell ref="AU60:AY60"/>
    <mergeCell ref="AZ60:BD60"/>
    <mergeCell ref="BE60:BI60"/>
    <mergeCell ref="BS60:CG60"/>
    <mergeCell ref="CH60:CL60"/>
    <mergeCell ref="CM60:CQ60"/>
    <mergeCell ref="AF61:AJ61"/>
    <mergeCell ref="AK61:AO61"/>
    <mergeCell ref="AP61:AT61"/>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DV60:DZ60"/>
    <mergeCell ref="CW60:DA60"/>
    <mergeCell ref="DB60:DF60"/>
    <mergeCell ref="DG60:DK60"/>
    <mergeCell ref="DL60:DP60"/>
    <mergeCell ref="B62:P62"/>
    <mergeCell ref="Q62:U62"/>
    <mergeCell ref="V62:Z62"/>
    <mergeCell ref="AA62:AE62"/>
    <mergeCell ref="AF62:AJ62"/>
    <mergeCell ref="BE61:BI61"/>
    <mergeCell ref="B61:P61"/>
    <mergeCell ref="Q61:U61"/>
    <mergeCell ref="V61:Z61"/>
    <mergeCell ref="AA61:AE61"/>
    <mergeCell ref="DL63:DP63"/>
    <mergeCell ref="DQ63:DU63"/>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CR62:CV62"/>
    <mergeCell ref="CW62:DA62"/>
    <mergeCell ref="DB62:DF62"/>
    <mergeCell ref="DG62:DK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R64:CV64"/>
    <mergeCell ref="CW64:DA64"/>
    <mergeCell ref="DB64:DF64"/>
    <mergeCell ref="DG64:DK64"/>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L72:DP72"/>
    <mergeCell ref="DV69:DZ69"/>
    <mergeCell ref="DQ72:DU72"/>
    <mergeCell ref="DV72:DZ72"/>
    <mergeCell ref="DQ73:DU73"/>
    <mergeCell ref="DV73:DZ73"/>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BS73:CG73"/>
    <mergeCell ref="CH73:CL73"/>
    <mergeCell ref="CM73:CQ73"/>
    <mergeCell ref="CR73:CV73"/>
    <mergeCell ref="CW73:DA73"/>
    <mergeCell ref="DB73:DF73"/>
    <mergeCell ref="DG73:DK73"/>
    <mergeCell ref="DL73:DP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S72:CG72"/>
    <mergeCell ref="CH72:CL72"/>
    <mergeCell ref="CM72:CQ72"/>
    <mergeCell ref="CR72:CV72"/>
    <mergeCell ref="CW72:DA72"/>
    <mergeCell ref="DB72:DF72"/>
    <mergeCell ref="DG72:DK72"/>
    <mergeCell ref="B72:P72"/>
    <mergeCell ref="Q72:U72"/>
    <mergeCell ref="V72:Z72"/>
    <mergeCell ref="AA72:AE72"/>
    <mergeCell ref="AF72:AJ72"/>
    <mergeCell ref="AK72:AO72"/>
    <mergeCell ref="AP72:AT72"/>
    <mergeCell ref="AU72:AY72"/>
    <mergeCell ref="AZ72:BD72"/>
    <mergeCell ref="Q75:U75"/>
    <mergeCell ref="V75:Z75"/>
    <mergeCell ref="AA75:AE75"/>
    <mergeCell ref="AF75:AJ75"/>
    <mergeCell ref="AK75:AO75"/>
    <mergeCell ref="AP75:AT75"/>
    <mergeCell ref="AU75:AY75"/>
    <mergeCell ref="AZ75:BD75"/>
    <mergeCell ref="B73:P73"/>
    <mergeCell ref="Q73:U73"/>
    <mergeCell ref="V73:Z73"/>
    <mergeCell ref="AA73:AE73"/>
    <mergeCell ref="AF73:AJ73"/>
    <mergeCell ref="AK73:AO73"/>
    <mergeCell ref="AP73:AT73"/>
    <mergeCell ref="AU73:AY73"/>
    <mergeCell ref="AZ73:BD73"/>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B75:P75"/>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DL90:DP90"/>
    <mergeCell ref="DQ90:DU90"/>
    <mergeCell ref="DL93:DP93"/>
    <mergeCell ref="DQ93:DU93"/>
    <mergeCell ref="DV95:DZ95"/>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V93:DZ93"/>
    <mergeCell ref="DL92:DP92"/>
    <mergeCell ref="DQ92:DU92"/>
    <mergeCell ref="DL95:DP95"/>
    <mergeCell ref="DQ95:DU95"/>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BS99:CG99"/>
    <mergeCell ref="CH99:CL99"/>
    <mergeCell ref="CM99:CQ99"/>
    <mergeCell ref="CR99:CV99"/>
    <mergeCell ref="CW99:DA99"/>
    <mergeCell ref="DB99:DF99"/>
    <mergeCell ref="DG99:DK99"/>
    <mergeCell ref="DL97:DP97"/>
    <mergeCell ref="DQ97:DU97"/>
    <mergeCell ref="BS96:CG96"/>
    <mergeCell ref="CH96:CL96"/>
    <mergeCell ref="CM96:CQ96"/>
    <mergeCell ref="CR96:CV96"/>
    <mergeCell ref="CW96:DA96"/>
    <mergeCell ref="DB96:DF96"/>
    <mergeCell ref="DG96:DK96"/>
    <mergeCell ref="DV96:DZ96"/>
    <mergeCell ref="BS97:CG97"/>
    <mergeCell ref="CH97:CL97"/>
    <mergeCell ref="CM97:CQ97"/>
    <mergeCell ref="CR97:CV97"/>
    <mergeCell ref="CW97:DA97"/>
    <mergeCell ref="DB97:DF97"/>
    <mergeCell ref="DG97:DK97"/>
    <mergeCell ref="DV97:DZ97"/>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BS98:CG98"/>
    <mergeCell ref="CH98:CL98"/>
    <mergeCell ref="CM98:CQ98"/>
    <mergeCell ref="CR98:CV98"/>
    <mergeCell ref="CW98:DA98"/>
    <mergeCell ref="DB98:DF98"/>
    <mergeCell ref="DG98:DK98"/>
    <mergeCell ref="DV98:DZ98"/>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AZ122:BP122"/>
    <mergeCell ref="BQ122:BU122"/>
    <mergeCell ref="BV122:BZ122"/>
    <mergeCell ref="BV120:BZ120"/>
    <mergeCell ref="CA120:CE120"/>
    <mergeCell ref="CF120:CJ120"/>
    <mergeCell ref="CK120:CO124"/>
    <mergeCell ref="CP120:DF120"/>
    <mergeCell ref="BQ121:BU121"/>
    <mergeCell ref="BV121:BZ121"/>
    <mergeCell ref="CA121:CE121"/>
    <mergeCell ref="CF121:CJ121"/>
    <mergeCell ref="DL120:DP120"/>
    <mergeCell ref="DQ120:DU120"/>
    <mergeCell ref="DV120:DZ120"/>
    <mergeCell ref="DQ122:DU122"/>
    <mergeCell ref="CA122:CE122"/>
    <mergeCell ref="CF122:CJ122"/>
    <mergeCell ref="CP122:DF122"/>
    <mergeCell ref="CP121:DF121"/>
    <mergeCell ref="DG121:DK121"/>
    <mergeCell ref="DL121:DP121"/>
    <mergeCell ref="DG120:DK120"/>
    <mergeCell ref="C121:Z121"/>
    <mergeCell ref="AA121:AE121"/>
    <mergeCell ref="AF121:AJ121"/>
    <mergeCell ref="AK121:AO121"/>
    <mergeCell ref="AP121:AT121"/>
    <mergeCell ref="AZ121:BP121"/>
    <mergeCell ref="BQ120:BU120"/>
    <mergeCell ref="CP124:DF124"/>
    <mergeCell ref="DG124:DK124"/>
    <mergeCell ref="DL124:DP124"/>
    <mergeCell ref="DL123:DP123"/>
    <mergeCell ref="DQ123:DU123"/>
    <mergeCell ref="DV123:DZ123"/>
    <mergeCell ref="DQ124:DU124"/>
    <mergeCell ref="DV124:DZ124"/>
    <mergeCell ref="C125:Z125"/>
    <mergeCell ref="AA125:AE125"/>
    <mergeCell ref="AF125:AJ125"/>
    <mergeCell ref="AK125:AO125"/>
    <mergeCell ref="AP125:AT125"/>
    <mergeCell ref="CK125:CO128"/>
    <mergeCell ref="CP125:DF125"/>
    <mergeCell ref="DG125:DK125"/>
    <mergeCell ref="DQ121:DU121"/>
    <mergeCell ref="DV121:DZ121"/>
    <mergeCell ref="C122:Z122"/>
    <mergeCell ref="AA122:AE122"/>
    <mergeCell ref="AF122:AJ122"/>
    <mergeCell ref="AK122:AO122"/>
    <mergeCell ref="AP122:AT122"/>
    <mergeCell ref="DG122:DK122"/>
    <mergeCell ref="DL122:DP122"/>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CA124:CE124"/>
    <mergeCell ref="CF124:CJ124"/>
    <mergeCell ref="AP123:AT123"/>
    <mergeCell ref="BO123:BP123"/>
    <mergeCell ref="A119:B127"/>
    <mergeCell ref="C124:Z124"/>
    <mergeCell ref="AA124:AE124"/>
    <mergeCell ref="AF124:AJ124"/>
    <mergeCell ref="AK124:AO124"/>
    <mergeCell ref="AP124:AT124"/>
    <mergeCell ref="BM128:BS128"/>
    <mergeCell ref="BM127:BS127"/>
    <mergeCell ref="BT127:BZ127"/>
    <mergeCell ref="CP127:DF127"/>
    <mergeCell ref="DG127:DK127"/>
    <mergeCell ref="DL127:DP127"/>
    <mergeCell ref="DV128:DZ128"/>
    <mergeCell ref="DV127:DZ127"/>
    <mergeCell ref="A128:V128"/>
    <mergeCell ref="W128:Z128"/>
    <mergeCell ref="AA128:AE128"/>
    <mergeCell ref="AF128:AJ128"/>
    <mergeCell ref="AK128:AO128"/>
    <mergeCell ref="AP128:AT128"/>
    <mergeCell ref="AX128:BE128"/>
    <mergeCell ref="BF128:BL128"/>
    <mergeCell ref="BT128:BZ128"/>
    <mergeCell ref="DG126:DK126"/>
    <mergeCell ref="CP128:DF128"/>
    <mergeCell ref="DG128:DK128"/>
    <mergeCell ref="DL128:DP128"/>
    <mergeCell ref="DQ128:DU128"/>
    <mergeCell ref="DQ127:DU127"/>
    <mergeCell ref="CP126:DF126"/>
    <mergeCell ref="AX127:BE127"/>
    <mergeCell ref="BF127:BL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5" customWidth="1"/>
    <col min="121" max="121" width="0" style="244" hidden="1" customWidth="1"/>
    <col min="122" max="16384" width="9" style="244" hidden="1"/>
  </cols>
  <sheetData>
    <row r="1" spans="1:120">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row r="3" spans="1:120"/>
    <row r="4" spans="1:120"/>
    <row r="5" spans="1:120"/>
    <row r="6" spans="1:120"/>
    <row r="7" spans="1:120"/>
    <row r="8" spans="1:120"/>
    <row r="9" spans="1:120"/>
    <row r="10" spans="1:120"/>
    <row r="11" spans="1:120"/>
    <row r="12" spans="1:120"/>
    <row r="13" spans="1:120"/>
    <row r="14" spans="1:120"/>
    <row r="15" spans="1:120"/>
    <row r="16" spans="1:120">
      <c r="DP16" s="244"/>
    </row>
    <row r="17" spans="119:120">
      <c r="DP17" s="244"/>
    </row>
    <row r="18" spans="119:120"/>
    <row r="19" spans="119:120"/>
    <row r="20" spans="119:120">
      <c r="DO20" s="244"/>
      <c r="DP20" s="244"/>
    </row>
    <row r="21" spans="119:120">
      <c r="DP21" s="244"/>
    </row>
    <row r="22" spans="119:120"/>
    <row r="23" spans="119:120">
      <c r="DO23" s="244"/>
      <c r="DP23" s="244"/>
    </row>
    <row r="24" spans="119:120">
      <c r="DP24" s="244"/>
    </row>
    <row r="25" spans="119:120">
      <c r="DP25" s="244"/>
    </row>
    <row r="26" spans="119:120">
      <c r="DO26" s="244"/>
      <c r="DP26" s="244"/>
    </row>
    <row r="27" spans="119:120"/>
    <row r="28" spans="119:120">
      <c r="DO28" s="244"/>
      <c r="DP28" s="244"/>
    </row>
    <row r="29" spans="119:120">
      <c r="DP29" s="244"/>
    </row>
    <row r="30" spans="119:120"/>
    <row r="31" spans="119:120">
      <c r="DO31" s="244"/>
      <c r="DP31" s="244"/>
    </row>
    <row r="32" spans="119:120"/>
    <row r="33" spans="98:120">
      <c r="DO33" s="244"/>
      <c r="DP33" s="244"/>
    </row>
    <row r="34" spans="98:120">
      <c r="DM34" s="244"/>
    </row>
    <row r="35" spans="98:120">
      <c r="CT35" s="244"/>
      <c r="CU35" s="244"/>
      <c r="CV35" s="244"/>
      <c r="CY35" s="244"/>
      <c r="CZ35" s="244"/>
      <c r="DA35" s="244"/>
      <c r="DD35" s="244"/>
      <c r="DE35" s="244"/>
      <c r="DF35" s="244"/>
      <c r="DI35" s="244"/>
      <c r="DJ35" s="244"/>
      <c r="DK35" s="244"/>
      <c r="DM35" s="244"/>
      <c r="DN35" s="244"/>
      <c r="DO35" s="244"/>
      <c r="DP35" s="244"/>
    </row>
    <row r="36" spans="98:120"/>
    <row r="37" spans="98:120">
      <c r="CW37" s="244"/>
      <c r="DB37" s="244"/>
      <c r="DG37" s="244"/>
      <c r="DL37" s="244"/>
      <c r="DP37" s="244"/>
    </row>
    <row r="38" spans="98:120">
      <c r="CT38" s="244"/>
      <c r="CU38" s="244"/>
      <c r="CV38" s="244"/>
      <c r="CW38" s="244"/>
      <c r="CY38" s="244"/>
      <c r="CZ38" s="244"/>
      <c r="DA38" s="244"/>
      <c r="DB38" s="244"/>
      <c r="DD38" s="244"/>
      <c r="DE38" s="244"/>
      <c r="DF38" s="244"/>
      <c r="DG38" s="244"/>
      <c r="DI38" s="244"/>
      <c r="DJ38" s="244"/>
      <c r="DK38" s="244"/>
      <c r="DL38" s="244"/>
      <c r="DN38" s="244"/>
      <c r="DO38" s="244"/>
      <c r="DP38" s="244"/>
    </row>
    <row r="39" spans="98:120"/>
    <row r="40" spans="98:120"/>
    <row r="41" spans="98:120"/>
    <row r="42" spans="98:120"/>
    <row r="43" spans="98:120"/>
    <row r="44" spans="98:120"/>
    <row r="45" spans="98:120"/>
    <row r="46" spans="98:120"/>
    <row r="47" spans="98:120"/>
    <row r="48" spans="98:120"/>
    <row r="49" spans="22:120">
      <c r="DN49" s="244"/>
      <c r="DO49" s="244"/>
      <c r="DP49" s="24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4"/>
      <c r="CS63" s="244"/>
      <c r="CX63" s="244"/>
      <c r="DC63" s="244"/>
      <c r="DH63" s="244"/>
    </row>
    <row r="64" spans="22:120">
      <c r="V64" s="244"/>
    </row>
    <row r="65" spans="15:120">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c r="Q66" s="244"/>
      <c r="S66" s="244"/>
      <c r="U66" s="244"/>
      <c r="DM66" s="244"/>
    </row>
    <row r="67" spans="15:120">
      <c r="O67" s="244"/>
      <c r="P67" s="244"/>
      <c r="R67" s="244"/>
      <c r="T67" s="244"/>
      <c r="Y67" s="244"/>
      <c r="CT67" s="244"/>
      <c r="CV67" s="244"/>
      <c r="CW67" s="244"/>
      <c r="CY67" s="244"/>
      <c r="DA67" s="244"/>
      <c r="DB67" s="244"/>
      <c r="DD67" s="244"/>
      <c r="DF67" s="244"/>
      <c r="DG67" s="244"/>
      <c r="DI67" s="244"/>
      <c r="DK67" s="244"/>
      <c r="DL67" s="244"/>
      <c r="DN67" s="244"/>
      <c r="DO67" s="244"/>
      <c r="DP67" s="244"/>
    </row>
    <row r="68" spans="15:120"/>
    <row r="69" spans="15:120"/>
    <row r="70" spans="15:120"/>
    <row r="71" spans="15:120"/>
    <row r="72" spans="15:120">
      <c r="DP72" s="244"/>
    </row>
    <row r="73" spans="15:120">
      <c r="DP73" s="24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4"/>
      <c r="CX96" s="244"/>
      <c r="DC96" s="244"/>
      <c r="DH96" s="244"/>
    </row>
    <row r="97" spans="24:120">
      <c r="CS97" s="244"/>
      <c r="CX97" s="244"/>
      <c r="DC97" s="244"/>
      <c r="DH97" s="244"/>
      <c r="DP97" s="245" t="s">
        <v>573</v>
      </c>
    </row>
    <row r="98" spans="24:120" hidden="1">
      <c r="CS98" s="244"/>
      <c r="CX98" s="244"/>
      <c r="DC98" s="244"/>
      <c r="DH98" s="244"/>
    </row>
    <row r="99" spans="24:120" hidden="1">
      <c r="CS99" s="244"/>
      <c r="CX99" s="244"/>
      <c r="DC99" s="244"/>
      <c r="DH99" s="244"/>
    </row>
    <row r="101" spans="24:120" ht="12" hidden="1" customHeight="1">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c r="CU102" s="244"/>
      <c r="CZ102" s="244"/>
      <c r="DE102" s="244"/>
      <c r="DJ102" s="244"/>
      <c r="DM102" s="244"/>
    </row>
    <row r="103" spans="24:120" hidden="1">
      <c r="CT103" s="244"/>
      <c r="CV103" s="244"/>
      <c r="CW103" s="244"/>
      <c r="CY103" s="244"/>
      <c r="DA103" s="244"/>
      <c r="DB103" s="244"/>
      <c r="DD103" s="244"/>
      <c r="DF103" s="244"/>
      <c r="DG103" s="244"/>
      <c r="DI103" s="244"/>
      <c r="DK103" s="244"/>
      <c r="DL103" s="244"/>
      <c r="DM103" s="244"/>
      <c r="DN103" s="244"/>
      <c r="DO103" s="244"/>
      <c r="DP103" s="244"/>
    </row>
    <row r="104" spans="24:120" hidden="1">
      <c r="CV104" s="244"/>
      <c r="CW104" s="244"/>
      <c r="DA104" s="244"/>
      <c r="DB104" s="244"/>
      <c r="DF104" s="244"/>
      <c r="DG104" s="244"/>
      <c r="DK104" s="244"/>
      <c r="DL104" s="244"/>
      <c r="DN104" s="244"/>
      <c r="DO104" s="244"/>
      <c r="DP104" s="244"/>
    </row>
    <row r="105" spans="24:120" ht="12.75" hidden="1" customHeight="1"/>
  </sheetData>
  <sheetProtection algorithmName="SHA-512" hashValue="kyQ0EhmfBaTiWl5HYgXMMLUnWPMYVrHfeSLzpL3PwmAKLxjXx9QQrytvXPoSQi90ONWj/ves5C4ZBTgHw402Tw==" saltValue="IMUqe+6xMvRiUAHb3RB7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45" customWidth="1"/>
    <col min="117" max="16384" width="9" style="244" hidden="1"/>
  </cols>
  <sheetData>
    <row r="1" spans="2:116">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row r="3" spans="2:116"/>
    <row r="4" spans="2:116">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row r="7" spans="2:116"/>
    <row r="8" spans="2:116"/>
    <row r="9" spans="2:116"/>
    <row r="10" spans="2:116"/>
    <row r="11" spans="2:116"/>
    <row r="12" spans="2:116"/>
    <row r="13" spans="2:116"/>
    <row r="14" spans="2:116"/>
    <row r="15" spans="2:116"/>
    <row r="16" spans="2:116"/>
    <row r="17" spans="9:116"/>
    <row r="18" spans="9:116">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row r="20" spans="9:116"/>
    <row r="21" spans="9:116">
      <c r="DL21" s="244"/>
    </row>
    <row r="22" spans="9:116">
      <c r="DI22" s="244"/>
      <c r="DJ22" s="244"/>
      <c r="DK22" s="244"/>
      <c r="DL22" s="244"/>
    </row>
    <row r="23" spans="9:116">
      <c r="CY23" s="244"/>
      <c r="CZ23" s="244"/>
      <c r="DA23" s="244"/>
      <c r="DB23" s="244"/>
      <c r="DC23" s="244"/>
      <c r="DD23" s="244"/>
      <c r="DE23" s="244"/>
      <c r="DF23" s="244"/>
      <c r="DG23" s="244"/>
      <c r="DH23" s="244"/>
      <c r="DI23" s="244"/>
      <c r="DJ23" s="244"/>
      <c r="DK23" s="244"/>
      <c r="DL23" s="244"/>
    </row>
    <row r="24" spans="9:116"/>
    <row r="25" spans="9:116"/>
    <row r="26" spans="9:116"/>
    <row r="27" spans="9:116"/>
    <row r="28" spans="9:116"/>
    <row r="29" spans="9:116"/>
    <row r="30" spans="9:116"/>
    <row r="31" spans="9:116"/>
    <row r="32" spans="9:116"/>
    <row r="33" spans="15:116"/>
    <row r="34" spans="15:116"/>
    <row r="35" spans="15:116">
      <c r="CZ35" s="244"/>
      <c r="DA35" s="244"/>
      <c r="DB35" s="244"/>
      <c r="DC35" s="244"/>
      <c r="DD35" s="244"/>
      <c r="DE35" s="244"/>
      <c r="DF35" s="244"/>
      <c r="DG35" s="244"/>
      <c r="DH35" s="244"/>
      <c r="DI35" s="244"/>
      <c r="DJ35" s="244"/>
      <c r="DK35" s="244"/>
      <c r="DL35" s="244"/>
    </row>
    <row r="36" spans="15:116"/>
    <row r="37" spans="15:116">
      <c r="DL37" s="244"/>
    </row>
    <row r="38" spans="15:116">
      <c r="DI38" s="244"/>
      <c r="DJ38" s="244"/>
      <c r="DK38" s="244"/>
      <c r="DL38" s="244"/>
    </row>
    <row r="39" spans="15:116"/>
    <row r="40" spans="15:116"/>
    <row r="41" spans="15:116"/>
    <row r="42" spans="15:116"/>
    <row r="43" spans="15:116">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c r="DL44" s="244"/>
    </row>
    <row r="45" spans="15:116"/>
    <row r="46" spans="15:116">
      <c r="DA46" s="244"/>
      <c r="DB46" s="244"/>
      <c r="DC46" s="244"/>
      <c r="DD46" s="244"/>
      <c r="DE46" s="244"/>
      <c r="DF46" s="244"/>
      <c r="DG46" s="244"/>
      <c r="DH46" s="244"/>
      <c r="DI46" s="244"/>
      <c r="DJ46" s="244"/>
      <c r="DK46" s="244"/>
      <c r="DL46" s="244"/>
    </row>
    <row r="47" spans="15:116"/>
    <row r="48" spans="15:116"/>
    <row r="49" spans="104:116"/>
    <row r="50" spans="104:116">
      <c r="CZ50" s="244"/>
      <c r="DA50" s="244"/>
      <c r="DB50" s="244"/>
      <c r="DC50" s="244"/>
      <c r="DD50" s="244"/>
      <c r="DE50" s="244"/>
      <c r="DF50" s="244"/>
      <c r="DG50" s="244"/>
      <c r="DH50" s="244"/>
      <c r="DI50" s="244"/>
      <c r="DJ50" s="244"/>
      <c r="DK50" s="244"/>
      <c r="DL50" s="244"/>
    </row>
    <row r="51" spans="104:116"/>
    <row r="52" spans="104:116"/>
    <row r="53" spans="104:116">
      <c r="DL53" s="244"/>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4"/>
      <c r="DD67" s="244"/>
      <c r="DE67" s="244"/>
      <c r="DF67" s="244"/>
      <c r="DG67" s="244"/>
      <c r="DH67" s="244"/>
      <c r="DI67" s="244"/>
      <c r="DJ67" s="244"/>
      <c r="DK67" s="244"/>
      <c r="DL67" s="244"/>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LLuZi3dc8g1frVDB3u/XbMujNC8K3TOA4hCY5zacvu0aHYXa6c3FdgRIHyTKo8tLl92wgkLPMbNs2CRBVOV/A==" saltValue="1oQ/IE6zN5UXdi7ijP/M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46" customWidth="1"/>
    <col min="37" max="44" width="17" style="246" customWidth="1"/>
    <col min="45" max="45" width="6.125" style="253" customWidth="1"/>
    <col min="46" max="46" width="3" style="251" customWidth="1"/>
    <col min="47" max="47" width="19.125" style="246" hidden="1" customWidth="1"/>
    <col min="48" max="52" width="12.625" style="246" hidden="1" customWidth="1"/>
    <col min="53" max="16384" width="8.625" style="246" hidden="1"/>
  </cols>
  <sheetData>
    <row r="1" spans="1:46">
      <c r="AS1" s="247"/>
      <c r="AT1" s="247"/>
    </row>
    <row r="2" spans="1:46">
      <c r="AS2" s="247"/>
      <c r="AT2" s="247"/>
    </row>
    <row r="3" spans="1:46">
      <c r="AS3" s="247"/>
      <c r="AT3" s="247"/>
    </row>
    <row r="4" spans="1:46">
      <c r="AS4" s="247"/>
      <c r="AT4" s="247"/>
    </row>
    <row r="5" spans="1:46" ht="17.25">
      <c r="A5" s="248" t="s">
        <v>415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c r="A6" s="251"/>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52" t="s">
        <v>416</v>
      </c>
      <c r="AL6" s="252"/>
      <c r="AM6" s="252"/>
      <c r="AN6" s="252"/>
      <c r="AO6" s="247"/>
      <c r="AP6" s="247"/>
      <c r="AQ6" s="247"/>
      <c r="AR6" s="247"/>
    </row>
    <row r="7" spans="1:46" ht="13.5" customHeight="1">
      <c r="A7" s="25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54"/>
      <c r="AL7" s="255"/>
      <c r="AM7" s="255"/>
      <c r="AN7" s="256"/>
      <c r="AO7" s="1118" t="s">
        <v>417</v>
      </c>
      <c r="AP7" s="257"/>
      <c r="AQ7" s="258" t="s">
        <v>418</v>
      </c>
      <c r="AR7" s="259"/>
    </row>
    <row r="8" spans="1:46">
      <c r="A8" s="25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60"/>
      <c r="AL8" s="261"/>
      <c r="AM8" s="261"/>
      <c r="AN8" s="262"/>
      <c r="AO8" s="1119"/>
      <c r="AP8" s="263" t="s">
        <v>419</v>
      </c>
      <c r="AQ8" s="264" t="s">
        <v>420</v>
      </c>
      <c r="AR8" s="265" t="s">
        <v>421</v>
      </c>
    </row>
    <row r="9" spans="1:46">
      <c r="A9" s="25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1130" t="s">
        <v>422</v>
      </c>
      <c r="AL9" s="1131"/>
      <c r="AM9" s="1131"/>
      <c r="AN9" s="1132"/>
      <c r="AO9" s="266">
        <v>7768358</v>
      </c>
      <c r="AP9" s="266">
        <v>61775</v>
      </c>
      <c r="AQ9" s="267">
        <v>62374</v>
      </c>
      <c r="AR9" s="268">
        <v>-1</v>
      </c>
    </row>
    <row r="10" spans="1:46" ht="13.5" customHeight="1">
      <c r="A10" s="251"/>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1130" t="s">
        <v>423</v>
      </c>
      <c r="AL10" s="1131"/>
      <c r="AM10" s="1131"/>
      <c r="AN10" s="1132"/>
      <c r="AO10" s="269">
        <v>1266059</v>
      </c>
      <c r="AP10" s="269">
        <v>10068</v>
      </c>
      <c r="AQ10" s="270">
        <v>4230</v>
      </c>
      <c r="AR10" s="271">
        <v>138</v>
      </c>
    </row>
    <row r="11" spans="1:46" ht="13.5" customHeight="1">
      <c r="A11" s="25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1130" t="s">
        <v>424</v>
      </c>
      <c r="AL11" s="1131"/>
      <c r="AM11" s="1131"/>
      <c r="AN11" s="1132"/>
      <c r="AO11" s="269">
        <v>41374</v>
      </c>
      <c r="AP11" s="269">
        <v>329</v>
      </c>
      <c r="AQ11" s="270">
        <v>601</v>
      </c>
      <c r="AR11" s="271">
        <v>-45.3</v>
      </c>
    </row>
    <row r="12" spans="1:46" ht="13.5" customHeight="1">
      <c r="A12" s="251"/>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1130" t="s">
        <v>425</v>
      </c>
      <c r="AL12" s="1131"/>
      <c r="AM12" s="1131"/>
      <c r="AN12" s="1132"/>
      <c r="AO12" s="269" t="s">
        <v>426</v>
      </c>
      <c r="AP12" s="269" t="s">
        <v>426</v>
      </c>
      <c r="AQ12" s="270">
        <v>13</v>
      </c>
      <c r="AR12" s="271" t="s">
        <v>426</v>
      </c>
    </row>
    <row r="13" spans="1:46" ht="13.5" customHeight="1">
      <c r="A13" s="251"/>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1130" t="s">
        <v>427</v>
      </c>
      <c r="AL13" s="1131"/>
      <c r="AM13" s="1131"/>
      <c r="AN13" s="1132"/>
      <c r="AO13" s="269">
        <v>477721</v>
      </c>
      <c r="AP13" s="269">
        <v>3799</v>
      </c>
      <c r="AQ13" s="270">
        <v>2559</v>
      </c>
      <c r="AR13" s="271">
        <v>48.5</v>
      </c>
    </row>
    <row r="14" spans="1:46" ht="13.5" customHeight="1">
      <c r="A14" s="251"/>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1130" t="s">
        <v>428</v>
      </c>
      <c r="AL14" s="1131"/>
      <c r="AM14" s="1131"/>
      <c r="AN14" s="1132"/>
      <c r="AO14" s="269">
        <v>225003</v>
      </c>
      <c r="AP14" s="269">
        <v>1789</v>
      </c>
      <c r="AQ14" s="270">
        <v>1133</v>
      </c>
      <c r="AR14" s="271">
        <v>57.9</v>
      </c>
    </row>
    <row r="15" spans="1:46" ht="13.5" customHeight="1">
      <c r="A15" s="25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1133" t="s">
        <v>429</v>
      </c>
      <c r="AL15" s="1134"/>
      <c r="AM15" s="1134"/>
      <c r="AN15" s="1135"/>
      <c r="AO15" s="269">
        <v>-712936</v>
      </c>
      <c r="AP15" s="269">
        <v>-5669</v>
      </c>
      <c r="AQ15" s="270">
        <v>-4006</v>
      </c>
      <c r="AR15" s="271">
        <v>41.5</v>
      </c>
    </row>
    <row r="16" spans="1:46">
      <c r="A16" s="251"/>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1133" t="s">
        <v>155</v>
      </c>
      <c r="AL16" s="1134"/>
      <c r="AM16" s="1134"/>
      <c r="AN16" s="1135"/>
      <c r="AO16" s="269">
        <v>9065579</v>
      </c>
      <c r="AP16" s="269">
        <v>72090</v>
      </c>
      <c r="AQ16" s="270">
        <v>66904</v>
      </c>
      <c r="AR16" s="271">
        <v>7.8</v>
      </c>
    </row>
    <row r="17" spans="1:46">
      <c r="A17" s="25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72"/>
    </row>
    <row r="18" spans="1:46">
      <c r="A18" s="251"/>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73"/>
      <c r="AR18" s="273"/>
    </row>
    <row r="19" spans="1:46">
      <c r="A19" s="25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t="s">
        <v>430</v>
      </c>
      <c r="AL19" s="247"/>
      <c r="AM19" s="247"/>
      <c r="AN19" s="247"/>
      <c r="AO19" s="247"/>
      <c r="AP19" s="247"/>
      <c r="AQ19" s="247"/>
      <c r="AR19" s="247"/>
    </row>
    <row r="20" spans="1:46">
      <c r="A20" s="25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74"/>
      <c r="AL20" s="275"/>
      <c r="AM20" s="275"/>
      <c r="AN20" s="276"/>
      <c r="AO20" s="277" t="s">
        <v>431</v>
      </c>
      <c r="AP20" s="278" t="s">
        <v>432</v>
      </c>
      <c r="AQ20" s="279" t="s">
        <v>433</v>
      </c>
      <c r="AR20" s="280"/>
    </row>
    <row r="21" spans="1:46" s="286" customFormat="1">
      <c r="A21" s="281"/>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1136" t="s">
        <v>434</v>
      </c>
      <c r="AL21" s="1137"/>
      <c r="AM21" s="1137"/>
      <c r="AN21" s="1138"/>
      <c r="AO21" s="282">
        <v>6.06</v>
      </c>
      <c r="AP21" s="283">
        <v>6.16</v>
      </c>
      <c r="AQ21" s="284">
        <v>-0.1</v>
      </c>
      <c r="AR21" s="252"/>
      <c r="AS21" s="285"/>
      <c r="AT21" s="281"/>
    </row>
    <row r="22" spans="1:46" s="286" customFormat="1">
      <c r="A22" s="281"/>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1136" t="s">
        <v>435</v>
      </c>
      <c r="AL22" s="1137"/>
      <c r="AM22" s="1137"/>
      <c r="AN22" s="1138"/>
      <c r="AO22" s="287">
        <v>100.6</v>
      </c>
      <c r="AP22" s="288">
        <v>98.9</v>
      </c>
      <c r="AQ22" s="289">
        <v>1.7</v>
      </c>
      <c r="AR22" s="273"/>
      <c r="AS22" s="285"/>
      <c r="AT22" s="281"/>
    </row>
    <row r="23" spans="1:46" s="286" customFormat="1">
      <c r="A23" s="28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73"/>
      <c r="AQ23" s="273"/>
      <c r="AR23" s="273"/>
      <c r="AS23" s="285"/>
      <c r="AT23" s="281"/>
    </row>
    <row r="24" spans="1:46" s="286" customFormat="1">
      <c r="A24" s="28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73"/>
      <c r="AQ24" s="273"/>
      <c r="AR24" s="273"/>
      <c r="AS24" s="285"/>
      <c r="AT24" s="281"/>
    </row>
    <row r="25" spans="1:46" s="286" customFormat="1">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2"/>
      <c r="AQ25" s="292"/>
      <c r="AR25" s="292"/>
      <c r="AS25" s="293"/>
      <c r="AT25" s="281"/>
    </row>
    <row r="26" spans="1:46" s="286" customFormat="1">
      <c r="A26" s="1129" t="s">
        <v>436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2"/>
    </row>
    <row r="27" spans="1:46">
      <c r="A27" s="294"/>
      <c r="AO27" s="247"/>
      <c r="AP27" s="247"/>
      <c r="AQ27" s="247"/>
      <c r="AR27" s="247"/>
      <c r="AS27" s="247"/>
      <c r="AT27" s="247"/>
    </row>
    <row r="28" spans="1:46" ht="17.25">
      <c r="A28" s="248" t="s">
        <v>437</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5"/>
    </row>
    <row r="29" spans="1:46">
      <c r="A29" s="251"/>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52" t="s">
        <v>438</v>
      </c>
      <c r="AL29" s="252"/>
      <c r="AM29" s="252"/>
      <c r="AN29" s="252"/>
      <c r="AO29" s="247"/>
      <c r="AP29" s="247"/>
      <c r="AQ29" s="247"/>
      <c r="AR29" s="247"/>
      <c r="AS29" s="296"/>
    </row>
    <row r="30" spans="1:46" ht="13.5" customHeight="1">
      <c r="A30" s="25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54"/>
      <c r="AL30" s="255"/>
      <c r="AM30" s="255"/>
      <c r="AN30" s="256"/>
      <c r="AO30" s="1118" t="s">
        <v>417</v>
      </c>
      <c r="AP30" s="257"/>
      <c r="AQ30" s="258" t="s">
        <v>418</v>
      </c>
      <c r="AR30" s="259"/>
    </row>
    <row r="31" spans="1:46">
      <c r="A31" s="251"/>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60"/>
      <c r="AL31" s="261"/>
      <c r="AM31" s="261"/>
      <c r="AN31" s="262"/>
      <c r="AO31" s="1119"/>
      <c r="AP31" s="263" t="s">
        <v>419</v>
      </c>
      <c r="AQ31" s="264" t="s">
        <v>420</v>
      </c>
      <c r="AR31" s="265" t="s">
        <v>421</v>
      </c>
    </row>
    <row r="32" spans="1:46" ht="27" customHeight="1">
      <c r="A32" s="251"/>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1120" t="s">
        <v>439</v>
      </c>
      <c r="AL32" s="1121"/>
      <c r="AM32" s="1121"/>
      <c r="AN32" s="1122"/>
      <c r="AO32" s="297">
        <v>7130445</v>
      </c>
      <c r="AP32" s="297">
        <v>56702</v>
      </c>
      <c r="AQ32" s="298">
        <v>33699</v>
      </c>
      <c r="AR32" s="299">
        <v>68.3</v>
      </c>
    </row>
    <row r="33" spans="1:46" ht="13.5" customHeight="1">
      <c r="A33" s="251"/>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1120" t="s">
        <v>440</v>
      </c>
      <c r="AL33" s="1121"/>
      <c r="AM33" s="1121"/>
      <c r="AN33" s="1122"/>
      <c r="AO33" s="297" t="s">
        <v>426</v>
      </c>
      <c r="AP33" s="297" t="s">
        <v>426</v>
      </c>
      <c r="AQ33" s="298" t="s">
        <v>426</v>
      </c>
      <c r="AR33" s="299" t="s">
        <v>426</v>
      </c>
    </row>
    <row r="34" spans="1:46" ht="27" customHeight="1">
      <c r="A34" s="251"/>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1120" t="s">
        <v>441</v>
      </c>
      <c r="AL34" s="1121"/>
      <c r="AM34" s="1121"/>
      <c r="AN34" s="1122"/>
      <c r="AO34" s="297" t="s">
        <v>426</v>
      </c>
      <c r="AP34" s="297" t="s">
        <v>426</v>
      </c>
      <c r="AQ34" s="298">
        <v>23</v>
      </c>
      <c r="AR34" s="299" t="s">
        <v>426</v>
      </c>
    </row>
    <row r="35" spans="1:46" ht="27" customHeight="1">
      <c r="A35" s="251"/>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120" t="s">
        <v>442</v>
      </c>
      <c r="AL35" s="1121"/>
      <c r="AM35" s="1121"/>
      <c r="AN35" s="1122"/>
      <c r="AO35" s="297">
        <v>613809</v>
      </c>
      <c r="AP35" s="297">
        <v>4881</v>
      </c>
      <c r="AQ35" s="298">
        <v>5771</v>
      </c>
      <c r="AR35" s="299">
        <v>-15.4</v>
      </c>
    </row>
    <row r="36" spans="1:46" ht="27" customHeight="1">
      <c r="A36" s="25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120" t="s">
        <v>443</v>
      </c>
      <c r="AL36" s="1121"/>
      <c r="AM36" s="1121"/>
      <c r="AN36" s="1122"/>
      <c r="AO36" s="297">
        <v>114005</v>
      </c>
      <c r="AP36" s="297">
        <v>907</v>
      </c>
      <c r="AQ36" s="298">
        <v>1158</v>
      </c>
      <c r="AR36" s="299">
        <v>-21.7</v>
      </c>
    </row>
    <row r="37" spans="1:46" ht="13.5" customHeight="1">
      <c r="A37" s="251"/>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120" t="s">
        <v>444</v>
      </c>
      <c r="AL37" s="1121"/>
      <c r="AM37" s="1121"/>
      <c r="AN37" s="1122"/>
      <c r="AO37" s="297">
        <v>1491</v>
      </c>
      <c r="AP37" s="297">
        <v>12</v>
      </c>
      <c r="AQ37" s="298">
        <v>631</v>
      </c>
      <c r="AR37" s="299">
        <v>-98.1</v>
      </c>
    </row>
    <row r="38" spans="1:46" ht="27" customHeight="1">
      <c r="A38" s="251"/>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1123" t="s">
        <v>445</v>
      </c>
      <c r="AL38" s="1124"/>
      <c r="AM38" s="1124"/>
      <c r="AN38" s="1125"/>
      <c r="AO38" s="300" t="s">
        <v>426</v>
      </c>
      <c r="AP38" s="300" t="s">
        <v>426</v>
      </c>
      <c r="AQ38" s="301">
        <v>0</v>
      </c>
      <c r="AR38" s="289" t="s">
        <v>426</v>
      </c>
      <c r="AS38" s="296"/>
    </row>
    <row r="39" spans="1:46">
      <c r="A39" s="251"/>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123" t="s">
        <v>446</v>
      </c>
      <c r="AL39" s="1124"/>
      <c r="AM39" s="1124"/>
      <c r="AN39" s="1125"/>
      <c r="AO39" s="297">
        <v>-381445</v>
      </c>
      <c r="AP39" s="297">
        <v>-3033</v>
      </c>
      <c r="AQ39" s="298">
        <v>-6112</v>
      </c>
      <c r="AR39" s="299">
        <v>-50.4</v>
      </c>
      <c r="AS39" s="296"/>
    </row>
    <row r="40" spans="1:46" ht="27" customHeight="1">
      <c r="A40" s="251"/>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1120" t="s">
        <v>447</v>
      </c>
      <c r="AL40" s="1121"/>
      <c r="AM40" s="1121"/>
      <c r="AN40" s="1122"/>
      <c r="AO40" s="297">
        <v>-5208640</v>
      </c>
      <c r="AP40" s="297">
        <v>-41420</v>
      </c>
      <c r="AQ40" s="298">
        <v>-25565</v>
      </c>
      <c r="AR40" s="299">
        <v>62</v>
      </c>
      <c r="AS40" s="296"/>
    </row>
    <row r="41" spans="1:46">
      <c r="A41" s="251"/>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1126" t="s">
        <v>261</v>
      </c>
      <c r="AL41" s="1127"/>
      <c r="AM41" s="1127"/>
      <c r="AN41" s="1128"/>
      <c r="AO41" s="297">
        <v>2269665</v>
      </c>
      <c r="AP41" s="297">
        <v>18049</v>
      </c>
      <c r="AQ41" s="298">
        <v>9604</v>
      </c>
      <c r="AR41" s="299">
        <v>87.9</v>
      </c>
      <c r="AS41" s="296"/>
    </row>
    <row r="42" spans="1:46">
      <c r="A42" s="251"/>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302" t="s">
        <v>448</v>
      </c>
      <c r="AL42" s="247"/>
      <c r="AM42" s="247"/>
      <c r="AN42" s="247"/>
      <c r="AO42" s="247"/>
      <c r="AP42" s="247"/>
      <c r="AQ42" s="273"/>
      <c r="AR42" s="273"/>
      <c r="AS42" s="296"/>
    </row>
    <row r="43" spans="1:46">
      <c r="A43" s="251"/>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303"/>
      <c r="AQ43" s="273"/>
      <c r="AR43" s="247"/>
      <c r="AS43" s="296"/>
    </row>
    <row r="44" spans="1:46">
      <c r="A44" s="251"/>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73"/>
      <c r="AR44" s="247"/>
    </row>
    <row r="45" spans="1:46">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4"/>
      <c r="AR45" s="249"/>
      <c r="AS45" s="249"/>
      <c r="AT45" s="247"/>
    </row>
    <row r="46" spans="1:46">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247"/>
    </row>
    <row r="47" spans="1:46" ht="17.25" customHeight="1">
      <c r="A47" s="306" t="s">
        <v>449</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row>
    <row r="48" spans="1:46">
      <c r="A48" s="251"/>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307" t="s">
        <v>450</v>
      </c>
      <c r="AL48" s="307"/>
      <c r="AM48" s="307"/>
      <c r="AN48" s="307"/>
      <c r="AO48" s="307"/>
      <c r="AP48" s="307"/>
      <c r="AQ48" s="308"/>
      <c r="AR48" s="307"/>
    </row>
    <row r="49" spans="1:44" ht="13.5" customHeight="1">
      <c r="A49" s="251"/>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309"/>
      <c r="AL49" s="310"/>
      <c r="AM49" s="1113" t="s">
        <v>417</v>
      </c>
      <c r="AN49" s="1115" t="s">
        <v>451</v>
      </c>
      <c r="AO49" s="1116"/>
      <c r="AP49" s="1116"/>
      <c r="AQ49" s="1116"/>
      <c r="AR49" s="1117"/>
    </row>
    <row r="50" spans="1:44">
      <c r="A50" s="251"/>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311"/>
      <c r="AL50" s="312"/>
      <c r="AM50" s="1114"/>
      <c r="AN50" s="313" t="s">
        <v>452</v>
      </c>
      <c r="AO50" s="314" t="s">
        <v>453</v>
      </c>
      <c r="AP50" s="315" t="s">
        <v>454</v>
      </c>
      <c r="AQ50" s="316" t="s">
        <v>455</v>
      </c>
      <c r="AR50" s="317" t="s">
        <v>456</v>
      </c>
    </row>
    <row r="51" spans="1:44">
      <c r="A51" s="251"/>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309" t="s">
        <v>457</v>
      </c>
      <c r="AL51" s="310"/>
      <c r="AM51" s="318">
        <v>5322131</v>
      </c>
      <c r="AN51" s="319">
        <v>41256</v>
      </c>
      <c r="AO51" s="320">
        <v>-50.3</v>
      </c>
      <c r="AP51" s="321">
        <v>43226</v>
      </c>
      <c r="AQ51" s="322">
        <v>1.3</v>
      </c>
      <c r="AR51" s="323">
        <v>-51.6</v>
      </c>
    </row>
    <row r="52" spans="1:44">
      <c r="A52" s="251"/>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324"/>
      <c r="AL52" s="325" t="s">
        <v>458</v>
      </c>
      <c r="AM52" s="326">
        <v>3881018</v>
      </c>
      <c r="AN52" s="327">
        <v>30085</v>
      </c>
      <c r="AO52" s="328">
        <v>-45</v>
      </c>
      <c r="AP52" s="329">
        <v>22622</v>
      </c>
      <c r="AQ52" s="330">
        <v>-0.2</v>
      </c>
      <c r="AR52" s="331">
        <v>-44.8</v>
      </c>
    </row>
    <row r="53" spans="1:44">
      <c r="A53" s="251"/>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309" t="s">
        <v>459</v>
      </c>
      <c r="AL53" s="310"/>
      <c r="AM53" s="318">
        <v>7423549</v>
      </c>
      <c r="AN53" s="319">
        <v>57913</v>
      </c>
      <c r="AO53" s="320">
        <v>40.4</v>
      </c>
      <c r="AP53" s="321">
        <v>42836</v>
      </c>
      <c r="AQ53" s="322">
        <v>-0.9</v>
      </c>
      <c r="AR53" s="323">
        <v>41.3</v>
      </c>
    </row>
    <row r="54" spans="1:44">
      <c r="A54" s="251"/>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324"/>
      <c r="AL54" s="325" t="s">
        <v>458</v>
      </c>
      <c r="AM54" s="326">
        <v>4762965</v>
      </c>
      <c r="AN54" s="327">
        <v>37157</v>
      </c>
      <c r="AO54" s="328">
        <v>23.5</v>
      </c>
      <c r="AP54" s="329">
        <v>22936</v>
      </c>
      <c r="AQ54" s="330">
        <v>1.4</v>
      </c>
      <c r="AR54" s="331">
        <v>22.1</v>
      </c>
    </row>
    <row r="55" spans="1:44">
      <c r="A55" s="251"/>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309" t="s">
        <v>460</v>
      </c>
      <c r="AL55" s="310"/>
      <c r="AM55" s="318">
        <v>6122592</v>
      </c>
      <c r="AN55" s="319">
        <v>48001</v>
      </c>
      <c r="AO55" s="320">
        <v>-17.100000000000001</v>
      </c>
      <c r="AP55" s="321">
        <v>44161</v>
      </c>
      <c r="AQ55" s="322">
        <v>3.1</v>
      </c>
      <c r="AR55" s="323">
        <v>-20.2</v>
      </c>
    </row>
    <row r="56" spans="1:44">
      <c r="A56" s="251"/>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324"/>
      <c r="AL56" s="325" t="s">
        <v>458</v>
      </c>
      <c r="AM56" s="326">
        <v>3687874</v>
      </c>
      <c r="AN56" s="327">
        <v>28913</v>
      </c>
      <c r="AO56" s="328">
        <v>-22.2</v>
      </c>
      <c r="AP56" s="329">
        <v>23644</v>
      </c>
      <c r="AQ56" s="330">
        <v>3.1</v>
      </c>
      <c r="AR56" s="331">
        <v>-25.3</v>
      </c>
    </row>
    <row r="57" spans="1:44">
      <c r="A57" s="251"/>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309" t="s">
        <v>461</v>
      </c>
      <c r="AL57" s="310"/>
      <c r="AM57" s="318">
        <v>6003731</v>
      </c>
      <c r="AN57" s="319">
        <v>47440</v>
      </c>
      <c r="AO57" s="320">
        <v>-1.2</v>
      </c>
      <c r="AP57" s="321">
        <v>43955</v>
      </c>
      <c r="AQ57" s="322">
        <v>-0.5</v>
      </c>
      <c r="AR57" s="323">
        <v>-0.7</v>
      </c>
    </row>
    <row r="58" spans="1:44">
      <c r="A58" s="251"/>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324"/>
      <c r="AL58" s="325" t="s">
        <v>458</v>
      </c>
      <c r="AM58" s="326">
        <v>4254728</v>
      </c>
      <c r="AN58" s="327">
        <v>33620</v>
      </c>
      <c r="AO58" s="328">
        <v>16.3</v>
      </c>
      <c r="AP58" s="329">
        <v>21318</v>
      </c>
      <c r="AQ58" s="330">
        <v>-9.8000000000000007</v>
      </c>
      <c r="AR58" s="331">
        <v>26.1</v>
      </c>
    </row>
    <row r="59" spans="1:44">
      <c r="A59" s="251"/>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309" t="s">
        <v>462</v>
      </c>
      <c r="AL59" s="310"/>
      <c r="AM59" s="318">
        <v>9084902</v>
      </c>
      <c r="AN59" s="319">
        <v>72244</v>
      </c>
      <c r="AO59" s="320">
        <v>52.3</v>
      </c>
      <c r="AP59" s="321">
        <v>41921</v>
      </c>
      <c r="AQ59" s="322">
        <v>-4.5999999999999996</v>
      </c>
      <c r="AR59" s="323">
        <v>56.9</v>
      </c>
    </row>
    <row r="60" spans="1:44">
      <c r="A60" s="251"/>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324"/>
      <c r="AL60" s="325" t="s">
        <v>458</v>
      </c>
      <c r="AM60" s="326">
        <v>5823739</v>
      </c>
      <c r="AN60" s="327">
        <v>46311</v>
      </c>
      <c r="AO60" s="328">
        <v>37.700000000000003</v>
      </c>
      <c r="AP60" s="329">
        <v>21655</v>
      </c>
      <c r="AQ60" s="330">
        <v>1.6</v>
      </c>
      <c r="AR60" s="331">
        <v>36.1</v>
      </c>
    </row>
    <row r="61" spans="1:44">
      <c r="A61" s="251"/>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309" t="s">
        <v>463</v>
      </c>
      <c r="AL61" s="332"/>
      <c r="AM61" s="333">
        <v>6791381</v>
      </c>
      <c r="AN61" s="334">
        <v>53371</v>
      </c>
      <c r="AO61" s="335">
        <v>4.8</v>
      </c>
      <c r="AP61" s="336">
        <v>43220</v>
      </c>
      <c r="AQ61" s="337">
        <v>-0.3</v>
      </c>
      <c r="AR61" s="323">
        <v>5.0999999999999996</v>
      </c>
    </row>
    <row r="62" spans="1:44">
      <c r="A62" s="251"/>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324"/>
      <c r="AL62" s="325" t="s">
        <v>458</v>
      </c>
      <c r="AM62" s="326">
        <v>4482065</v>
      </c>
      <c r="AN62" s="327">
        <v>35217</v>
      </c>
      <c r="AO62" s="328">
        <v>2.1</v>
      </c>
      <c r="AP62" s="329">
        <v>22435</v>
      </c>
      <c r="AQ62" s="330">
        <v>-0.8</v>
      </c>
      <c r="AR62" s="331">
        <v>2.9</v>
      </c>
    </row>
    <row r="63" spans="1:44">
      <c r="A63" s="251"/>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row>
    <row r="64" spans="1:44">
      <c r="A64" s="251"/>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row>
    <row r="65" spans="1:46">
      <c r="A65" s="251"/>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row>
    <row r="66" spans="1:46">
      <c r="A66" s="338"/>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9"/>
    </row>
    <row r="67" spans="1:46" ht="13.5" hidden="1" customHeight="1">
      <c r="AK67" s="247"/>
      <c r="AL67" s="247"/>
      <c r="AM67" s="247"/>
      <c r="AN67" s="247"/>
      <c r="AO67" s="247"/>
      <c r="AP67" s="247"/>
      <c r="AQ67" s="247"/>
      <c r="AR67" s="247"/>
      <c r="AS67" s="247"/>
      <c r="AT67" s="247"/>
    </row>
    <row r="68" spans="1:46" ht="13.5" hidden="1" customHeight="1">
      <c r="AK68" s="247"/>
      <c r="AL68" s="247"/>
      <c r="AM68" s="247"/>
      <c r="AN68" s="247"/>
      <c r="AO68" s="247"/>
      <c r="AP68" s="247"/>
      <c r="AQ68" s="247"/>
      <c r="AR68" s="247"/>
    </row>
    <row r="69" spans="1:46" ht="13.5" hidden="1" customHeight="1">
      <c r="AK69" s="247"/>
      <c r="AL69" s="247"/>
      <c r="AM69" s="247"/>
      <c r="AN69" s="247"/>
      <c r="AO69" s="247"/>
      <c r="AP69" s="247"/>
      <c r="AQ69" s="247"/>
      <c r="AR69" s="247"/>
    </row>
    <row r="70" spans="1:46" hidden="1">
      <c r="AK70" s="247"/>
      <c r="AL70" s="247"/>
      <c r="AM70" s="247"/>
      <c r="AN70" s="247"/>
      <c r="AO70" s="247"/>
      <c r="AP70" s="247"/>
      <c r="AQ70" s="247"/>
      <c r="AR70" s="247"/>
    </row>
    <row r="71" spans="1:46" hidden="1">
      <c r="AK71" s="247"/>
      <c r="AL71" s="247"/>
      <c r="AM71" s="247"/>
      <c r="AN71" s="247"/>
      <c r="AO71" s="247"/>
      <c r="AP71" s="247"/>
      <c r="AQ71" s="247"/>
      <c r="AR71" s="247"/>
    </row>
    <row r="72" spans="1:46" hidden="1">
      <c r="AK72" s="247"/>
      <c r="AL72" s="247"/>
      <c r="AM72" s="247"/>
      <c r="AN72" s="247"/>
      <c r="AO72" s="247"/>
      <c r="AP72" s="247"/>
      <c r="AQ72" s="247"/>
      <c r="AR72" s="247"/>
    </row>
    <row r="73" spans="1:46" hidden="1">
      <c r="AK73" s="247"/>
      <c r="AL73" s="247"/>
      <c r="AM73" s="247"/>
      <c r="AN73" s="247"/>
      <c r="AO73" s="247"/>
      <c r="AP73" s="247"/>
      <c r="AQ73" s="247"/>
      <c r="AR73" s="247"/>
    </row>
  </sheetData>
  <sheetProtection algorithmName="SHA-512" hashValue="1mfh2FNqqvOmFWJTde1QFO5CFQ4e0nyXGTbr7pGj5kSiv6BcG8z5CrDfra6XmscmrhYYs8fS3ww5GAuT+zDN5Q==" saltValue="PWXJ+iNah9tZfqYXw9rs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5" customWidth="1"/>
    <col min="126" max="16384" width="9" style="244" hidden="1"/>
  </cols>
  <sheetData>
    <row r="1" spans="2:125" ht="13.5" customHeight="1">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c r="B2" s="244"/>
      <c r="DG2" s="244"/>
    </row>
    <row r="3" spans="2:12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row r="5" spans="2:125"/>
    <row r="6" spans="2:125"/>
    <row r="7" spans="2:125"/>
    <row r="8" spans="2:125"/>
    <row r="9" spans="2:125">
      <c r="DU9" s="244"/>
    </row>
    <row r="10" spans="2:125"/>
    <row r="11" spans="2:125"/>
    <row r="12" spans="2:125"/>
    <row r="13" spans="2:125"/>
    <row r="14" spans="2:125"/>
    <row r="15" spans="2:125"/>
    <row r="16" spans="2:125"/>
    <row r="17" spans="125:125">
      <c r="DU17" s="244"/>
    </row>
    <row r="18" spans="125:125"/>
    <row r="19" spans="125:125"/>
    <row r="20" spans="125:125">
      <c r="DU20" s="244"/>
    </row>
    <row r="21" spans="125:125">
      <c r="DU21" s="244"/>
    </row>
    <row r="22" spans="125:125"/>
    <row r="23" spans="125:125"/>
    <row r="24" spans="125:125"/>
    <row r="25" spans="125:125"/>
    <row r="26" spans="125:125"/>
    <row r="27" spans="125:125"/>
    <row r="28" spans="125:125">
      <c r="DU28" s="244"/>
    </row>
    <row r="29" spans="125:125"/>
    <row r="30" spans="125:125"/>
    <row r="31" spans="125:125"/>
    <row r="32" spans="125:125"/>
    <row r="33" spans="2:125">
      <c r="B33" s="244"/>
      <c r="G33" s="244"/>
      <c r="I33" s="244"/>
    </row>
    <row r="34" spans="2:125">
      <c r="C34" s="244"/>
      <c r="P34" s="244"/>
      <c r="DE34" s="244"/>
      <c r="DH34" s="244"/>
    </row>
    <row r="35" spans="2:125">
      <c r="D35" s="244"/>
      <c r="E35" s="244"/>
      <c r="DG35" s="244"/>
      <c r="DJ35" s="244"/>
      <c r="DP35" s="244"/>
      <c r="DQ35" s="244"/>
      <c r="DR35" s="244"/>
      <c r="DS35" s="244"/>
      <c r="DT35" s="244"/>
      <c r="DU35" s="244"/>
    </row>
    <row r="36" spans="2:12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c r="DU37" s="244"/>
    </row>
    <row r="38" spans="2:125">
      <c r="DT38" s="244"/>
      <c r="DU38" s="244"/>
    </row>
    <row r="39" spans="2:125"/>
    <row r="40" spans="2:125">
      <c r="DH40" s="244"/>
    </row>
    <row r="41" spans="2:125">
      <c r="DE41" s="244"/>
    </row>
    <row r="42" spans="2:125">
      <c r="DG42" s="244"/>
      <c r="DJ42" s="244"/>
    </row>
    <row r="43" spans="2:12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c r="DU44" s="244"/>
    </row>
    <row r="45" spans="2:125"/>
    <row r="46" spans="2:125"/>
    <row r="47" spans="2:125"/>
    <row r="48" spans="2:125">
      <c r="DT48" s="244"/>
      <c r="DU48" s="244"/>
    </row>
    <row r="49" spans="120:125">
      <c r="DU49" s="244"/>
    </row>
    <row r="50" spans="120:125">
      <c r="DU50" s="244"/>
    </row>
    <row r="51" spans="120:125">
      <c r="DP51" s="244"/>
      <c r="DQ51" s="244"/>
      <c r="DR51" s="244"/>
      <c r="DS51" s="244"/>
      <c r="DT51" s="244"/>
      <c r="DU51" s="244"/>
    </row>
    <row r="52" spans="120:125"/>
    <row r="53" spans="120:125"/>
    <row r="54" spans="120:125">
      <c r="DU54" s="244"/>
    </row>
    <row r="55" spans="120:125"/>
    <row r="56" spans="120:125"/>
    <row r="57" spans="120:125"/>
    <row r="58" spans="120:125">
      <c r="DU58" s="244"/>
    </row>
    <row r="59" spans="120:125"/>
    <row r="60" spans="120:125"/>
    <row r="61" spans="120:125"/>
    <row r="62" spans="120:125"/>
    <row r="63" spans="120:125">
      <c r="DU63" s="244"/>
    </row>
    <row r="64" spans="120:125">
      <c r="DT64" s="244"/>
      <c r="DU64" s="244"/>
    </row>
    <row r="65" spans="123:125"/>
    <row r="66" spans="123:125"/>
    <row r="67" spans="123:125"/>
    <row r="68" spans="123:125"/>
    <row r="69" spans="123:125">
      <c r="DS69" s="244"/>
      <c r="DT69" s="244"/>
      <c r="DU69" s="244"/>
    </row>
    <row r="70" spans="123:125"/>
    <row r="71" spans="123:125"/>
    <row r="72" spans="123:125"/>
    <row r="73" spans="123:125"/>
    <row r="74" spans="123:125"/>
    <row r="75" spans="123:125"/>
    <row r="76" spans="123:125"/>
    <row r="77" spans="123:125"/>
    <row r="78" spans="123:125"/>
    <row r="79" spans="123:125"/>
    <row r="80" spans="123:125"/>
    <row r="81" spans="116:125"/>
    <row r="82" spans="116:125">
      <c r="DL82" s="244"/>
    </row>
    <row r="83" spans="116:125">
      <c r="DM83" s="244"/>
      <c r="DN83" s="244"/>
      <c r="DO83" s="244"/>
      <c r="DP83" s="244"/>
      <c r="DQ83" s="244"/>
      <c r="DR83" s="244"/>
      <c r="DS83" s="244"/>
      <c r="DT83" s="244"/>
      <c r="DU83" s="244"/>
    </row>
    <row r="84" spans="116:125"/>
    <row r="85" spans="116:125"/>
    <row r="86" spans="116:125"/>
    <row r="87" spans="116:125"/>
    <row r="88" spans="116:125">
      <c r="DU88" s="244"/>
    </row>
    <row r="89" spans="116:125"/>
    <row r="90" spans="116:125"/>
    <row r="91" spans="116:125"/>
    <row r="92" spans="116:125" ht="13.5" customHeight="1"/>
    <row r="93" spans="116:125" ht="13.5" customHeight="1"/>
    <row r="94" spans="116:125" ht="13.5" customHeight="1">
      <c r="DS94" s="244"/>
      <c r="DT94" s="244"/>
      <c r="DU94" s="244"/>
    </row>
    <row r="95" spans="116:125" ht="13.5" customHeight="1">
      <c r="DU95" s="244"/>
    </row>
    <row r="96" spans="116:125" ht="13.5" customHeight="1"/>
    <row r="97" spans="124:125" ht="13.5" customHeight="1"/>
    <row r="98" spans="124:125" ht="13.5" customHeight="1"/>
    <row r="99" spans="124:125" ht="13.5" customHeight="1"/>
    <row r="100" spans="124:125" ht="13.5" customHeight="1"/>
    <row r="101" spans="124:125" ht="13.5" customHeight="1">
      <c r="DU101" s="244"/>
    </row>
    <row r="102" spans="124:125" ht="13.5" customHeight="1"/>
    <row r="103" spans="124:125" ht="13.5" customHeight="1"/>
    <row r="104" spans="124:125" ht="13.5" customHeight="1">
      <c r="DT104" s="244"/>
      <c r="DU104" s="24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4" t="s">
        <v>465</v>
      </c>
    </row>
    <row r="120" spans="125:125" ht="13.5" hidden="1" customHeight="1"/>
    <row r="121" spans="125:125" ht="13.5" hidden="1" customHeight="1">
      <c r="DU121" s="244"/>
    </row>
  </sheetData>
  <sheetProtection algorithmName="SHA-512" hashValue="JRGaTkLlvQxlkAJSVVRb6KbcM3X/mU+jE8nUqADRFweohiVJBQaGoLMppUDRqT/S1KVQeMI6VErX6k7r7yz6uQ==" saltValue="Z/aIcZ6DhssFqNHzlcSL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5" customWidth="1"/>
    <col min="126" max="142" width="0" style="244" hidden="1" customWidth="1"/>
    <col min="143" max="16384" width="9" style="244" hidden="1"/>
  </cols>
  <sheetData>
    <row r="1" spans="1:125" ht="13.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c r="B2" s="244"/>
      <c r="T2" s="244"/>
    </row>
    <row r="3" spans="1:12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4"/>
      <c r="G33" s="244"/>
      <c r="I33" s="244"/>
    </row>
    <row r="34" spans="2:125">
      <c r="C34" s="244"/>
      <c r="P34" s="244"/>
      <c r="R34" s="244"/>
      <c r="U34" s="244"/>
    </row>
    <row r="35" spans="2:12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c r="F36" s="244"/>
      <c r="H36" s="244"/>
      <c r="J36" s="244"/>
      <c r="K36" s="244"/>
      <c r="L36" s="244"/>
      <c r="M36" s="244"/>
      <c r="N36" s="244"/>
      <c r="O36" s="244"/>
      <c r="Q36" s="244"/>
      <c r="S36" s="244"/>
      <c r="V36" s="244"/>
    </row>
    <row r="37" spans="2:125"/>
    <row r="38" spans="2:125"/>
    <row r="39" spans="2:125"/>
    <row r="40" spans="2:125">
      <c r="U40" s="244"/>
    </row>
    <row r="41" spans="2:125">
      <c r="R41" s="244"/>
    </row>
    <row r="42" spans="2:12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c r="Q43" s="244"/>
      <c r="S43" s="244"/>
      <c r="V43" s="24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5" t="s">
        <v>466</v>
      </c>
    </row>
  </sheetData>
  <sheetProtection algorithmName="SHA-512" hashValue="IcoEOVBBVvHDLxN5R3akXtbso6YvJX6uBNqFsn0rnyu9NtV0ud/kTCzJmHDu43iZvGB6kbnECGidNzN48EE0LQ==" saltValue="Lb2ACzB7toaTh7hKbgJF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467</v>
      </c>
      <c r="G46" s="8" t="s">
        <v>468</v>
      </c>
      <c r="H46" s="8" t="s">
        <v>469</v>
      </c>
      <c r="I46" s="8" t="s">
        <v>470</v>
      </c>
      <c r="J46" s="9" t="s">
        <v>471</v>
      </c>
    </row>
    <row r="47" spans="2:10" ht="57.75" customHeight="1">
      <c r="B47" s="10"/>
      <c r="C47" s="1139" t="s">
        <v>3</v>
      </c>
      <c r="D47" s="1139"/>
      <c r="E47" s="1140"/>
      <c r="F47" s="11">
        <v>24.96</v>
      </c>
      <c r="G47" s="12">
        <v>26.51</v>
      </c>
      <c r="H47" s="12">
        <v>25.67</v>
      </c>
      <c r="I47" s="12">
        <v>26.42</v>
      </c>
      <c r="J47" s="13">
        <v>26.26</v>
      </c>
    </row>
    <row r="48" spans="2:10" ht="57.75" customHeight="1">
      <c r="B48" s="14"/>
      <c r="C48" s="1141" t="s">
        <v>4</v>
      </c>
      <c r="D48" s="1141"/>
      <c r="E48" s="1142"/>
      <c r="F48" s="15">
        <v>4.22</v>
      </c>
      <c r="G48" s="16">
        <v>3.05</v>
      </c>
      <c r="H48" s="16">
        <v>3.41</v>
      </c>
      <c r="I48" s="16">
        <v>9.81</v>
      </c>
      <c r="J48" s="17">
        <v>4.0999999999999996</v>
      </c>
    </row>
    <row r="49" spans="2:10" ht="57.75" customHeight="1" thickBot="1">
      <c r="B49" s="18"/>
      <c r="C49" s="1143" t="s">
        <v>5</v>
      </c>
      <c r="D49" s="1143"/>
      <c r="E49" s="1144"/>
      <c r="F49" s="19" t="s">
        <v>472</v>
      </c>
      <c r="G49" s="20" t="s">
        <v>473</v>
      </c>
      <c r="H49" s="20" t="s">
        <v>474</v>
      </c>
      <c r="I49" s="20">
        <v>6.72</v>
      </c>
      <c r="J49" s="21" t="s">
        <v>475</v>
      </c>
    </row>
    <row r="50" spans="2:10"/>
  </sheetData>
  <sheetProtection algorithmName="SHA-512" hashValue="HuVYR4VlIFBAdBmdVin1Ybuj/YaAdxIaktq0u5LBLCkaUc5x8xfzT6UREzFBiZPwHBscITAY0MSD94LB2tXxag==" saltValue="iI0y6GTNXAP/cm+fDGHi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2024-04-08T23:50:30Z</cp:lastPrinted>
  <dcterms:created xsi:type="dcterms:W3CDTF">2024-02-05T03:18:03Z</dcterms:created>
  <dcterms:modified xsi:type="dcterms:W3CDTF">2024-04-09T05:58:02Z</dcterms:modified>
  <cp:category/>
</cp:coreProperties>
</file>