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138中小企業技術振興課\2024年度\０３　技術支援係\F407_中小企業生産性向上・賃上げ緊急支援補助金\01_交付要綱\01_起案関係\"/>
    </mc:Choice>
  </mc:AlternateContent>
  <bookViews>
    <workbookView xWindow="0" yWindow="0" windowWidth="20820" windowHeight="11310" tabRatio="864"/>
  </bookViews>
  <sheets>
    <sheet name="１号" sheetId="3" r:id="rId1"/>
    <sheet name="1号の２" sheetId="4" r:id="rId2"/>
    <sheet name="産業分類（H25）" sheetId="5" r:id="rId3"/>
    <sheet name="１号の３" sheetId="7" r:id="rId4"/>
    <sheet name="１号の４" sheetId="8" r:id="rId5"/>
    <sheet name="１号の４別添" sheetId="1" r:id="rId6"/>
    <sheet name="１号の５" sheetId="2" r:id="rId7"/>
    <sheet name="１号の６" sheetId="9" r:id="rId8"/>
    <sheet name="１号の７" sheetId="10" r:id="rId9"/>
    <sheet name="６号" sheetId="11" r:id="rId10"/>
    <sheet name="６号の２" sheetId="12" r:id="rId11"/>
    <sheet name="６号の３" sheetId="13" r:id="rId12"/>
    <sheet name="８号（精算払）" sheetId="17" r:id="rId13"/>
    <sheet name="８号（概算払）" sheetId="14" r:id="rId14"/>
    <sheet name="８号別紙" sheetId="15" r:id="rId15"/>
    <sheet name="１０号" sheetId="16" r:id="rId16"/>
  </sheets>
  <definedNames>
    <definedName name="H">#REF!</definedName>
    <definedName name="OLE_LINK1" localSheetId="15">'１０号'!$A$30</definedName>
    <definedName name="OLE_LINK1" localSheetId="5">'１号の４別添'!$A$19</definedName>
    <definedName name="_xlnm.Print_Area" localSheetId="15">'１０号'!$A$1:$AO$27</definedName>
    <definedName name="_xlnm.Print_Area" localSheetId="0">'１号'!$A$1:$X$45</definedName>
    <definedName name="_xlnm.Print_Area" localSheetId="1">'1号の２'!$A$1:$Y$31</definedName>
    <definedName name="_xlnm.Print_Area" localSheetId="3">'１号の３'!$A$1:$J$22</definedName>
    <definedName name="_xlnm.Print_Area" localSheetId="4">'１号の４'!$A$1:$P$100</definedName>
    <definedName name="_xlnm.Print_Area" localSheetId="5">'１号の４別添'!$A$1:$AK$16</definedName>
    <definedName name="_xlnm.Print_Area" localSheetId="6">'１号の５'!$A$1:$O$28</definedName>
    <definedName name="_xlnm.Print_Area" localSheetId="7">'１号の６'!$A$1:$X$47</definedName>
    <definedName name="_xlnm.Print_Area" localSheetId="8">'１号の７'!$A$1:$X$42</definedName>
    <definedName name="_xlnm.Print_Area" localSheetId="9">'６号'!$A$1:$X$45</definedName>
    <definedName name="_xlnm.Print_Area" localSheetId="10">'６号の２'!$A$1:$P$73</definedName>
    <definedName name="_xlnm.Print_Area" localSheetId="11">'６号の３'!$A$1:$O$28</definedName>
    <definedName name="_xlnm.Print_Area" localSheetId="13">'８号（概算払）'!$A$1:$Y$43</definedName>
    <definedName name="_xlnm.Print_Area" localSheetId="12">'８号（精算払）'!$A$1:$Y$43</definedName>
    <definedName name="_xlnm.Print_Area" localSheetId="14">'８号別紙'!$A$1:$O$19</definedName>
    <definedName name="S">#REF!</definedName>
    <definedName name="T">#REF!</definedName>
    <definedName name="昭和">#REF!</definedName>
    <definedName name="大正">#REF!</definedName>
    <definedName name="平成">#REF!</definedName>
    <definedName name="明治">#REF!</definedName>
    <definedName name="令和">#REF!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 i="1" l="1"/>
  <c r="B22" i="17" l="1"/>
  <c r="B22" i="14"/>
  <c r="B14" i="16"/>
  <c r="B22" i="11"/>
  <c r="B12" i="16" l="1"/>
  <c r="B19" i="14"/>
  <c r="B19" i="17"/>
  <c r="B19" i="11"/>
  <c r="B19" i="3"/>
  <c r="D19" i="16" l="1"/>
  <c r="AH19" i="16" s="1"/>
  <c r="D24" i="16"/>
  <c r="AH24" i="16" s="1"/>
  <c r="D22" i="16"/>
  <c r="AH22" i="16" s="1"/>
  <c r="D21" i="16"/>
  <c r="AH21" i="16" s="1"/>
  <c r="D20" i="16"/>
  <c r="H18" i="16"/>
  <c r="Z18" i="16" s="1"/>
  <c r="F18" i="16"/>
  <c r="AF54" i="4"/>
  <c r="S5" i="4"/>
  <c r="H5" i="4"/>
  <c r="I5" i="4"/>
  <c r="I34" i="17"/>
  <c r="N14" i="17"/>
  <c r="N12" i="17"/>
  <c r="N10" i="17"/>
  <c r="Q5" i="10"/>
  <c r="Q5" i="9"/>
  <c r="AB23" i="16"/>
  <c r="AB25" i="16" s="1"/>
  <c r="V23" i="16"/>
  <c r="V25" i="16" s="1"/>
  <c r="P23" i="16"/>
  <c r="P25" i="16" s="1"/>
  <c r="J23" i="16"/>
  <c r="J25" i="16" s="1"/>
  <c r="AD18" i="16"/>
  <c r="X18" i="16"/>
  <c r="R18" i="16"/>
  <c r="AB12" i="1"/>
  <c r="D9" i="1"/>
  <c r="AH9" i="1" s="1"/>
  <c r="D23" i="16" l="1"/>
  <c r="AH23" i="16" s="1"/>
  <c r="N18" i="16"/>
  <c r="T18" i="16"/>
  <c r="AF18" i="16"/>
  <c r="AH20" i="16"/>
  <c r="AH15" i="1"/>
  <c r="D13" i="1"/>
  <c r="AH13" i="1" s="1"/>
  <c r="D11" i="1"/>
  <c r="AH11" i="1" s="1"/>
  <c r="D10" i="1"/>
  <c r="D8" i="1"/>
  <c r="AH8" i="1" s="1"/>
  <c r="AF9" i="16"/>
  <c r="N14" i="11"/>
  <c r="AF7" i="16"/>
  <c r="N12" i="11"/>
  <c r="AF5" i="16"/>
  <c r="N10" i="11"/>
  <c r="D25" i="16" l="1"/>
  <c r="AH25" i="16" s="1"/>
  <c r="D12" i="1"/>
  <c r="D14" i="1" s="1"/>
  <c r="AH10" i="1"/>
  <c r="H12" i="15"/>
  <c r="J12" i="15" s="1"/>
  <c r="H11" i="15"/>
  <c r="J11" i="15" s="1"/>
  <c r="H10" i="15"/>
  <c r="J10" i="15" s="1"/>
  <c r="H9" i="15"/>
  <c r="J9" i="15" s="1"/>
  <c r="H8" i="15"/>
  <c r="N14" i="14"/>
  <c r="N12" i="14"/>
  <c r="N10" i="14"/>
  <c r="H12" i="13"/>
  <c r="J12" i="13" s="1"/>
  <c r="H11" i="13"/>
  <c r="J11" i="13" s="1"/>
  <c r="H10" i="13"/>
  <c r="J10" i="13" s="1"/>
  <c r="H9" i="13"/>
  <c r="H8" i="13"/>
  <c r="J8" i="13" s="1"/>
  <c r="N59" i="12"/>
  <c r="D4" i="12"/>
  <c r="J8" i="15" l="1"/>
  <c r="K13" i="15" s="1"/>
  <c r="I13" i="15"/>
  <c r="J9" i="13"/>
  <c r="K13" i="13" s="1"/>
  <c r="I13" i="13"/>
  <c r="AD40" i="4"/>
  <c r="AC40" i="4"/>
  <c r="AB40" i="4"/>
  <c r="AI26" i="4"/>
  <c r="AH26" i="4"/>
  <c r="AG26" i="4"/>
  <c r="AD31" i="4"/>
  <c r="AC31" i="4"/>
  <c r="AB31" i="4"/>
  <c r="I22" i="13" l="1"/>
  <c r="I26" i="13" s="1"/>
  <c r="J26" i="13" s="1"/>
  <c r="N14" i="10"/>
  <c r="N12" i="10"/>
  <c r="N10" i="10"/>
  <c r="V5" i="10"/>
  <c r="T5" i="10"/>
  <c r="V5" i="9"/>
  <c r="T5" i="9"/>
  <c r="N14" i="9"/>
  <c r="N12" i="9"/>
  <c r="N10" i="9"/>
  <c r="D4" i="8" l="1"/>
  <c r="B4" i="7"/>
  <c r="N86" i="8" l="1"/>
  <c r="H7" i="1" l="1"/>
  <c r="F7" i="1"/>
  <c r="AD7" i="1"/>
  <c r="X7" i="1"/>
  <c r="R7" i="1"/>
  <c r="I22" i="4" l="1"/>
  <c r="P22" i="4"/>
  <c r="G22" i="4"/>
  <c r="N22" i="4"/>
  <c r="S27" i="4" l="1"/>
  <c r="S29" i="4" s="1"/>
  <c r="L27" i="4" l="1"/>
  <c r="L29" i="4" s="1"/>
  <c r="E27" i="4"/>
  <c r="E29" i="4" s="1"/>
  <c r="N10" i="3" l="1"/>
  <c r="N12" i="3"/>
  <c r="N14" i="3"/>
  <c r="H12" i="2" l="1"/>
  <c r="J12" i="2" s="1"/>
  <c r="H11" i="2"/>
  <c r="J11" i="2" s="1"/>
  <c r="H10" i="2"/>
  <c r="J10" i="2" s="1"/>
  <c r="H9" i="2"/>
  <c r="J9" i="2" s="1"/>
  <c r="H8" i="2"/>
  <c r="J8" i="2" l="1"/>
  <c r="K13" i="2" s="1"/>
  <c r="I22" i="2" s="1"/>
  <c r="I28" i="3" s="1"/>
  <c r="I13" i="2"/>
  <c r="D5" i="12" l="1"/>
  <c r="D5" i="8"/>
  <c r="I26" i="2"/>
  <c r="J26" i="2" s="1"/>
  <c r="AF7" i="1"/>
  <c r="Z7" i="1"/>
  <c r="T7" i="1"/>
  <c r="N7" i="1"/>
  <c r="J12" i="1" l="1"/>
  <c r="J14" i="1" s="1"/>
  <c r="P12" i="1"/>
  <c r="P14" i="1" s="1"/>
  <c r="V14" i="1"/>
  <c r="AB14" i="1" l="1"/>
  <c r="AH14" i="1" s="1"/>
  <c r="AH12" i="1"/>
</calcChain>
</file>

<file path=xl/comments1.xml><?xml version="1.0" encoding="utf-8"?>
<comments xmlns="http://schemas.openxmlformats.org/spreadsheetml/2006/main">
  <authors>
    <author>福岡県</author>
  </authors>
  <commentList>
    <comment ref="D6" authorId="0" shapeId="0">
      <text>
        <r>
          <rPr>
            <sz val="9"/>
            <color indexed="81"/>
            <rFont val="BIZ UDゴシック"/>
            <family val="3"/>
            <charset val="128"/>
          </rPr>
          <t>自社を取り巻く業況や生産性向上にあたっての課題など、事業実施の必要性を具体的に記入してください。</t>
        </r>
      </text>
    </comment>
    <comment ref="D30" authorId="0" shapeId="0">
      <text>
        <r>
          <rPr>
            <sz val="9"/>
            <color indexed="81"/>
            <rFont val="BIZ UDゴシック"/>
            <family val="3"/>
            <charset val="128"/>
          </rPr>
          <t>記載内容は様式第１号の５と合わせてください。</t>
        </r>
      </text>
    </comment>
    <comment ref="D37" authorId="0" shapeId="0">
      <text>
        <r>
          <rPr>
            <sz val="9"/>
            <color indexed="81"/>
            <rFont val="BIZ UDゴシック"/>
            <family val="3"/>
            <charset val="128"/>
          </rPr>
          <t>生産性向上を効果的に図るために取組む内容を記入してください。</t>
        </r>
      </text>
    </comment>
    <comment ref="D57" authorId="0" shapeId="0">
      <text>
        <r>
          <rPr>
            <sz val="9"/>
            <color indexed="81"/>
            <rFont val="BIZ UDゴシック"/>
            <family val="3"/>
            <charset val="128"/>
          </rPr>
          <t>「３　事業の具体的な内容」により生産性向上の取組みを実施した結果、現状に比べ、どのように生産性向上が図られるのか（定性的、定量的）を具体的に記入してください。</t>
        </r>
      </text>
    </comment>
    <comment ref="D93" authorId="0" shapeId="0">
      <text>
        <r>
          <rPr>
            <sz val="9"/>
            <color indexed="81"/>
            <rFont val="BIZ UDゴシック"/>
            <family val="3"/>
            <charset val="128"/>
          </rPr>
          <t>機械装置、治具等の購入等に係る日数など、「３　事業の具体的な内容」に記載した内容について全て記入してください。</t>
        </r>
      </text>
    </comment>
  </commentList>
</comments>
</file>

<file path=xl/comments2.xml><?xml version="1.0" encoding="utf-8"?>
<comments xmlns="http://schemas.openxmlformats.org/spreadsheetml/2006/main">
  <authors>
    <author>福岡県</author>
  </authors>
  <commentList>
    <comment ref="D14" authorId="0" shapeId="0">
      <text>
        <r>
          <rPr>
            <sz val="9"/>
            <color indexed="81"/>
            <rFont val="BIZ UDゴシック"/>
            <family val="3"/>
            <charset val="128"/>
          </rPr>
          <t>生産性向上を効果的に図るために取組んだ内容を、様式第1号の４事業計画書「３　事業の具体的な内容」に沿って、具体的に記入してください。</t>
        </r>
      </text>
    </comment>
    <comment ref="D30" authorId="0" shapeId="0">
      <text>
        <r>
          <rPr>
            <sz val="9"/>
            <color indexed="81"/>
            <rFont val="BIZ UDゴシック"/>
            <family val="3"/>
            <charset val="128"/>
          </rPr>
          <t>　「２　事業の実施状況」により生産性向上の取組みを実施した結果、どのように生産性向上が図られたのか(定性的、定量的）を具体的(5W1H)に記入してください。</t>
        </r>
      </text>
    </comment>
    <comment ref="D60" authorId="0" shapeId="0">
      <text>
        <r>
          <rPr>
            <sz val="9"/>
            <color indexed="81"/>
            <rFont val="BIZ UDゴシック"/>
            <family val="3"/>
            <charset val="128"/>
          </rPr>
          <t>今後の経営課題解決や生産性向上に向けた取組み予定を、具体的(5W1H)に記入してください。</t>
        </r>
      </text>
    </comment>
  </commentList>
</comments>
</file>

<file path=xl/sharedStrings.xml><?xml version="1.0" encoding="utf-8"?>
<sst xmlns="http://schemas.openxmlformats.org/spreadsheetml/2006/main" count="1006" uniqueCount="537">
  <si>
    <t>生産性向上計画書</t>
  </si>
  <si>
    <t>3年後/直近期末</t>
  </si>
  <si>
    <t>備考</t>
  </si>
  <si>
    <t>％</t>
  </si>
  <si>
    <t>②+③+④</t>
  </si>
  <si>
    <t>単位：人</t>
  </si>
  <si>
    <t>(c)</t>
  </si>
  <si>
    <t>⑤÷⑥</t>
  </si>
  <si>
    <t>年</t>
    <rPh sb="0" eb="1">
      <t>ネン</t>
    </rPh>
    <phoneticPr fontId="2"/>
  </si>
  <si>
    <t>月期）</t>
    <rPh sb="0" eb="1">
      <t>ガツ</t>
    </rPh>
    <rPh sb="1" eb="2">
      <t>キ</t>
    </rPh>
    <phoneticPr fontId="2"/>
  </si>
  <si>
    <t>（</t>
    <phoneticPr fontId="2"/>
  </si>
  <si>
    <t>（</t>
    <phoneticPr fontId="2"/>
  </si>
  <si>
    <t>月期）</t>
    <rPh sb="0" eb="2">
      <t>ガツキ</t>
    </rPh>
    <phoneticPr fontId="2"/>
  </si>
  <si>
    <t>（</t>
    <phoneticPr fontId="2"/>
  </si>
  <si>
    <t>補助事業終了月
を含む決算期末</t>
    <phoneticPr fontId="2"/>
  </si>
  <si>
    <t>　申請時の直近期末
　(a)</t>
    <phoneticPr fontId="2"/>
  </si>
  <si>
    <r>
      <t>1年後(b</t>
    </r>
    <r>
      <rPr>
        <vertAlign val="superscript"/>
        <sz val="10"/>
        <rFont val="BIZ UD明朝 Medium"/>
        <family val="1"/>
        <charset val="128"/>
      </rPr>
      <t>1</t>
    </r>
    <r>
      <rPr>
        <sz val="10"/>
        <rFont val="BIZ UD明朝 Medium"/>
        <family val="1"/>
        <charset val="128"/>
      </rPr>
      <t>)</t>
    </r>
  </si>
  <si>
    <r>
      <t>2年後(b</t>
    </r>
    <r>
      <rPr>
        <vertAlign val="superscript"/>
        <sz val="10"/>
        <rFont val="BIZ UD明朝 Medium"/>
        <family val="1"/>
        <charset val="128"/>
      </rPr>
      <t>2</t>
    </r>
    <r>
      <rPr>
        <sz val="10"/>
        <rFont val="BIZ UD明朝 Medium"/>
        <family val="1"/>
        <charset val="128"/>
      </rPr>
      <t>)</t>
    </r>
  </si>
  <si>
    <r>
      <t>3年後(b</t>
    </r>
    <r>
      <rPr>
        <vertAlign val="superscript"/>
        <sz val="10"/>
        <rFont val="BIZ UD明朝 Medium"/>
        <family val="1"/>
        <charset val="128"/>
      </rPr>
      <t>3</t>
    </r>
    <r>
      <rPr>
        <sz val="10"/>
        <rFont val="BIZ UD明朝 Medium"/>
        <family val="1"/>
        <charset val="128"/>
      </rPr>
      <t>)</t>
    </r>
  </si>
  <si>
    <r>
      <t>(b</t>
    </r>
    <r>
      <rPr>
        <vertAlign val="superscript"/>
        <sz val="8"/>
        <rFont val="BIZ UD明朝 Medium"/>
        <family val="1"/>
        <charset val="128"/>
      </rPr>
      <t>3</t>
    </r>
    <r>
      <rPr>
        <sz val="8"/>
        <rFont val="BIZ UD明朝 Medium"/>
        <family val="1"/>
        <charset val="128"/>
      </rPr>
      <t xml:space="preserve"> / a )×100</t>
    </r>
    <r>
      <rPr>
        <vertAlign val="superscript"/>
        <sz val="8"/>
        <rFont val="BIZ UD明朝 Medium"/>
        <family val="1"/>
        <charset val="128"/>
      </rPr>
      <t>※8</t>
    </r>
    <phoneticPr fontId="2"/>
  </si>
  <si>
    <t>①</t>
    <phoneticPr fontId="2"/>
  </si>
  <si>
    <t>②</t>
    <phoneticPr fontId="2"/>
  </si>
  <si>
    <t>③</t>
    <phoneticPr fontId="2"/>
  </si>
  <si>
    <t>④</t>
    <phoneticPr fontId="2"/>
  </si>
  <si>
    <t>⑤</t>
    <phoneticPr fontId="2"/>
  </si>
  <si>
    <t>⑥</t>
    <phoneticPr fontId="2"/>
  </si>
  <si>
    <t>⑦</t>
    <phoneticPr fontId="2"/>
  </si>
  <si>
    <t xml:space="preserve"> 売　上　高</t>
    <phoneticPr fontId="2"/>
  </si>
  <si>
    <t xml:space="preserve"> 営 業 利 益</t>
    <phoneticPr fontId="2"/>
  </si>
  <si>
    <r>
      <t xml:space="preserve"> 人　件　費
 </t>
    </r>
    <r>
      <rPr>
        <vertAlign val="superscript"/>
        <sz val="11"/>
        <rFont val="BIZ UD明朝 Medium"/>
        <family val="1"/>
        <charset val="128"/>
      </rPr>
      <t>※3</t>
    </r>
    <phoneticPr fontId="2"/>
  </si>
  <si>
    <r>
      <t xml:space="preserve"> 減価償却費
 </t>
    </r>
    <r>
      <rPr>
        <vertAlign val="superscript"/>
        <sz val="11"/>
        <rFont val="BIZ UD明朝 Medium"/>
        <family val="1"/>
        <charset val="128"/>
      </rPr>
      <t>※4</t>
    </r>
    <phoneticPr fontId="2"/>
  </si>
  <si>
    <r>
      <t xml:space="preserve"> 付加価値額
 </t>
    </r>
    <r>
      <rPr>
        <vertAlign val="superscript"/>
        <sz val="11"/>
        <rFont val="BIZ UD明朝 Medium"/>
        <family val="1"/>
        <charset val="128"/>
      </rPr>
      <t>※5</t>
    </r>
    <phoneticPr fontId="2"/>
  </si>
  <si>
    <r>
      <t xml:space="preserve"> 従 業 員 数
 </t>
    </r>
    <r>
      <rPr>
        <vertAlign val="superscript"/>
        <sz val="11"/>
        <rFont val="BIZ UD明朝 Medium"/>
        <family val="1"/>
        <charset val="128"/>
      </rPr>
      <t>※6</t>
    </r>
    <phoneticPr fontId="2"/>
  </si>
  <si>
    <r>
      <t xml:space="preserve"> 労働生産性
 </t>
    </r>
    <r>
      <rPr>
        <vertAlign val="superscript"/>
        <sz val="11"/>
        <rFont val="BIZ UD明朝 Medium"/>
        <family val="1"/>
        <charset val="128"/>
      </rPr>
      <t>※7</t>
    </r>
    <phoneticPr fontId="2"/>
  </si>
  <si>
    <t>令和</t>
    <rPh sb="0" eb="2">
      <t>レイワ</t>
    </rPh>
    <phoneticPr fontId="2"/>
  </si>
  <si>
    <t>様式第１号の５</t>
  </si>
  <si>
    <t>補助対象経費収支予算書</t>
  </si>
  <si>
    <t>○支出の部</t>
    <phoneticPr fontId="2"/>
  </si>
  <si>
    <t>単位：円</t>
  </si>
  <si>
    <t>名称
（導入する設備、受講する講座名など）</t>
    <phoneticPr fontId="2"/>
  </si>
  <si>
    <t>単価</t>
  </si>
  <si>
    <t>数量
b</t>
    <phoneticPr fontId="2"/>
  </si>
  <si>
    <t>補助事業に</t>
  </si>
  <si>
    <t>補助対象経費</t>
  </si>
  <si>
    <t>見積徴取先</t>
  </si>
  <si>
    <t>見　積
年月日</t>
    <rPh sb="4" eb="7">
      <t>ネンガッピ</t>
    </rPh>
    <phoneticPr fontId="2"/>
  </si>
  <si>
    <t>見　積
取得数</t>
    <rPh sb="4" eb="7">
      <t>シュトクスウ</t>
    </rPh>
    <phoneticPr fontId="2"/>
  </si>
  <si>
    <t>a</t>
  </si>
  <si>
    <t>要する経費</t>
  </si>
  <si>
    <t>（税抜）</t>
  </si>
  <si>
    <t>（税込）</t>
  </si>
  <si>
    <t>（税込）c=a×b</t>
  </si>
  <si>
    <t>d</t>
  </si>
  <si>
    <t>合　計</t>
  </si>
  <si>
    <t>e</t>
    <phoneticPr fontId="2"/>
  </si>
  <si>
    <t>(千円未満端数切捨て)</t>
  </si>
  <si>
    <t>○収入の部　　</t>
    <phoneticPr fontId="2"/>
  </si>
  <si>
    <t>単位：円</t>
    <phoneticPr fontId="2"/>
  </si>
  <si>
    <t>区　分</t>
    <rPh sb="0" eb="1">
      <t>ク</t>
    </rPh>
    <rPh sb="2" eb="3">
      <t>ブン</t>
    </rPh>
    <phoneticPr fontId="2"/>
  </si>
  <si>
    <t>収入予定額</t>
  </si>
  <si>
    <t>県補助金</t>
    <phoneticPr fontId="2"/>
  </si>
  <si>
    <t>f</t>
  </si>
  <si>
    <r>
      <t>※</t>
    </r>
    <r>
      <rPr>
        <sz val="9"/>
        <rFont val="BIZ UD明朝 Medium"/>
        <family val="1"/>
        <charset val="128"/>
      </rPr>
      <t>(千円未満端数切捨て)</t>
    </r>
  </si>
  <si>
    <t>自己資金</t>
  </si>
  <si>
    <t>借入金</t>
    <phoneticPr fontId="2"/>
  </si>
  <si>
    <t>）</t>
    <phoneticPr fontId="2"/>
  </si>
  <si>
    <t>その他</t>
    <phoneticPr fontId="2"/>
  </si>
  <si>
    <t>合　　計　</t>
  </si>
  <si>
    <t>g</t>
  </si>
  <si>
    <t>※ eとgの金額が一致すること。</t>
    <phoneticPr fontId="2"/>
  </si>
  <si>
    <t>様式第１号</t>
    <phoneticPr fontId="2"/>
  </si>
  <si>
    <t>月</t>
    <rPh sb="0" eb="1">
      <t>ツキ</t>
    </rPh>
    <phoneticPr fontId="2"/>
  </si>
  <si>
    <t>日</t>
    <rPh sb="0" eb="1">
      <t>ニチ</t>
    </rPh>
    <phoneticPr fontId="2"/>
  </si>
  <si>
    <t>福岡県知事　殿</t>
    <rPh sb="0" eb="3">
      <t>フクオカケン</t>
    </rPh>
    <rPh sb="3" eb="5">
      <t>チジ</t>
    </rPh>
    <rPh sb="6" eb="7">
      <t>ドノ</t>
    </rPh>
    <phoneticPr fontId="2"/>
  </si>
  <si>
    <t>申請者の住所</t>
    <rPh sb="0" eb="3">
      <t>シンセイシャ</t>
    </rPh>
    <rPh sb="4" eb="6">
      <t>ジュウショ</t>
    </rPh>
    <phoneticPr fontId="2"/>
  </si>
  <si>
    <t>商号又は名称</t>
    <rPh sb="0" eb="2">
      <t>ショウゴウ</t>
    </rPh>
    <rPh sb="2" eb="3">
      <t>マタ</t>
    </rPh>
    <rPh sb="4" eb="6">
      <t>メイショウ</t>
    </rPh>
    <phoneticPr fontId="2"/>
  </si>
  <si>
    <t>代表者役職・氏名</t>
    <rPh sb="0" eb="3">
      <t>ダイヒョウシャ</t>
    </rPh>
    <rPh sb="3" eb="5">
      <t>ヤクショク</t>
    </rPh>
    <rPh sb="6" eb="8">
      <t>シメイ</t>
    </rPh>
    <phoneticPr fontId="2"/>
  </si>
  <si>
    <t>交付申請書</t>
  </si>
  <si>
    <t>記</t>
    <rPh sb="0" eb="1">
      <t>キ</t>
    </rPh>
    <phoneticPr fontId="2"/>
  </si>
  <si>
    <t>交付申請額</t>
    <rPh sb="0" eb="5">
      <t>コウフシンセイガク</t>
    </rPh>
    <phoneticPr fontId="2"/>
  </si>
  <si>
    <t>申請者調書</t>
    <rPh sb="0" eb="5">
      <t>シンセイシャチョウショ</t>
    </rPh>
    <phoneticPr fontId="2"/>
  </si>
  <si>
    <t>役員名簿</t>
    <rPh sb="0" eb="4">
      <t>ヤクインメイボ</t>
    </rPh>
    <phoneticPr fontId="2"/>
  </si>
  <si>
    <t>事業計画書</t>
    <rPh sb="0" eb="5">
      <t>ジギョウケイカクショ</t>
    </rPh>
    <phoneticPr fontId="2"/>
  </si>
  <si>
    <t>生産性向上計画書</t>
    <rPh sb="0" eb="8">
      <t>セイサンセイコウジョウケイカクショ</t>
    </rPh>
    <phoneticPr fontId="2"/>
  </si>
  <si>
    <t>補助対象経費収支予算書</t>
    <rPh sb="0" eb="6">
      <t>ホジョタイショウケイヒ</t>
    </rPh>
    <rPh sb="6" eb="11">
      <t>シュウシヨサンショ</t>
    </rPh>
    <phoneticPr fontId="2"/>
  </si>
  <si>
    <t>暴力団排除に係る誓約書</t>
    <rPh sb="0" eb="5">
      <t>ボウリョクダンハイジョ</t>
    </rPh>
    <rPh sb="6" eb="7">
      <t>カカ</t>
    </rPh>
    <rPh sb="8" eb="11">
      <t>セイヤクショ</t>
    </rPh>
    <phoneticPr fontId="2"/>
  </si>
  <si>
    <t>事業実施に係る誓約書</t>
    <rPh sb="0" eb="4">
      <t>ジギョウジッシ</t>
    </rPh>
    <rPh sb="5" eb="6">
      <t>カカ</t>
    </rPh>
    <rPh sb="7" eb="10">
      <t>セイヤクショ</t>
    </rPh>
    <phoneticPr fontId="2"/>
  </si>
  <si>
    <t>その他知事が必要と認める書類</t>
    <rPh sb="2" eb="3">
      <t>タ</t>
    </rPh>
    <rPh sb="3" eb="5">
      <t>チジ</t>
    </rPh>
    <rPh sb="6" eb="8">
      <t>ヒツヨウ</t>
    </rPh>
    <rPh sb="9" eb="10">
      <t>ミト</t>
    </rPh>
    <rPh sb="12" eb="14">
      <t>ショルイ</t>
    </rPh>
    <phoneticPr fontId="2"/>
  </si>
  <si>
    <t>様式第１号の２</t>
    <rPh sb="0" eb="2">
      <t>ヨウシキ</t>
    </rPh>
    <rPh sb="2" eb="3">
      <t>ダイ</t>
    </rPh>
    <rPh sb="4" eb="5">
      <t>ゴウ</t>
    </rPh>
    <phoneticPr fontId="2"/>
  </si>
  <si>
    <t>（様式第１号の２）</t>
    <rPh sb="1" eb="3">
      <t>ヨウシキ</t>
    </rPh>
    <rPh sb="3" eb="4">
      <t>ダイ</t>
    </rPh>
    <rPh sb="5" eb="6">
      <t>ゴウ</t>
    </rPh>
    <phoneticPr fontId="2"/>
  </si>
  <si>
    <t>（様式第１号の３）</t>
    <rPh sb="1" eb="3">
      <t>ヨウシキ</t>
    </rPh>
    <rPh sb="3" eb="4">
      <t>ダイ</t>
    </rPh>
    <rPh sb="5" eb="6">
      <t>ゴウ</t>
    </rPh>
    <phoneticPr fontId="2"/>
  </si>
  <si>
    <t>（様式第１号の４）</t>
    <rPh sb="1" eb="3">
      <t>ヨウシキ</t>
    </rPh>
    <rPh sb="3" eb="4">
      <t>ダイ</t>
    </rPh>
    <rPh sb="5" eb="6">
      <t>ゴウ</t>
    </rPh>
    <phoneticPr fontId="2"/>
  </si>
  <si>
    <t>（様式第１号の４　別添）</t>
    <rPh sb="1" eb="3">
      <t>ヨウシキ</t>
    </rPh>
    <rPh sb="3" eb="4">
      <t>ダイ</t>
    </rPh>
    <rPh sb="5" eb="6">
      <t>ゴウ</t>
    </rPh>
    <rPh sb="9" eb="11">
      <t>ベッテン</t>
    </rPh>
    <phoneticPr fontId="2"/>
  </si>
  <si>
    <t>（様式第１号の５）</t>
    <rPh sb="1" eb="3">
      <t>ヨウシキ</t>
    </rPh>
    <rPh sb="3" eb="4">
      <t>ダイ</t>
    </rPh>
    <rPh sb="5" eb="6">
      <t>ゴウ</t>
    </rPh>
    <phoneticPr fontId="2"/>
  </si>
  <si>
    <t>（様式第１号の６）</t>
    <rPh sb="1" eb="3">
      <t>ヨウシキ</t>
    </rPh>
    <rPh sb="3" eb="4">
      <t>ダイ</t>
    </rPh>
    <rPh sb="5" eb="6">
      <t>ゴウ</t>
    </rPh>
    <phoneticPr fontId="2"/>
  </si>
  <si>
    <t>（様式第１号の７）</t>
    <rPh sb="1" eb="3">
      <t>ヨウシキ</t>
    </rPh>
    <rPh sb="3" eb="4">
      <t>ダイ</t>
    </rPh>
    <rPh sb="5" eb="6">
      <t>ゴウ</t>
    </rPh>
    <phoneticPr fontId="2"/>
  </si>
  <si>
    <t>企業名</t>
    <rPh sb="0" eb="3">
      <t>キギョウメイ</t>
    </rPh>
    <phoneticPr fontId="2"/>
  </si>
  <si>
    <t>業種</t>
    <rPh sb="0" eb="2">
      <t>ギョウシュ</t>
    </rPh>
    <phoneticPr fontId="2"/>
  </si>
  <si>
    <t>代表者役職</t>
    <rPh sb="0" eb="3">
      <t>ダイヒョウシャ</t>
    </rPh>
    <rPh sb="3" eb="5">
      <t>ヤクショク</t>
    </rPh>
    <phoneticPr fontId="2"/>
  </si>
  <si>
    <t>本社住所</t>
    <rPh sb="0" eb="4">
      <t>ホンシャジュウショ</t>
    </rPh>
    <phoneticPr fontId="2"/>
  </si>
  <si>
    <t>〒</t>
    <phoneticPr fontId="2"/>
  </si>
  <si>
    <t>役職</t>
    <rPh sb="0" eb="2">
      <t>ヤクショク</t>
    </rPh>
    <phoneticPr fontId="2"/>
  </si>
  <si>
    <t>住所</t>
    <rPh sb="0" eb="2">
      <t>ジュウショ</t>
    </rPh>
    <phoneticPr fontId="2"/>
  </si>
  <si>
    <t>〒</t>
    <phoneticPr fontId="2"/>
  </si>
  <si>
    <t>電話番号</t>
    <rPh sb="0" eb="4">
      <t>デンワバンゴウ</t>
    </rPh>
    <phoneticPr fontId="2"/>
  </si>
  <si>
    <t>設立年月日</t>
    <rPh sb="0" eb="5">
      <t>セツリツネンガッピ</t>
    </rPh>
    <phoneticPr fontId="2"/>
  </si>
  <si>
    <t>従業員数</t>
    <rPh sb="0" eb="4">
      <t>ジュウギョウインスウ</t>
    </rPh>
    <phoneticPr fontId="2"/>
  </si>
  <si>
    <t>事業内容</t>
    <rPh sb="0" eb="4">
      <t>ジギョウナイヨウ</t>
    </rPh>
    <phoneticPr fontId="2"/>
  </si>
  <si>
    <t>決算状況</t>
    <rPh sb="0" eb="4">
      <t>ケッサンジョウキョウ</t>
    </rPh>
    <phoneticPr fontId="2"/>
  </si>
  <si>
    <t>加点項目</t>
    <rPh sb="0" eb="4">
      <t>カテンコウモク</t>
    </rPh>
    <phoneticPr fontId="2"/>
  </si>
  <si>
    <t>支援担当アドバイザー名</t>
    <rPh sb="0" eb="2">
      <t>シエン</t>
    </rPh>
    <rPh sb="2" eb="4">
      <t>タントウ</t>
    </rPh>
    <rPh sb="10" eb="11">
      <t>メイ</t>
    </rPh>
    <phoneticPr fontId="2"/>
  </si>
  <si>
    <t>交付対象物の
設置場所</t>
    <rPh sb="0" eb="5">
      <t>コウフタイショウブツ</t>
    </rPh>
    <rPh sb="7" eb="11">
      <t>セッチバショ</t>
    </rPh>
    <phoneticPr fontId="2"/>
  </si>
  <si>
    <t>補助金担当者
連絡先</t>
    <rPh sb="0" eb="3">
      <t>ホジョキン</t>
    </rPh>
    <rPh sb="3" eb="6">
      <t>タントウシャ</t>
    </rPh>
    <rPh sb="7" eb="10">
      <t>レンラクサキ</t>
    </rPh>
    <phoneticPr fontId="2"/>
  </si>
  <si>
    <t>ＨＰ</t>
    <phoneticPr fontId="2"/>
  </si>
  <si>
    <t>氏名</t>
    <rPh sb="0" eb="2">
      <t>シメイ</t>
    </rPh>
    <phoneticPr fontId="2"/>
  </si>
  <si>
    <t>３期前</t>
    <rPh sb="1" eb="2">
      <t>キ</t>
    </rPh>
    <rPh sb="2" eb="3">
      <t>マエ</t>
    </rPh>
    <phoneticPr fontId="2"/>
  </si>
  <si>
    <t>２期前</t>
    <rPh sb="1" eb="3">
      <t>キマエ</t>
    </rPh>
    <phoneticPr fontId="2"/>
  </si>
  <si>
    <t>直近期末</t>
    <rPh sb="0" eb="2">
      <t>チョッキン</t>
    </rPh>
    <rPh sb="2" eb="4">
      <t>キマツ</t>
    </rPh>
    <phoneticPr fontId="2"/>
  </si>
  <si>
    <t>資本金</t>
    <rPh sb="0" eb="3">
      <t>シホンキン</t>
    </rPh>
    <phoneticPr fontId="2"/>
  </si>
  <si>
    <t>FAX番号</t>
    <rPh sb="3" eb="5">
      <t>バンゴウ</t>
    </rPh>
    <phoneticPr fontId="2"/>
  </si>
  <si>
    <t>名</t>
    <rPh sb="0" eb="1">
      <t>メイ</t>
    </rPh>
    <phoneticPr fontId="2"/>
  </si>
  <si>
    <t>（うちパート・アルバイト</t>
    <phoneticPr fontId="2"/>
  </si>
  <si>
    <t>⑤＝②＋③＋④、⑦＝⑤÷⑥、単位：①～⑤千円、⑥人</t>
    <phoneticPr fontId="2"/>
  </si>
  <si>
    <t>宣言日</t>
    <rPh sb="0" eb="3">
      <t>センゲンビ</t>
    </rPh>
    <phoneticPr fontId="2"/>
  </si>
  <si>
    <t>年</t>
    <rPh sb="0" eb="1">
      <t>ネン</t>
    </rPh>
    <phoneticPr fontId="2"/>
  </si>
  <si>
    <t>月</t>
    <rPh sb="0" eb="1">
      <t>ガツ</t>
    </rPh>
    <phoneticPr fontId="2"/>
  </si>
  <si>
    <t>日</t>
    <rPh sb="0" eb="1">
      <t>ニチ</t>
    </rPh>
    <phoneticPr fontId="2"/>
  </si>
  <si>
    <t>ﾒｰﾙｱﾄﾞﾚｽ</t>
    <phoneticPr fontId="2"/>
  </si>
  <si>
    <t>①</t>
    <phoneticPr fontId="2"/>
  </si>
  <si>
    <t>売上高</t>
    <rPh sb="0" eb="3">
      <t>ウリアゲダカ</t>
    </rPh>
    <phoneticPr fontId="2"/>
  </si>
  <si>
    <t>②</t>
    <phoneticPr fontId="2"/>
  </si>
  <si>
    <t>③</t>
    <phoneticPr fontId="2"/>
  </si>
  <si>
    <t>④</t>
    <phoneticPr fontId="2"/>
  </si>
  <si>
    <t>⑤</t>
    <phoneticPr fontId="2"/>
  </si>
  <si>
    <t>⑥</t>
    <phoneticPr fontId="2"/>
  </si>
  <si>
    <t>⑦</t>
    <phoneticPr fontId="2"/>
  </si>
  <si>
    <t>営業利益</t>
    <rPh sb="0" eb="4">
      <t>エイギョウリエキ</t>
    </rPh>
    <phoneticPr fontId="2"/>
  </si>
  <si>
    <t>人件費</t>
    <rPh sb="0" eb="3">
      <t>ジンケンヒ</t>
    </rPh>
    <phoneticPr fontId="2"/>
  </si>
  <si>
    <t>減価償却費</t>
    <rPh sb="0" eb="5">
      <t>ゲンカショウキャクヒ</t>
    </rPh>
    <phoneticPr fontId="2"/>
  </si>
  <si>
    <t>付加価値額</t>
    <rPh sb="0" eb="5">
      <t>フカカチガク</t>
    </rPh>
    <phoneticPr fontId="2"/>
  </si>
  <si>
    <t>従業員数</t>
    <rPh sb="0" eb="3">
      <t>ジュウギョウイン</t>
    </rPh>
    <rPh sb="3" eb="4">
      <t>スウ</t>
    </rPh>
    <phoneticPr fontId="2"/>
  </si>
  <si>
    <t>労働生産性</t>
    <rPh sb="0" eb="5">
      <t>ロウドウセイサンセイ</t>
    </rPh>
    <phoneticPr fontId="2"/>
  </si>
  <si>
    <t>※４</t>
    <phoneticPr fontId="2"/>
  </si>
  <si>
    <t>※５</t>
    <phoneticPr fontId="2"/>
  </si>
  <si>
    <t>※６</t>
    <phoneticPr fontId="2"/>
  </si>
  <si>
    <t>※７</t>
    <phoneticPr fontId="2"/>
  </si>
  <si>
    <t>※８</t>
    <phoneticPr fontId="2"/>
  </si>
  <si>
    <t>）</t>
    <phoneticPr fontId="2"/>
  </si>
  <si>
    <t>名</t>
    <rPh sb="0" eb="1">
      <t>メイ</t>
    </rPh>
    <phoneticPr fontId="2"/>
  </si>
  <si>
    <t>月期</t>
    <rPh sb="0" eb="2">
      <t>ゲツキ</t>
    </rPh>
    <phoneticPr fontId="2"/>
  </si>
  <si>
    <t>年</t>
    <rPh sb="0" eb="1">
      <t>ネン</t>
    </rPh>
    <phoneticPr fontId="2"/>
  </si>
  <si>
    <t>令和</t>
    <rPh sb="0" eb="2">
      <t>レイワ</t>
    </rPh>
    <phoneticPr fontId="2"/>
  </si>
  <si>
    <t>代表者氏名</t>
    <rPh sb="0" eb="5">
      <t>ダイヒョウシャシメイ</t>
    </rPh>
    <phoneticPr fontId="2"/>
  </si>
  <si>
    <t>日</t>
    <rPh sb="0" eb="1">
      <t>ニチ</t>
    </rPh>
    <phoneticPr fontId="2"/>
  </si>
  <si>
    <t>月</t>
    <rPh sb="0" eb="1">
      <t>ゲツ</t>
    </rPh>
    <phoneticPr fontId="2"/>
  </si>
  <si>
    <t>円</t>
    <rPh sb="0" eb="1">
      <t>エン</t>
    </rPh>
    <phoneticPr fontId="2"/>
  </si>
  <si>
    <t>　URL：</t>
    <phoneticPr fontId="2"/>
  </si>
  <si>
    <t>（県内設置が必須）</t>
    <phoneticPr fontId="2"/>
  </si>
  <si>
    <t>大分類</t>
  </si>
  <si>
    <t>大分類</t>
    <rPh sb="0" eb="3">
      <t>ダイブンルイ</t>
    </rPh>
    <phoneticPr fontId="2"/>
  </si>
  <si>
    <t>中分類</t>
  </si>
  <si>
    <t>中分類</t>
    <rPh sb="0" eb="3">
      <t>チュウブンルイ</t>
    </rPh>
    <phoneticPr fontId="2"/>
  </si>
  <si>
    <t>（自署又は記名押印）</t>
    <phoneticPr fontId="2"/>
  </si>
  <si>
    <t>日本標準産業分類（H25）</t>
    <rPh sb="0" eb="2">
      <t>ニホン</t>
    </rPh>
    <rPh sb="2" eb="4">
      <t>ヒョウジュン</t>
    </rPh>
    <rPh sb="4" eb="6">
      <t>サンギョウ</t>
    </rPh>
    <rPh sb="6" eb="8">
      <t>ブンルイ</t>
    </rPh>
    <phoneticPr fontId="2"/>
  </si>
  <si>
    <t>※まず、「大分類」から大まかな業界を特定してください。</t>
    <rPh sb="5" eb="8">
      <t>ダイブンルイ</t>
    </rPh>
    <rPh sb="11" eb="12">
      <t>オオ</t>
    </rPh>
    <rPh sb="15" eb="17">
      <t>ギョウカイ</t>
    </rPh>
    <rPh sb="18" eb="20">
      <t>トクテイ</t>
    </rPh>
    <phoneticPr fontId="2"/>
  </si>
  <si>
    <t>農業</t>
  </si>
  <si>
    <t>林業</t>
  </si>
  <si>
    <t>漁業（水産養殖業を除く）</t>
  </si>
  <si>
    <t>水産養殖業</t>
  </si>
  <si>
    <t>鉱業，採石業，砂利採取業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</si>
  <si>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</si>
  <si>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</si>
  <si>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</si>
  <si>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</si>
  <si>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</si>
  <si>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</si>
  <si>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</si>
  <si>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</si>
  <si>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</si>
  <si>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</si>
  <si>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</si>
  <si>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</si>
  <si>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phoneticPr fontId="2"/>
  </si>
  <si>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</si>
  <si>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</si>
  <si>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</si>
  <si>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</si>
  <si>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</si>
  <si>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</si>
  <si>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</si>
  <si>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</si>
  <si>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</si>
  <si>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</si>
  <si>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</si>
  <si>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</si>
  <si>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</si>
  <si>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</si>
  <si>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</si>
  <si>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</si>
  <si>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</si>
  <si>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</si>
  <si>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放送業</t>
  </si>
  <si>
    <t>情報サービス業</t>
  </si>
  <si>
    <t>インターネット附随サービス業</t>
  </si>
  <si>
    <t>映像・音声・文字情報制作業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</si>
  <si>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</si>
  <si>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</si>
  <si>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</si>
  <si>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</si>
  <si>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</si>
  <si>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</si>
  <si>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</si>
  <si>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</si>
  <si>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</si>
  <si>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</si>
  <si>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</si>
  <si>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</si>
  <si>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</si>
  <si>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</si>
  <si>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</si>
  <si>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</si>
  <si>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</si>
  <si>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</si>
  <si>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</si>
  <si>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</si>
  <si>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</si>
  <si>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</si>
  <si>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</si>
  <si>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</si>
  <si>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</si>
  <si>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</si>
  <si>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</si>
  <si>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</si>
  <si>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</si>
  <si>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phoneticPr fontId="2"/>
  </si>
  <si>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</si>
  <si>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</si>
  <si>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</si>
  <si>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</si>
  <si>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</si>
  <si>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</si>
  <si>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</si>
  <si>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</si>
  <si>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</si>
  <si>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</si>
  <si>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</si>
  <si>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</si>
  <si>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</si>
  <si>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</si>
  <si>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</si>
  <si>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</si>
  <si>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</si>
  <si>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</si>
  <si>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</si>
  <si>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</si>
  <si>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</si>
  <si>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</si>
  <si>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</si>
  <si>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</si>
  <si>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</si>
  <si>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</si>
  <si>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</si>
  <si>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農業，林業</t>
  </si>
  <si>
    <t>B</t>
  </si>
  <si>
    <t>漁業</t>
  </si>
  <si>
    <t>A</t>
    <phoneticPr fontId="2"/>
  </si>
  <si>
    <t>C</t>
  </si>
  <si>
    <t>D</t>
  </si>
  <si>
    <t>建設業</t>
    <rPh sb="0" eb="3">
      <t>ケンセツギョウ</t>
    </rPh>
    <phoneticPr fontId="1"/>
  </si>
  <si>
    <t>E</t>
  </si>
  <si>
    <t>製造業</t>
  </si>
  <si>
    <t>通信業</t>
    <phoneticPr fontId="2"/>
  </si>
  <si>
    <t>F</t>
  </si>
  <si>
    <t>電気・ガス・熱供給・水道業</t>
  </si>
  <si>
    <t>G</t>
  </si>
  <si>
    <t>情報通信業</t>
  </si>
  <si>
    <t>鉄道業</t>
    <phoneticPr fontId="2"/>
  </si>
  <si>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</si>
  <si>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</si>
  <si>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</si>
  <si>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</si>
  <si>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</si>
  <si>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</si>
  <si>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</si>
  <si>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</si>
  <si>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</si>
  <si>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</si>
  <si>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</si>
  <si>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</si>
  <si>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</si>
  <si>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</si>
  <si>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</si>
  <si>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</si>
  <si>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</si>
  <si>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</si>
  <si>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</si>
  <si>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</si>
  <si>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</si>
  <si>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</si>
  <si>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S</t>
  </si>
  <si>
    <t>公務（他に分類されるものを除く）</t>
  </si>
  <si>
    <t>T</t>
  </si>
  <si>
    <t>分類
コード
(大)</t>
    <phoneticPr fontId="2"/>
  </si>
  <si>
    <t>分類
コード
(中)</t>
    <phoneticPr fontId="2"/>
  </si>
  <si>
    <t>　</t>
    <phoneticPr fontId="2"/>
  </si>
  <si>
    <t>←「１号の２」から自動転記されます</t>
    <rPh sb="3" eb="4">
      <t>ゴウ</t>
    </rPh>
    <rPh sb="9" eb="13">
      <t>ジドウテンキ</t>
    </rPh>
    <phoneticPr fontId="2"/>
  </si>
  <si>
    <t>【法人】「人件費」計算シート</t>
    <rPh sb="1" eb="3">
      <t>ホウジン</t>
    </rPh>
    <rPh sb="5" eb="8">
      <t>ジンケンヒ</t>
    </rPh>
    <rPh sb="9" eb="11">
      <t>ケイサン</t>
    </rPh>
    <phoneticPr fontId="2"/>
  </si>
  <si>
    <t>（円）</t>
    <rPh sb="1" eb="2">
      <t>エン</t>
    </rPh>
    <phoneticPr fontId="2"/>
  </si>
  <si>
    <t>【個人】「人件費」計算シート</t>
    <rPh sb="1" eb="3">
      <t>コジン</t>
    </rPh>
    <rPh sb="5" eb="8">
      <t>ジンケンヒ</t>
    </rPh>
    <rPh sb="9" eb="11">
      <t>ケイサン</t>
    </rPh>
    <phoneticPr fontId="2"/>
  </si>
  <si>
    <t>役員給与</t>
    <rPh sb="0" eb="2">
      <t>ヤクイン</t>
    </rPh>
    <rPh sb="2" eb="4">
      <t>キュウヨ</t>
    </rPh>
    <phoneticPr fontId="2"/>
  </si>
  <si>
    <t>給与賃金⑳</t>
    <rPh sb="0" eb="2">
      <t>キュウヨ</t>
    </rPh>
    <rPh sb="2" eb="4">
      <t>チンギン</t>
    </rPh>
    <phoneticPr fontId="2"/>
  </si>
  <si>
    <t>従業員給与</t>
    <rPh sb="0" eb="3">
      <t>ジュウギョウイン</t>
    </rPh>
    <rPh sb="3" eb="5">
      <t>キュウヨ</t>
    </rPh>
    <phoneticPr fontId="2"/>
  </si>
  <si>
    <t>福利厚生費⑲</t>
    <rPh sb="0" eb="2">
      <t>フクリ</t>
    </rPh>
    <rPh sb="2" eb="5">
      <t>コウセイヒ</t>
    </rPh>
    <phoneticPr fontId="2"/>
  </si>
  <si>
    <t>専従者給与㊳</t>
    <rPh sb="0" eb="3">
      <t>センジュウシャ</t>
    </rPh>
    <rPh sb="3" eb="5">
      <t>キュウヨ</t>
    </rPh>
    <phoneticPr fontId="2"/>
  </si>
  <si>
    <t>法定福利費</t>
    <rPh sb="0" eb="2">
      <t>ホウテイ</t>
    </rPh>
    <rPh sb="2" eb="4">
      <t>フクリ</t>
    </rPh>
    <rPh sb="4" eb="5">
      <t>ヒ</t>
    </rPh>
    <phoneticPr fontId="2"/>
  </si>
  <si>
    <t>計（千円）</t>
    <rPh sb="0" eb="1">
      <t>ケイ</t>
    </rPh>
    <rPh sb="2" eb="4">
      <t>センエン</t>
    </rPh>
    <phoneticPr fontId="2"/>
  </si>
  <si>
    <t>福利厚生費、厚生費</t>
    <rPh sb="0" eb="2">
      <t>フクリ</t>
    </rPh>
    <rPh sb="2" eb="5">
      <t>コウセイヒ</t>
    </rPh>
    <rPh sb="6" eb="9">
      <t>コウセイヒ</t>
    </rPh>
    <phoneticPr fontId="2"/>
  </si>
  <si>
    <t>外注費※</t>
    <rPh sb="0" eb="3">
      <t>ガイチュウヒ</t>
    </rPh>
    <phoneticPr fontId="2"/>
  </si>
  <si>
    <t>労務費</t>
    <rPh sb="0" eb="3">
      <t>ロウムヒ</t>
    </rPh>
    <phoneticPr fontId="2"/>
  </si>
  <si>
    <t>計（千円）</t>
    <rPh sb="0" eb="1">
      <t>ケイ</t>
    </rPh>
    <rPh sb="2" eb="3">
      <t>セン</t>
    </rPh>
    <rPh sb="3" eb="4">
      <t>エン</t>
    </rPh>
    <phoneticPr fontId="2"/>
  </si>
  <si>
    <t>※派遣労働者、短時間労働者の給与を外注費で処理した場合、該当額を計上すること</t>
    <rPh sb="1" eb="3">
      <t>ハケン</t>
    </rPh>
    <rPh sb="3" eb="6">
      <t>ロウドウシャ</t>
    </rPh>
    <rPh sb="7" eb="10">
      <t>タンジカン</t>
    </rPh>
    <rPh sb="10" eb="13">
      <t>ロウドウシャ</t>
    </rPh>
    <rPh sb="14" eb="16">
      <t>キュウヨ</t>
    </rPh>
    <rPh sb="17" eb="20">
      <t>ガイチュウヒ</t>
    </rPh>
    <rPh sb="21" eb="23">
      <t>ショリ</t>
    </rPh>
    <rPh sb="25" eb="27">
      <t>バアイ</t>
    </rPh>
    <rPh sb="28" eb="30">
      <t>ガイトウ</t>
    </rPh>
    <rPh sb="30" eb="31">
      <t>ガク</t>
    </rPh>
    <rPh sb="32" eb="34">
      <t>ケイジョウ</t>
    </rPh>
    <phoneticPr fontId="2"/>
  </si>
  <si>
    <t>★人件費（給与支給総額）、減価償却費は特に誤りの多い箇所です。加算漏れがないか各シートを活用してください</t>
    <rPh sb="1" eb="4">
      <t>ジンケンヒ</t>
    </rPh>
    <rPh sb="5" eb="7">
      <t>キュウヨ</t>
    </rPh>
    <rPh sb="7" eb="9">
      <t>シキュウ</t>
    </rPh>
    <rPh sb="9" eb="11">
      <t>ソウガク</t>
    </rPh>
    <rPh sb="13" eb="15">
      <t>ゲンカ</t>
    </rPh>
    <rPh sb="15" eb="17">
      <t>ショウキャク</t>
    </rPh>
    <rPh sb="17" eb="18">
      <t>ヒ</t>
    </rPh>
    <rPh sb="19" eb="20">
      <t>トク</t>
    </rPh>
    <rPh sb="21" eb="22">
      <t>アヤマ</t>
    </rPh>
    <rPh sb="24" eb="25">
      <t>オオ</t>
    </rPh>
    <rPh sb="26" eb="28">
      <t>カショ</t>
    </rPh>
    <rPh sb="31" eb="33">
      <t>カサン</t>
    </rPh>
    <rPh sb="33" eb="34">
      <t>モ</t>
    </rPh>
    <rPh sb="39" eb="40">
      <t>カク</t>
    </rPh>
    <rPh sb="44" eb="46">
      <t>カツヨウ</t>
    </rPh>
    <phoneticPr fontId="1"/>
  </si>
  <si>
    <t>３期前</t>
    <rPh sb="1" eb="3">
      <t>キマエ</t>
    </rPh>
    <phoneticPr fontId="2"/>
  </si>
  <si>
    <t>直近期末</t>
    <rPh sb="0" eb="2">
      <t>チョッキン</t>
    </rPh>
    <rPh sb="2" eb="3">
      <t>キ</t>
    </rPh>
    <rPh sb="3" eb="4">
      <t>マツ</t>
    </rPh>
    <phoneticPr fontId="2"/>
  </si>
  <si>
    <t>賞与、賞与引当金繰入</t>
    <rPh sb="0" eb="2">
      <t>ショウヨ</t>
    </rPh>
    <rPh sb="3" eb="5">
      <t>ショウヨ</t>
    </rPh>
    <rPh sb="5" eb="7">
      <t>ヒキアテ</t>
    </rPh>
    <rPh sb="7" eb="8">
      <t>キン</t>
    </rPh>
    <rPh sb="8" eb="10">
      <t>クリイレ</t>
    </rPh>
    <phoneticPr fontId="2"/>
  </si>
  <si>
    <t>退職金、退職引当金繰入</t>
    <rPh sb="0" eb="3">
      <t>タイショクキン</t>
    </rPh>
    <rPh sb="4" eb="6">
      <t>タイショク</t>
    </rPh>
    <rPh sb="6" eb="8">
      <t>ヒキアテ</t>
    </rPh>
    <rPh sb="8" eb="9">
      <t>キン</t>
    </rPh>
    <rPh sb="9" eb="11">
      <t>クリイレ</t>
    </rPh>
    <phoneticPr fontId="2"/>
  </si>
  <si>
    <t>【法人・個人共通】</t>
    <rPh sb="1" eb="3">
      <t>ホウジン</t>
    </rPh>
    <rPh sb="4" eb="6">
      <t>コジン</t>
    </rPh>
    <rPh sb="6" eb="8">
      <t>キョウツウ</t>
    </rPh>
    <phoneticPr fontId="2"/>
  </si>
  <si>
    <t>「減価償却費」計算シート</t>
    <rPh sb="1" eb="3">
      <t>ゲンカ</t>
    </rPh>
    <rPh sb="3" eb="5">
      <t>ショウキャク</t>
    </rPh>
    <rPh sb="5" eb="6">
      <t>ヒ</t>
    </rPh>
    <rPh sb="7" eb="9">
      <t>ケイサン</t>
    </rPh>
    <phoneticPr fontId="2"/>
  </si>
  <si>
    <t>減価償却費⑱</t>
    <rPh sb="0" eb="2">
      <t>ゲンカ</t>
    </rPh>
    <rPh sb="2" eb="4">
      <t>ショウキャク</t>
    </rPh>
    <rPh sb="4" eb="5">
      <t>ヒ</t>
    </rPh>
    <phoneticPr fontId="2"/>
  </si>
  <si>
    <t>リース料</t>
    <rPh sb="3" eb="4">
      <t>リョウ</t>
    </rPh>
    <phoneticPr fontId="2"/>
  </si>
  <si>
    <t>※減価償却費には、繰延資産償却を含む</t>
    <rPh sb="1" eb="3">
      <t>ゲンカ</t>
    </rPh>
    <rPh sb="3" eb="5">
      <t>ショウキャク</t>
    </rPh>
    <rPh sb="5" eb="6">
      <t>ヒ</t>
    </rPh>
    <rPh sb="9" eb="11">
      <t>クリノベ</t>
    </rPh>
    <rPh sb="11" eb="13">
      <t>シサン</t>
    </rPh>
    <rPh sb="13" eb="15">
      <t>ショウキャク</t>
    </rPh>
    <rPh sb="16" eb="17">
      <t>フク</t>
    </rPh>
    <phoneticPr fontId="2"/>
  </si>
  <si>
    <t>※一般管理費だけでなく、製造原価や売上原価に計上している減価償却費やリース料も加算すること</t>
    <rPh sb="1" eb="3">
      <t>イッパン</t>
    </rPh>
    <rPh sb="3" eb="6">
      <t>カンリヒ</t>
    </rPh>
    <rPh sb="12" eb="14">
      <t>セイゾウ</t>
    </rPh>
    <rPh sb="14" eb="16">
      <t>ゲンカ</t>
    </rPh>
    <rPh sb="17" eb="21">
      <t>ウリアゲゲンカ</t>
    </rPh>
    <phoneticPr fontId="2"/>
  </si>
  <si>
    <t>本社住所と同じ</t>
    <rPh sb="0" eb="4">
      <t>ホンシャジュウショ</t>
    </rPh>
    <rPh sb="5" eb="6">
      <t>オナ</t>
    </rPh>
    <phoneticPr fontId="2"/>
  </si>
  <si>
    <t>設置場所と同じ</t>
    <rPh sb="0" eb="4">
      <t>セッチバショ</t>
    </rPh>
    <rPh sb="5" eb="6">
      <t>オナ</t>
    </rPh>
    <phoneticPr fontId="2"/>
  </si>
  <si>
    <t>生年月日</t>
    <rPh sb="0" eb="2">
      <t>セイネン</t>
    </rPh>
    <rPh sb="2" eb="4">
      <t>ガッピ</t>
    </rPh>
    <phoneticPr fontId="2"/>
  </si>
  <si>
    <t>元号
大正：T
昭和：S
平成：H</t>
    <rPh sb="0" eb="2">
      <t>ゲンゴウ</t>
    </rPh>
    <rPh sb="3" eb="5">
      <t>タイショウ</t>
    </rPh>
    <rPh sb="8" eb="10">
      <t>ショウワ</t>
    </rPh>
    <rPh sb="13" eb="15">
      <t>ヘイセイ</t>
    </rPh>
    <phoneticPr fontId="2"/>
  </si>
  <si>
    <t>役職名</t>
    <rPh sb="0" eb="3">
      <t>ヤクショクメイ</t>
    </rPh>
    <phoneticPr fontId="2"/>
  </si>
  <si>
    <t>様式第１号の３</t>
  </si>
  <si>
    <t>（注）１　役員全員を記載してください。</t>
    <phoneticPr fontId="2"/>
  </si>
  <si>
    <t>氏名カナ
(半角ｶﾅ、姓と名は
半角スペースで分ける)</t>
    <rPh sb="0" eb="2">
      <t>シメイ</t>
    </rPh>
    <rPh sb="6" eb="8">
      <t>ハンカク</t>
    </rPh>
    <rPh sb="11" eb="12">
      <t>セイ</t>
    </rPh>
    <rPh sb="13" eb="14">
      <t>メイ</t>
    </rPh>
    <rPh sb="16" eb="18">
      <t>ハンカク</t>
    </rPh>
    <rPh sb="23" eb="24">
      <t>ワ</t>
    </rPh>
    <phoneticPr fontId="2"/>
  </si>
  <si>
    <t>性別
男性：M
女性：F</t>
    <rPh sb="0" eb="2">
      <t>セイベツ</t>
    </rPh>
    <rPh sb="3" eb="5">
      <t>ダンセイ</t>
    </rPh>
    <rPh sb="8" eb="10">
      <t>ジョセイ</t>
    </rPh>
    <phoneticPr fontId="2"/>
  </si>
  <si>
    <t>氏名
(全角、姓と名は
全角スペースで分ける)</t>
    <rPh sb="0" eb="2">
      <t>シメイ</t>
    </rPh>
    <rPh sb="4" eb="6">
      <t>ゼンカク</t>
    </rPh>
    <rPh sb="7" eb="8">
      <t>セイ</t>
    </rPh>
    <rPh sb="9" eb="10">
      <t>メイ</t>
    </rPh>
    <rPh sb="12" eb="14">
      <t>ゼンカク</t>
    </rPh>
    <rPh sb="19" eb="20">
      <t>ワ</t>
    </rPh>
    <phoneticPr fontId="2"/>
  </si>
  <si>
    <t>　　　２　必要に応じて適宜、行を追加してください。</t>
    <phoneticPr fontId="2"/>
  </si>
  <si>
    <t>役　員　名　簿</t>
    <rPh sb="0" eb="1">
      <t>ヤク</t>
    </rPh>
    <rPh sb="2" eb="3">
      <t>イン</t>
    </rPh>
    <rPh sb="4" eb="5">
      <t>ナ</t>
    </rPh>
    <rPh sb="6" eb="7">
      <t>ボ</t>
    </rPh>
    <phoneticPr fontId="2"/>
  </si>
  <si>
    <t>様式第１号の４別添</t>
    <phoneticPr fontId="2"/>
  </si>
  <si>
    <t>様式第１号の４</t>
    <rPh sb="0" eb="2">
      <t>ヨウシキ</t>
    </rPh>
    <rPh sb="2" eb="3">
      <t>ダイ</t>
    </rPh>
    <rPh sb="4" eb="5">
      <t>ゴウ</t>
    </rPh>
    <phoneticPr fontId="2"/>
  </si>
  <si>
    <t>申　請　者　調　書</t>
    <rPh sb="0" eb="1">
      <t>サル</t>
    </rPh>
    <rPh sb="2" eb="3">
      <t>ショウ</t>
    </rPh>
    <rPh sb="4" eb="5">
      <t>シャ</t>
    </rPh>
    <rPh sb="6" eb="7">
      <t>チョウ</t>
    </rPh>
    <rPh sb="8" eb="9">
      <t>ショ</t>
    </rPh>
    <phoneticPr fontId="2"/>
  </si>
  <si>
    <t>補助区分</t>
    <rPh sb="0" eb="4">
      <t>ホジョクブン</t>
    </rPh>
    <phoneticPr fontId="2"/>
  </si>
  <si>
    <t>（２）取り組む内容</t>
    <rPh sb="3" eb="4">
      <t>ト</t>
    </rPh>
    <rPh sb="5" eb="6">
      <t>ク</t>
    </rPh>
    <rPh sb="7" eb="9">
      <t>ナイヨウ</t>
    </rPh>
    <phoneticPr fontId="2"/>
  </si>
  <si>
    <t>（３）投資回収期間</t>
    <rPh sb="3" eb="9">
      <t>トウシカイシュウキカン</t>
    </rPh>
    <phoneticPr fontId="2"/>
  </si>
  <si>
    <t>賃金引き上げ額
（b-a）</t>
    <phoneticPr fontId="2"/>
  </si>
  <si>
    <t>基準となる
締日又は支給日
（a）</t>
    <rPh sb="0" eb="2">
      <t>キジュン</t>
    </rPh>
    <phoneticPr fontId="2"/>
  </si>
  <si>
    <t>補助事業終了時直近の
締日又は支給日
（b）</t>
    <phoneticPr fontId="2"/>
  </si>
  <si>
    <t>（１）導入する設備等の名称、型番、金額</t>
    <rPh sb="3" eb="5">
      <t>ドウニュウ</t>
    </rPh>
    <rPh sb="7" eb="10">
      <t>セツビナド</t>
    </rPh>
    <rPh sb="11" eb="13">
      <t>メイショウ</t>
    </rPh>
    <rPh sb="14" eb="16">
      <t>カタバン</t>
    </rPh>
    <rPh sb="17" eb="19">
      <t>キンガク</t>
    </rPh>
    <phoneticPr fontId="2"/>
  </si>
  <si>
    <t>事　業　計　画　書</t>
    <rPh sb="0" eb="1">
      <t>コト</t>
    </rPh>
    <rPh sb="2" eb="3">
      <t>ギョウ</t>
    </rPh>
    <rPh sb="4" eb="5">
      <t>ケイ</t>
    </rPh>
    <rPh sb="6" eb="7">
      <t>ガ</t>
    </rPh>
    <rPh sb="8" eb="9">
      <t>ショ</t>
    </rPh>
    <phoneticPr fontId="2"/>
  </si>
  <si>
    <r>
      <t>事業場内最低賃金
時給換算額</t>
    </r>
    <r>
      <rPr>
        <sz val="8"/>
        <color theme="1"/>
        <rFont val="BIZ UD明朝 Medium"/>
        <family val="1"/>
        <charset val="128"/>
      </rPr>
      <t>※６</t>
    </r>
    <rPh sb="0" eb="8">
      <t>ジギョウジョウナイサイテイチンギン</t>
    </rPh>
    <rPh sb="9" eb="14">
      <t>ジキュウカンサンガク</t>
    </rPh>
    <phoneticPr fontId="2"/>
  </si>
  <si>
    <t>←「１号の５」の「県補助金」の額を参照し自動入力されます</t>
    <rPh sb="3" eb="4">
      <t>ゴウ</t>
    </rPh>
    <rPh sb="9" eb="10">
      <t>ケン</t>
    </rPh>
    <rPh sb="10" eb="13">
      <t>ホジョキン</t>
    </rPh>
    <rPh sb="15" eb="16">
      <t>ガク</t>
    </rPh>
    <rPh sb="17" eb="19">
      <t>サンショウ</t>
    </rPh>
    <rPh sb="20" eb="22">
      <t>ジドウ</t>
    </rPh>
    <rPh sb="22" eb="24">
      <t>ニュウリョク</t>
    </rPh>
    <phoneticPr fontId="2"/>
  </si>
  <si>
    <t>円</t>
    <rPh sb="0" eb="1">
      <t>エン</t>
    </rPh>
    <phoneticPr fontId="2"/>
  </si>
  <si>
    <t>←「賃金引き上げ額」は自動計算されます</t>
    <rPh sb="2" eb="4">
      <t>チンギン</t>
    </rPh>
    <rPh sb="4" eb="5">
      <t>ヒ</t>
    </rPh>
    <rPh sb="6" eb="7">
      <t>ア</t>
    </rPh>
    <rPh sb="8" eb="9">
      <t>ガク</t>
    </rPh>
    <rPh sb="11" eb="13">
      <t>ジドウ</t>
    </rPh>
    <rPh sb="13" eb="15">
      <t>ケイサン</t>
    </rPh>
    <phoneticPr fontId="2"/>
  </si>
  <si>
    <t>様式第１号の６</t>
    <phoneticPr fontId="2"/>
  </si>
  <si>
    <t>←「１号」から自動転記されます</t>
    <rPh sb="3" eb="4">
      <t>ゴウ</t>
    </rPh>
    <rPh sb="7" eb="11">
      <t>ジドウテンキ</t>
    </rPh>
    <phoneticPr fontId="2"/>
  </si>
  <si>
    <t>暴力団排除に係る誓約書</t>
    <rPh sb="0" eb="3">
      <t>ボウリョクダン</t>
    </rPh>
    <rPh sb="3" eb="5">
      <t>ハイジョ</t>
    </rPh>
    <rPh sb="6" eb="7">
      <t>カカ</t>
    </rPh>
    <rPh sb="8" eb="11">
      <t>セイヤクショ</t>
    </rPh>
    <phoneticPr fontId="2"/>
  </si>
  <si>
    <t>（１）</t>
    <phoneticPr fontId="2"/>
  </si>
  <si>
    <t>（２）</t>
    <phoneticPr fontId="2"/>
  </si>
  <si>
    <t>１</t>
    <phoneticPr fontId="2"/>
  </si>
  <si>
    <t>２</t>
    <phoneticPr fontId="2"/>
  </si>
  <si>
    <t>３</t>
    <phoneticPr fontId="2"/>
  </si>
  <si>
    <t>４</t>
    <phoneticPr fontId="2"/>
  </si>
  <si>
    <t>　申請者は、法第２条第６号に規定する暴力団員が役員等になっている団体ではありません。</t>
    <phoneticPr fontId="2"/>
  </si>
  <si>
    <t>　申請者は、暴力団員でなくなった日から５年を経過しない者が役員等になっている団体ではありません。</t>
    <phoneticPr fontId="2"/>
  </si>
  <si>
    <t>　申請者及び申請者の役員等は、次に掲げる暴力団又は暴力団員と密接な関係を有する団体ではありません。</t>
    <phoneticPr fontId="2"/>
  </si>
  <si>
    <t>暴力団員が事業主又は役員に就任している団体</t>
    <phoneticPr fontId="2"/>
  </si>
  <si>
    <t>暴力団員が実質的に運営している団体</t>
    <phoneticPr fontId="2"/>
  </si>
  <si>
    <t>（３）</t>
  </si>
  <si>
    <t>（４）</t>
  </si>
  <si>
    <t>（５）</t>
  </si>
  <si>
    <t>（６）</t>
  </si>
  <si>
    <t>５</t>
    <phoneticPr fontId="2"/>
  </si>
  <si>
    <t>６</t>
    <phoneticPr fontId="2"/>
  </si>
  <si>
    <t>　申請者が実施する事業(事業の準備を含む。）により暴力団を利することとならないようにするとともに、県が実施する暴力団の排除に関する施策に協力します。</t>
    <phoneticPr fontId="2"/>
  </si>
  <si>
    <t>　上記のほか、関係法令を遵守するとともに、暴力団の排除を推進し、県民の安全で平穏な生活の確保及び福岡県における社会経済活動の健全な発展に寄与します。</t>
    <phoneticPr fontId="2"/>
  </si>
  <si>
    <t>暴力団員であることを知りながら、その者を雇用し、又は使用している団体</t>
    <phoneticPr fontId="2"/>
  </si>
  <si>
    <t>契約の相手方が暴力団員であることを知りながら、その者と商取引に係る契約を締結している団体</t>
    <phoneticPr fontId="2"/>
  </si>
  <si>
    <t>暴力団又は暴力団員に対して経済上の利益又は便宜を供与している団体</t>
    <phoneticPr fontId="2"/>
  </si>
  <si>
    <t>暴力団又は暴力団員と社会的に非難される関係を有している団体</t>
    <phoneticPr fontId="2"/>
  </si>
  <si>
    <t>様式第１号の７</t>
    <phoneticPr fontId="2"/>
  </si>
  <si>
    <t>　従業員を雇用している場合、補助事業終了時までに、事業場内最低賃金を３０円以上引上げること。</t>
    <phoneticPr fontId="2"/>
  </si>
  <si>
    <t>２</t>
    <phoneticPr fontId="2"/>
  </si>
  <si>
    <t>　福岡県中小企業生産性向上支援センターの生産性アドバイザーの支援のもと、真摯に生産性向上に取り組むこと。また、事業終了後も、継続して生産性向上を進めること。</t>
    <phoneticPr fontId="2"/>
  </si>
  <si>
    <t>　事業成果について、事例集への掲載や講演会、シンポジウム等での事例発表を県から依頼されたときは、できる限り協力するとともに、自らも積極的に公表すること。また、他の県内中小企業からの問い合わせ等にも真摯に対応すること。</t>
    <phoneticPr fontId="2"/>
  </si>
  <si>
    <t>　現在雇用している従業員がおらず、かつ、今後従業員を雇用する場合は、雇用時から補助事業終了時までに、事業場内最低賃金を３０円以上引上げること。</t>
    <phoneticPr fontId="2"/>
  </si>
  <si>
    <t>様式第６号</t>
    <phoneticPr fontId="2"/>
  </si>
  <si>
    <t>補助事業実績報告書</t>
    <rPh sb="0" eb="4">
      <t>ホジョジギョウ</t>
    </rPh>
    <rPh sb="4" eb="6">
      <t>ジッセキ</t>
    </rPh>
    <rPh sb="6" eb="9">
      <t>ホウコクショ</t>
    </rPh>
    <phoneticPr fontId="2"/>
  </si>
  <si>
    <t>事業報告書</t>
    <rPh sb="0" eb="2">
      <t>ジギョウ</t>
    </rPh>
    <rPh sb="2" eb="5">
      <t>ホウコクショ</t>
    </rPh>
    <phoneticPr fontId="2"/>
  </si>
  <si>
    <t>補助対象経費収支決算書</t>
    <rPh sb="0" eb="6">
      <t>ホジョタイショウケイヒ</t>
    </rPh>
    <rPh sb="6" eb="11">
      <t>シュウシケッサンショ</t>
    </rPh>
    <phoneticPr fontId="2"/>
  </si>
  <si>
    <t>その他知事が必要と認める書類</t>
    <rPh sb="2" eb="3">
      <t>タ</t>
    </rPh>
    <rPh sb="3" eb="5">
      <t>チジ</t>
    </rPh>
    <rPh sb="12" eb="14">
      <t>ショルイ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</si>
  <si>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</si>
  <si>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</si>
  <si>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</si>
  <si>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</si>
  <si>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</si>
  <si>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</si>
  <si>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</si>
  <si>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</si>
  <si>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</si>
  <si>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（様式第６号の２）</t>
    <rPh sb="1" eb="3">
      <t>ヨウシキ</t>
    </rPh>
    <rPh sb="3" eb="4">
      <t>ダイ</t>
    </rPh>
    <rPh sb="5" eb="6">
      <t>ゴウ</t>
    </rPh>
    <phoneticPr fontId="2"/>
  </si>
  <si>
    <t>（様式第６号の３）</t>
    <rPh sb="1" eb="3">
      <t>ヨウシキ</t>
    </rPh>
    <rPh sb="3" eb="4">
      <t>ダイ</t>
    </rPh>
    <rPh sb="5" eb="6">
      <t>ゴウ</t>
    </rPh>
    <phoneticPr fontId="2"/>
  </si>
  <si>
    <t>様式第６号の２</t>
    <rPh sb="0" eb="2">
      <t>ヨウシキ</t>
    </rPh>
    <rPh sb="2" eb="3">
      <t>ダイ</t>
    </rPh>
    <rPh sb="4" eb="5">
      <t>ゴウ</t>
    </rPh>
    <phoneticPr fontId="2"/>
  </si>
  <si>
    <t>事　業　報　告　書</t>
    <rPh sb="0" eb="1">
      <t>コト</t>
    </rPh>
    <rPh sb="2" eb="3">
      <t>ギョウ</t>
    </rPh>
    <rPh sb="4" eb="5">
      <t>ホウ</t>
    </rPh>
    <rPh sb="6" eb="7">
      <t>コク</t>
    </rPh>
    <rPh sb="8" eb="9">
      <t>ショ</t>
    </rPh>
    <phoneticPr fontId="2"/>
  </si>
  <si>
    <t>１</t>
    <phoneticPr fontId="2"/>
  </si>
  <si>
    <t>２</t>
    <phoneticPr fontId="2"/>
  </si>
  <si>
    <t>３</t>
    <phoneticPr fontId="2"/>
  </si>
  <si>
    <t>４</t>
    <phoneticPr fontId="2"/>
  </si>
  <si>
    <r>
      <t>事業の実施状況</t>
    </r>
    <r>
      <rPr>
        <sz val="8"/>
        <color theme="1"/>
        <rFont val="BIZ UD明朝 Medium"/>
        <family val="1"/>
        <charset val="128"/>
      </rPr>
      <t>※４</t>
    </r>
    <rPh sb="0" eb="2">
      <t>ジギョウ</t>
    </rPh>
    <rPh sb="3" eb="5">
      <t>ジッシ</t>
    </rPh>
    <rPh sb="5" eb="7">
      <t>ジョウキョウ</t>
    </rPh>
    <phoneticPr fontId="2"/>
  </si>
  <si>
    <t>３</t>
    <phoneticPr fontId="2"/>
  </si>
  <si>
    <r>
      <t>事業の効果</t>
    </r>
    <r>
      <rPr>
        <sz val="8"/>
        <color theme="1"/>
        <rFont val="BIZ UD明朝 Medium"/>
        <family val="1"/>
        <charset val="128"/>
      </rPr>
      <t>※５</t>
    </r>
    <rPh sb="0" eb="2">
      <t>ジギョウ</t>
    </rPh>
    <rPh sb="3" eb="5">
      <t>コウカ</t>
    </rPh>
    <phoneticPr fontId="2"/>
  </si>
  <si>
    <r>
      <t>今後の課題と取組み予定</t>
    </r>
    <r>
      <rPr>
        <sz val="8"/>
        <color theme="1"/>
        <rFont val="BIZ UD明朝 Medium"/>
        <family val="1"/>
        <charset val="128"/>
      </rPr>
      <t>※７</t>
    </r>
    <rPh sb="0" eb="2">
      <t>コンゴ</t>
    </rPh>
    <rPh sb="3" eb="5">
      <t>カダイ</t>
    </rPh>
    <rPh sb="6" eb="8">
      <t>トリク</t>
    </rPh>
    <rPh sb="9" eb="11">
      <t>ヨテイ</t>
    </rPh>
    <phoneticPr fontId="2"/>
  </si>
  <si>
    <t>様式第６号の３</t>
    <phoneticPr fontId="2"/>
  </si>
  <si>
    <t>補助対象経費収支決算書</t>
    <rPh sb="8" eb="11">
      <t>ケッサンショ</t>
    </rPh>
    <phoneticPr fontId="2"/>
  </si>
  <si>
    <t>購入元</t>
    <rPh sb="0" eb="3">
      <t>コウニュウモト</t>
    </rPh>
    <phoneticPr fontId="2"/>
  </si>
  <si>
    <t>※ 様式第６号の２ 事業報告書「２　事業の実施状況」に記載した内容に沿って、記載すること。</t>
    <phoneticPr fontId="2"/>
  </si>
  <si>
    <t>※ 補助対象経費は、消費税額及び地方消費税額を控除した金額を記入すること。</t>
    <phoneticPr fontId="2"/>
  </si>
  <si>
    <t>※ e×2/3が補助金の交付額となる。</t>
    <phoneticPr fontId="2"/>
  </si>
  <si>
    <t>様式第８号</t>
    <phoneticPr fontId="2"/>
  </si>
  <si>
    <t>交付決定額</t>
    <rPh sb="0" eb="5">
      <t>コウフケッテイガク</t>
    </rPh>
    <phoneticPr fontId="2"/>
  </si>
  <si>
    <t>既受領額</t>
    <rPh sb="0" eb="4">
      <t>キジュリョウガク</t>
    </rPh>
    <phoneticPr fontId="2"/>
  </si>
  <si>
    <t>額の確定額</t>
    <rPh sb="0" eb="1">
      <t>ガク</t>
    </rPh>
    <rPh sb="2" eb="4">
      <t>カクテイ</t>
    </rPh>
    <rPh sb="4" eb="5">
      <t>ガク</t>
    </rPh>
    <phoneticPr fontId="2"/>
  </si>
  <si>
    <t>今回請求額</t>
    <rPh sb="0" eb="2">
      <t>コンカイ</t>
    </rPh>
    <rPh sb="2" eb="5">
      <t>セイキュウガク</t>
    </rPh>
    <phoneticPr fontId="2"/>
  </si>
  <si>
    <t>支払先</t>
    <rPh sb="0" eb="3">
      <t>シハライサキ</t>
    </rPh>
    <phoneticPr fontId="2"/>
  </si>
  <si>
    <t>４</t>
    <phoneticPr fontId="2"/>
  </si>
  <si>
    <t>５</t>
    <phoneticPr fontId="2"/>
  </si>
  <si>
    <t>振込先金融機関名</t>
    <rPh sb="0" eb="3">
      <t>フリコミサキ</t>
    </rPh>
    <rPh sb="3" eb="8">
      <t>キンユウキカンメイ</t>
    </rPh>
    <phoneticPr fontId="2"/>
  </si>
  <si>
    <t>口座の種別・番号</t>
    <rPh sb="0" eb="2">
      <t>コウザ</t>
    </rPh>
    <rPh sb="3" eb="5">
      <t>シュベツ</t>
    </rPh>
    <rPh sb="6" eb="8">
      <t>バンゴウ</t>
    </rPh>
    <phoneticPr fontId="2"/>
  </si>
  <si>
    <t>（フリガナ）</t>
    <phoneticPr fontId="2"/>
  </si>
  <si>
    <t>口座名義</t>
    <rPh sb="0" eb="4">
      <t>コウザメイギ</t>
    </rPh>
    <phoneticPr fontId="2"/>
  </si>
  <si>
    <t>口座振替</t>
    <rPh sb="0" eb="4">
      <t>コウザフリカエ</t>
    </rPh>
    <phoneticPr fontId="2"/>
  </si>
  <si>
    <t>銀行</t>
    <rPh sb="0" eb="2">
      <t>ギンコウ</t>
    </rPh>
    <phoneticPr fontId="2"/>
  </si>
  <si>
    <t>店</t>
    <rPh sb="0" eb="1">
      <t>ミセ</t>
    </rPh>
    <phoneticPr fontId="2"/>
  </si>
  <si>
    <t>NO.</t>
    <phoneticPr fontId="2"/>
  </si>
  <si>
    <t>６</t>
    <phoneticPr fontId="2"/>
  </si>
  <si>
    <t>補助対象経費支出計画書　様式第８号別紙（概算払請求の場合のみ）</t>
    <rPh sb="0" eb="6">
      <t>ホジョタイショウケイヒ</t>
    </rPh>
    <rPh sb="6" eb="11">
      <t>シシュツケイカクショ</t>
    </rPh>
    <rPh sb="12" eb="14">
      <t>ヨウシキ</t>
    </rPh>
    <rPh sb="14" eb="15">
      <t>ダイ</t>
    </rPh>
    <rPh sb="16" eb="17">
      <t>ゴウ</t>
    </rPh>
    <rPh sb="17" eb="19">
      <t>ベッシ</t>
    </rPh>
    <rPh sb="20" eb="23">
      <t>ガイサンバラ</t>
    </rPh>
    <rPh sb="23" eb="25">
      <t>セイキュウ</t>
    </rPh>
    <rPh sb="26" eb="28">
      <t>バアイ</t>
    </rPh>
    <phoneticPr fontId="2"/>
  </si>
  <si>
    <t>様式第８号別紙</t>
    <rPh sb="4" eb="5">
      <t>ゴウ</t>
    </rPh>
    <rPh sb="5" eb="7">
      <t>ベッシ</t>
    </rPh>
    <phoneticPr fontId="2"/>
  </si>
  <si>
    <t>補助対象経費収支計画書</t>
    <rPh sb="8" eb="11">
      <t>ケイカクショ</t>
    </rPh>
    <phoneticPr fontId="2"/>
  </si>
  <si>
    <t>購入／取得（予定）
年月日</t>
    <rPh sb="0" eb="2">
      <t>コウニュウ</t>
    </rPh>
    <rPh sb="3" eb="5">
      <t>シュトク</t>
    </rPh>
    <rPh sb="6" eb="8">
      <t>ヨテイ</t>
    </rPh>
    <rPh sb="10" eb="13">
      <t>ネンガッピ</t>
    </rPh>
    <phoneticPr fontId="2"/>
  </si>
  <si>
    <t>支払
（予定）
年月日</t>
    <rPh sb="0" eb="2">
      <t>シハライ</t>
    </rPh>
    <rPh sb="4" eb="6">
      <t>ヨテイ</t>
    </rPh>
    <rPh sb="8" eb="11">
      <t>ネンガッピ</t>
    </rPh>
    <phoneticPr fontId="2"/>
  </si>
  <si>
    <t>※ 補助対象経費は、消費税額及び地方消費税額を控除した金額を記入すること。</t>
    <phoneticPr fontId="2"/>
  </si>
  <si>
    <t>※ 概算払請求額は、e×2/3以内で必要とする金額。</t>
    <phoneticPr fontId="2"/>
  </si>
  <si>
    <t>様式第１０号</t>
    <rPh sb="0" eb="2">
      <t>ヨウシキ</t>
    </rPh>
    <rPh sb="2" eb="3">
      <t>ダイ</t>
    </rPh>
    <rPh sb="5" eb="6">
      <t>ゴウ</t>
    </rPh>
    <phoneticPr fontId="2"/>
  </si>
  <si>
    <t>（自署又は記名押印）</t>
    <rPh sb="1" eb="3">
      <t>ジショ</t>
    </rPh>
    <rPh sb="3" eb="4">
      <t>マタ</t>
    </rPh>
    <rPh sb="5" eb="9">
      <t>キメイオウイン</t>
    </rPh>
    <phoneticPr fontId="2"/>
  </si>
  <si>
    <t>令和</t>
    <rPh sb="0" eb="2">
      <t>レイワ</t>
    </rPh>
    <phoneticPr fontId="2"/>
  </si>
  <si>
    <t>単位：千円</t>
    <phoneticPr fontId="2"/>
  </si>
  <si>
    <t>単位：千円</t>
    <phoneticPr fontId="2"/>
  </si>
  <si>
    <t>年</t>
    <rPh sb="0" eb="1">
      <t>ネン</t>
    </rPh>
    <phoneticPr fontId="2"/>
  </si>
  <si>
    <t>月</t>
    <rPh sb="0" eb="1">
      <t>ガツ</t>
    </rPh>
    <phoneticPr fontId="2"/>
  </si>
  <si>
    <t>日</t>
    <rPh sb="0" eb="1">
      <t>ニチ</t>
    </rPh>
    <phoneticPr fontId="2"/>
  </si>
  <si>
    <t>技振第</t>
    <rPh sb="0" eb="2">
      <t>ギシン</t>
    </rPh>
    <rPh sb="2" eb="3">
      <t>ダイ</t>
    </rPh>
    <phoneticPr fontId="2"/>
  </si>
  <si>
    <t>号</t>
    <rPh sb="0" eb="1">
      <t>ゴウ</t>
    </rPh>
    <phoneticPr fontId="2"/>
  </si>
  <si>
    <t>←交付決定通知の右上の文書番号と日付を確認し、下の□の中に数字を入力して下さい。</t>
    <rPh sb="19" eb="21">
      <t>カクニン</t>
    </rPh>
    <rPh sb="23" eb="24">
      <t>シタ</t>
    </rPh>
    <rPh sb="27" eb="28">
      <t>ナカ</t>
    </rPh>
    <rPh sb="29" eb="31">
      <t>スウジ</t>
    </rPh>
    <rPh sb="32" eb="34">
      <t>ニュウリョク</t>
    </rPh>
    <rPh sb="36" eb="37">
      <t>クダ</t>
    </rPh>
    <phoneticPr fontId="2"/>
  </si>
  <si>
    <t>下の□の中に数字を入力すると、文中に反映されます。</t>
    <phoneticPr fontId="2"/>
  </si>
  <si>
    <t>←交付決定通知の交付決定額を確認し、数字を入力して下さい。</t>
    <rPh sb="8" eb="13">
      <t>コウフケッテイガク</t>
    </rPh>
    <rPh sb="14" eb="16">
      <t>カクニン</t>
    </rPh>
    <rPh sb="18" eb="20">
      <t>スウジ</t>
    </rPh>
    <rPh sb="21" eb="23">
      <t>ニュウリョク</t>
    </rPh>
    <rPh sb="25" eb="26">
      <t>クダ</t>
    </rPh>
    <phoneticPr fontId="2"/>
  </si>
  <si>
    <t>←額の確定通知の確定額を確認し、数字を入力して下さい。</t>
    <rPh sb="1" eb="2">
      <t>ガク</t>
    </rPh>
    <rPh sb="3" eb="5">
      <t>カクテイ</t>
    </rPh>
    <rPh sb="8" eb="11">
      <t>カクテイガク</t>
    </rPh>
    <rPh sb="12" eb="14">
      <t>カクニン</t>
    </rPh>
    <rPh sb="16" eb="18">
      <t>スウジ</t>
    </rPh>
    <rPh sb="19" eb="21">
      <t>ニュウリョク</t>
    </rPh>
    <rPh sb="23" eb="24">
      <t>クダ</t>
    </rPh>
    <phoneticPr fontId="2"/>
  </si>
  <si>
    <t>←県から補助金の支払いを受けている場合は、その金額を入力してください。</t>
    <rPh sb="1" eb="2">
      <t>ケン</t>
    </rPh>
    <rPh sb="4" eb="7">
      <t>ホジョキン</t>
    </rPh>
    <rPh sb="8" eb="10">
      <t>シハラ</t>
    </rPh>
    <rPh sb="12" eb="13">
      <t>ウ</t>
    </rPh>
    <rPh sb="17" eb="19">
      <t>バアイ</t>
    </rPh>
    <rPh sb="23" eb="25">
      <t>キンガク</t>
    </rPh>
    <rPh sb="26" eb="28">
      <t>ニュウリョク</t>
    </rPh>
    <phoneticPr fontId="2"/>
  </si>
  <si>
    <t>←自動計算されます（請求額＝額の確定額－既受領額）</t>
    <rPh sb="1" eb="3">
      <t>ジドウ</t>
    </rPh>
    <rPh sb="3" eb="5">
      <t>ケイサン</t>
    </rPh>
    <rPh sb="10" eb="13">
      <t>セイキュウガク</t>
    </rPh>
    <rPh sb="14" eb="15">
      <t>ガク</t>
    </rPh>
    <rPh sb="16" eb="19">
      <t>カクテイガク</t>
    </rPh>
    <rPh sb="20" eb="21">
      <t>キ</t>
    </rPh>
    <rPh sb="21" eb="23">
      <t>ジュリョウ</t>
    </rPh>
    <rPh sb="23" eb="24">
      <t>ガク</t>
    </rPh>
    <phoneticPr fontId="2"/>
  </si>
  <si>
    <t>精算払請求書</t>
    <rPh sb="0" eb="3">
      <t>セイサンバライ</t>
    </rPh>
    <rPh sb="3" eb="6">
      <t>セイキュウショ</t>
    </rPh>
    <phoneticPr fontId="2"/>
  </si>
  <si>
    <t>概算払請求書</t>
    <rPh sb="0" eb="3">
      <t>ガイサンバラ</t>
    </rPh>
    <rPh sb="3" eb="6">
      <t>セイキュウショ</t>
    </rPh>
    <phoneticPr fontId="2"/>
  </si>
  <si>
    <t>支払を受けていない場合は0を入力してください。</t>
    <rPh sb="0" eb="2">
      <t>シハライ</t>
    </rPh>
    <rPh sb="3" eb="4">
      <t>ウ</t>
    </rPh>
    <rPh sb="9" eb="11">
      <t>バアイ</t>
    </rPh>
    <rPh sb="14" eb="16">
      <t>ニュウリョク</t>
    </rPh>
    <phoneticPr fontId="2"/>
  </si>
  <si>
    <t>←金額を入力してください。</t>
    <rPh sb="1" eb="3">
      <t>キンガク</t>
    </rPh>
    <rPh sb="4" eb="6">
      <t>ニュウリョク</t>
    </rPh>
    <phoneticPr fontId="2"/>
  </si>
  <si>
    <t>←「産業分類（H25）」を参照し「中分類コード」を選択してください。「大分類コード」「大分類名」「中分類名」は自動で反映されます。</t>
    <rPh sb="13" eb="15">
      <t>サンショウ</t>
    </rPh>
    <rPh sb="17" eb="18">
      <t>ナカ</t>
    </rPh>
    <rPh sb="18" eb="20">
      <t>ブンルイ</t>
    </rPh>
    <rPh sb="25" eb="27">
      <t>センタク</t>
    </rPh>
    <rPh sb="35" eb="38">
      <t>ダイブンルイ</t>
    </rPh>
    <rPh sb="43" eb="47">
      <t>ダイブンルイメイ</t>
    </rPh>
    <rPh sb="49" eb="53">
      <t>チュウブンルイメイ</t>
    </rPh>
    <rPh sb="55" eb="57">
      <t>ジドウ</t>
    </rPh>
    <rPh sb="58" eb="60">
      <t>ハンエイ</t>
    </rPh>
    <phoneticPr fontId="2"/>
  </si>
  <si>
    <t>←「交付対象物の設置場所」が「本社住所」と同じ場合は、「本社住所と同じ」の右横の「□」にチェックを入れてください。</t>
    <rPh sb="2" eb="6">
      <t>コウフタイショウ</t>
    </rPh>
    <rPh sb="6" eb="7">
      <t>ブツ</t>
    </rPh>
    <rPh sb="8" eb="12">
      <t>セッチバショ</t>
    </rPh>
    <rPh sb="15" eb="19">
      <t>ホンシャジュウショ</t>
    </rPh>
    <rPh sb="21" eb="22">
      <t>オナ</t>
    </rPh>
    <rPh sb="23" eb="25">
      <t>バアイ</t>
    </rPh>
    <rPh sb="28" eb="32">
      <t>ホンシャジュウショ</t>
    </rPh>
    <rPh sb="33" eb="34">
      <t>オナ</t>
    </rPh>
    <rPh sb="37" eb="39">
      <t>ミギヨコ</t>
    </rPh>
    <rPh sb="49" eb="50">
      <t>イ</t>
    </rPh>
    <phoneticPr fontId="2"/>
  </si>
  <si>
    <t>チェックを入れた場合は、住所の記載は不要です。</t>
    <rPh sb="5" eb="6">
      <t>イ</t>
    </rPh>
    <rPh sb="8" eb="10">
      <t>バアイ</t>
    </rPh>
    <rPh sb="12" eb="14">
      <t>ジュウショ</t>
    </rPh>
    <rPh sb="15" eb="17">
      <t>キサイ</t>
    </rPh>
    <rPh sb="18" eb="20">
      <t>フヨウ</t>
    </rPh>
    <phoneticPr fontId="2"/>
  </si>
  <si>
    <t>←「補助金担当者連絡先」の「住所」が「本社住所」と同じ場合は、「本社住所と同じ」の右横の「□」にチェックを入れてください。</t>
    <rPh sb="2" eb="5">
      <t>ホジョキン</t>
    </rPh>
    <rPh sb="5" eb="8">
      <t>タントウシャ</t>
    </rPh>
    <rPh sb="8" eb="11">
      <t>レンラクサキ</t>
    </rPh>
    <rPh sb="14" eb="16">
      <t>ジュウショ</t>
    </rPh>
    <rPh sb="19" eb="23">
      <t>ホンシャジュウショ</t>
    </rPh>
    <rPh sb="25" eb="26">
      <t>オナ</t>
    </rPh>
    <rPh sb="27" eb="29">
      <t>バアイ</t>
    </rPh>
    <rPh sb="32" eb="36">
      <t>ホンシャジュウショ</t>
    </rPh>
    <rPh sb="37" eb="38">
      <t>オナ</t>
    </rPh>
    <rPh sb="41" eb="43">
      <t>ミギヨコ</t>
    </rPh>
    <rPh sb="53" eb="54">
      <t>イ</t>
    </rPh>
    <phoneticPr fontId="2"/>
  </si>
  <si>
    <t>「交付対象物の設置場所」と同じ場合は、「設置場所と同じ」の右横の「□」にチェックを入れてください。</t>
    <rPh sb="1" eb="6">
      <t>コウフタイショウブツ</t>
    </rPh>
    <rPh sb="7" eb="11">
      <t>セッチバショ</t>
    </rPh>
    <rPh sb="13" eb="14">
      <t>オナ</t>
    </rPh>
    <rPh sb="15" eb="17">
      <t>バアイ</t>
    </rPh>
    <rPh sb="20" eb="24">
      <t>セッチバショ</t>
    </rPh>
    <rPh sb="25" eb="26">
      <t>オナ</t>
    </rPh>
    <rPh sb="29" eb="31">
      <t>ミギヨコ</t>
    </rPh>
    <rPh sb="41" eb="42">
      <t>イ</t>
    </rPh>
    <phoneticPr fontId="2"/>
  </si>
  <si>
    <t>←「１号の２」から自動転記されます。</t>
    <rPh sb="3" eb="4">
      <t>ゴウ</t>
    </rPh>
    <rPh sb="9" eb="13">
      <t>ジドウテンキ</t>
    </rPh>
    <phoneticPr fontId="2"/>
  </si>
  <si>
    <t>←「１号の５」から自動転記されます。</t>
    <rPh sb="3" eb="4">
      <t>ゴウ</t>
    </rPh>
    <rPh sb="9" eb="13">
      <t>ジドウテンキ</t>
    </rPh>
    <phoneticPr fontId="2"/>
  </si>
  <si>
    <t>←年を入力してください。月日を選択してください。</t>
    <rPh sb="1" eb="2">
      <t>ネン</t>
    </rPh>
    <rPh sb="3" eb="5">
      <t>ニュウリョク</t>
    </rPh>
    <rPh sb="12" eb="14">
      <t>ツキヒ</t>
    </rPh>
    <rPh sb="15" eb="17">
      <t>センタク</t>
    </rPh>
    <phoneticPr fontId="2"/>
  </si>
  <si>
    <t>〒</t>
    <phoneticPr fontId="2"/>
  </si>
  <si>
    <t>①交付対象物の設置場所＝本社住所</t>
    <rPh sb="1" eb="6">
      <t>コウフタイショウブツ</t>
    </rPh>
    <rPh sb="7" eb="11">
      <t>セッチバショ</t>
    </rPh>
    <rPh sb="12" eb="16">
      <t>ホンシャジュウショ</t>
    </rPh>
    <phoneticPr fontId="2"/>
  </si>
  <si>
    <t>②担当者連絡先＝本社住所</t>
    <rPh sb="1" eb="7">
      <t>タントウシャレンラクサキ</t>
    </rPh>
    <rPh sb="8" eb="12">
      <t>ホンシャジュウショ</t>
    </rPh>
    <phoneticPr fontId="2"/>
  </si>
  <si>
    <t>③担当者連絡先＝設置場所</t>
    <rPh sb="1" eb="7">
      <t>タントウシャレンラクサキ</t>
    </rPh>
    <rPh sb="8" eb="12">
      <t>セッチバショ</t>
    </rPh>
    <phoneticPr fontId="2"/>
  </si>
  <si>
    <t>※住所欄の着色自動反映用（さわらないでください）</t>
    <rPh sb="1" eb="4">
      <t>ジュウショラン</t>
    </rPh>
    <rPh sb="5" eb="7">
      <t>チャクショク</t>
    </rPh>
    <rPh sb="7" eb="9">
      <t>ジドウ</t>
    </rPh>
    <rPh sb="9" eb="11">
      <t>ハンエイ</t>
    </rPh>
    <rPh sb="11" eb="12">
      <t>ヨウ</t>
    </rPh>
    <phoneticPr fontId="2"/>
  </si>
  <si>
    <t>④②or③</t>
    <phoneticPr fontId="2"/>
  </si>
  <si>
    <r>
      <t>パートナーシップ
構築宣言の有無</t>
    </r>
    <r>
      <rPr>
        <sz val="6"/>
        <color theme="1"/>
        <rFont val="BIZ UD明朝 Medium"/>
        <family val="1"/>
        <charset val="128"/>
      </rPr>
      <t>※９</t>
    </r>
    <phoneticPr fontId="2"/>
  </si>
  <si>
    <t>支　払
年月日</t>
    <rPh sb="0" eb="1">
      <t>シ</t>
    </rPh>
    <rPh sb="2" eb="3">
      <t>バライ</t>
    </rPh>
    <rPh sb="4" eb="7">
      <t>ネンガッピ</t>
    </rPh>
    <phoneticPr fontId="2"/>
  </si>
  <si>
    <t>購入
／取得
年月日</t>
    <rPh sb="0" eb="2">
      <t>コウニュウ</t>
    </rPh>
    <rPh sb="4" eb="6">
      <t>シュトク</t>
    </rPh>
    <rPh sb="7" eb="10">
      <t>ネンガッピ</t>
    </rPh>
    <phoneticPr fontId="2"/>
  </si>
  <si>
    <t>）</t>
    <phoneticPr fontId="2"/>
  </si>
  <si>
    <t>（</t>
    <phoneticPr fontId="2"/>
  </si>
  <si>
    <t>←右上の年月を入力すると、年度が自動入力されます。</t>
    <rPh sb="1" eb="3">
      <t>ミギウエ</t>
    </rPh>
    <rPh sb="4" eb="6">
      <t>ネンゲツ</t>
    </rPh>
    <rPh sb="7" eb="9">
      <t>ニュウリョク</t>
    </rPh>
    <rPh sb="13" eb="15">
      <t>ネンド</t>
    </rPh>
    <rPh sb="16" eb="20">
      <t>ジドウニュウリョク</t>
    </rPh>
    <phoneticPr fontId="2"/>
  </si>
  <si>
    <t>（１）</t>
    <phoneticPr fontId="2"/>
  </si>
  <si>
    <t>交付決定</t>
    <rPh sb="0" eb="4">
      <t>コウフケッテイ</t>
    </rPh>
    <phoneticPr fontId="2"/>
  </si>
  <si>
    <t>発注</t>
    <rPh sb="0" eb="2">
      <t>ハッチュウ</t>
    </rPh>
    <phoneticPr fontId="2"/>
  </si>
  <si>
    <t>納品</t>
    <rPh sb="0" eb="2">
      <t>ノウヒン</t>
    </rPh>
    <phoneticPr fontId="2"/>
  </si>
  <si>
    <t>運用</t>
    <rPh sb="0" eb="2">
      <t>ウンヨウ</t>
    </rPh>
    <phoneticPr fontId="2"/>
  </si>
  <si>
    <t>効果の検証</t>
    <rPh sb="0" eb="2">
      <t>コウカ</t>
    </rPh>
    <rPh sb="3" eb="5">
      <t>ケンショウ</t>
    </rPh>
    <phoneticPr fontId="2"/>
  </si>
  <si>
    <t>実績報告</t>
    <rPh sb="0" eb="4">
      <t>ジッセキホウコク</t>
    </rPh>
    <phoneticPr fontId="2"/>
  </si>
  <si>
    <t>（２）</t>
  </si>
  <si>
    <t>月</t>
  </si>
  <si>
    <t>月</t>
    <rPh sb="0" eb="1">
      <t>ツキ</t>
    </rPh>
    <phoneticPr fontId="2"/>
  </si>
  <si>
    <t>～</t>
    <phoneticPr fontId="2"/>
  </si>
  <si>
    <t>～</t>
    <phoneticPr fontId="2"/>
  </si>
  <si>
    <t>←「賃金引き上げ額」は自動計算されます。</t>
    <rPh sb="2" eb="4">
      <t>チンギン</t>
    </rPh>
    <rPh sb="4" eb="5">
      <t>ヒ</t>
    </rPh>
    <rPh sb="6" eb="7">
      <t>ア</t>
    </rPh>
    <rPh sb="8" eb="9">
      <t>ガク</t>
    </rPh>
    <rPh sb="11" eb="13">
      <t>ジドウ</t>
    </rPh>
    <rPh sb="13" eb="15">
      <t>ケイサン</t>
    </rPh>
    <phoneticPr fontId="2"/>
  </si>
  <si>
    <t>←自社を取り巻く業況や生産性向上にあたっての課題など、事業実施の必要性を具体的に記入してください。</t>
    <phoneticPr fontId="2"/>
  </si>
  <si>
    <t>←記載内容は様式第１号の５と合わせてください。</t>
    <phoneticPr fontId="2"/>
  </si>
  <si>
    <t>←生産性向上を効果的に図るために取組む内容を記入してください。</t>
    <phoneticPr fontId="2"/>
  </si>
  <si>
    <t>←「３　事業の具体的な内容」により生産性向上の取組みを実施した結果、現状に比べ、どのように生産性向上が図られるのか（定性的、定量的）を具体的に記入してください。</t>
    <phoneticPr fontId="2"/>
  </si>
  <si>
    <t>←機械装置、治具等の購入等に係る日数など、「３　事業の具体的な内容」に記載した内容について全て記入してください。</t>
    <phoneticPr fontId="2"/>
  </si>
  <si>
    <t>　必要に応じて（２）～（５）の内容は修正してください。</t>
    <rPh sb="1" eb="3">
      <t>ヒツヨウ</t>
    </rPh>
    <rPh sb="4" eb="5">
      <t>オウ</t>
    </rPh>
    <rPh sb="15" eb="17">
      <t>ナイヨウ</t>
    </rPh>
    <rPh sb="18" eb="20">
      <t>シュウセイ</t>
    </rPh>
    <phoneticPr fontId="2"/>
  </si>
  <si>
    <t>２期前</t>
    <rPh sb="1" eb="2">
      <t>キ</t>
    </rPh>
    <rPh sb="2" eb="3">
      <t>マエ</t>
    </rPh>
    <phoneticPr fontId="2"/>
  </si>
  <si>
    <t>（１）導入した設備等の名称、型番、金額</t>
    <rPh sb="3" eb="5">
      <t>ドウニュウ</t>
    </rPh>
    <rPh sb="7" eb="10">
      <t>セツビナド</t>
    </rPh>
    <rPh sb="11" eb="13">
      <t>メイショウ</t>
    </rPh>
    <rPh sb="14" eb="16">
      <t>カタバン</t>
    </rPh>
    <rPh sb="17" eb="19">
      <t>キンガク</t>
    </rPh>
    <phoneticPr fontId="2"/>
  </si>
  <si>
    <t>（２）取り組んだ内容</t>
    <rPh sb="3" eb="4">
      <t>ト</t>
    </rPh>
    <rPh sb="5" eb="6">
      <t>ク</t>
    </rPh>
    <rPh sb="8" eb="10">
      <t>ナイヨウ</t>
    </rPh>
    <phoneticPr fontId="2"/>
  </si>
  <si>
    <t>県補助金</t>
    <phoneticPr fontId="2"/>
  </si>
  <si>
    <t>（融資元・融資制度名：</t>
    <rPh sb="1" eb="4">
      <t>ユウシモト</t>
    </rPh>
    <phoneticPr fontId="2"/>
  </si>
  <si>
    <t>※ 金額の根拠がわかる見積書・相見積書及び装置等の内容が分かるカタログ・講座内容等の写しを添付すること。</t>
    <rPh sb="15" eb="19">
      <t>アイミツモリショ</t>
    </rPh>
    <phoneticPr fontId="2"/>
  </si>
  <si>
    <t>ただし、e×2/3が補助上限額を超える場合は、補助上限額を補助金交付申請額とすること。</t>
    <phoneticPr fontId="2"/>
  </si>
  <si>
    <t>※ 原則２社以上から見積書を徴収し、最も安価な金額を記載すること。</t>
    <phoneticPr fontId="2"/>
  </si>
  <si>
    <t>ただし、e×2/3が補助上限額を超える場合は、補助上限額を補助金の交付額とする。</t>
    <phoneticPr fontId="2"/>
  </si>
  <si>
    <t>※ 支払未済のものは金額の根拠がわかる見積書や発注書、請求書等の写し、支払済のものは銀行振込受領書等の支出を証明する資料を必ず添付すること。</t>
    <phoneticPr fontId="2"/>
  </si>
  <si>
    <r>
      <t>補助区分</t>
    </r>
    <r>
      <rPr>
        <sz val="8"/>
        <color theme="1"/>
        <rFont val="BIZ UD明朝 Medium"/>
        <family val="1"/>
        <charset val="128"/>
      </rPr>
      <t>※３</t>
    </r>
    <rPh sb="0" eb="4">
      <t>ホジョクブン</t>
    </rPh>
    <phoneticPr fontId="2"/>
  </si>
  <si>
    <r>
      <t>事業実施の
背景・必要性</t>
    </r>
    <r>
      <rPr>
        <sz val="8"/>
        <color theme="1"/>
        <rFont val="BIZ UD明朝 Medium"/>
        <family val="1"/>
        <charset val="128"/>
      </rPr>
      <t>※４</t>
    </r>
    <rPh sb="0" eb="4">
      <t>ジギョウジッシ</t>
    </rPh>
    <rPh sb="6" eb="8">
      <t>ハイケイ</t>
    </rPh>
    <rPh sb="9" eb="12">
      <t>ヒツヨウセイ</t>
    </rPh>
    <phoneticPr fontId="2"/>
  </si>
  <si>
    <r>
      <t>事業の具体的な
内容</t>
    </r>
    <r>
      <rPr>
        <sz val="8"/>
        <color theme="1"/>
        <rFont val="BIZ UD明朝 Medium"/>
        <family val="1"/>
        <charset val="128"/>
      </rPr>
      <t>※５</t>
    </r>
    <rPh sb="0" eb="2">
      <t>ジギョウ</t>
    </rPh>
    <rPh sb="3" eb="5">
      <t>グタイ</t>
    </rPh>
    <rPh sb="5" eb="6">
      <t>テキ</t>
    </rPh>
    <rPh sb="8" eb="10">
      <t>ナイヨウ</t>
    </rPh>
    <phoneticPr fontId="2"/>
  </si>
  <si>
    <r>
      <t>事業実施により
期待される効果</t>
    </r>
    <r>
      <rPr>
        <sz val="8"/>
        <color theme="1"/>
        <rFont val="BIZ UD明朝 Medium"/>
        <family val="1"/>
        <charset val="128"/>
      </rPr>
      <t>※６</t>
    </r>
    <rPh sb="0" eb="4">
      <t>ジギョウジッシ</t>
    </rPh>
    <rPh sb="8" eb="10">
      <t>キタイ</t>
    </rPh>
    <rPh sb="13" eb="15">
      <t>コウカ</t>
    </rPh>
    <phoneticPr fontId="2"/>
  </si>
  <si>
    <r>
      <t>事業場内最低賃金
時給換算額</t>
    </r>
    <r>
      <rPr>
        <sz val="8"/>
        <color theme="1"/>
        <rFont val="BIZ UD明朝 Medium"/>
        <family val="1"/>
        <charset val="128"/>
      </rPr>
      <t>※７</t>
    </r>
    <rPh sb="0" eb="8">
      <t>ジギョウジョウナイサイテイチンギン</t>
    </rPh>
    <rPh sb="9" eb="14">
      <t>ジキュウカンサンガク</t>
    </rPh>
    <phoneticPr fontId="2"/>
  </si>
  <si>
    <r>
      <t xml:space="preserve">事業スケジュール
</t>
    </r>
    <r>
      <rPr>
        <sz val="8"/>
        <color theme="1"/>
        <rFont val="BIZ UD明朝 Medium"/>
        <family val="1"/>
        <charset val="128"/>
      </rPr>
      <t>※８</t>
    </r>
    <rPh sb="0" eb="2">
      <t>ジギョウ</t>
    </rPh>
    <phoneticPr fontId="2"/>
  </si>
  <si>
    <t>（税込）</t>
    <phoneticPr fontId="2"/>
  </si>
  <si>
    <t>a</t>
    <phoneticPr fontId="2"/>
  </si>
  <si>
    <t>※ e×2/3を様式第１号の補助金交付申請額（f県補助金とも一致）とすること。</t>
    <phoneticPr fontId="2"/>
  </si>
  <si>
    <t>　このことについて、別紙事業計画書のとおり事業を実施したいので、福岡県中小企業生産性向上・賃上げ緊急支援補助金交付要綱第７条第１項の規定に基づき、関係書類を添えて、下記のとおり補助金の交付を申請します。</t>
  </si>
  <si>
    <t>　福岡県中小企業生産性向上・賃上げ緊急支援補助金の交付申請に当たり、申請者及び申請者の全役員は下記のことを誓約します。</t>
  </si>
  <si>
    <t>　この誓約の内容と事実が反することが判明した場合は、当該事実に関して福岡県が行う一切の措置に対して異議の申立てを行いません。
　また、福岡県中小企業生産性向上・賃上げ緊急支援補助金の交付決定後にこの誓約の内容と事実が反することが判明し、交付決定の全部又は一部が取り消された場合には、福岡県に対し、当該補助金の全部又は一部を返還します。
　なお、この誓約書の内容について、福岡県が福岡県警察本部に照会することを承諾します。</t>
  </si>
  <si>
    <t>　福岡県中小企業生産性向上・賃上げ緊急支援補助金の交付申請に当たり、下記のことを誓約します。</t>
  </si>
  <si>
    <t>　福岡県中小企業生産性向上・賃上げ緊急支援補助金の交付決定後に、補助要件である「事業場内最低賃金の引上げ」が達成されなかった場合、交付決定が取り消され当該補助金が支払われないことについてあらかじめ承諾し、異議の申立てを行わないこと。また、福岡県から当該補助金の返還指示があった場合、福岡県に対し当該補助金を返還すること。</t>
  </si>
  <si>
    <t>　福岡県中小企業生産性向上・賃上げ緊急支援補助金交付要綱第２０条の規定に基づき、補助事業実施年度の翌年度から３年間、県に事業成果を報告すること。</t>
    <phoneticPr fontId="2"/>
  </si>
  <si>
    <t>※ 様式第１号の４ 事業計画書「３ 事業の具体的な内容」に記載した内容に沿って、記載すること。</t>
    <phoneticPr fontId="2"/>
  </si>
  <si>
    <t>　申請者は、暴力団員による不当な行為の防止等に関する法律(平成３年法律第７７号。以下「法」という。）第２条第２号に規定する暴力団ではありません。</t>
    <rPh sb="9" eb="10">
      <t>イン</t>
    </rPh>
    <phoneticPr fontId="2"/>
  </si>
  <si>
    <t>※ 支出を証明する資料（発注書、納品書、請求書、銀行振込受領書等）を必ず添付すること。</t>
    <phoneticPr fontId="2"/>
  </si>
  <si>
    <t>（１）定性的効果</t>
    <phoneticPr fontId="2"/>
  </si>
  <si>
    <t>（２）定量的効果</t>
    <phoneticPr fontId="2"/>
  </si>
  <si>
    <t>（２）定量的効果</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</si>
</sst>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
    <numFmt numFmtId="177" formatCode="#,##0_);[Red]\(#,##0\)"/>
    <numFmt numFmtId="178" formatCode="#,##0_ "/>
    <numFmt numFmtId="179" formatCode="[$-411]ge\.m\.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BIZ UD明朝 Medium"/>
      <family val="1"/>
      <charset val="128"/>
    </font>
    <font>
      <sz val="11"/>
      <color theme="1"/>
      <name val="BIZ UD明朝 Medium"/>
      <family val="1"/>
      <charset val="128"/>
    </font>
    <font>
      <sz val="12"/>
      <name val="BIZ UD明朝 Medium"/>
      <family val="1"/>
      <charset val="128"/>
    </font>
    <font>
      <sz val="10"/>
      <name val="BIZ UD明朝 Medium"/>
      <family val="1"/>
      <charset val="128"/>
    </font>
    <font>
      <vertAlign val="superscript"/>
      <sz val="10"/>
      <name val="BIZ UD明朝 Medium"/>
      <family val="1"/>
      <charset val="128"/>
    </font>
    <font>
      <sz val="9"/>
      <name val="BIZ UD明朝 Medium"/>
      <family val="1"/>
      <charset val="128"/>
    </font>
    <font>
      <sz val="8"/>
      <name val="BIZ UD明朝 Medium"/>
      <family val="1"/>
      <charset val="128"/>
    </font>
    <font>
      <vertAlign val="superscript"/>
      <sz val="8"/>
      <name val="BIZ UD明朝 Medium"/>
      <family val="1"/>
      <charset val="128"/>
    </font>
    <font>
      <vertAlign val="superscript"/>
      <sz val="11"/>
      <name val="BIZ UD明朝 Medium"/>
      <family val="1"/>
      <charset val="128"/>
    </font>
    <font>
      <sz val="11"/>
      <color rgb="FF000000"/>
      <name val="BIZ UD明朝 Medium"/>
      <family val="1"/>
      <charset val="128"/>
    </font>
    <font>
      <sz val="6"/>
      <color theme="1"/>
      <name val="BIZ UD明朝 Medium"/>
      <family val="1"/>
      <charset val="128"/>
    </font>
    <font>
      <sz val="11"/>
      <color theme="1"/>
      <name val="BIZ UDゴシック"/>
      <family val="3"/>
      <charset val="128"/>
    </font>
    <font>
      <sz val="9"/>
      <color theme="1"/>
      <name val="BIZ UDゴシック"/>
      <family val="3"/>
      <charset val="128"/>
    </font>
    <font>
      <sz val="8"/>
      <color theme="1"/>
      <name val="BIZ UD明朝 Medium"/>
      <family val="1"/>
      <charset val="128"/>
    </font>
    <font>
      <sz val="9"/>
      <color indexed="81"/>
      <name val="BIZ UDゴシック"/>
      <family val="3"/>
      <charset val="128"/>
    </font>
    <font>
      <sz val="11"/>
      <color theme="0" tint="-0.14999847407452621"/>
      <name val="BIZ UDゴシック"/>
      <family val="3"/>
      <charset val="128"/>
    </font>
    <font>
      <sz val="11"/>
      <color theme="0" tint="-0.249977111117893"/>
      <name val="BIZ UDゴシック"/>
      <family val="3"/>
      <charset val="128"/>
    </font>
    <font>
      <sz val="11"/>
      <color rgb="FFFF0000"/>
      <name val="BIZ UD明朝 Medium"/>
      <family val="1"/>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2">
    <xf numFmtId="0" fontId="0" fillId="0" borderId="0" xfId="0">
      <alignment vertical="center"/>
    </xf>
    <xf numFmtId="0" fontId="9" fillId="2" borderId="16" xfId="0" applyFont="1" applyFill="1" applyBorder="1" applyAlignment="1" applyProtection="1">
      <alignment horizontal="center" vertical="top"/>
      <protection locked="0"/>
    </xf>
    <xf numFmtId="0" fontId="9" fillId="2" borderId="16" xfId="0" applyFont="1" applyFill="1" applyBorder="1" applyAlignment="1" applyProtection="1">
      <alignment horizontal="center" vertical="top"/>
    </xf>
    <xf numFmtId="0" fontId="4" fillId="0" borderId="0" xfId="0" applyFont="1" applyBorder="1">
      <alignment vertical="center"/>
    </xf>
    <xf numFmtId="0" fontId="4" fillId="0" borderId="21" xfId="0" applyFont="1" applyBorder="1">
      <alignment vertical="center"/>
    </xf>
    <xf numFmtId="0" fontId="4" fillId="0" borderId="0" xfId="0" applyFont="1" applyAlignment="1">
      <alignment horizontal="right" vertical="center"/>
    </xf>
    <xf numFmtId="177" fontId="3" fillId="0" borderId="1" xfId="0" applyNumberFormat="1" applyFont="1" applyBorder="1" applyAlignment="1" applyProtection="1">
      <alignment horizontal="right" vertical="center"/>
      <protection locked="0"/>
    </xf>
    <xf numFmtId="178" fontId="3" fillId="0" borderId="1" xfId="0" applyNumberFormat="1" applyFont="1" applyBorder="1" applyAlignment="1" applyProtection="1">
      <alignment horizontal="right" vertical="center"/>
      <protection locked="0"/>
    </xf>
    <xf numFmtId="177" fontId="3" fillId="0" borderId="1" xfId="0" applyNumberFormat="1" applyFont="1" applyBorder="1" applyAlignment="1" applyProtection="1">
      <alignment vertical="center"/>
      <protection locked="0"/>
    </xf>
    <xf numFmtId="178" fontId="3" fillId="0" borderId="1" xfId="0" applyNumberFormat="1" applyFont="1" applyBorder="1" applyAlignment="1" applyProtection="1">
      <alignment vertical="center"/>
      <protection locked="0"/>
    </xf>
    <xf numFmtId="178" fontId="4" fillId="0" borderId="10" xfId="0" applyNumberFormat="1" applyFont="1" applyBorder="1" applyAlignment="1" applyProtection="1">
      <alignment horizontal="right" vertical="center"/>
      <protection locked="0"/>
    </xf>
    <xf numFmtId="0" fontId="4" fillId="0" borderId="10" xfId="0" applyFont="1" applyBorder="1" applyAlignment="1">
      <alignment horizontal="right" vertical="center"/>
    </xf>
    <xf numFmtId="0" fontId="4" fillId="0" borderId="0" xfId="0" applyFont="1" applyAlignment="1">
      <alignment horizontal="centerContinuous" vertical="center"/>
    </xf>
    <xf numFmtId="0" fontId="4" fillId="0" borderId="0" xfId="0" applyFont="1">
      <alignment vertical="center"/>
    </xf>
    <xf numFmtId="0" fontId="4" fillId="0" borderId="2" xfId="0" applyFont="1" applyBorder="1">
      <alignment vertical="center"/>
    </xf>
    <xf numFmtId="0" fontId="4" fillId="0" borderId="22" xfId="0" applyFont="1" applyBorder="1">
      <alignment vertical="center"/>
    </xf>
    <xf numFmtId="0" fontId="4" fillId="0" borderId="8" xfId="0" applyFont="1" applyBorder="1">
      <alignment vertical="center"/>
    </xf>
    <xf numFmtId="0" fontId="4" fillId="0" borderId="10" xfId="0" applyFont="1" applyBorder="1">
      <alignment vertical="center"/>
    </xf>
    <xf numFmtId="0" fontId="14" fillId="0" borderId="0" xfId="0" applyFont="1" applyAlignment="1">
      <alignment vertical="center"/>
    </xf>
    <xf numFmtId="0" fontId="14" fillId="0" borderId="0" xfId="0" applyFont="1">
      <alignment vertical="center"/>
    </xf>
    <xf numFmtId="0" fontId="4" fillId="0" borderId="0" xfId="0" applyFont="1" applyAlignment="1">
      <alignment horizontal="left" vertical="center"/>
    </xf>
    <xf numFmtId="0" fontId="4" fillId="0" borderId="1" xfId="0" applyFont="1" applyBorder="1">
      <alignment vertical="center"/>
    </xf>
    <xf numFmtId="0" fontId="4" fillId="0" borderId="4" xfId="0" applyFont="1" applyBorder="1" applyAlignment="1">
      <alignment horizontal="right" vertical="center"/>
    </xf>
    <xf numFmtId="0" fontId="4" fillId="0" borderId="11" xfId="0" applyFont="1" applyBorder="1">
      <alignment vertical="center"/>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15" fillId="0" borderId="37" xfId="0" applyFont="1" applyBorder="1" applyAlignment="1" applyProtection="1">
      <alignment vertical="center" wrapText="1"/>
    </xf>
    <xf numFmtId="41" fontId="15" fillId="0" borderId="1" xfId="0" applyNumberFormat="1" applyFont="1" applyBorder="1" applyAlignment="1" applyProtection="1">
      <alignment vertical="center" shrinkToFit="1"/>
      <protection locked="0"/>
    </xf>
    <xf numFmtId="41" fontId="15" fillId="0" borderId="38" xfId="0" applyNumberFormat="1" applyFont="1" applyBorder="1" applyAlignment="1" applyProtection="1">
      <alignment vertical="center" shrinkToFit="1"/>
      <protection locked="0"/>
    </xf>
    <xf numFmtId="0" fontId="15" fillId="0" borderId="39" xfId="0" applyFont="1" applyBorder="1" applyAlignment="1" applyProtection="1">
      <alignment vertical="center" wrapText="1"/>
    </xf>
    <xf numFmtId="0" fontId="14" fillId="0" borderId="0" xfId="0" applyFont="1" applyProtection="1">
      <alignment vertical="center"/>
    </xf>
    <xf numFmtId="0" fontId="15" fillId="0" borderId="34" xfId="0" applyFont="1" applyBorder="1" applyAlignment="1" applyProtection="1">
      <alignment horizontal="center" vertical="center"/>
    </xf>
    <xf numFmtId="0" fontId="15" fillId="0" borderId="35" xfId="0" applyFont="1" applyBorder="1" applyAlignment="1" applyProtection="1">
      <alignment horizontal="center" vertical="center"/>
    </xf>
    <xf numFmtId="0" fontId="15" fillId="0" borderId="36" xfId="0" applyFont="1" applyBorder="1" applyAlignment="1" applyProtection="1">
      <alignment horizontal="center" vertical="center"/>
    </xf>
    <xf numFmtId="0" fontId="4" fillId="0" borderId="7" xfId="0" applyFont="1" applyBorder="1">
      <alignment vertical="center"/>
    </xf>
    <xf numFmtId="0" fontId="3" fillId="0" borderId="0" xfId="0" applyFont="1" applyAlignment="1">
      <alignment horizontal="lef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4" fillId="0" borderId="0" xfId="0" applyFont="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pplyAlignment="1">
      <alignment vertical="center" wrapText="1"/>
    </xf>
    <xf numFmtId="0" fontId="4" fillId="0" borderId="5" xfId="0" applyFont="1" applyBorder="1" applyAlignment="1">
      <alignment horizontal="righ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NumberFormat="1" applyFont="1">
      <alignment vertical="center"/>
    </xf>
    <xf numFmtId="0" fontId="4" fillId="0" borderId="0" xfId="0" quotePrefix="1" applyFont="1" applyAlignment="1">
      <alignment horizontal="right" vertical="center"/>
    </xf>
    <xf numFmtId="0" fontId="4" fillId="0" borderId="0" xfId="0" applyFont="1" applyAlignment="1">
      <alignment vertical="center"/>
    </xf>
    <xf numFmtId="3" fontId="4" fillId="0" borderId="0" xfId="0" applyNumberFormat="1" applyFont="1" applyAlignment="1">
      <alignment vertical="center"/>
    </xf>
    <xf numFmtId="0" fontId="4" fillId="0" borderId="9" xfId="0" applyFont="1" applyBorder="1" applyAlignment="1">
      <alignment horizontal="right" vertical="center"/>
    </xf>
    <xf numFmtId="0" fontId="4" fillId="0" borderId="0" xfId="0" applyFont="1" applyBorder="1" applyAlignment="1">
      <alignment vertical="center"/>
    </xf>
    <xf numFmtId="0" fontId="4" fillId="0" borderId="1" xfId="0" applyFont="1" applyBorder="1" applyAlignment="1" applyProtection="1">
      <alignment horizontal="center" vertical="center"/>
      <protection locked="0"/>
    </xf>
    <xf numFmtId="0" fontId="4" fillId="0" borderId="8" xfId="0" quotePrefix="1" applyFont="1" applyBorder="1" applyAlignment="1">
      <alignment horizontal="center" vertical="center"/>
    </xf>
    <xf numFmtId="0" fontId="4" fillId="0" borderId="44" xfId="0" applyFont="1" applyBorder="1" applyAlignment="1">
      <alignment horizontal="left" vertical="center"/>
    </xf>
    <xf numFmtId="0" fontId="4" fillId="0" borderId="46" xfId="0" applyFont="1" applyBorder="1" applyAlignment="1">
      <alignment horizontal="left" vertical="center"/>
    </xf>
    <xf numFmtId="0" fontId="4" fillId="0" borderId="0" xfId="0" applyFont="1" applyProtection="1">
      <alignment vertical="center"/>
    </xf>
    <xf numFmtId="0" fontId="3" fillId="0" borderId="0" xfId="0" applyFont="1" applyAlignme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right" vertical="center"/>
      <protection locked="0"/>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2" xfId="0" applyFont="1" applyBorder="1" applyAlignment="1" applyProtection="1">
      <alignment vertical="center"/>
    </xf>
    <xf numFmtId="0" fontId="9" fillId="2" borderId="15" xfId="0" applyFont="1" applyFill="1" applyBorder="1" applyAlignment="1" applyProtection="1">
      <alignment horizontal="right" vertical="top"/>
    </xf>
    <xf numFmtId="0" fontId="9" fillId="2" borderId="17" xfId="0" applyFont="1" applyFill="1" applyBorder="1" applyAlignment="1" applyProtection="1">
      <alignment vertical="top"/>
    </xf>
    <xf numFmtId="0" fontId="9" fillId="2" borderId="16" xfId="0" applyFont="1" applyFill="1" applyBorder="1" applyAlignment="1" applyProtection="1">
      <alignment horizontal="right" vertical="top"/>
    </xf>
    <xf numFmtId="0" fontId="9" fillId="2" borderId="16" xfId="0" applyFont="1" applyFill="1" applyBorder="1" applyAlignment="1" applyProtection="1">
      <alignment vertical="top"/>
    </xf>
    <xf numFmtId="0" fontId="3" fillId="0" borderId="5" xfId="0" applyFont="1" applyBorder="1" applyAlignment="1" applyProtection="1">
      <alignment vertical="center"/>
    </xf>
    <xf numFmtId="176" fontId="3" fillId="0" borderId="6" xfId="0" applyNumberFormat="1" applyFont="1" applyBorder="1" applyAlignment="1" applyProtection="1">
      <alignment horizontal="right" vertical="center"/>
    </xf>
    <xf numFmtId="0" fontId="3" fillId="0" borderId="6"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6" fillId="0" borderId="0" xfId="0" applyFont="1" applyAlignment="1" applyProtection="1">
      <alignment horizontal="justify" vertical="center"/>
    </xf>
    <xf numFmtId="0" fontId="4" fillId="0" borderId="0" xfId="0" applyFont="1" applyAlignment="1" applyProtection="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15" xfId="0" applyFont="1" applyBorder="1" applyAlignment="1" applyProtection="1">
      <alignmen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4" fillId="0" borderId="0" xfId="0" applyFont="1" applyAlignment="1">
      <alignment horizontal="right" vertical="center"/>
    </xf>
    <xf numFmtId="0" fontId="4" fillId="0" borderId="0" xfId="0" quotePrefix="1" applyFont="1" applyAlignment="1">
      <alignment horizontal="centerContinuous" vertical="center"/>
    </xf>
    <xf numFmtId="0" fontId="3" fillId="0" borderId="0" xfId="0" applyFont="1" applyAlignment="1" applyProtection="1">
      <alignment horizontal="centerContinuous" vertical="center"/>
    </xf>
    <xf numFmtId="0" fontId="4" fillId="0" borderId="0" xfId="0" applyFont="1" applyAlignment="1" applyProtection="1">
      <alignment horizontal="centerContinuous" vertical="center"/>
    </xf>
    <xf numFmtId="0" fontId="18" fillId="0" borderId="0" xfId="0" applyFont="1" applyProtection="1">
      <alignment vertical="center"/>
      <protection locked="0"/>
    </xf>
    <xf numFmtId="38" fontId="4" fillId="0" borderId="8" xfId="1" applyFont="1" applyBorder="1">
      <alignment vertical="center"/>
    </xf>
    <xf numFmtId="179" fontId="3" fillId="0" borderId="1" xfId="0" applyNumberFormat="1" applyFont="1" applyBorder="1" applyAlignment="1" applyProtection="1">
      <alignment horizontal="right" vertical="center"/>
      <protection locked="0"/>
    </xf>
    <xf numFmtId="179" fontId="3" fillId="0" borderId="1" xfId="0" applyNumberFormat="1" applyFont="1" applyBorder="1" applyAlignment="1" applyProtection="1">
      <alignment vertical="center"/>
      <protection locked="0"/>
    </xf>
    <xf numFmtId="38" fontId="4" fillId="0" borderId="6" xfId="1" applyFont="1" applyBorder="1">
      <alignment vertical="center"/>
    </xf>
    <xf numFmtId="179" fontId="3" fillId="0" borderId="1" xfId="0" applyNumberFormat="1" applyFont="1" applyBorder="1" applyAlignment="1" applyProtection="1">
      <alignment horizontal="left" vertical="center"/>
      <protection locked="0"/>
    </xf>
    <xf numFmtId="0" fontId="14" fillId="0" borderId="0" xfId="0" applyFont="1" applyAlignment="1" applyProtection="1">
      <alignment vertical="center"/>
    </xf>
    <xf numFmtId="0" fontId="4" fillId="0" borderId="2" xfId="0" applyFont="1" applyBorder="1" applyProtection="1">
      <alignment vertical="center"/>
    </xf>
    <xf numFmtId="0" fontId="3" fillId="0" borderId="3" xfId="0" applyFont="1" applyBorder="1" applyAlignment="1" applyProtection="1">
      <alignment vertical="center"/>
    </xf>
    <xf numFmtId="0" fontId="4" fillId="0" borderId="15" xfId="0" applyFont="1" applyBorder="1" applyProtection="1">
      <alignment vertical="center"/>
    </xf>
    <xf numFmtId="0" fontId="3" fillId="0" borderId="16" xfId="0" applyFont="1" applyBorder="1" applyAlignment="1" applyProtection="1">
      <alignment vertical="center"/>
    </xf>
    <xf numFmtId="3" fontId="9" fillId="2" borderId="16" xfId="0" applyNumberFormat="1" applyFont="1" applyFill="1" applyBorder="1" applyAlignment="1" applyProtection="1">
      <alignment horizontal="center" vertical="top"/>
    </xf>
    <xf numFmtId="0" fontId="4" fillId="0" borderId="0" xfId="0" applyFont="1" applyBorder="1" applyProtection="1">
      <alignment vertical="center"/>
    </xf>
    <xf numFmtId="0" fontId="4" fillId="0" borderId="5" xfId="0" applyFont="1" applyBorder="1" applyAlignment="1" applyProtection="1">
      <alignment horizontal="center" vertical="center"/>
    </xf>
    <xf numFmtId="0" fontId="3" fillId="0" borderId="6" xfId="0" applyFont="1" applyBorder="1" applyAlignment="1" applyProtection="1">
      <alignment vertical="center"/>
    </xf>
    <xf numFmtId="0" fontId="4" fillId="0" borderId="18" xfId="0" applyFont="1" applyBorder="1" applyProtection="1">
      <alignment vertical="center"/>
    </xf>
    <xf numFmtId="0" fontId="4" fillId="0" borderId="19" xfId="0" applyFont="1" applyBorder="1" applyProtection="1">
      <alignment vertical="center"/>
    </xf>
    <xf numFmtId="0" fontId="4" fillId="0" borderId="20" xfId="0" applyFont="1" applyBorder="1" applyProtection="1">
      <alignment vertical="center"/>
    </xf>
    <xf numFmtId="0" fontId="3" fillId="0" borderId="0" xfId="0" applyFont="1" applyBorder="1" applyAlignment="1" applyProtection="1">
      <alignment horizontal="justify" vertical="center"/>
    </xf>
    <xf numFmtId="0" fontId="4" fillId="0" borderId="8"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0" fontId="4" fillId="0" borderId="22" xfId="0" applyFont="1" applyBorder="1" applyAlignment="1" applyProtection="1">
      <alignment horizontal="center" vertical="center"/>
    </xf>
    <xf numFmtId="0" fontId="3" fillId="0" borderId="9" xfId="0" applyFont="1" applyBorder="1" applyAlignment="1" applyProtection="1">
      <alignment wrapText="1"/>
    </xf>
    <xf numFmtId="0" fontId="4" fillId="0" borderId="8" xfId="0" applyFont="1" applyBorder="1" applyAlignment="1" applyProtection="1">
      <alignment horizontal="center" vertical="center"/>
    </xf>
    <xf numFmtId="0" fontId="3" fillId="0" borderId="0" xfId="0" applyFont="1" applyBorder="1" applyAlignment="1" applyProtection="1">
      <alignment wrapText="1"/>
    </xf>
    <xf numFmtId="0" fontId="3" fillId="0" borderId="3" xfId="0" applyFont="1" applyBorder="1" applyAlignment="1" applyProtection="1">
      <alignment horizontal="left"/>
    </xf>
    <xf numFmtId="0" fontId="9" fillId="0" borderId="6" xfId="0" applyFont="1" applyBorder="1" applyAlignment="1" applyProtection="1">
      <alignment horizontal="left" vertical="center"/>
    </xf>
    <xf numFmtId="0" fontId="6" fillId="0" borderId="0" xfId="0" applyFont="1" applyAlignment="1" applyProtection="1">
      <alignment vertical="center"/>
    </xf>
    <xf numFmtId="0" fontId="3" fillId="0" borderId="0" xfId="0" applyFont="1" applyAlignment="1" applyProtection="1">
      <alignment horizontal="justify" vertical="center"/>
    </xf>
    <xf numFmtId="0" fontId="6" fillId="0" borderId="0" xfId="0" applyFont="1" applyAlignment="1" applyProtection="1">
      <alignment horizontal="left" vertical="center" indent="1"/>
    </xf>
    <xf numFmtId="0" fontId="6" fillId="0" borderId="0" xfId="0" applyFont="1" applyAlignment="1" applyProtection="1">
      <alignment horizontal="left" vertical="center" indent="3"/>
    </xf>
    <xf numFmtId="0" fontId="3" fillId="0" borderId="2"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5" xfId="0" applyFont="1" applyBorder="1" applyAlignment="1" applyProtection="1">
      <alignment horizontal="center" vertical="center"/>
    </xf>
    <xf numFmtId="177" fontId="3" fillId="0" borderId="56" xfId="0" applyNumberFormat="1" applyFont="1" applyBorder="1" applyAlignment="1" applyProtection="1">
      <alignment vertical="center"/>
    </xf>
    <xf numFmtId="0" fontId="3" fillId="0" borderId="23" xfId="0" applyFont="1" applyBorder="1" applyAlignment="1" applyProtection="1">
      <alignment horizontal="center" vertical="center"/>
    </xf>
    <xf numFmtId="178" fontId="3" fillId="0" borderId="24" xfId="0" applyNumberFormat="1" applyFont="1" applyBorder="1" applyAlignment="1" applyProtection="1">
      <alignment vertical="center"/>
    </xf>
    <xf numFmtId="0" fontId="12" fillId="0" borderId="0" xfId="0" applyFont="1" applyBorder="1" applyAlignment="1" applyProtection="1">
      <alignment vertical="center"/>
    </xf>
    <xf numFmtId="0" fontId="3" fillId="0" borderId="57" xfId="0" applyFont="1" applyBorder="1" applyAlignment="1" applyProtection="1">
      <alignment vertical="center"/>
    </xf>
    <xf numFmtId="0" fontId="12" fillId="0" borderId="0" xfId="0" applyFont="1" applyAlignment="1" applyProtection="1">
      <alignment vertical="center"/>
    </xf>
    <xf numFmtId="0" fontId="3" fillId="0" borderId="0" xfId="0" applyFont="1" applyAlignment="1" applyProtection="1">
      <alignment horizontal="left" vertical="center" indent="2"/>
    </xf>
    <xf numFmtId="0" fontId="4" fillId="0" borderId="0" xfId="0" quotePrefix="1" applyFont="1" applyAlignment="1" applyProtection="1">
      <alignment horizontal="right" vertical="center"/>
      <protection locked="0"/>
    </xf>
    <xf numFmtId="0" fontId="4" fillId="0" borderId="44" xfId="0" applyNumberFormat="1" applyFont="1" applyBorder="1" applyAlignment="1" applyProtection="1">
      <alignment horizontal="right" vertical="center"/>
    </xf>
    <xf numFmtId="0" fontId="4" fillId="0" borderId="44" xfId="0" applyNumberFormat="1" applyFont="1" applyBorder="1" applyAlignment="1" applyProtection="1">
      <alignment horizontal="left" vertical="center"/>
    </xf>
    <xf numFmtId="0" fontId="4" fillId="0" borderId="0" xfId="0" quotePrefix="1" applyFont="1" applyAlignment="1" applyProtection="1">
      <alignment horizontal="right" vertical="center"/>
    </xf>
    <xf numFmtId="0" fontId="4" fillId="0" borderId="44" xfId="0" applyFont="1" applyBorder="1" applyAlignment="1" applyProtection="1">
      <alignment horizontal="left" vertical="center"/>
    </xf>
    <xf numFmtId="0" fontId="4" fillId="0" borderId="46" xfId="0" applyFont="1" applyBorder="1" applyAlignment="1" applyProtection="1">
      <alignment horizontal="left" vertical="center"/>
    </xf>
    <xf numFmtId="0" fontId="4" fillId="0" borderId="9" xfId="0" applyFont="1" applyBorder="1" applyAlignment="1" applyProtection="1">
      <alignment horizontal="right" vertical="center"/>
    </xf>
    <xf numFmtId="0" fontId="4" fillId="0" borderId="2" xfId="0" applyFont="1" applyBorder="1" applyAlignment="1" applyProtection="1">
      <alignment vertical="center"/>
    </xf>
    <xf numFmtId="0" fontId="3" fillId="0" borderId="0" xfId="0" applyFont="1" applyAlignment="1" applyProtection="1">
      <alignment horizontal="left" indent="2"/>
    </xf>
    <xf numFmtId="0" fontId="4" fillId="0" borderId="9" xfId="0" applyFont="1" applyBorder="1" applyAlignment="1" applyProtection="1">
      <alignment horizontal="center" vertical="center"/>
    </xf>
    <xf numFmtId="0" fontId="4" fillId="0" borderId="9"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3" fillId="0" borderId="8" xfId="0" applyFont="1" applyBorder="1" applyAlignment="1" applyProtection="1">
      <alignment horizontal="distributed" vertical="center"/>
    </xf>
    <xf numFmtId="0" fontId="3" fillId="0" borderId="9" xfId="0" applyFont="1" applyBorder="1" applyAlignment="1" applyProtection="1">
      <alignment horizontal="distributed" vertical="center" justifyLastLine="1"/>
    </xf>
    <xf numFmtId="0" fontId="4" fillId="0" borderId="10" xfId="0" applyFont="1" applyBorder="1" applyAlignment="1" applyProtection="1">
      <alignment vertical="center"/>
    </xf>
    <xf numFmtId="178" fontId="4" fillId="0" borderId="10" xfId="0" applyNumberFormat="1" applyFont="1" applyBorder="1" applyAlignment="1" applyProtection="1">
      <alignment horizontal="right" vertical="center"/>
    </xf>
    <xf numFmtId="0" fontId="4" fillId="0" borderId="0" xfId="0" applyFont="1" applyBorder="1" applyAlignment="1" applyProtection="1">
      <alignment vertical="center"/>
    </xf>
    <xf numFmtId="0" fontId="4" fillId="0" borderId="10" xfId="0" applyFont="1" applyBorder="1" applyAlignment="1" applyProtection="1">
      <alignment horizontal="right" vertical="center"/>
    </xf>
    <xf numFmtId="0" fontId="20" fillId="0" borderId="0" xfId="0" applyFont="1" applyAlignment="1" applyProtection="1">
      <alignment vertical="center"/>
    </xf>
    <xf numFmtId="0" fontId="3" fillId="0" borderId="0" xfId="0" applyFont="1" applyBorder="1" applyAlignment="1" applyProtection="1">
      <alignment horizontal="left" vertical="center" indent="2"/>
    </xf>
    <xf numFmtId="0" fontId="3" fillId="0" borderId="0" xfId="0" applyFont="1" applyBorder="1" applyAlignment="1" applyProtection="1">
      <alignment vertical="center"/>
    </xf>
    <xf numFmtId="0" fontId="4" fillId="0" borderId="6" xfId="0" applyFont="1" applyBorder="1" applyAlignment="1" applyProtection="1">
      <alignment vertical="center" wrapText="1"/>
      <protection locked="0"/>
    </xf>
    <xf numFmtId="0" fontId="14" fillId="0" borderId="50" xfId="0" applyFont="1" applyBorder="1" applyAlignment="1" applyProtection="1">
      <alignment horizontal="center" vertical="center"/>
      <protection locked="0"/>
    </xf>
    <xf numFmtId="0" fontId="4" fillId="0" borderId="6" xfId="0" applyFont="1" applyBorder="1" applyProtection="1">
      <alignment vertical="center"/>
    </xf>
    <xf numFmtId="0" fontId="4" fillId="0" borderId="21" xfId="0" applyFont="1" applyBorder="1" applyProtection="1">
      <alignment vertical="center"/>
    </xf>
    <xf numFmtId="0" fontId="3" fillId="0" borderId="13" xfId="0" applyFont="1" applyBorder="1" applyAlignment="1" applyProtection="1">
      <alignment vertical="center"/>
    </xf>
    <xf numFmtId="0" fontId="3" fillId="0" borderId="12" xfId="0" applyFont="1" applyBorder="1" applyAlignment="1" applyProtection="1">
      <alignment vertical="center"/>
    </xf>
    <xf numFmtId="0" fontId="4" fillId="0" borderId="0" xfId="0" applyFont="1" applyBorder="1" applyAlignment="1" applyProtection="1">
      <alignment horizontal="center" vertical="center"/>
    </xf>
    <xf numFmtId="0" fontId="3" fillId="0" borderId="1" xfId="0" applyFont="1" applyBorder="1" applyAlignment="1" applyProtection="1">
      <alignment vertical="center"/>
    </xf>
    <xf numFmtId="0" fontId="6" fillId="0" borderId="0" xfId="0" applyFont="1" applyAlignment="1" applyProtection="1">
      <alignment horizontal="left" vertical="center" indent="4"/>
    </xf>
    <xf numFmtId="0" fontId="4" fillId="0" borderId="7"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4" fillId="0" borderId="9" xfId="0" applyFont="1" applyBorder="1" applyAlignment="1" applyProtection="1">
      <alignment horizontal="distributed" vertical="center"/>
    </xf>
    <xf numFmtId="0" fontId="4" fillId="0" borderId="22" xfId="0" applyFont="1" applyBorder="1" applyProtection="1">
      <alignment vertical="center"/>
    </xf>
    <xf numFmtId="0" fontId="4" fillId="0" borderId="0" xfId="0" applyFont="1" applyBorder="1" applyAlignment="1" applyProtection="1">
      <alignment horizontal="distributed" vertical="center"/>
    </xf>
    <xf numFmtId="0" fontId="4" fillId="0" borderId="21" xfId="0" applyFont="1" applyBorder="1" applyAlignment="1" applyProtection="1">
      <alignment vertical="center"/>
    </xf>
    <xf numFmtId="0" fontId="4" fillId="0" borderId="27" xfId="0" applyFont="1" applyBorder="1" applyAlignment="1" applyProtection="1">
      <alignment horizontal="right" vertical="center"/>
    </xf>
    <xf numFmtId="0" fontId="4" fillId="0" borderId="28" xfId="0" applyFont="1" applyBorder="1" applyAlignment="1" applyProtection="1">
      <alignment horizontal="right" vertical="center"/>
    </xf>
    <xf numFmtId="0" fontId="4" fillId="0" borderId="9" xfId="0" applyFont="1" applyBorder="1" applyAlignment="1" applyProtection="1">
      <alignment horizontal="distributed" vertical="distributed"/>
    </xf>
    <xf numFmtId="0" fontId="4" fillId="0" borderId="9" xfId="0" applyFont="1" applyBorder="1" applyAlignment="1" applyProtection="1">
      <alignment horizontal="left" vertical="center"/>
    </xf>
    <xf numFmtId="0" fontId="4" fillId="0" borderId="5" xfId="0" applyFont="1" applyBorder="1" applyProtection="1">
      <alignment vertical="center"/>
    </xf>
    <xf numFmtId="0" fontId="4" fillId="0" borderId="6" xfId="0" applyFont="1" applyBorder="1" applyAlignment="1" applyProtection="1">
      <alignment horizontal="distributed" vertical="center"/>
    </xf>
    <xf numFmtId="0" fontId="4" fillId="0" borderId="7" xfId="0" applyFont="1" applyBorder="1" applyAlignment="1" applyProtection="1">
      <alignment vertical="center"/>
    </xf>
    <xf numFmtId="0" fontId="14" fillId="0" borderId="0" xfId="0" applyFont="1" applyAlignment="1" applyProtection="1"/>
    <xf numFmtId="0" fontId="14" fillId="0" borderId="0" xfId="0" applyFont="1" applyAlignment="1" applyProtection="1">
      <alignment horizontal="right" vertical="center"/>
    </xf>
    <xf numFmtId="0" fontId="4" fillId="0" borderId="22" xfId="0" applyFont="1" applyBorder="1" applyAlignment="1" applyProtection="1">
      <alignment vertical="center"/>
    </xf>
    <xf numFmtId="0" fontId="14" fillId="0" borderId="0" xfId="0" applyFont="1" applyBorder="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5" xfId="0" applyFont="1" applyBorder="1" applyAlignment="1" applyProtection="1">
      <alignment horizontal="right" vertical="center"/>
    </xf>
    <xf numFmtId="0" fontId="4" fillId="0" borderId="6" xfId="0" applyFont="1" applyBorder="1" applyAlignment="1" applyProtection="1">
      <alignment horizontal="left" vertical="center"/>
    </xf>
    <xf numFmtId="0" fontId="4" fillId="0" borderId="7" xfId="0" applyFont="1" applyBorder="1" applyProtection="1">
      <alignment vertical="center"/>
    </xf>
    <xf numFmtId="0" fontId="13" fillId="0" borderId="9" xfId="0" applyFont="1" applyBorder="1" applyAlignment="1" applyProtection="1">
      <alignment horizontal="left" vertical="center"/>
    </xf>
    <xf numFmtId="0" fontId="13" fillId="0" borderId="0" xfId="0" applyFont="1" applyBorder="1" applyAlignment="1" applyProtection="1">
      <alignment horizontal="left" vertical="center"/>
    </xf>
    <xf numFmtId="41" fontId="15" fillId="0" borderId="40" xfId="0" applyNumberFormat="1" applyFont="1" applyBorder="1" applyAlignment="1" applyProtection="1">
      <alignment vertical="center" shrinkToFit="1"/>
    </xf>
    <xf numFmtId="41" fontId="15" fillId="0" borderId="41" xfId="0" applyNumberFormat="1" applyFont="1" applyBorder="1" applyAlignment="1" applyProtection="1">
      <alignment vertical="center" shrinkToFit="1"/>
    </xf>
    <xf numFmtId="41" fontId="15" fillId="0" borderId="40" xfId="0" applyNumberFormat="1" applyFont="1" applyBorder="1" applyProtection="1">
      <alignment vertical="center"/>
    </xf>
    <xf numFmtId="41" fontId="15" fillId="0" borderId="41" xfId="0" applyNumberFormat="1" applyFont="1" applyBorder="1" applyProtection="1">
      <alignment vertical="center"/>
    </xf>
    <xf numFmtId="41" fontId="14" fillId="0" borderId="0" xfId="0" applyNumberFormat="1"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4" fillId="0" borderId="8" xfId="0" applyFont="1" applyBorder="1" applyAlignment="1" applyProtection="1">
      <alignment horizontal="center" vertical="center"/>
      <protection locked="0"/>
    </xf>
    <xf numFmtId="0" fontId="4" fillId="0" borderId="6" xfId="0" applyFont="1" applyBorder="1" applyProtection="1">
      <alignment vertical="center"/>
      <protection locked="0"/>
    </xf>
    <xf numFmtId="0" fontId="4" fillId="0" borderId="9" xfId="0" applyFont="1" applyBorder="1" applyProtection="1">
      <alignment vertical="center"/>
      <protection locked="0"/>
    </xf>
    <xf numFmtId="0" fontId="14" fillId="0" borderId="1" xfId="0" applyFont="1" applyBorder="1" applyProtection="1">
      <alignment vertical="center"/>
      <protection locked="0"/>
    </xf>
    <xf numFmtId="0" fontId="14" fillId="0" borderId="38" xfId="0" applyFont="1" applyBorder="1" applyProtection="1">
      <alignment vertical="center"/>
      <protection locked="0"/>
    </xf>
    <xf numFmtId="0" fontId="14" fillId="0" borderId="37" xfId="0" applyFont="1" applyBorder="1" applyProtection="1">
      <alignment vertical="center"/>
      <protection locked="0"/>
    </xf>
    <xf numFmtId="0" fontId="4" fillId="0" borderId="0" xfId="0" quotePrefix="1" applyFont="1" applyAlignment="1">
      <alignment vertical="center"/>
    </xf>
    <xf numFmtId="0" fontId="4" fillId="0" borderId="3" xfId="0" applyFont="1" applyBorder="1" applyAlignment="1" applyProtection="1">
      <alignment vertical="center"/>
      <protection locked="0"/>
    </xf>
    <xf numFmtId="0" fontId="4" fillId="0" borderId="4" xfId="0" applyFont="1" applyBorder="1" applyAlignment="1" applyProtection="1">
      <alignment vertical="center" wrapText="1"/>
      <protection locked="0"/>
    </xf>
    <xf numFmtId="0" fontId="4" fillId="0" borderId="0" xfId="0" applyFont="1" applyBorder="1" applyAlignment="1" applyProtection="1">
      <alignment vertical="center"/>
      <protection locked="0"/>
    </xf>
    <xf numFmtId="0" fontId="4" fillId="0" borderId="21" xfId="0" applyFont="1" applyBorder="1" applyAlignment="1" applyProtection="1">
      <alignment vertical="center" wrapText="1"/>
      <protection locked="0"/>
    </xf>
    <xf numFmtId="0" fontId="4" fillId="0" borderId="0" xfId="0" quotePrefix="1" applyFont="1" applyBorder="1" applyAlignment="1">
      <alignment vertical="center"/>
    </xf>
    <xf numFmtId="0" fontId="4" fillId="0" borderId="0" xfId="0" applyFont="1" applyBorder="1" applyAlignment="1" applyProtection="1">
      <alignment vertical="top" wrapText="1"/>
      <protection locked="0"/>
    </xf>
    <xf numFmtId="0" fontId="4" fillId="0" borderId="21" xfId="0" applyFont="1" applyBorder="1" applyAlignment="1" applyProtection="1">
      <alignment vertical="top" wrapText="1"/>
      <protection locked="0"/>
    </xf>
    <xf numFmtId="0" fontId="4" fillId="0" borderId="3"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0" xfId="0" applyFont="1" applyAlignment="1" applyProtection="1">
      <alignment horizontal="left" vertical="center" indent="3"/>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3" fontId="4" fillId="0" borderId="0" xfId="0" applyNumberFormat="1" applyFont="1" applyAlignment="1">
      <alignment vertical="center"/>
    </xf>
    <xf numFmtId="0" fontId="4" fillId="0" borderId="0" xfId="0" applyFont="1" applyAlignment="1">
      <alignment vertical="center" wrapText="1"/>
    </xf>
    <xf numFmtId="0" fontId="4" fillId="0" borderId="28"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8" xfId="0" applyFont="1" applyBorder="1" applyAlignment="1" applyProtection="1">
      <alignment horizontal="right" vertical="center"/>
    </xf>
    <xf numFmtId="0" fontId="4" fillId="0" borderId="9" xfId="0" applyFont="1" applyBorder="1" applyAlignment="1" applyProtection="1">
      <alignment horizontal="right" vertical="center"/>
    </xf>
    <xf numFmtId="38" fontId="4" fillId="0" borderId="9" xfId="1" applyFont="1" applyBorder="1" applyAlignment="1" applyProtection="1">
      <alignment horizontal="right" vertical="center"/>
      <protection locked="0"/>
    </xf>
    <xf numFmtId="38" fontId="4" fillId="0" borderId="8" xfId="1" applyFont="1" applyBorder="1" applyAlignment="1" applyProtection="1">
      <alignment horizontal="right" vertical="center"/>
      <protection locked="0"/>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8" xfId="0" applyFont="1" applyBorder="1" applyAlignment="1" applyProtection="1">
      <alignment horizontal="right" vertical="center"/>
      <protection locked="0"/>
    </xf>
    <xf numFmtId="0" fontId="4" fillId="0" borderId="9" xfId="0" applyFont="1" applyBorder="1" applyAlignment="1" applyProtection="1">
      <alignment horizontal="right" vertical="center"/>
      <protection locked="0"/>
    </xf>
    <xf numFmtId="0" fontId="4" fillId="0" borderId="2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31"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3" fontId="4" fillId="0" borderId="8" xfId="1" applyNumberFormat="1" applyFont="1" applyBorder="1" applyAlignment="1" applyProtection="1">
      <alignment horizontal="right" vertical="center"/>
    </xf>
    <xf numFmtId="3" fontId="4" fillId="0" borderId="9" xfId="1" applyNumberFormat="1" applyFont="1" applyBorder="1" applyAlignment="1" applyProtection="1">
      <alignment horizontal="right" vertical="center"/>
    </xf>
    <xf numFmtId="3" fontId="4" fillId="0" borderId="10" xfId="1" applyNumberFormat="1" applyFont="1" applyBorder="1" applyAlignment="1" applyProtection="1">
      <alignment horizontal="right" vertical="center"/>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3" fontId="4" fillId="0" borderId="8" xfId="1" applyNumberFormat="1" applyFont="1" applyBorder="1" applyAlignment="1" applyProtection="1">
      <alignment horizontal="right" vertical="center"/>
      <protection locked="0"/>
    </xf>
    <xf numFmtId="3" fontId="4" fillId="0" borderId="9" xfId="1" applyNumberFormat="1" applyFont="1" applyBorder="1" applyAlignment="1" applyProtection="1">
      <alignment horizontal="right" vertical="center"/>
      <protection locked="0"/>
    </xf>
    <xf numFmtId="3" fontId="4" fillId="0" borderId="10" xfId="1" applyNumberFormat="1" applyFont="1" applyBorder="1" applyAlignment="1" applyProtection="1">
      <alignment horizontal="right" vertical="center"/>
      <protection locked="0"/>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9"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33" xfId="0" applyFont="1" applyBorder="1" applyAlignment="1" applyProtection="1">
      <alignment vertical="center" wrapText="1"/>
    </xf>
    <xf numFmtId="0" fontId="4" fillId="0" borderId="9"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28" xfId="0" applyFont="1" applyFill="1" applyBorder="1" applyAlignment="1" applyProtection="1">
      <alignment horizontal="left" vertical="center"/>
      <protection locked="0"/>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 xfId="0" quotePrefix="1" applyFont="1" applyBorder="1" applyAlignment="1">
      <alignment horizontal="center" vertical="center"/>
    </xf>
    <xf numFmtId="0" fontId="4" fillId="0" borderId="22" xfId="0" quotePrefix="1" applyFont="1" applyBorder="1" applyAlignment="1">
      <alignment horizontal="center" vertical="center"/>
    </xf>
    <xf numFmtId="0" fontId="4" fillId="0" borderId="5" xfId="0" quotePrefix="1" applyFont="1" applyBorder="1" applyAlignment="1">
      <alignment horizontal="center" vertical="center"/>
    </xf>
    <xf numFmtId="0" fontId="4" fillId="0" borderId="4" xfId="0" applyFont="1" applyBorder="1" applyAlignment="1">
      <alignment vertical="center" wrapText="1"/>
    </xf>
    <xf numFmtId="0" fontId="4" fillId="0" borderId="21" xfId="0" applyFont="1" applyBorder="1" applyAlignment="1">
      <alignment vertical="center" wrapText="1"/>
    </xf>
    <xf numFmtId="0" fontId="4" fillId="0" borderId="7" xfId="0" applyFont="1" applyBorder="1" applyAlignment="1">
      <alignment vertical="center" wrapText="1"/>
    </xf>
    <xf numFmtId="0" fontId="4" fillId="0" borderId="2" xfId="0" quotePrefix="1" applyFont="1" applyBorder="1" applyAlignment="1">
      <alignment vertical="center"/>
    </xf>
    <xf numFmtId="0" fontId="4" fillId="0" borderId="22" xfId="0" quotePrefix="1" applyFont="1" applyBorder="1" applyAlignment="1">
      <alignment vertical="center"/>
    </xf>
    <xf numFmtId="0" fontId="4" fillId="0" borderId="5" xfId="0" quotePrefix="1" applyFont="1" applyBorder="1" applyAlignment="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2"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21"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0" borderId="0" xfId="0" applyFont="1" applyAlignment="1">
      <alignment horizontal="center" vertical="center"/>
    </xf>
    <xf numFmtId="38" fontId="4" fillId="0" borderId="8" xfId="1" applyFont="1" applyBorder="1" applyAlignment="1" applyProtection="1">
      <alignment vertical="center"/>
      <protection locked="0"/>
    </xf>
    <xf numFmtId="38" fontId="4" fillId="0" borderId="9" xfId="1" applyFont="1" applyBorder="1" applyAlignment="1" applyProtection="1">
      <alignment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wrapText="1"/>
    </xf>
    <xf numFmtId="0" fontId="4" fillId="0" borderId="22"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22"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21" xfId="0" applyFont="1" applyBorder="1" applyAlignment="1" applyProtection="1">
      <alignment vertical="top"/>
      <protection locked="0"/>
    </xf>
    <xf numFmtId="0" fontId="4" fillId="0" borderId="5"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7" xfId="0" applyFont="1" applyBorder="1" applyAlignment="1" applyProtection="1">
      <alignment vertical="top"/>
      <protection locked="0"/>
    </xf>
    <xf numFmtId="0" fontId="3" fillId="0" borderId="3" xfId="0" applyFont="1" applyBorder="1" applyAlignment="1" applyProtection="1">
      <alignment wrapText="1"/>
    </xf>
    <xf numFmtId="0" fontId="3" fillId="0" borderId="6" xfId="0" applyFont="1" applyBorder="1" applyAlignment="1" applyProtection="1"/>
    <xf numFmtId="0" fontId="3" fillId="0" borderId="11" xfId="0" applyFont="1" applyBorder="1" applyAlignment="1" applyProtection="1">
      <alignment vertical="center"/>
    </xf>
    <xf numFmtId="0" fontId="3" fillId="0" borderId="13" xfId="0" applyFont="1" applyBorder="1" applyAlignment="1" applyProtection="1">
      <alignment vertical="center"/>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78" fontId="3" fillId="2" borderId="18" xfId="1" applyNumberFormat="1" applyFont="1" applyFill="1" applyBorder="1" applyAlignment="1" applyProtection="1">
      <alignment horizontal="right" vertical="center"/>
    </xf>
    <xf numFmtId="178" fontId="3" fillId="2" borderId="19" xfId="1" applyNumberFormat="1" applyFont="1" applyFill="1" applyBorder="1" applyAlignment="1" applyProtection="1">
      <alignment horizontal="right" vertical="center"/>
    </xf>
    <xf numFmtId="178" fontId="3" fillId="2" borderId="20" xfId="1" applyNumberFormat="1" applyFont="1" applyFill="1" applyBorder="1" applyAlignment="1" applyProtection="1">
      <alignment horizontal="right" vertical="center"/>
    </xf>
    <xf numFmtId="178" fontId="3" fillId="2" borderId="8" xfId="1" applyNumberFormat="1" applyFont="1" applyFill="1" applyBorder="1" applyAlignment="1" applyProtection="1">
      <alignment horizontal="right" vertical="center"/>
    </xf>
    <xf numFmtId="178" fontId="3" fillId="2" borderId="9" xfId="1" applyNumberFormat="1" applyFont="1" applyFill="1" applyBorder="1" applyAlignment="1" applyProtection="1">
      <alignment horizontal="right" vertical="center"/>
    </xf>
    <xf numFmtId="178" fontId="3" fillId="2" borderId="10" xfId="1" applyNumberFormat="1" applyFont="1" applyFill="1" applyBorder="1" applyAlignment="1" applyProtection="1">
      <alignment horizontal="right" vertical="center"/>
    </xf>
    <xf numFmtId="178" fontId="3" fillId="0" borderId="8" xfId="1" applyNumberFormat="1" applyFont="1" applyBorder="1" applyAlignment="1" applyProtection="1">
      <alignment horizontal="right" vertical="center"/>
    </xf>
    <xf numFmtId="178" fontId="3" fillId="0" borderId="9" xfId="1" applyNumberFormat="1" applyFont="1" applyBorder="1" applyAlignment="1" applyProtection="1">
      <alignment horizontal="right" vertical="center"/>
    </xf>
    <xf numFmtId="178" fontId="3" fillId="0" borderId="10" xfId="1" applyNumberFormat="1" applyFont="1" applyBorder="1" applyAlignment="1" applyProtection="1">
      <alignment horizontal="right" vertical="center"/>
    </xf>
    <xf numFmtId="178" fontId="3" fillId="0" borderId="2" xfId="1" applyNumberFormat="1" applyFont="1" applyBorder="1" applyAlignment="1" applyProtection="1">
      <alignment horizontal="right" vertical="center"/>
    </xf>
    <xf numFmtId="178" fontId="3" fillId="0" borderId="3" xfId="1" applyNumberFormat="1" applyFont="1" applyBorder="1" applyAlignment="1" applyProtection="1">
      <alignment horizontal="right" vertical="center"/>
    </xf>
    <xf numFmtId="178" fontId="3" fillId="0" borderId="4" xfId="1" applyNumberFormat="1" applyFont="1" applyBorder="1" applyAlignment="1" applyProtection="1">
      <alignment horizontal="right" vertical="center"/>
    </xf>
    <xf numFmtId="178" fontId="3" fillId="0" borderId="5" xfId="1" applyNumberFormat="1" applyFont="1" applyBorder="1" applyAlignment="1" applyProtection="1">
      <alignment horizontal="right" vertical="center"/>
    </xf>
    <xf numFmtId="178" fontId="3" fillId="0" borderId="6" xfId="1" applyNumberFormat="1" applyFont="1" applyBorder="1" applyAlignment="1" applyProtection="1">
      <alignment horizontal="right" vertical="center"/>
    </xf>
    <xf numFmtId="178" fontId="3" fillId="0" borderId="7" xfId="1" applyNumberFormat="1" applyFont="1" applyBorder="1" applyAlignment="1" applyProtection="1">
      <alignment horizontal="right" vertical="center"/>
    </xf>
    <xf numFmtId="178" fontId="3" fillId="2" borderId="18" xfId="1" applyNumberFormat="1" applyFont="1" applyFill="1" applyBorder="1" applyAlignment="1" applyProtection="1">
      <alignment horizontal="right" vertical="center"/>
      <protection locked="0"/>
    </xf>
    <xf numFmtId="178" fontId="3" fillId="2" borderId="19" xfId="1" applyNumberFormat="1" applyFont="1" applyFill="1" applyBorder="1" applyAlignment="1" applyProtection="1">
      <alignment horizontal="right" vertical="center"/>
      <protection locked="0"/>
    </xf>
    <xf numFmtId="178" fontId="3" fillId="2" borderId="20" xfId="1" applyNumberFormat="1" applyFont="1" applyFill="1" applyBorder="1" applyAlignment="1" applyProtection="1">
      <alignment horizontal="right" vertical="center"/>
      <protection locked="0"/>
    </xf>
    <xf numFmtId="178" fontId="3" fillId="2" borderId="8" xfId="1" applyNumberFormat="1" applyFont="1" applyFill="1" applyBorder="1" applyAlignment="1" applyProtection="1">
      <alignment horizontal="right" vertical="center"/>
      <protection locked="0"/>
    </xf>
    <xf numFmtId="178" fontId="3" fillId="2" borderId="9" xfId="1" applyNumberFormat="1" applyFont="1" applyFill="1" applyBorder="1" applyAlignment="1" applyProtection="1">
      <alignment horizontal="right" vertical="center"/>
      <protection locked="0"/>
    </xf>
    <xf numFmtId="178" fontId="3" fillId="2" borderId="10" xfId="1" applyNumberFormat="1" applyFont="1" applyFill="1" applyBorder="1" applyAlignment="1" applyProtection="1">
      <alignment horizontal="right" vertical="center"/>
      <protection locked="0"/>
    </xf>
    <xf numFmtId="0" fontId="6" fillId="0" borderId="11" xfId="0" applyFont="1" applyBorder="1" applyAlignment="1" applyProtection="1">
      <alignment horizontal="center" vertical="center"/>
    </xf>
    <xf numFmtId="0" fontId="6" fillId="0" borderId="14" xfId="0" applyFont="1" applyBorder="1" applyAlignment="1" applyProtection="1">
      <alignment horizontal="center" vertical="center"/>
    </xf>
    <xf numFmtId="0" fontId="5" fillId="0" borderId="0" xfId="0" applyFont="1" applyAlignment="1" applyProtection="1">
      <alignment horizontal="center" vertical="center"/>
    </xf>
    <xf numFmtId="0" fontId="3" fillId="0" borderId="2" xfId="0" applyFont="1" applyBorder="1" applyAlignment="1" applyProtection="1">
      <alignment horizontal="right" vertical="center"/>
    </xf>
    <xf numFmtId="0" fontId="3" fillId="0" borderId="5" xfId="0" applyFont="1" applyBorder="1" applyAlignment="1" applyProtection="1">
      <alignment horizontal="right" vertical="center"/>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9" fillId="0" borderId="15" xfId="0" applyFont="1" applyBorder="1" applyAlignment="1" applyProtection="1">
      <alignment horizontal="center" vertical="top"/>
    </xf>
    <xf numFmtId="0" fontId="6" fillId="0" borderId="17" xfId="0" applyFont="1" applyBorder="1" applyAlignment="1" applyProtection="1">
      <alignment horizontal="center" vertical="top"/>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1" xfId="0" applyFont="1" applyBorder="1" applyAlignment="1" applyProtection="1">
      <alignment vertical="center"/>
      <protection locked="0"/>
    </xf>
    <xf numFmtId="177" fontId="3" fillId="0" borderId="8" xfId="0" applyNumberFormat="1" applyFont="1" applyBorder="1" applyAlignment="1" applyProtection="1">
      <alignment horizontal="right" vertical="center"/>
      <protection locked="0"/>
    </xf>
    <xf numFmtId="177" fontId="3" fillId="0" borderId="10" xfId="0" applyNumberFormat="1" applyFont="1" applyBorder="1" applyAlignment="1" applyProtection="1">
      <alignment horizontal="right" vertical="center"/>
      <protection locked="0"/>
    </xf>
    <xf numFmtId="177" fontId="3" fillId="0" borderId="8" xfId="0" applyNumberFormat="1" applyFont="1" applyBorder="1" applyAlignment="1" applyProtection="1">
      <alignment horizontal="right" vertical="center"/>
    </xf>
    <xf numFmtId="177" fontId="3" fillId="0" borderId="10" xfId="0" applyNumberFormat="1" applyFont="1" applyBorder="1" applyAlignment="1" applyProtection="1">
      <alignment horizontal="right" vertical="center"/>
    </xf>
    <xf numFmtId="0" fontId="3" fillId="0" borderId="1" xfId="0" applyFont="1" applyBorder="1" applyAlignment="1" applyProtection="1">
      <alignment vertical="center"/>
      <protection locked="0"/>
    </xf>
    <xf numFmtId="0" fontId="8" fillId="0" borderId="25" xfId="0" applyFont="1" applyBorder="1" applyAlignment="1" applyProtection="1">
      <alignment horizontal="center" vertical="center"/>
    </xf>
    <xf numFmtId="0" fontId="8" fillId="0" borderId="26"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9" xfId="0" applyFont="1" applyBorder="1" applyAlignment="1" applyProtection="1">
      <alignment horizontal="left" vertical="center"/>
      <protection locked="0"/>
    </xf>
    <xf numFmtId="0" fontId="3" fillId="0" borderId="9" xfId="0" applyFont="1" applyBorder="1" applyAlignment="1" applyProtection="1">
      <alignment horizontal="center" vertical="center"/>
    </xf>
    <xf numFmtId="0" fontId="14" fillId="0" borderId="51"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22" xfId="0" applyFont="1" applyBorder="1" applyAlignment="1" applyProtection="1">
      <alignment horizontal="center" vertical="top" wrapText="1"/>
      <protection locked="0"/>
    </xf>
    <xf numFmtId="0" fontId="4" fillId="0" borderId="0" xfId="0" applyFont="1" applyBorder="1" applyAlignment="1" applyProtection="1">
      <alignment horizontal="center" vertical="top" wrapText="1"/>
      <protection locked="0"/>
    </xf>
    <xf numFmtId="0" fontId="4" fillId="0" borderId="21" xfId="0" applyFont="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177" fontId="3" fillId="0" borderId="8" xfId="0" applyNumberFormat="1" applyFont="1" applyBorder="1" applyAlignment="1" applyProtection="1">
      <alignment vertical="center"/>
      <protection locked="0"/>
    </xf>
    <xf numFmtId="177" fontId="3" fillId="0" borderId="10" xfId="0" applyNumberFormat="1" applyFont="1" applyBorder="1" applyAlignment="1" applyProtection="1">
      <alignment vertical="center"/>
      <protection locked="0"/>
    </xf>
    <xf numFmtId="177" fontId="3" fillId="0" borderId="8" xfId="0" applyNumberFormat="1" applyFont="1" applyBorder="1" applyAlignment="1" applyProtection="1">
      <alignment vertical="center"/>
    </xf>
    <xf numFmtId="177" fontId="3" fillId="0" borderId="10" xfId="0" applyNumberFormat="1" applyFont="1" applyBorder="1" applyAlignment="1" applyProtection="1">
      <alignment vertical="center"/>
    </xf>
    <xf numFmtId="0" fontId="4" fillId="0" borderId="0" xfId="0" applyFont="1" applyAlignment="1" applyProtection="1">
      <alignment horizontal="distributed" vertical="center"/>
    </xf>
    <xf numFmtId="0" fontId="4" fillId="0" borderId="58" xfId="0" applyFont="1" applyBorder="1" applyAlignment="1" applyProtection="1">
      <alignment horizontal="distributed" vertical="center"/>
    </xf>
    <xf numFmtId="0" fontId="4" fillId="0" borderId="48" xfId="0" applyFont="1" applyBorder="1" applyAlignment="1" applyProtection="1">
      <alignment horizontal="center" vertical="center"/>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0" xfId="0" applyFont="1" applyAlignment="1" applyProtection="1">
      <alignment vertical="center" wrapText="1"/>
    </xf>
    <xf numFmtId="3" fontId="4" fillId="0" borderId="0" xfId="0" applyNumberFormat="1" applyFont="1" applyAlignment="1" applyProtection="1">
      <alignment vertical="center"/>
      <protection locked="0"/>
    </xf>
    <xf numFmtId="3" fontId="4" fillId="0" borderId="0" xfId="0" applyNumberFormat="1" applyFont="1" applyAlignment="1" applyProtection="1">
      <alignment vertical="center"/>
    </xf>
    <xf numFmtId="0" fontId="4" fillId="0" borderId="34"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35" xfId="0" applyFont="1" applyBorder="1" applyAlignment="1" applyProtection="1">
      <alignment horizontal="right" vertical="center"/>
      <protection locked="0"/>
    </xf>
    <xf numFmtId="0" fontId="4" fillId="0" borderId="43" xfId="0" applyFont="1" applyBorder="1" applyAlignment="1" applyProtection="1">
      <alignment horizontal="right" vertical="center"/>
      <protection locked="0"/>
    </xf>
    <xf numFmtId="0" fontId="4" fillId="0" borderId="45" xfId="0"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4" fillId="0" borderId="42" xfId="0" applyFont="1" applyBorder="1" applyAlignment="1" applyProtection="1">
      <alignment horizontal="center" vertical="center"/>
    </xf>
    <xf numFmtId="0" fontId="4" fillId="0" borderId="42"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0" xfId="0" applyFont="1" applyAlignme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4" fillId="0" borderId="0" xfId="0" applyFont="1" applyAlignment="1">
      <alignment horizontal="distributed" vertical="center"/>
    </xf>
    <xf numFmtId="0" fontId="4" fillId="0" borderId="58" xfId="0" applyFont="1" applyBorder="1" applyAlignment="1">
      <alignment horizontal="distributed" vertical="center"/>
    </xf>
    <xf numFmtId="0" fontId="4" fillId="0" borderId="0" xfId="0" applyFont="1" applyAlignment="1">
      <alignment horizontal="righ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48" xfId="0" applyFont="1" applyBorder="1" applyAlignment="1">
      <alignment horizontal="center" vertical="center"/>
    </xf>
    <xf numFmtId="0" fontId="3" fillId="0" borderId="0" xfId="0" applyFont="1" applyAlignment="1" applyProtection="1">
      <alignment horizontal="left" wrapText="1" indent="2"/>
    </xf>
    <xf numFmtId="176" fontId="3" fillId="0" borderId="8" xfId="0" applyNumberFormat="1" applyFont="1" applyBorder="1" applyAlignment="1" applyProtection="1">
      <alignment horizontal="right" vertical="center"/>
    </xf>
    <xf numFmtId="0" fontId="0" fillId="0" borderId="9" xfId="0" applyBorder="1" applyAlignment="1" applyProtection="1">
      <alignment horizontal="right" vertical="center"/>
    </xf>
    <xf numFmtId="0" fontId="0" fillId="0" borderId="3" xfId="0" applyBorder="1" applyAlignment="1" applyProtection="1">
      <alignment horizontal="right" vertical="center"/>
    </xf>
    <xf numFmtId="0" fontId="0" fillId="0" borderId="5" xfId="0" applyBorder="1" applyAlignment="1" applyProtection="1">
      <alignment horizontal="right" vertical="center"/>
    </xf>
    <xf numFmtId="0" fontId="0" fillId="0" borderId="6" xfId="0" applyBorder="1" applyAlignment="1" applyProtection="1">
      <alignment horizontal="righ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8" fillId="0" borderId="3" xfId="0" applyFont="1" applyBorder="1" applyAlignment="1" applyProtection="1">
      <alignment horizontal="center" vertical="center"/>
    </xf>
    <xf numFmtId="0" fontId="9" fillId="0" borderId="16" xfId="0" applyFont="1" applyBorder="1" applyAlignment="1" applyProtection="1">
      <alignment horizontal="center" vertical="top"/>
    </xf>
    <xf numFmtId="176" fontId="3" fillId="0" borderId="18" xfId="0" applyNumberFormat="1" applyFont="1" applyBorder="1" applyAlignment="1" applyProtection="1">
      <alignment horizontal="right" vertical="center"/>
    </xf>
    <xf numFmtId="176" fontId="3" fillId="0" borderId="19" xfId="0" applyNumberFormat="1" applyFont="1" applyBorder="1" applyAlignment="1" applyProtection="1">
      <alignment horizontal="right" vertical="center"/>
    </xf>
    <xf numFmtId="176" fontId="3" fillId="0" borderId="9" xfId="0" applyNumberFormat="1" applyFont="1" applyBorder="1" applyAlignment="1" applyProtection="1">
      <alignment horizontal="right" vertical="center"/>
    </xf>
    <xf numFmtId="0" fontId="4" fillId="0" borderId="0" xfId="0" applyFont="1" applyAlignment="1" applyProtection="1">
      <alignment horizontal="left" vertical="center" wrapText="1"/>
    </xf>
    <xf numFmtId="0" fontId="3" fillId="0" borderId="0" xfId="0" applyFont="1" applyAlignment="1" applyProtection="1">
      <alignment vertical="center" wrapText="1"/>
    </xf>
    <xf numFmtId="0" fontId="4" fillId="0" borderId="44" xfId="0" applyNumberFormat="1" applyFont="1" applyBorder="1" applyAlignment="1" applyProtection="1">
      <alignment vertical="center" wrapText="1"/>
      <protection locked="0"/>
    </xf>
    <xf numFmtId="3" fontId="4" fillId="0" borderId="0" xfId="0" applyNumberFormat="1" applyFont="1" applyAlignment="1" applyProtection="1">
      <alignment horizontal="right" vertical="center"/>
      <protection locked="0"/>
    </xf>
  </cellXfs>
  <cellStyles count="2">
    <cellStyle name="桁区切り" xfId="1" builtinId="6"/>
    <cellStyle name="標準" xfId="0" builtinId="0"/>
  </cellStyles>
  <dxfs count="79">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strike val="0"/>
      </font>
      <fill>
        <patternFill>
          <bgColor theme="5"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strike val="0"/>
      </font>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ont>
        <b val="0"/>
        <i val="0"/>
        <strike val="0"/>
        <condense val="0"/>
        <extend val="0"/>
        <outline val="0"/>
        <shadow val="0"/>
        <u val="none"/>
        <vertAlign val="baseline"/>
        <sz val="11"/>
        <color theme="1"/>
        <name val="BIZ UD明朝 Medium"/>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BIZ UD明朝 Medium"/>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BIZ UD明朝 Medium"/>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BIZ UD明朝 Medium"/>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BIZ UD明朝 Medium"/>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IZ UD明朝 Medium"/>
        <scheme val="none"/>
      </font>
      <alignment horizontal="right"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BIZ UD明朝 Medium"/>
        <scheme val="none"/>
      </font>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IZ UD明朝 Medium"/>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BIZ UD明朝 Medium"/>
        <scheme val="none"/>
      </font>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font>
      <fill>
        <patternFill patternType="none">
          <fgColor indexed="64"/>
          <bgColor auto="1"/>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s>
  <tableStyles count="0" defaultTableStyle="TableStyleMedium2" defaultPivotStyle="PivotStyleLight16"/>
  <colors>
    <mruColors>
      <color rgb="FFFFFFFF"/>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F$51" lockText="1" noThreeD="1"/>
</file>

<file path=xl/ctrlProps/ctrlProp2.xml><?xml version="1.0" encoding="utf-8"?>
<formControlPr xmlns="http://schemas.microsoft.com/office/spreadsheetml/2009/9/main" objectType="CheckBox" fmlaLink="$AF$52" lockText="1" noThreeD="1"/>
</file>

<file path=xl/ctrlProps/ctrlProp3.xml><?xml version="1.0" encoding="utf-8"?>
<formControlPr xmlns="http://schemas.microsoft.com/office/spreadsheetml/2009/9/main" objectType="CheckBox" fmlaLink="$AF$53" lockText="1" noThreeD="1"/>
</file>

<file path=xl/drawings/drawing1.xml><?xml version="1.0" encoding="utf-8"?>
<xdr:wsDr xmlns:xdr="http://schemas.openxmlformats.org/drawingml/2006/spreadsheetDrawing" xmlns:a="http://schemas.openxmlformats.org/drawingml/2006/main">
  <xdr:oneCellAnchor>
    <xdr:from>
      <xdr:col>0</xdr:col>
      <xdr:colOff>1</xdr:colOff>
      <xdr:row>32</xdr:row>
      <xdr:rowOff>152400</xdr:rowOff>
    </xdr:from>
    <xdr:ext cx="6781800" cy="4953000"/>
    <xdr:sp macro="" textlink="">
      <xdr:nvSpPr>
        <xdr:cNvPr id="2" name="テキスト ボックス 1"/>
        <xdr:cNvSpPr txBox="1"/>
      </xdr:nvSpPr>
      <xdr:spPr>
        <a:xfrm>
          <a:off x="1" y="10467975"/>
          <a:ext cx="6781800" cy="4953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ゴシック" panose="020B0400000000000000" pitchFamily="49" charset="-128"/>
              <a:ea typeface="BIZ UDゴシック" panose="020B0400000000000000" pitchFamily="49" charset="-128"/>
            </a:rPr>
            <a:t>＜申請者調書 記載要領＞</a:t>
          </a:r>
        </a:p>
        <a:p>
          <a:r>
            <a:rPr kumimoji="1" lang="ja-JP" altLang="en-US" sz="1100">
              <a:latin typeface="BIZ UDゴシック" panose="020B0400000000000000" pitchFamily="49" charset="-128"/>
              <a:ea typeface="BIZ UDゴシック" panose="020B0400000000000000" pitchFamily="49" charset="-128"/>
            </a:rPr>
            <a:t> </a:t>
          </a:r>
        </a:p>
        <a:p>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　申請者調書には、補助金の交付申請者の概要をご記入ください。</a:t>
          </a:r>
        </a:p>
        <a:p>
          <a:r>
            <a:rPr kumimoji="1" lang="en-US" altLang="ja-JP" sz="1100">
              <a:latin typeface="BIZ UDゴシック" panose="020B0400000000000000" pitchFamily="49" charset="-128"/>
              <a:ea typeface="BIZ UDゴシック" panose="020B0400000000000000" pitchFamily="49" charset="-128"/>
            </a:rPr>
            <a:t>※2</a:t>
          </a:r>
          <a:r>
            <a:rPr kumimoji="1" lang="ja-JP" altLang="en-US" sz="1100">
              <a:latin typeface="BIZ UDゴシック" panose="020B0400000000000000" pitchFamily="49" charset="-128"/>
              <a:ea typeface="BIZ UDゴシック" panose="020B0400000000000000" pitchFamily="49" charset="-128"/>
            </a:rPr>
            <a:t>　数値は千円未満を四捨五入して千円単位で記載し、表上の計算を一致させてください。</a:t>
          </a:r>
        </a:p>
        <a:p>
          <a:r>
            <a:rPr kumimoji="1" lang="en-US" altLang="ja-JP" sz="1100">
              <a:latin typeface="BIZ UDゴシック" panose="020B0400000000000000" pitchFamily="49" charset="-128"/>
              <a:ea typeface="BIZ UDゴシック" panose="020B0400000000000000" pitchFamily="49" charset="-128"/>
            </a:rPr>
            <a:t>※3</a:t>
          </a:r>
          <a:r>
            <a:rPr kumimoji="1" lang="ja-JP" altLang="en-US" sz="1100">
              <a:latin typeface="BIZ UDゴシック" panose="020B0400000000000000" pitchFamily="49" charset="-128"/>
              <a:ea typeface="BIZ UDゴシック" panose="020B0400000000000000" pitchFamily="49" charset="-128"/>
            </a:rPr>
            <a:t>　創業間もなく直近期末欄が記入できない場合は、１年後以降の見通しを記入してください。</a:t>
          </a:r>
        </a:p>
        <a:p>
          <a:r>
            <a:rPr kumimoji="1" lang="en-US" altLang="ja-JP" sz="1100">
              <a:latin typeface="BIZ UDゴシック" panose="020B0400000000000000" pitchFamily="49" charset="-128"/>
              <a:ea typeface="BIZ UDゴシック" panose="020B0400000000000000" pitchFamily="49" charset="-128"/>
            </a:rPr>
            <a:t>※4</a:t>
          </a:r>
          <a:r>
            <a:rPr kumimoji="1" lang="ja-JP" altLang="en-US" sz="1100">
              <a:latin typeface="BIZ UDゴシック" panose="020B0400000000000000" pitchFamily="49" charset="-128"/>
              <a:ea typeface="BIZ UDゴシック" panose="020B0400000000000000" pitchFamily="49" charset="-128"/>
            </a:rPr>
            <a:t>　③人件費については、下記を含んだ総額としてください。</a:t>
          </a:r>
        </a:p>
        <a:p>
          <a:pPr lvl="1"/>
          <a:r>
            <a:rPr kumimoji="1" lang="ja-JP" altLang="en-US" sz="1100">
              <a:latin typeface="BIZ UDゴシック" panose="020B0400000000000000" pitchFamily="49" charset="-128"/>
              <a:ea typeface="BIZ UDゴシック" panose="020B0400000000000000" pitchFamily="49" charset="-128"/>
            </a:rPr>
            <a:t>・　売上原価に含まれる労務費（福利厚生費、退職金等を含むもの）</a:t>
          </a:r>
        </a:p>
        <a:p>
          <a:pPr lvl="1"/>
          <a:r>
            <a:rPr kumimoji="1" lang="ja-JP" altLang="en-US" sz="1100">
              <a:latin typeface="BIZ UDゴシック" panose="020B0400000000000000" pitchFamily="49" charset="-128"/>
              <a:ea typeface="BIZ UDゴシック" panose="020B0400000000000000" pitchFamily="49" charset="-128"/>
            </a:rPr>
            <a:t>・　一般管理費に含まれる役員給与、従業員給与、賞与及び賞与引当金繰入、福利厚生費、法定福利費、退職金及び退職給与引当金繰入</a:t>
          </a:r>
        </a:p>
        <a:p>
          <a:pPr lvl="1"/>
          <a:r>
            <a:rPr kumimoji="1" lang="ja-JP" altLang="en-US" sz="1100">
              <a:latin typeface="BIZ UDゴシック" panose="020B0400000000000000" pitchFamily="49" charset="-128"/>
              <a:ea typeface="BIZ UDゴシック" panose="020B0400000000000000" pitchFamily="49" charset="-128"/>
            </a:rPr>
            <a:t>・　派遣労働者、短時間労働者の給与を外注費で処理した場合のその費用</a:t>
          </a:r>
        </a:p>
        <a:p>
          <a:pPr lvl="1"/>
          <a:r>
            <a:rPr kumimoji="1" lang="ja-JP" altLang="en-US" sz="1100">
              <a:latin typeface="BIZ UDゴシック" panose="020B0400000000000000" pitchFamily="49" charset="-128"/>
              <a:ea typeface="BIZ UDゴシック" panose="020B0400000000000000" pitchFamily="49" charset="-128"/>
            </a:rPr>
            <a:t>＊　利益処分の結果の役員賞与、役員退職積立金は含めない</a:t>
          </a:r>
        </a:p>
        <a:p>
          <a:r>
            <a:rPr kumimoji="1" lang="en-US" altLang="ja-JP" sz="1100">
              <a:latin typeface="BIZ UDゴシック" panose="020B0400000000000000" pitchFamily="49" charset="-128"/>
              <a:ea typeface="BIZ UDゴシック" panose="020B0400000000000000" pitchFamily="49" charset="-128"/>
            </a:rPr>
            <a:t>※5</a:t>
          </a:r>
          <a:r>
            <a:rPr kumimoji="1" lang="ja-JP" altLang="en-US" sz="1100">
              <a:latin typeface="BIZ UDゴシック" panose="020B0400000000000000" pitchFamily="49" charset="-128"/>
              <a:ea typeface="BIZ UDゴシック" panose="020B0400000000000000" pitchFamily="49" charset="-128"/>
            </a:rPr>
            <a:t>　④減価償却費については、下記を含んだ総額としてください。</a:t>
          </a:r>
        </a:p>
        <a:p>
          <a:pPr lvl="1"/>
          <a:r>
            <a:rPr kumimoji="1" lang="ja-JP" altLang="en-US" sz="1100">
              <a:latin typeface="BIZ UDゴシック" panose="020B0400000000000000" pitchFamily="49" charset="-128"/>
              <a:ea typeface="BIZ UDゴシック" panose="020B0400000000000000" pitchFamily="49" charset="-128"/>
            </a:rPr>
            <a:t>・　製造原価、売上原価、一般管理費に含まれる減価償却費、リース・レンタル料、繰延資産償却</a:t>
          </a:r>
        </a:p>
        <a:p>
          <a:r>
            <a:rPr kumimoji="1" lang="en-US" altLang="ja-JP" sz="1100">
              <a:latin typeface="BIZ UDゴシック" panose="020B0400000000000000" pitchFamily="49" charset="-128"/>
              <a:ea typeface="BIZ UDゴシック" panose="020B0400000000000000" pitchFamily="49" charset="-128"/>
            </a:rPr>
            <a:t>※6</a:t>
          </a:r>
          <a:r>
            <a:rPr kumimoji="1" lang="ja-JP" altLang="en-US" sz="1100">
              <a:latin typeface="BIZ UDゴシック" panose="020B0400000000000000" pitchFamily="49" charset="-128"/>
              <a:ea typeface="BIZ UDゴシック" panose="020B0400000000000000" pitchFamily="49" charset="-128"/>
            </a:rPr>
            <a:t>　⑤付加価値額＝②営業利益＋③人件費＋④減価償却費</a:t>
          </a:r>
        </a:p>
        <a:p>
          <a:r>
            <a:rPr kumimoji="1" lang="en-US" altLang="ja-JP" sz="1100">
              <a:latin typeface="BIZ UDゴシック" panose="020B0400000000000000" pitchFamily="49" charset="-128"/>
              <a:ea typeface="BIZ UDゴシック" panose="020B0400000000000000" pitchFamily="49" charset="-128"/>
            </a:rPr>
            <a:t>※7</a:t>
          </a:r>
          <a:r>
            <a:rPr kumimoji="1" lang="ja-JP" altLang="en-US" sz="1100">
              <a:latin typeface="BIZ UDゴシック" panose="020B0400000000000000" pitchFamily="49" charset="-128"/>
              <a:ea typeface="BIZ UDゴシック" panose="020B0400000000000000" pitchFamily="49" charset="-128"/>
            </a:rPr>
            <a:t>　⑥従業員数については、下記のとおりとしてください。</a:t>
          </a:r>
        </a:p>
        <a:p>
          <a:pPr lvl="1"/>
          <a:r>
            <a:rPr kumimoji="1" lang="ja-JP" altLang="en-US" sz="1100">
              <a:latin typeface="BIZ UDゴシック" panose="020B0400000000000000" pitchFamily="49" charset="-128"/>
              <a:ea typeface="BIZ UDゴシック" panose="020B0400000000000000" pitchFamily="49" charset="-128"/>
            </a:rPr>
            <a:t>・　会社役員も従業員数に加えること</a:t>
          </a:r>
        </a:p>
        <a:p>
          <a:pPr lvl="1"/>
          <a:r>
            <a:rPr kumimoji="1" lang="ja-JP" altLang="en-US" sz="1100">
              <a:latin typeface="BIZ UDゴシック" panose="020B0400000000000000" pitchFamily="49" charset="-128"/>
              <a:ea typeface="BIZ UDゴシック" panose="020B0400000000000000" pitchFamily="49" charset="-128"/>
            </a:rPr>
            <a:t>・　派遣労働者や短時間労働者に係る経費を人件費に算入した場合、従業員に加えること</a:t>
          </a:r>
        </a:p>
        <a:p>
          <a:pPr lvl="1"/>
          <a:r>
            <a:rPr kumimoji="1" lang="ja-JP" altLang="en-US" sz="1100">
              <a:latin typeface="BIZ UDゴシック" panose="020B0400000000000000" pitchFamily="49" charset="-128"/>
              <a:ea typeface="BIZ UDゴシック" panose="020B0400000000000000" pitchFamily="49" charset="-128"/>
            </a:rPr>
            <a:t>・　従業員にパートなどの短時間勤務者がいる場合、フルタイムに換算して従業員数に加算すること</a:t>
          </a:r>
        </a:p>
        <a:p>
          <a:pPr lvl="1"/>
          <a:r>
            <a:rPr kumimoji="1" lang="ja-JP" altLang="en-US" sz="1100">
              <a:latin typeface="BIZ UDゴシック" panose="020B0400000000000000" pitchFamily="49" charset="-128"/>
              <a:ea typeface="BIZ UDゴシック" panose="020B0400000000000000" pitchFamily="49" charset="-128"/>
            </a:rPr>
            <a:t>（例：４時間勤務のパートが２名いる場合、従業員数を１名加算）</a:t>
          </a:r>
        </a:p>
        <a:p>
          <a:pPr lvl="1"/>
          <a:r>
            <a:rPr kumimoji="1" lang="ja-JP" altLang="en-US" sz="1100">
              <a:latin typeface="BIZ UDゴシック" panose="020B0400000000000000" pitchFamily="49" charset="-128"/>
              <a:ea typeface="BIZ UDゴシック" panose="020B0400000000000000" pitchFamily="49" charset="-128"/>
            </a:rPr>
            <a:t>・　フルタイム換算の結果、小数点以下の端数が生じた場合、四捨五入して整数とすること</a:t>
          </a:r>
        </a:p>
        <a:p>
          <a:r>
            <a:rPr kumimoji="1" lang="en-US" altLang="ja-JP" sz="1100">
              <a:latin typeface="BIZ UDゴシック" panose="020B0400000000000000" pitchFamily="49" charset="-128"/>
              <a:ea typeface="BIZ UDゴシック" panose="020B0400000000000000" pitchFamily="49" charset="-128"/>
            </a:rPr>
            <a:t>※8</a:t>
          </a:r>
          <a:r>
            <a:rPr kumimoji="1" lang="ja-JP" altLang="en-US" sz="1100">
              <a:latin typeface="BIZ UDゴシック" panose="020B0400000000000000" pitchFamily="49" charset="-128"/>
              <a:ea typeface="BIZ UDゴシック" panose="020B0400000000000000" pitchFamily="49" charset="-128"/>
            </a:rPr>
            <a:t>　⑦労働生産性＝⑤付加価値額</a:t>
          </a:r>
          <a:r>
            <a:rPr kumimoji="1" lang="en-US" altLang="ja-JP" sz="1100">
              <a:latin typeface="BIZ UDゴシック" panose="020B0400000000000000" pitchFamily="49" charset="-128"/>
              <a:ea typeface="BIZ UDゴシック" panose="020B0400000000000000" pitchFamily="49" charset="-128"/>
            </a:rPr>
            <a:t>÷⑥</a:t>
          </a:r>
          <a:r>
            <a:rPr kumimoji="1" lang="ja-JP" altLang="en-US" sz="1100">
              <a:latin typeface="BIZ UDゴシック" panose="020B0400000000000000" pitchFamily="49" charset="-128"/>
              <a:ea typeface="BIZ UDゴシック" panose="020B0400000000000000" pitchFamily="49" charset="-128"/>
            </a:rPr>
            <a:t>従業員数</a:t>
          </a:r>
        </a:p>
        <a:p>
          <a:r>
            <a:rPr kumimoji="1" lang="en-US" altLang="ja-JP" sz="1100">
              <a:latin typeface="BIZ UDゴシック" panose="020B0400000000000000" pitchFamily="49" charset="-128"/>
              <a:ea typeface="BIZ UDゴシック" panose="020B0400000000000000" pitchFamily="49" charset="-128"/>
            </a:rPr>
            <a:t>※9</a:t>
          </a:r>
          <a:r>
            <a:rPr kumimoji="1" lang="ja-JP" altLang="en-US" sz="1100">
              <a:latin typeface="BIZ UDゴシック" panose="020B0400000000000000" pitchFamily="49" charset="-128"/>
              <a:ea typeface="BIZ UDゴシック" panose="020B0400000000000000" pitchFamily="49" charset="-128"/>
            </a:rPr>
            <a:t>　パートナーシップ構築宣言の有無を記載ください。</a:t>
          </a:r>
          <a:endParaRPr kumimoji="1" lang="en-US" altLang="ja-JP" sz="1100">
            <a:latin typeface="BIZ UDゴシック" panose="020B0400000000000000" pitchFamily="49" charset="-128"/>
            <a:ea typeface="BIZ UDゴシック" panose="020B0400000000000000" pitchFamily="49" charset="-128"/>
          </a:endParaRPr>
        </a:p>
        <a:p>
          <a:pPr lvl="1"/>
          <a:r>
            <a:rPr kumimoji="1" lang="ja-JP" altLang="en-US" sz="1100">
              <a:latin typeface="BIZ UDゴシック" panose="020B0400000000000000" pitchFamily="49" charset="-128"/>
              <a:ea typeface="BIZ UDゴシック" panose="020B0400000000000000" pitchFamily="49" charset="-128"/>
            </a:rPr>
            <a:t>（宣言受付窓口：（公財）全国中小企業振興機関協会）</a:t>
          </a:r>
        </a:p>
        <a:p>
          <a:r>
            <a:rPr kumimoji="1" lang="en-US" altLang="ja-JP" sz="1100">
              <a:latin typeface="BIZ UDゴシック" panose="020B0400000000000000" pitchFamily="49" charset="-128"/>
              <a:ea typeface="BIZ UDゴシック" panose="020B0400000000000000" pitchFamily="49" charset="-128"/>
            </a:rPr>
            <a:t>※10</a:t>
          </a:r>
          <a:r>
            <a:rPr kumimoji="1" lang="ja-JP" altLang="en-US" sz="1100">
              <a:latin typeface="BIZ UDゴシック" panose="020B0400000000000000" pitchFamily="49" charset="-128"/>
              <a:ea typeface="BIZ UDゴシック" panose="020B0400000000000000" pitchFamily="49" charset="-128"/>
            </a:rPr>
            <a:t>　パートナーシップ構築宣言に記載の日付を記載してください。</a:t>
          </a:r>
        </a:p>
      </xdr:txBody>
    </xdr:sp>
    <xdr:clientData/>
  </xdr:oneCellAnchor>
  <mc:AlternateContent xmlns:mc="http://schemas.openxmlformats.org/markup-compatibility/2006">
    <mc:Choice xmlns:a14="http://schemas.microsoft.com/office/drawing/2010/main" Requires="a14">
      <xdr:twoCellAnchor editAs="oneCell">
        <xdr:from>
          <xdr:col>18</xdr:col>
          <xdr:colOff>38100</xdr:colOff>
          <xdr:row>8</xdr:row>
          <xdr:rowOff>9525</xdr:rowOff>
        </xdr:from>
        <xdr:to>
          <xdr:col>18</xdr:col>
          <xdr:colOff>323850</xdr:colOff>
          <xdr:row>8</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xdr:row>
          <xdr:rowOff>9525</xdr:rowOff>
        </xdr:from>
        <xdr:to>
          <xdr:col>18</xdr:col>
          <xdr:colOff>333375</xdr:colOff>
          <xdr:row>11</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11</xdr:row>
          <xdr:rowOff>9525</xdr:rowOff>
        </xdr:from>
        <xdr:to>
          <xdr:col>24</xdr:col>
          <xdr:colOff>47625</xdr:colOff>
          <xdr:row>11</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66675</xdr:colOff>
      <xdr:row>48</xdr:row>
      <xdr:rowOff>114300</xdr:rowOff>
    </xdr:from>
    <xdr:to>
      <xdr:col>31</xdr:col>
      <xdr:colOff>657225</xdr:colOff>
      <xdr:row>54</xdr:row>
      <xdr:rowOff>114300</xdr:rowOff>
    </xdr:to>
    <xdr:sp macro="" textlink="">
      <xdr:nvSpPr>
        <xdr:cNvPr id="3" name="正方形/長方形 2"/>
        <xdr:cNvSpPr/>
      </xdr:nvSpPr>
      <xdr:spPr>
        <a:xfrm>
          <a:off x="6838950" y="14458950"/>
          <a:ext cx="3629025" cy="1028700"/>
        </a:xfrm>
        <a:prstGeom prst="rect">
          <a:avLst/>
        </a:prstGeom>
        <a:solidFill>
          <a:srgbClr val="FFFFFF">
            <a:alpha val="10196"/>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100</xdr:row>
      <xdr:rowOff>133350</xdr:rowOff>
    </xdr:from>
    <xdr:to>
      <xdr:col>23</xdr:col>
      <xdr:colOff>428625</xdr:colOff>
      <xdr:row>121</xdr:row>
      <xdr:rowOff>28575</xdr:rowOff>
    </xdr:to>
    <xdr:sp macro="" textlink="">
      <xdr:nvSpPr>
        <xdr:cNvPr id="2" name="テキスト ボックス 1"/>
        <xdr:cNvSpPr txBox="1"/>
      </xdr:nvSpPr>
      <xdr:spPr>
        <a:xfrm>
          <a:off x="0" y="8286750"/>
          <a:ext cx="12030075" cy="3495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auto" hangingPunct="1"/>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＜事業計画書 記載要領＞</a:t>
          </a:r>
        </a:p>
        <a:p>
          <a:pPr fontAlgn="auto" hangingPunct="1"/>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1</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用紙が足りない場合は適宜追加（目安：５枚以下。）してください。</a:t>
          </a:r>
        </a:p>
        <a:p>
          <a:pPr fontAlgn="auto" hangingPunct="1"/>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2</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参考となる資料がある場合は添付（目安：３枚以下。）してください。</a:t>
          </a:r>
        </a:p>
        <a:p>
          <a:pPr eaLnBrk="0"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3</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a:t>
          </a:r>
          <a:r>
            <a:rPr lang="ja-JP" altLang="en-US" sz="1100">
              <a:solidFill>
                <a:schemeClr val="dk1"/>
              </a:solidFill>
              <a:effectLst/>
              <a:latin typeface="BIZ UDゴシック" panose="020B0400000000000000" pitchFamily="49" charset="-128"/>
              <a:ea typeface="BIZ UDゴシック" panose="020B0400000000000000" pitchFamily="49" charset="-128"/>
              <a:cs typeface="+mn-cs"/>
            </a:rPr>
            <a:t>該当する方を選択してください。</a:t>
          </a:r>
          <a:endParaRPr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pPr eaLnBrk="0" hangingPunct="0"/>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※4</a:t>
          </a:r>
          <a:r>
            <a:rPr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自社を取り巻く業況や生産性向上にあたっての課題など、事業実施の必要性を具体的に記入してください。</a:t>
          </a:r>
        </a:p>
        <a:p>
          <a:pPr eaLnBrk="0" hangingPunct="0"/>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※5</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生産性向上を効果的に図るために取組む内容を記入してください。</a:t>
          </a:r>
        </a:p>
        <a:p>
          <a:pPr eaLnBrk="0"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6</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「３　事業の具体的な内容」により生産性向上の取組みを実施した結果、現状に比べ、どのように生産性向上が図られるのか（定性的、定量的）を具体的に記入してください。</a:t>
          </a:r>
        </a:p>
        <a:p>
          <a:pPr eaLnBrk="0" hangingPunct="0"/>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※7</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時給換算額は、次の計算方法で計算してください。</a:t>
          </a:r>
        </a:p>
        <a:p>
          <a:pPr lvl="1"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（基本賃金＋最低賃金の対象となる手当）÷１</a:t>
          </a:r>
          <a:r>
            <a:rPr lang="ja-JP" altLang="en-US" sz="1100">
              <a:solidFill>
                <a:schemeClr val="dk1"/>
              </a:solidFill>
              <a:effectLst/>
              <a:latin typeface="BIZ UDゴシック" panose="020B0400000000000000" pitchFamily="49" charset="-128"/>
              <a:ea typeface="BIZ UDゴシック" panose="020B0400000000000000" pitchFamily="49" charset="-128"/>
              <a:cs typeface="+mn-cs"/>
            </a:rPr>
            <a:t>か</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月平均所定労働時間</a:t>
          </a:r>
        </a:p>
        <a:p>
          <a:pPr lvl="1"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最低賃金の対象となる賃金は毎月支払われる基本的な賃金であり、実際に支払われる賃金から次の賃金を除外したものとする</a:t>
          </a:r>
        </a:p>
        <a:p>
          <a:pPr lvl="1"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臨時に支払われる賃金</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結婚手当</a:t>
          </a:r>
          <a:r>
            <a:rPr lang="ja-JP" altLang="en-US" sz="1100">
              <a:solidFill>
                <a:schemeClr val="dk1"/>
              </a:solidFill>
              <a:effectLst/>
              <a:latin typeface="BIZ UDゴシック" panose="020B0400000000000000" pitchFamily="49" charset="-128"/>
              <a:ea typeface="BIZ UDゴシック" panose="020B0400000000000000" pitchFamily="49" charset="-128"/>
              <a:cs typeface="+mn-cs"/>
            </a:rPr>
            <a:t>　等</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pPr lvl="1"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１</a:t>
          </a:r>
          <a:r>
            <a:rPr lang="ja-JP" altLang="en-US" sz="1100">
              <a:solidFill>
                <a:schemeClr val="dk1"/>
              </a:solidFill>
              <a:effectLst/>
              <a:latin typeface="BIZ UDゴシック" panose="020B0400000000000000" pitchFamily="49" charset="-128"/>
              <a:ea typeface="BIZ UDゴシック" panose="020B0400000000000000" pitchFamily="49" charset="-128"/>
              <a:cs typeface="+mn-cs"/>
            </a:rPr>
            <a:t>か</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月を超える期間ごとに支払われる賃金</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賞与</a:t>
          </a:r>
          <a:r>
            <a:rPr lang="ja-JP" altLang="en-US" sz="1100">
              <a:solidFill>
                <a:schemeClr val="dk1"/>
              </a:solidFill>
              <a:effectLst/>
              <a:latin typeface="BIZ UDゴシック" panose="020B0400000000000000" pitchFamily="49" charset="-128"/>
              <a:ea typeface="BIZ UDゴシック" panose="020B0400000000000000" pitchFamily="49" charset="-128"/>
              <a:cs typeface="+mn-cs"/>
            </a:rPr>
            <a:t>　等</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pPr lvl="1"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所定労働時間を超える時間の労働に対して支払われる賃金</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時間外割増賃金</a:t>
          </a:r>
          <a:r>
            <a:rPr lang="ja-JP" altLang="en-US" sz="1100">
              <a:solidFill>
                <a:schemeClr val="dk1"/>
              </a:solidFill>
              <a:effectLst/>
              <a:latin typeface="BIZ UDゴシック" panose="020B0400000000000000" pitchFamily="49" charset="-128"/>
              <a:ea typeface="BIZ UDゴシック" panose="020B0400000000000000" pitchFamily="49" charset="-128"/>
              <a:cs typeface="+mn-cs"/>
            </a:rPr>
            <a:t>　等</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pPr lvl="1"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所定労働日以外の日の労働に対して支払われる賃金</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休日割増賃金</a:t>
          </a:r>
          <a:r>
            <a:rPr lang="ja-JP" altLang="en-US" sz="1100">
              <a:solidFill>
                <a:schemeClr val="dk1"/>
              </a:solidFill>
              <a:effectLst/>
              <a:latin typeface="BIZ UDゴシック" panose="020B0400000000000000" pitchFamily="49" charset="-128"/>
              <a:ea typeface="BIZ UDゴシック" panose="020B0400000000000000" pitchFamily="49" charset="-128"/>
              <a:cs typeface="+mn-cs"/>
            </a:rPr>
            <a:t>　等</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pPr lvl="1"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午後１０時から午前５時までの間の労働に対して支払われる賃金のうち、通常の労働時間の賃金の計算額を超える部分</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深夜割増賃金</a:t>
          </a:r>
          <a:r>
            <a:rPr lang="ja-JP" altLang="en-US" sz="1100">
              <a:solidFill>
                <a:schemeClr val="dk1"/>
              </a:solidFill>
              <a:effectLst/>
              <a:latin typeface="BIZ UDゴシック" panose="020B0400000000000000" pitchFamily="49" charset="-128"/>
              <a:ea typeface="BIZ UDゴシック" panose="020B0400000000000000" pitchFamily="49" charset="-128"/>
              <a:cs typeface="+mn-cs"/>
            </a:rPr>
            <a:t>　等</a:t>
          </a:r>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pPr lvl="1"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精皆勤手当、通勤手当及び家族手当</a:t>
          </a:r>
        </a:p>
        <a:p>
          <a:pPr lvl="1" hangingPunct="0"/>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金額の根拠が分かる賃金台帳の写しを添付すること</a:t>
          </a:r>
        </a:p>
        <a:p>
          <a:pPr hangingPunct="0"/>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※8</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　機械装置、治具等の購入等に係る日数など、「３　事業の具体的な内容」に記載した内容について全て記入してください。</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95249</xdr:rowOff>
    </xdr:from>
    <xdr:to>
      <xdr:col>37</xdr:col>
      <xdr:colOff>0</xdr:colOff>
      <xdr:row>38</xdr:row>
      <xdr:rowOff>152400</xdr:rowOff>
    </xdr:to>
    <xdr:sp macro="" textlink="">
      <xdr:nvSpPr>
        <xdr:cNvPr id="2" name="テキスト ボックス 1"/>
        <xdr:cNvSpPr txBox="1"/>
      </xdr:nvSpPr>
      <xdr:spPr>
        <a:xfrm>
          <a:off x="0" y="5495924"/>
          <a:ext cx="10887075" cy="3829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＜生産性向上計画書 記載要領＞</a:t>
          </a:r>
          <a:endParaRPr kumimoji="1" lang="en-US" altLang="ja-JP" sz="1100">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a:p>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　数値は千円未満を四捨五入して千円単位で記載し、表上の計算を一致させてください。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en-US" altLang="ja-JP" sz="1100">
              <a:latin typeface="BIZ UDゴシック" panose="020B0400000000000000" pitchFamily="49" charset="-128"/>
              <a:ea typeface="BIZ UDゴシック" panose="020B0400000000000000" pitchFamily="49" charset="-128"/>
            </a:rPr>
            <a:t>※2</a:t>
          </a:r>
          <a:r>
            <a:rPr kumimoji="1" lang="ja-JP" altLang="en-US" sz="1100">
              <a:latin typeface="BIZ UDゴシック" panose="020B0400000000000000" pitchFamily="49" charset="-128"/>
              <a:ea typeface="BIZ UDゴシック" panose="020B0400000000000000" pitchFamily="49" charset="-128"/>
            </a:rPr>
            <a:t>　創業間もなく直近期末欄が記入できない場合は、１年後以降の見通しを記入してください。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en-US" altLang="ja-JP" sz="1100">
              <a:latin typeface="BIZ UDゴシック" panose="020B0400000000000000" pitchFamily="49" charset="-128"/>
              <a:ea typeface="BIZ UDゴシック" panose="020B0400000000000000" pitchFamily="49" charset="-128"/>
            </a:rPr>
            <a:t>※3</a:t>
          </a:r>
          <a:r>
            <a:rPr kumimoji="1" lang="ja-JP" altLang="en-US" sz="1100">
              <a:latin typeface="BIZ UDゴシック" panose="020B0400000000000000" pitchFamily="49" charset="-128"/>
              <a:ea typeface="BIZ UDゴシック" panose="020B0400000000000000" pitchFamily="49" charset="-128"/>
            </a:rPr>
            <a:t>　③人件費については、下記を含んだ総額としてください。</a:t>
          </a:r>
          <a:endParaRPr kumimoji="1" lang="en-US" altLang="ja-JP" sz="1100">
            <a:latin typeface="BIZ UDゴシック" panose="020B0400000000000000" pitchFamily="49" charset="-128"/>
            <a:ea typeface="BIZ UDゴシック" panose="020B0400000000000000" pitchFamily="49" charset="-128"/>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・売上原価に含まれる労務費（福利厚生費、退職金等を含むもの）</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・一般管理費に含まれる役員給与、従業員給与、賞与及び賞与引当金繰入、福利厚生費、法定福利費、退職金及び退職給与引当金繰入</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・派遣労働者、短時間労働者の給与を外注費で処理した場合のその費用</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＊利益処分の結果の役員賞与、役員退職積立金は含めない</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※4</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　④減価償却費については、下記を含んだ総額としてください。</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・製造原価、売上原価、一般管理費に含まれる減価償却費、リース・レンタル料、繰延資産償却</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※5</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　⑤付加価値額＝②営業利益＋③人件費＋④減価償却費</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※6</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　⑥従業員数については、下記のとおりとしてください。</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・会社役員も従業員に加えること</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・派遣労働者や短時間労働者に係る経費を人件費に算入した場合、従業員に加えること</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・従業員にパートなどの短時間勤務者がいる場合、フルタイムに換算して従業員数に加算すること</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（例：４時間勤務のパートが２名いる場合、</a:t>
          </a:r>
          <a:r>
            <a:rPr lang="ja-JP" altLang="en-US">
              <a:latin typeface="BIZ UDゴシック" panose="020B0400000000000000" pitchFamily="49" charset="-128"/>
              <a:ea typeface="BIZ UDゴシック" panose="020B0400000000000000" pitchFamily="49" charset="-128"/>
            </a:rPr>
            <a:t> </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従業員数を１名加算）</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・フルタイム換算の結果、小数点以下の端数が生じた場合、四捨五入して整数とすること</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※7</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　⑦労働生産性＝⑤付加価値額</a:t>
          </a:r>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÷⑥</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従業員数</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※8</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　「３年後</a:t>
          </a:r>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直近期末</a:t>
          </a:r>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(b</a:t>
          </a:r>
          <a:r>
            <a:rPr lang="en-US" altLang="ja-JP" sz="1100" b="0" i="0" u="none" strike="noStrike" baseline="30000">
              <a:solidFill>
                <a:schemeClr val="dk1"/>
              </a:solidFill>
              <a:effectLst/>
              <a:latin typeface="BIZ UDゴシック" panose="020B0400000000000000" pitchFamily="49" charset="-128"/>
              <a:ea typeface="BIZ UDゴシック" panose="020B0400000000000000" pitchFamily="49" charset="-128"/>
              <a:cs typeface="+mn-cs"/>
            </a:rPr>
            <a:t>3</a:t>
          </a:r>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/a)×100</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」の数値は、少数点以下第２位を四捨五入してください。</a:t>
          </a:r>
          <a:r>
            <a:rPr lang="ja-JP" altLang="en-US">
              <a:latin typeface="BIZ UDゴシック" panose="020B0400000000000000" pitchFamily="49" charset="-128"/>
              <a:ea typeface="BIZ UDゴシック" panose="020B0400000000000000" pitchFamily="49" charset="-128"/>
            </a:rPr>
            <a:t> </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73</xdr:row>
      <xdr:rowOff>133350</xdr:rowOff>
    </xdr:from>
    <xdr:to>
      <xdr:col>23</xdr:col>
      <xdr:colOff>428625</xdr:colOff>
      <xdr:row>94</xdr:row>
      <xdr:rowOff>28575</xdr:rowOff>
    </xdr:to>
    <xdr:sp macro="" textlink="">
      <xdr:nvSpPr>
        <xdr:cNvPr id="2" name="テキスト ボックス 1"/>
        <xdr:cNvSpPr txBox="1"/>
      </xdr:nvSpPr>
      <xdr:spPr>
        <a:xfrm>
          <a:off x="0" y="10201275"/>
          <a:ext cx="12030075" cy="3495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＜事業報告書 記載要領＞</a:t>
          </a:r>
        </a:p>
        <a:p>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　本事業により購入等を行った機械装置・治具等の写真等（装置等の全体像が分かるもの、装置等に本補助金で購入したことを示すシール等を貼付したもの）を添付してください。</a:t>
          </a:r>
        </a:p>
        <a:p>
          <a:r>
            <a:rPr kumimoji="1" lang="en-US" altLang="ja-JP" sz="1100">
              <a:latin typeface="BIZ UDゴシック" panose="020B0400000000000000" pitchFamily="49" charset="-128"/>
              <a:ea typeface="BIZ UDゴシック" panose="020B0400000000000000" pitchFamily="49" charset="-128"/>
            </a:rPr>
            <a:t>※2</a:t>
          </a:r>
          <a:r>
            <a:rPr kumimoji="1" lang="ja-JP" altLang="en-US" sz="1100">
              <a:latin typeface="BIZ UDゴシック" panose="020B0400000000000000" pitchFamily="49" charset="-128"/>
              <a:ea typeface="BIZ UDゴシック" panose="020B0400000000000000" pitchFamily="49" charset="-128"/>
            </a:rPr>
            <a:t>　用紙が足りない場合は適宜追加（目安：５枚以下。）してください。</a:t>
          </a:r>
        </a:p>
        <a:p>
          <a:r>
            <a:rPr kumimoji="1" lang="en-US" altLang="ja-JP" sz="1100">
              <a:latin typeface="BIZ UDゴシック" panose="020B0400000000000000" pitchFamily="49" charset="-128"/>
              <a:ea typeface="BIZ UDゴシック" panose="020B0400000000000000" pitchFamily="49" charset="-128"/>
            </a:rPr>
            <a:t>※3</a:t>
          </a:r>
          <a:r>
            <a:rPr kumimoji="1" lang="ja-JP" altLang="en-US" sz="1100">
              <a:latin typeface="BIZ UDゴシック" panose="020B0400000000000000" pitchFamily="49" charset="-128"/>
              <a:ea typeface="BIZ UDゴシック" panose="020B0400000000000000" pitchFamily="49" charset="-128"/>
            </a:rPr>
            <a:t>　該当する方を選択してください。</a:t>
          </a:r>
        </a:p>
        <a:p>
          <a:r>
            <a:rPr kumimoji="1" lang="en-US" altLang="ja-JP" sz="1100">
              <a:latin typeface="BIZ UDゴシック" panose="020B0400000000000000" pitchFamily="49" charset="-128"/>
              <a:ea typeface="BIZ UDゴシック" panose="020B0400000000000000" pitchFamily="49" charset="-128"/>
            </a:rPr>
            <a:t>※4</a:t>
          </a:r>
          <a:r>
            <a:rPr kumimoji="1" lang="ja-JP" altLang="en-US" sz="1100">
              <a:latin typeface="BIZ UDゴシック" panose="020B0400000000000000" pitchFamily="49" charset="-128"/>
              <a:ea typeface="BIZ UDゴシック" panose="020B0400000000000000" pitchFamily="49" charset="-128"/>
            </a:rPr>
            <a:t>　生産性向上を効果的に図るために取組んだ内容を、様式第</a:t>
          </a:r>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号の４事業計画書「３　事業の具体的な内容」に沿って、具体的に記入してください。</a:t>
          </a:r>
        </a:p>
        <a:p>
          <a:r>
            <a:rPr kumimoji="1" lang="en-US" altLang="ja-JP" sz="1100">
              <a:latin typeface="BIZ UDゴシック" panose="020B0400000000000000" pitchFamily="49" charset="-128"/>
              <a:ea typeface="BIZ UDゴシック" panose="020B0400000000000000" pitchFamily="49" charset="-128"/>
            </a:rPr>
            <a:t>※5</a:t>
          </a:r>
          <a:r>
            <a:rPr kumimoji="1" lang="ja-JP" altLang="en-US" sz="1100">
              <a:latin typeface="BIZ UDゴシック" panose="020B0400000000000000" pitchFamily="49" charset="-128"/>
              <a:ea typeface="BIZ UDゴシック" panose="020B0400000000000000" pitchFamily="49" charset="-128"/>
            </a:rPr>
            <a:t>　「２　事業の実施状況」により生産性向上の取組みを実施した結果、どのように生産性向上が図られたのか</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定性的、定量的）を具体的</a:t>
          </a:r>
          <a:r>
            <a:rPr kumimoji="1" lang="en-US" altLang="ja-JP" sz="1100">
              <a:latin typeface="BIZ UDゴシック" panose="020B0400000000000000" pitchFamily="49" charset="-128"/>
              <a:ea typeface="BIZ UDゴシック" panose="020B0400000000000000" pitchFamily="49" charset="-128"/>
            </a:rPr>
            <a:t>(5W1H)</a:t>
          </a:r>
          <a:r>
            <a:rPr kumimoji="1" lang="ja-JP" altLang="en-US" sz="1100">
              <a:latin typeface="BIZ UDゴシック" panose="020B0400000000000000" pitchFamily="49" charset="-128"/>
              <a:ea typeface="BIZ UDゴシック" panose="020B0400000000000000" pitchFamily="49" charset="-128"/>
            </a:rPr>
            <a:t>に記入してください。</a:t>
          </a:r>
        </a:p>
        <a:p>
          <a:r>
            <a:rPr kumimoji="1" lang="en-US" altLang="ja-JP" sz="1100">
              <a:latin typeface="BIZ UDゴシック" panose="020B0400000000000000" pitchFamily="49" charset="-128"/>
              <a:ea typeface="BIZ UDゴシック" panose="020B0400000000000000" pitchFamily="49" charset="-128"/>
            </a:rPr>
            <a:t>※6</a:t>
          </a:r>
          <a:r>
            <a:rPr kumimoji="1" lang="ja-JP" altLang="en-US" sz="1100">
              <a:latin typeface="BIZ UDゴシック" panose="020B0400000000000000" pitchFamily="49" charset="-128"/>
              <a:ea typeface="BIZ UDゴシック" panose="020B0400000000000000" pitchFamily="49" charset="-128"/>
            </a:rPr>
            <a:t>　時給換算額は、次の計算方法で計算してください。</a:t>
          </a:r>
        </a:p>
        <a:p>
          <a:pPr lvl="1"/>
          <a:r>
            <a:rPr kumimoji="1" lang="ja-JP" altLang="en-US" sz="1100">
              <a:latin typeface="BIZ UDゴシック" panose="020B0400000000000000" pitchFamily="49" charset="-128"/>
              <a:ea typeface="BIZ UDゴシック" panose="020B0400000000000000" pitchFamily="49" charset="-128"/>
            </a:rPr>
            <a:t>（基本賃金＋最低賃金の対象となる手当）</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１か月平均所定労働時間</a:t>
          </a:r>
        </a:p>
        <a:p>
          <a:pPr lvl="1"/>
          <a:r>
            <a:rPr kumimoji="1" lang="ja-JP" altLang="en-US" sz="1100">
              <a:latin typeface="BIZ UDゴシック" panose="020B0400000000000000" pitchFamily="49" charset="-128"/>
              <a:ea typeface="BIZ UDゴシック" panose="020B0400000000000000" pitchFamily="49" charset="-128"/>
            </a:rPr>
            <a:t>＊　最低賃金の対象となる賃金は毎月支払われる基本的な賃金であり、実際に支払われる賃金から次の賃金を除外したものとする</a:t>
          </a:r>
        </a:p>
        <a:p>
          <a:pPr lvl="1"/>
          <a:r>
            <a:rPr kumimoji="1" lang="ja-JP" altLang="en-US" sz="1100">
              <a:latin typeface="BIZ UDゴシック" panose="020B0400000000000000" pitchFamily="49" charset="-128"/>
              <a:ea typeface="BIZ UDゴシック" panose="020B0400000000000000" pitchFamily="49" charset="-128"/>
            </a:rPr>
            <a:t>・　臨時に支払われる賃金</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結婚手当　等</a:t>
          </a:r>
          <a:r>
            <a:rPr kumimoji="1" lang="en-US" altLang="ja-JP" sz="1100">
              <a:latin typeface="BIZ UDゴシック" panose="020B0400000000000000" pitchFamily="49" charset="-128"/>
              <a:ea typeface="BIZ UDゴシック" panose="020B0400000000000000" pitchFamily="49" charset="-128"/>
            </a:rPr>
            <a:t>)</a:t>
          </a:r>
        </a:p>
        <a:p>
          <a:pPr lvl="1"/>
          <a:r>
            <a:rPr kumimoji="1" lang="ja-JP" altLang="en-US" sz="1100">
              <a:latin typeface="BIZ UDゴシック" panose="020B0400000000000000" pitchFamily="49" charset="-128"/>
              <a:ea typeface="BIZ UDゴシック" panose="020B0400000000000000" pitchFamily="49" charset="-128"/>
            </a:rPr>
            <a:t>・　１か月を超える期間ごとに支払われる賃金</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賞与　等</a:t>
          </a:r>
          <a:r>
            <a:rPr kumimoji="1" lang="en-US" altLang="ja-JP" sz="1100">
              <a:latin typeface="BIZ UDゴシック" panose="020B0400000000000000" pitchFamily="49" charset="-128"/>
              <a:ea typeface="BIZ UDゴシック" panose="020B0400000000000000" pitchFamily="49" charset="-128"/>
            </a:rPr>
            <a:t>)</a:t>
          </a:r>
        </a:p>
        <a:p>
          <a:pPr lvl="1"/>
          <a:r>
            <a:rPr kumimoji="1" lang="ja-JP" altLang="en-US" sz="1100">
              <a:latin typeface="BIZ UDゴシック" panose="020B0400000000000000" pitchFamily="49" charset="-128"/>
              <a:ea typeface="BIZ UDゴシック" panose="020B0400000000000000" pitchFamily="49" charset="-128"/>
            </a:rPr>
            <a:t>・　所定労働時間を超える時間の労働に対して支払われる賃金</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時間外割増賃金　等</a:t>
          </a:r>
          <a:r>
            <a:rPr kumimoji="1" lang="en-US" altLang="ja-JP" sz="1100">
              <a:latin typeface="BIZ UDゴシック" panose="020B0400000000000000" pitchFamily="49" charset="-128"/>
              <a:ea typeface="BIZ UDゴシック" panose="020B0400000000000000" pitchFamily="49" charset="-128"/>
            </a:rPr>
            <a:t>)</a:t>
          </a:r>
        </a:p>
        <a:p>
          <a:pPr lvl="1"/>
          <a:r>
            <a:rPr kumimoji="1" lang="ja-JP" altLang="en-US" sz="1100">
              <a:latin typeface="BIZ UDゴシック" panose="020B0400000000000000" pitchFamily="49" charset="-128"/>
              <a:ea typeface="BIZ UDゴシック" panose="020B0400000000000000" pitchFamily="49" charset="-128"/>
            </a:rPr>
            <a:t>・　所定労働日以外の日の労働に対して支払われる賃金</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休日割増賃金　等</a:t>
          </a:r>
          <a:r>
            <a:rPr kumimoji="1" lang="en-US" altLang="ja-JP" sz="1100">
              <a:latin typeface="BIZ UDゴシック" panose="020B0400000000000000" pitchFamily="49" charset="-128"/>
              <a:ea typeface="BIZ UDゴシック" panose="020B0400000000000000" pitchFamily="49" charset="-128"/>
            </a:rPr>
            <a:t>)</a:t>
          </a:r>
        </a:p>
        <a:p>
          <a:pPr lvl="1"/>
          <a:r>
            <a:rPr kumimoji="1" lang="ja-JP" altLang="en-US" sz="1100">
              <a:latin typeface="BIZ UDゴシック" panose="020B0400000000000000" pitchFamily="49" charset="-128"/>
              <a:ea typeface="BIZ UDゴシック" panose="020B0400000000000000" pitchFamily="49" charset="-128"/>
            </a:rPr>
            <a:t>・　午後１０時から午前５時までの間の労働に対して支払われる賃金のうち、通常の労働時間の賃金の計算額を超える部分</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深夜割増賃金　等</a:t>
          </a:r>
          <a:r>
            <a:rPr kumimoji="1" lang="en-US" altLang="ja-JP" sz="1100">
              <a:latin typeface="BIZ UDゴシック" panose="020B0400000000000000" pitchFamily="49" charset="-128"/>
              <a:ea typeface="BIZ UDゴシック" panose="020B0400000000000000" pitchFamily="49" charset="-128"/>
            </a:rPr>
            <a:t>)</a:t>
          </a:r>
        </a:p>
        <a:p>
          <a:pPr lvl="1"/>
          <a:r>
            <a:rPr kumimoji="1" lang="ja-JP" altLang="en-US" sz="1100">
              <a:latin typeface="BIZ UDゴシック" panose="020B0400000000000000" pitchFamily="49" charset="-128"/>
              <a:ea typeface="BIZ UDゴシック" panose="020B0400000000000000" pitchFamily="49" charset="-128"/>
            </a:rPr>
            <a:t>・　精皆勤手当、通勤手当及び家族手当</a:t>
          </a:r>
        </a:p>
        <a:p>
          <a:pPr lvl="1"/>
          <a:r>
            <a:rPr kumimoji="1" lang="ja-JP" altLang="en-US" sz="1100">
              <a:latin typeface="BIZ UDゴシック" panose="020B0400000000000000" pitchFamily="49" charset="-128"/>
              <a:ea typeface="BIZ UDゴシック" panose="020B0400000000000000" pitchFamily="49" charset="-128"/>
            </a:rPr>
            <a:t>＊　金額の根拠が分かる賃金台帳の写しを添付すること</a:t>
          </a:r>
        </a:p>
        <a:p>
          <a:r>
            <a:rPr kumimoji="1" lang="en-US" altLang="ja-JP" sz="1100">
              <a:latin typeface="BIZ UDゴシック" panose="020B0400000000000000" pitchFamily="49" charset="-128"/>
              <a:ea typeface="BIZ UDゴシック" panose="020B0400000000000000" pitchFamily="49" charset="-128"/>
            </a:rPr>
            <a:t>※7</a:t>
          </a:r>
          <a:r>
            <a:rPr kumimoji="1" lang="ja-JP" altLang="en-US" sz="1100">
              <a:latin typeface="BIZ UDゴシック" panose="020B0400000000000000" pitchFamily="49" charset="-128"/>
              <a:ea typeface="BIZ UDゴシック" panose="020B0400000000000000" pitchFamily="49" charset="-128"/>
            </a:rPr>
            <a:t>　今後の経営課題解決や生産性向上に向けた取組み予定を、具体的</a:t>
          </a:r>
          <a:r>
            <a:rPr kumimoji="1" lang="en-US" altLang="ja-JP" sz="1100">
              <a:latin typeface="BIZ UDゴシック" panose="020B0400000000000000" pitchFamily="49" charset="-128"/>
              <a:ea typeface="BIZ UDゴシック" panose="020B0400000000000000" pitchFamily="49" charset="-128"/>
            </a:rPr>
            <a:t>(5W1H)</a:t>
          </a:r>
          <a:r>
            <a:rPr kumimoji="1" lang="ja-JP" altLang="en-US" sz="1100">
              <a:latin typeface="BIZ UDゴシック" panose="020B0400000000000000" pitchFamily="49" charset="-128"/>
              <a:ea typeface="BIZ UDゴシック" panose="020B0400000000000000" pitchFamily="49" charset="-128"/>
            </a:rPr>
            <a:t>に記入してください。</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27</xdr:row>
      <xdr:rowOff>66675</xdr:rowOff>
    </xdr:from>
    <xdr:to>
      <xdr:col>38</xdr:col>
      <xdr:colOff>104775</xdr:colOff>
      <xdr:row>49</xdr:row>
      <xdr:rowOff>123826</xdr:rowOff>
    </xdr:to>
    <xdr:sp macro="" textlink="">
      <xdr:nvSpPr>
        <xdr:cNvPr id="3" name="テキスト ボックス 2"/>
        <xdr:cNvSpPr txBox="1"/>
      </xdr:nvSpPr>
      <xdr:spPr>
        <a:xfrm>
          <a:off x="0" y="7467600"/>
          <a:ext cx="10887075" cy="3829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＜生産性向上計画書 記載要領＞</a:t>
          </a:r>
          <a:endParaRPr kumimoji="1" lang="en-US" altLang="ja-JP" sz="1100">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a:p>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　数値は千円未満を四捨五入して千円単位で記載し、表上の計算を一致させてください。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en-US" altLang="ja-JP" sz="1100">
              <a:latin typeface="BIZ UDゴシック" panose="020B0400000000000000" pitchFamily="49" charset="-128"/>
              <a:ea typeface="BIZ UDゴシック" panose="020B0400000000000000" pitchFamily="49" charset="-128"/>
            </a:rPr>
            <a:t>※2</a:t>
          </a:r>
          <a:r>
            <a:rPr kumimoji="1" lang="ja-JP" altLang="en-US" sz="1100">
              <a:latin typeface="BIZ UDゴシック" panose="020B0400000000000000" pitchFamily="49" charset="-128"/>
              <a:ea typeface="BIZ UDゴシック" panose="020B0400000000000000" pitchFamily="49" charset="-128"/>
            </a:rPr>
            <a:t>　創業間もなく直近期末欄が記入</a:t>
          </a:r>
          <a:endParaRPr kumimoji="1" lang="en-US" altLang="ja-JP" sz="1100">
            <a:latin typeface="BIZ UDゴシック" panose="020B0400000000000000" pitchFamily="49" charset="-128"/>
            <a:ea typeface="BIZ UDゴシック" panose="020B0400000000000000" pitchFamily="49" charset="-128"/>
          </a:endParaRPr>
        </a:p>
        <a:p>
          <a:r>
            <a:rPr kumimoji="1" lang="en-US" altLang="ja-JP" sz="1100">
              <a:latin typeface="BIZ UDゴシック" panose="020B0400000000000000" pitchFamily="49" charset="-128"/>
              <a:ea typeface="BIZ UDゴシック" panose="020B0400000000000000" pitchFamily="49" charset="-128"/>
            </a:rPr>
            <a:t>※3</a:t>
          </a:r>
          <a:r>
            <a:rPr kumimoji="1" lang="ja-JP" altLang="en-US" sz="1100">
              <a:latin typeface="BIZ UDゴシック" panose="020B0400000000000000" pitchFamily="49" charset="-128"/>
              <a:ea typeface="BIZ UDゴシック" panose="020B0400000000000000" pitchFamily="49" charset="-128"/>
            </a:rPr>
            <a:t>　③人件費については、下記を含んだ総額としてください。できない場合は、１年後以降の見通しを記入してください。</a:t>
          </a:r>
          <a:endParaRPr kumimoji="1" lang="en-US" altLang="ja-JP" sz="1100">
            <a:latin typeface="BIZ UDゴシック" panose="020B0400000000000000" pitchFamily="49" charset="-128"/>
            <a:ea typeface="BIZ UDゴシック" panose="020B0400000000000000" pitchFamily="49" charset="-128"/>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・売上原価に含まれる労務費（福利厚生費、退職金等を含むもの）</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・一般管理費に含まれる役員給与、従業員給与、賞与及び賞与引当金繰入、福利厚生費、法定福利費、退職金及び退職給与引当金繰入</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・派遣労働者、短時間労働者の給与を外注費で処理した場合のその費用</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＊利益処分の結果の役員賞与、役員退職積立金は含めない</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※4</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　④減価償却費については、下記を含んだ総額としてください。</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・製造原価、売上原価、一般管理費に含まれる減価償却費、リース・レンタル料、繰延資産償却</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※5</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　⑤付加価値額＝②営業利益＋③人件費＋④減価償却費</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※6</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　⑥従業員数については、下記のとおりとしてください。</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・会社役員も従業員に加えること</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・派遣労働者や短時間労働者に係る経費を人件費に算入した場合、従業員に加えること</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・従業員にパートなどの短時間勤務者がいる場合、フルタイムに換算して従業員数に加算すること</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（例：４時間勤務のパートが２名いる場合、</a:t>
          </a:r>
          <a:r>
            <a:rPr lang="ja-JP" altLang="en-US">
              <a:latin typeface="BIZ UDゴシック" panose="020B0400000000000000" pitchFamily="49" charset="-128"/>
              <a:ea typeface="BIZ UDゴシック" panose="020B0400000000000000" pitchFamily="49" charset="-128"/>
            </a:rPr>
            <a:t> </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従業員数を１名加算）</a:t>
          </a:r>
          <a:endPar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lvl="1"/>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・フルタイム換算の結果、小数点以下の端数が生じた場合、四捨五入して整数とすること</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※7</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　⑦労働生産性＝⑤付加価値額</a:t>
          </a:r>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÷⑥</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従業員数</a:t>
          </a:r>
          <a:r>
            <a:rPr lang="ja-JP" altLang="en-US">
              <a:latin typeface="BIZ UDゴシック" panose="020B0400000000000000" pitchFamily="49" charset="-128"/>
              <a:ea typeface="BIZ UDゴシック" panose="020B0400000000000000" pitchFamily="49" charset="-128"/>
            </a:rPr>
            <a:t> </a:t>
          </a:r>
          <a:endParaRPr lang="en-US" altLang="ja-JP">
            <a:latin typeface="BIZ UDゴシック" panose="020B0400000000000000" pitchFamily="49" charset="-128"/>
            <a:ea typeface="BIZ UDゴシック" panose="020B0400000000000000" pitchFamily="49" charset="-128"/>
          </a:endParaRPr>
        </a:p>
        <a:p>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※8</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　「３年後</a:t>
          </a:r>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直近期末</a:t>
          </a:r>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(b</a:t>
          </a:r>
          <a:r>
            <a:rPr lang="en-US" altLang="ja-JP" sz="1100" b="0" i="0" u="none" strike="noStrike" baseline="30000">
              <a:solidFill>
                <a:schemeClr val="dk1"/>
              </a:solidFill>
              <a:effectLst/>
              <a:latin typeface="BIZ UDゴシック" panose="020B0400000000000000" pitchFamily="49" charset="-128"/>
              <a:ea typeface="BIZ UDゴシック" panose="020B0400000000000000" pitchFamily="49" charset="-128"/>
              <a:cs typeface="+mn-cs"/>
            </a:rPr>
            <a:t>3</a:t>
          </a:r>
          <a:r>
            <a:rPr lang="en-US" altLang="ja-JP" sz="1100" b="0" i="0" u="none" strike="noStrike">
              <a:solidFill>
                <a:schemeClr val="dk1"/>
              </a:solidFill>
              <a:effectLst/>
              <a:latin typeface="BIZ UDゴシック" panose="020B0400000000000000" pitchFamily="49" charset="-128"/>
              <a:ea typeface="BIZ UDゴシック" panose="020B0400000000000000" pitchFamily="49" charset="-128"/>
              <a:cs typeface="+mn-cs"/>
            </a:rPr>
            <a:t>/a)×100</a:t>
          </a:r>
          <a:r>
            <a:rPr lang="ja-JP" altLang="en-US" sz="1100" b="0" i="0" u="none" strike="noStrike">
              <a:solidFill>
                <a:schemeClr val="dk1"/>
              </a:solidFill>
              <a:effectLst/>
              <a:latin typeface="BIZ UDゴシック" panose="020B0400000000000000" pitchFamily="49" charset="-128"/>
              <a:ea typeface="BIZ UDゴシック" panose="020B0400000000000000" pitchFamily="49" charset="-128"/>
              <a:cs typeface="+mn-cs"/>
            </a:rPr>
            <a:t>」の数値は、少数点以下第２位を四捨五入してください。</a:t>
          </a:r>
          <a:r>
            <a:rPr lang="ja-JP" altLang="en-US">
              <a:latin typeface="BIZ UDゴシック" panose="020B0400000000000000" pitchFamily="49" charset="-128"/>
              <a:ea typeface="BIZ UDゴシック" panose="020B0400000000000000" pitchFamily="49" charset="-128"/>
            </a:rPr>
            <a:t> </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tables/table1.xml><?xml version="1.0" encoding="utf-8"?>
<table xmlns="http://schemas.openxmlformats.org/spreadsheetml/2006/main" id="1" name="テーブル1" displayName="テーブル1" ref="A3:E102" headerRowDxfId="64" headerRowBorderDxfId="63" tableBorderDxfId="62" totalsRowBorderDxfId="61">
  <autoFilter ref="A3:E102"/>
  <tableColumns count="5">
    <tableColumn id="3" name="　" dataDxfId="60" totalsRowDxfId="59"/>
    <tableColumn id="1" name="分類_x000a_コード_x000a_(大)" totalsRowLabel="集計" dataDxfId="58" totalsRowDxfId="57"/>
    <tableColumn id="2" name="大分類" dataDxfId="56" totalsRowDxfId="55"/>
    <tableColumn id="5" name="分類_x000a_コード_x000a_(中)" dataDxfId="54" totalsRowDxfId="53"/>
    <tableColumn id="4" name="中分類" totalsRowFunction="count" dataDxfId="5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Y44"/>
  <sheetViews>
    <sheetView showGridLines="0" tabSelected="1" view="pageBreakPreview" zoomScaleNormal="100" zoomScaleSheetLayoutView="100" workbookViewId="0">
      <selection activeCell="Q4" sqref="Q4"/>
    </sheetView>
  </sheetViews>
  <sheetFormatPr defaultRowHeight="13.5" x14ac:dyDescent="0.15"/>
  <cols>
    <col min="1" max="1" width="1.625" style="13" customWidth="1"/>
    <col min="2" max="2" width="3.375" style="13" customWidth="1"/>
    <col min="3" max="3" width="3.5" style="13" customWidth="1"/>
    <col min="4" max="4" width="5.25" style="13" bestFit="1" customWidth="1"/>
    <col min="5" max="5" width="3.5" style="13" bestFit="1" customWidth="1"/>
    <col min="6" max="6" width="5.25" style="13" bestFit="1" customWidth="1"/>
    <col min="7" max="12" width="4.625" style="13" customWidth="1"/>
    <col min="13" max="13" width="3.625" style="13" customWidth="1"/>
    <col min="14" max="14" width="1.625" style="13" customWidth="1"/>
    <col min="15" max="15" width="4.625" style="13" customWidth="1"/>
    <col min="16" max="16" width="5.25" style="13" bestFit="1" customWidth="1"/>
    <col min="17" max="17" width="3.625" style="13" customWidth="1"/>
    <col min="18" max="18" width="1.625" style="13" customWidth="1"/>
    <col min="19" max="19" width="2.375" style="13" customWidth="1"/>
    <col min="20" max="20" width="3.5" style="13" bestFit="1" customWidth="1"/>
    <col min="21" max="21" width="3.375" style="13" bestFit="1" customWidth="1"/>
    <col min="22" max="22" width="3.5" style="13" bestFit="1" customWidth="1"/>
    <col min="23" max="23" width="3.375" style="13" bestFit="1" customWidth="1"/>
    <col min="24" max="24" width="1.625" style="13" customWidth="1"/>
    <col min="25" max="16384" width="9" style="13"/>
  </cols>
  <sheetData>
    <row r="2" spans="2:25" ht="17.100000000000001" customHeight="1" x14ac:dyDescent="0.15">
      <c r="B2" s="13" t="s">
        <v>70</v>
      </c>
    </row>
    <row r="3" spans="2:25" ht="17.100000000000001" customHeight="1" x14ac:dyDescent="0.15"/>
    <row r="4" spans="2:25" ht="17.100000000000001" customHeight="1" x14ac:dyDescent="0.15">
      <c r="P4" s="13" t="s">
        <v>34</v>
      </c>
      <c r="Q4" s="134"/>
      <c r="R4" s="215" t="s">
        <v>8</v>
      </c>
      <c r="S4" s="215"/>
      <c r="T4" s="65"/>
      <c r="U4" s="13" t="s">
        <v>71</v>
      </c>
      <c r="V4" s="65"/>
      <c r="W4" s="13" t="s">
        <v>72</v>
      </c>
      <c r="Y4" s="19" t="s">
        <v>474</v>
      </c>
    </row>
    <row r="5" spans="2:25" ht="17.100000000000001" customHeight="1" x14ac:dyDescent="0.15"/>
    <row r="6" spans="2:25" ht="17.100000000000001" customHeight="1" x14ac:dyDescent="0.15"/>
    <row r="7" spans="2:25" ht="17.100000000000001" customHeight="1" x14ac:dyDescent="0.15">
      <c r="B7" s="13" t="s">
        <v>73</v>
      </c>
    </row>
    <row r="8" spans="2:25" ht="17.100000000000001" customHeight="1" x14ac:dyDescent="0.15"/>
    <row r="9" spans="2:25" ht="17.100000000000001" customHeight="1" x14ac:dyDescent="0.15"/>
    <row r="10" spans="2:25" ht="17.100000000000001" customHeight="1" x14ac:dyDescent="0.15">
      <c r="J10" s="215" t="s">
        <v>74</v>
      </c>
      <c r="K10" s="215"/>
      <c r="L10" s="215"/>
      <c r="M10" s="215"/>
      <c r="N10" s="216" t="str">
        <f>'1号の２'!E8&amp;""</f>
        <v/>
      </c>
      <c r="O10" s="216"/>
      <c r="P10" s="216"/>
      <c r="Q10" s="216"/>
      <c r="R10" s="216"/>
      <c r="S10" s="216"/>
      <c r="T10" s="216"/>
      <c r="U10" s="216"/>
      <c r="V10" s="216"/>
      <c r="W10" s="216"/>
      <c r="Y10" s="18" t="s">
        <v>472</v>
      </c>
    </row>
    <row r="11" spans="2:25" ht="17.100000000000001" customHeight="1" x14ac:dyDescent="0.15">
      <c r="J11" s="215"/>
      <c r="K11" s="215"/>
      <c r="L11" s="215"/>
      <c r="M11" s="215"/>
      <c r="N11" s="216"/>
      <c r="O11" s="216"/>
      <c r="P11" s="216"/>
      <c r="Q11" s="216"/>
      <c r="R11" s="216"/>
      <c r="S11" s="216"/>
      <c r="T11" s="216"/>
      <c r="U11" s="216"/>
      <c r="V11" s="216"/>
      <c r="W11" s="216"/>
      <c r="Y11" s="54"/>
    </row>
    <row r="12" spans="2:25" ht="17.100000000000001" customHeight="1" x14ac:dyDescent="0.15">
      <c r="J12" s="215" t="s">
        <v>75</v>
      </c>
      <c r="K12" s="215"/>
      <c r="L12" s="215"/>
      <c r="M12" s="215"/>
      <c r="N12" s="216" t="str">
        <f>'1号の２'!E4&amp;""</f>
        <v/>
      </c>
      <c r="O12" s="216"/>
      <c r="P12" s="216"/>
      <c r="Q12" s="216"/>
      <c r="R12" s="216"/>
      <c r="S12" s="216"/>
      <c r="T12" s="216"/>
      <c r="U12" s="216"/>
      <c r="V12" s="216"/>
      <c r="W12" s="216"/>
      <c r="Y12" s="18" t="s">
        <v>472</v>
      </c>
    </row>
    <row r="13" spans="2:25" ht="17.100000000000001" customHeight="1" x14ac:dyDescent="0.15">
      <c r="J13" s="215"/>
      <c r="K13" s="215"/>
      <c r="L13" s="215"/>
      <c r="M13" s="215"/>
      <c r="N13" s="216"/>
      <c r="O13" s="216"/>
      <c r="P13" s="216"/>
      <c r="Q13" s="216"/>
      <c r="R13" s="216"/>
      <c r="S13" s="216"/>
      <c r="T13" s="216"/>
      <c r="U13" s="216"/>
      <c r="V13" s="216"/>
      <c r="W13" s="216"/>
      <c r="Y13" s="54"/>
    </row>
    <row r="14" spans="2:25" ht="17.100000000000001" customHeight="1" x14ac:dyDescent="0.15">
      <c r="J14" s="215" t="s">
        <v>76</v>
      </c>
      <c r="K14" s="215"/>
      <c r="L14" s="215"/>
      <c r="M14" s="215"/>
      <c r="N14" s="217" t="str">
        <f>'1号の２'!E6&amp;"　"&amp;'1号の２'!R6</f>
        <v>　</v>
      </c>
      <c r="O14" s="217"/>
      <c r="P14" s="217"/>
      <c r="Q14" s="217"/>
      <c r="R14" s="217"/>
      <c r="S14" s="217"/>
      <c r="T14" s="217"/>
      <c r="U14" s="217"/>
      <c r="V14" s="217"/>
      <c r="W14" s="217"/>
      <c r="Y14" s="18" t="s">
        <v>472</v>
      </c>
    </row>
    <row r="15" spans="2:25" ht="17.100000000000001" customHeight="1" x14ac:dyDescent="0.15">
      <c r="J15" s="215"/>
      <c r="K15" s="215"/>
      <c r="L15" s="215"/>
      <c r="M15" s="215"/>
      <c r="N15" s="217"/>
      <c r="O15" s="217"/>
      <c r="P15" s="217"/>
      <c r="Q15" s="217"/>
      <c r="R15" s="217"/>
      <c r="S15" s="217"/>
      <c r="T15" s="217"/>
      <c r="U15" s="217"/>
      <c r="V15" s="217"/>
      <c r="W15" s="217"/>
      <c r="Y15" s="54"/>
    </row>
    <row r="16" spans="2:25" ht="17.100000000000001" customHeight="1" x14ac:dyDescent="0.15">
      <c r="W16" s="5" t="s">
        <v>162</v>
      </c>
    </row>
    <row r="17" spans="2:25" ht="17.100000000000001" customHeight="1" x14ac:dyDescent="0.15">
      <c r="W17" s="5"/>
    </row>
    <row r="18" spans="2:25" ht="17.100000000000001" customHeight="1" x14ac:dyDescent="0.15"/>
    <row r="19" spans="2:25" ht="16.5" customHeight="1" x14ac:dyDescent="0.15">
      <c r="B19" s="12" t="str">
        <f>DBCS(P4&amp;IF(T4&gt;3,Q4,IF(T4="","　",Q4-1))&amp;"年度　福岡県中小企業生産性向上・賃上げ緊急支援補助金")</f>
        <v>令和　年度　福岡県中小企業生産性向上・賃上げ緊急支援補助金</v>
      </c>
      <c r="C19" s="12"/>
      <c r="D19" s="12"/>
      <c r="E19" s="89"/>
      <c r="F19" s="12"/>
      <c r="G19" s="12"/>
      <c r="H19" s="12"/>
      <c r="I19" s="12"/>
      <c r="J19" s="12"/>
      <c r="K19" s="12"/>
      <c r="L19" s="12"/>
      <c r="M19" s="12"/>
      <c r="N19" s="12"/>
      <c r="O19" s="12"/>
      <c r="P19" s="12"/>
      <c r="Q19" s="12"/>
      <c r="R19" s="12"/>
      <c r="S19" s="12"/>
      <c r="T19" s="12"/>
      <c r="U19" s="12"/>
      <c r="V19" s="12"/>
      <c r="W19" s="12"/>
      <c r="Y19" s="19" t="s">
        <v>486</v>
      </c>
    </row>
    <row r="20" spans="2:25" ht="17.100000000000001" customHeight="1" x14ac:dyDescent="0.15">
      <c r="B20" s="12" t="s">
        <v>77</v>
      </c>
      <c r="C20" s="12"/>
      <c r="D20" s="12"/>
      <c r="E20" s="12"/>
      <c r="F20" s="12"/>
      <c r="G20" s="12"/>
      <c r="H20" s="12"/>
      <c r="I20" s="12"/>
      <c r="J20" s="12"/>
      <c r="K20" s="12"/>
      <c r="L20" s="12"/>
      <c r="M20" s="12"/>
      <c r="N20" s="12"/>
      <c r="O20" s="12"/>
      <c r="P20" s="12"/>
      <c r="Q20" s="12"/>
      <c r="R20" s="12"/>
      <c r="S20" s="12"/>
      <c r="T20" s="12"/>
      <c r="U20" s="12"/>
      <c r="V20" s="12"/>
      <c r="W20" s="12"/>
    </row>
    <row r="21" spans="2:25" ht="17.100000000000001" customHeight="1" x14ac:dyDescent="0.15"/>
    <row r="22" spans="2:25" ht="17.100000000000001" customHeight="1" x14ac:dyDescent="0.15">
      <c r="B22" s="219" t="s">
        <v>525</v>
      </c>
      <c r="C22" s="219"/>
      <c r="D22" s="219"/>
      <c r="E22" s="219"/>
      <c r="F22" s="219"/>
      <c r="G22" s="219"/>
      <c r="H22" s="219"/>
      <c r="I22" s="219"/>
      <c r="J22" s="219"/>
      <c r="K22" s="219"/>
      <c r="L22" s="219"/>
      <c r="M22" s="219"/>
      <c r="N22" s="219"/>
      <c r="O22" s="219"/>
      <c r="P22" s="219"/>
      <c r="Q22" s="219"/>
      <c r="R22" s="219"/>
      <c r="S22" s="219"/>
      <c r="T22" s="219"/>
      <c r="U22" s="219"/>
      <c r="V22" s="219"/>
      <c r="W22" s="219"/>
    </row>
    <row r="23" spans="2:25" ht="17.100000000000001" customHeight="1" x14ac:dyDescent="0.15">
      <c r="B23" s="219"/>
      <c r="C23" s="219"/>
      <c r="D23" s="219"/>
      <c r="E23" s="219"/>
      <c r="F23" s="219"/>
      <c r="G23" s="219"/>
      <c r="H23" s="219"/>
      <c r="I23" s="219"/>
      <c r="J23" s="219"/>
      <c r="K23" s="219"/>
      <c r="L23" s="219"/>
      <c r="M23" s="219"/>
      <c r="N23" s="219"/>
      <c r="O23" s="219"/>
      <c r="P23" s="219"/>
      <c r="Q23" s="219"/>
      <c r="R23" s="219"/>
      <c r="S23" s="219"/>
      <c r="T23" s="219"/>
      <c r="U23" s="219"/>
      <c r="V23" s="219"/>
      <c r="W23" s="219"/>
    </row>
    <row r="24" spans="2:25" ht="17.100000000000001" customHeight="1" x14ac:dyDescent="0.15">
      <c r="B24" s="219"/>
      <c r="C24" s="219"/>
      <c r="D24" s="219"/>
      <c r="E24" s="219"/>
      <c r="F24" s="219"/>
      <c r="G24" s="219"/>
      <c r="H24" s="219"/>
      <c r="I24" s="219"/>
      <c r="J24" s="219"/>
      <c r="K24" s="219"/>
      <c r="L24" s="219"/>
      <c r="M24" s="219"/>
      <c r="N24" s="219"/>
      <c r="O24" s="219"/>
      <c r="P24" s="219"/>
      <c r="Q24" s="219"/>
      <c r="R24" s="219"/>
      <c r="S24" s="219"/>
      <c r="T24" s="219"/>
      <c r="U24" s="219"/>
      <c r="V24" s="219"/>
      <c r="W24" s="219"/>
    </row>
    <row r="25" spans="2:25" ht="17.100000000000001" customHeight="1" x14ac:dyDescent="0.15"/>
    <row r="26" spans="2:25" ht="17.100000000000001" customHeight="1" x14ac:dyDescent="0.15">
      <c r="B26" s="12" t="s">
        <v>78</v>
      </c>
      <c r="C26" s="12"/>
      <c r="D26" s="12"/>
      <c r="E26" s="12"/>
      <c r="F26" s="12"/>
      <c r="G26" s="12"/>
      <c r="H26" s="12"/>
      <c r="I26" s="12"/>
      <c r="J26" s="12"/>
      <c r="K26" s="12"/>
      <c r="L26" s="12"/>
      <c r="M26" s="12"/>
      <c r="N26" s="12"/>
      <c r="O26" s="12"/>
      <c r="P26" s="12"/>
      <c r="Q26" s="12"/>
      <c r="R26" s="12"/>
      <c r="S26" s="12"/>
      <c r="T26" s="12"/>
      <c r="U26" s="12"/>
      <c r="V26" s="12"/>
      <c r="W26" s="12"/>
    </row>
    <row r="27" spans="2:25" ht="17.100000000000001" customHeight="1" x14ac:dyDescent="0.15"/>
    <row r="28" spans="2:25" ht="17.100000000000001" customHeight="1" x14ac:dyDescent="0.15">
      <c r="B28" s="53" t="s">
        <v>396</v>
      </c>
      <c r="D28" s="13" t="s">
        <v>79</v>
      </c>
      <c r="I28" s="218" t="str">
        <f>IF('１号の５'!I22&gt;0,'１号の５'!I22,"")</f>
        <v/>
      </c>
      <c r="J28" s="218"/>
      <c r="K28" s="218"/>
      <c r="L28" s="218"/>
      <c r="M28" s="218"/>
      <c r="N28" s="218"/>
      <c r="O28" s="13" t="s">
        <v>357</v>
      </c>
      <c r="Y28" s="18" t="s">
        <v>473</v>
      </c>
    </row>
    <row r="29" spans="2:25" ht="17.100000000000001" customHeight="1" x14ac:dyDescent="0.15"/>
    <row r="30" spans="2:25" ht="17.100000000000001" customHeight="1" x14ac:dyDescent="0.15">
      <c r="B30" s="53" t="s">
        <v>397</v>
      </c>
      <c r="D30" s="13" t="s">
        <v>80</v>
      </c>
      <c r="K30" s="13" t="s">
        <v>89</v>
      </c>
    </row>
    <row r="31" spans="2:25" ht="17.100000000000001" customHeight="1" x14ac:dyDescent="0.15"/>
    <row r="32" spans="2:25" ht="17.100000000000001" customHeight="1" x14ac:dyDescent="0.15">
      <c r="B32" s="53" t="s">
        <v>398</v>
      </c>
      <c r="D32" s="13" t="s">
        <v>81</v>
      </c>
      <c r="K32" s="13" t="s">
        <v>90</v>
      </c>
    </row>
    <row r="33" spans="2:11" ht="17.100000000000001" customHeight="1" x14ac:dyDescent="0.15"/>
    <row r="34" spans="2:11" ht="17.100000000000001" customHeight="1" x14ac:dyDescent="0.15">
      <c r="B34" s="53" t="s">
        <v>399</v>
      </c>
      <c r="D34" s="13" t="s">
        <v>82</v>
      </c>
      <c r="K34" s="13" t="s">
        <v>91</v>
      </c>
    </row>
    <row r="35" spans="2:11" ht="17.100000000000001" customHeight="1" x14ac:dyDescent="0.15"/>
    <row r="36" spans="2:11" ht="17.100000000000001" customHeight="1" x14ac:dyDescent="0.15">
      <c r="B36" s="53" t="s">
        <v>400</v>
      </c>
      <c r="D36" s="13" t="s">
        <v>83</v>
      </c>
      <c r="K36" s="13" t="s">
        <v>92</v>
      </c>
    </row>
    <row r="37" spans="2:11" ht="17.100000000000001" customHeight="1" x14ac:dyDescent="0.15"/>
    <row r="38" spans="2:11" ht="17.100000000000001" customHeight="1" x14ac:dyDescent="0.15">
      <c r="B38" s="53" t="s">
        <v>401</v>
      </c>
      <c r="D38" s="13" t="s">
        <v>84</v>
      </c>
      <c r="K38" s="13" t="s">
        <v>93</v>
      </c>
    </row>
    <row r="39" spans="2:11" ht="17.100000000000001" customHeight="1" x14ac:dyDescent="0.15"/>
    <row r="40" spans="2:11" ht="17.100000000000001" customHeight="1" x14ac:dyDescent="0.15">
      <c r="B40" s="53" t="s">
        <v>402</v>
      </c>
      <c r="D40" s="13" t="s">
        <v>85</v>
      </c>
      <c r="K40" s="13" t="s">
        <v>94</v>
      </c>
    </row>
    <row r="41" spans="2:11" ht="17.100000000000001" customHeight="1" x14ac:dyDescent="0.15"/>
    <row r="42" spans="2:11" ht="17.100000000000001" customHeight="1" x14ac:dyDescent="0.15">
      <c r="B42" s="53" t="s">
        <v>403</v>
      </c>
      <c r="D42" s="13" t="s">
        <v>86</v>
      </c>
      <c r="K42" s="13" t="s">
        <v>95</v>
      </c>
    </row>
    <row r="43" spans="2:11" ht="17.100000000000001" customHeight="1" x14ac:dyDescent="0.15"/>
    <row r="44" spans="2:11" ht="17.100000000000001" customHeight="1" x14ac:dyDescent="0.15">
      <c r="B44" s="53" t="s">
        <v>404</v>
      </c>
      <c r="D44" s="13" t="s">
        <v>87</v>
      </c>
    </row>
  </sheetData>
  <mergeCells count="9">
    <mergeCell ref="R4:S4"/>
    <mergeCell ref="N12:W13"/>
    <mergeCell ref="N10:W11"/>
    <mergeCell ref="N14:W15"/>
    <mergeCell ref="I28:N28"/>
    <mergeCell ref="B22:W24"/>
    <mergeCell ref="J10:M11"/>
    <mergeCell ref="J12:M13"/>
    <mergeCell ref="J14:M15"/>
  </mergeCells>
  <phoneticPr fontId="2"/>
  <conditionalFormatting sqref="N10:W15 I28">
    <cfRule type="containsBlanks" dxfId="78" priority="5">
      <formula>LEN(TRIM(I10))=0</formula>
    </cfRule>
  </conditionalFormatting>
  <conditionalFormatting sqref="V4">
    <cfRule type="containsBlanks" dxfId="77" priority="2">
      <formula>LEN(TRIM(V4))=0</formula>
    </cfRule>
  </conditionalFormatting>
  <conditionalFormatting sqref="T4">
    <cfRule type="containsBlanks" dxfId="76" priority="3">
      <formula>LEN(TRIM(T4))=0</formula>
    </cfRule>
  </conditionalFormatting>
  <conditionalFormatting sqref="Q4">
    <cfRule type="containsBlanks" dxfId="75" priority="1">
      <formula>LEN(TRIM(Q4))=0</formula>
    </cfRule>
  </conditionalFormatting>
  <dataValidations count="2">
    <dataValidation type="list" allowBlank="1" showInputMessage="1" showErrorMessage="1" sqref="T4">
      <formula1>"1,2,3,4,5,6,7,8,9,10,11,12"</formula1>
    </dataValidation>
    <dataValidation type="list" allowBlank="1" showInputMessage="1" showErrorMessage="1" sqref="V4">
      <formula1>"1,2,3,4,5,6,7,8,9,10,11,12,13,14,15,16,17,18,19,20,21,22,23,24,25,26,27,28,29,30,31"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2:AI44"/>
  <sheetViews>
    <sheetView showGridLines="0" view="pageBreakPreview" zoomScaleNormal="100" zoomScaleSheetLayoutView="100" workbookViewId="0">
      <selection activeCell="Q4" sqref="Q4"/>
    </sheetView>
  </sheetViews>
  <sheetFormatPr defaultRowHeight="13.5" x14ac:dyDescent="0.15"/>
  <cols>
    <col min="1" max="1" width="1.625" style="13" customWidth="1"/>
    <col min="2" max="2" width="3.375" style="13" customWidth="1"/>
    <col min="3" max="3" width="3.5" style="13" customWidth="1"/>
    <col min="4" max="4" width="5.25" style="13" bestFit="1" customWidth="1"/>
    <col min="5" max="5" width="3.5" style="13" bestFit="1" customWidth="1"/>
    <col min="6" max="6" width="5.25" style="13" bestFit="1" customWidth="1"/>
    <col min="7" max="12" width="4.625" style="13" customWidth="1"/>
    <col min="13" max="13" width="3.625" style="13" customWidth="1"/>
    <col min="14" max="14" width="1.625" style="13" customWidth="1"/>
    <col min="15" max="15" width="4.625" style="13" customWidth="1"/>
    <col min="16" max="16" width="5.25" style="13" bestFit="1" customWidth="1"/>
    <col min="17" max="17" width="3.625" style="13" customWidth="1"/>
    <col min="18" max="18" width="1.625" style="13" customWidth="1"/>
    <col min="19" max="19" width="2.375" style="13" customWidth="1"/>
    <col min="20" max="20" width="3.625" style="13" customWidth="1"/>
    <col min="21" max="21" width="3.375" style="13" bestFit="1" customWidth="1"/>
    <col min="22" max="22" width="3.625" style="13" customWidth="1"/>
    <col min="23" max="23" width="3.375" style="13" bestFit="1" customWidth="1"/>
    <col min="24" max="24" width="1.625" style="13" customWidth="1"/>
    <col min="25" max="33" width="3.625" style="13" customWidth="1"/>
    <col min="34" max="16384" width="9" style="13"/>
  </cols>
  <sheetData>
    <row r="2" spans="2:35" ht="17.100000000000001" customHeight="1" x14ac:dyDescent="0.15">
      <c r="B2" s="13" t="s">
        <v>391</v>
      </c>
    </row>
    <row r="3" spans="2:35" ht="17.100000000000001" customHeight="1" x14ac:dyDescent="0.15"/>
    <row r="4" spans="2:35" ht="17.100000000000001" customHeight="1" x14ac:dyDescent="0.15">
      <c r="P4" s="13" t="s">
        <v>34</v>
      </c>
      <c r="Q4" s="134"/>
      <c r="R4" s="215" t="s">
        <v>8</v>
      </c>
      <c r="S4" s="215"/>
      <c r="T4" s="65"/>
      <c r="U4" s="13" t="s">
        <v>71</v>
      </c>
      <c r="V4" s="65"/>
      <c r="W4" s="13" t="s">
        <v>72</v>
      </c>
      <c r="Y4" s="19" t="s">
        <v>474</v>
      </c>
      <c r="Z4" s="19"/>
    </row>
    <row r="5" spans="2:35" ht="17.100000000000001" customHeight="1" x14ac:dyDescent="0.15"/>
    <row r="6" spans="2:35" ht="17.100000000000001" customHeight="1" x14ac:dyDescent="0.15">
      <c r="AI6" s="54"/>
    </row>
    <row r="7" spans="2:35" ht="17.100000000000001" customHeight="1" x14ac:dyDescent="0.15">
      <c r="B7" s="13" t="s">
        <v>73</v>
      </c>
    </row>
    <row r="8" spans="2:35" ht="17.100000000000001" customHeight="1" x14ac:dyDescent="0.15"/>
    <row r="9" spans="2:35" ht="17.100000000000001" customHeight="1" x14ac:dyDescent="0.15"/>
    <row r="10" spans="2:35" ht="17.100000000000001" customHeight="1" x14ac:dyDescent="0.15">
      <c r="J10" s="215" t="s">
        <v>74</v>
      </c>
      <c r="K10" s="215"/>
      <c r="L10" s="215"/>
      <c r="M10" s="215"/>
      <c r="N10" s="219" t="str">
        <f>'1号の２'!E8&amp;""</f>
        <v/>
      </c>
      <c r="O10" s="219"/>
      <c r="P10" s="219"/>
      <c r="Q10" s="219"/>
      <c r="R10" s="219"/>
      <c r="S10" s="219"/>
      <c r="T10" s="219"/>
      <c r="U10" s="219"/>
      <c r="V10" s="219"/>
      <c r="W10" s="219"/>
      <c r="Y10" s="18" t="s">
        <v>305</v>
      </c>
      <c r="Z10" s="18"/>
    </row>
    <row r="11" spans="2:35" ht="17.100000000000001" customHeight="1" x14ac:dyDescent="0.15">
      <c r="J11" s="215"/>
      <c r="K11" s="215"/>
      <c r="L11" s="215"/>
      <c r="M11" s="215"/>
      <c r="N11" s="219"/>
      <c r="O11" s="219"/>
      <c r="P11" s="219"/>
      <c r="Q11" s="219"/>
      <c r="R11" s="219"/>
      <c r="S11" s="219"/>
      <c r="T11" s="219"/>
      <c r="U11" s="219"/>
      <c r="V11" s="219"/>
      <c r="W11" s="219"/>
      <c r="Y11" s="54"/>
      <c r="Z11" s="54"/>
    </row>
    <row r="12" spans="2:35" ht="17.100000000000001" customHeight="1" x14ac:dyDescent="0.15">
      <c r="J12" s="215" t="s">
        <v>75</v>
      </c>
      <c r="K12" s="215"/>
      <c r="L12" s="215"/>
      <c r="M12" s="215"/>
      <c r="N12" s="219" t="str">
        <f>'1号の２'!E4&amp;""</f>
        <v/>
      </c>
      <c r="O12" s="219"/>
      <c r="P12" s="219"/>
      <c r="Q12" s="219"/>
      <c r="R12" s="219"/>
      <c r="S12" s="219"/>
      <c r="T12" s="219"/>
      <c r="U12" s="219"/>
      <c r="V12" s="219"/>
      <c r="W12" s="219"/>
      <c r="Y12" s="18" t="s">
        <v>305</v>
      </c>
      <c r="Z12" s="18"/>
    </row>
    <row r="13" spans="2:35" ht="17.100000000000001" customHeight="1" x14ac:dyDescent="0.15">
      <c r="J13" s="215"/>
      <c r="K13" s="215"/>
      <c r="L13" s="215"/>
      <c r="M13" s="215"/>
      <c r="N13" s="219"/>
      <c r="O13" s="219"/>
      <c r="P13" s="219"/>
      <c r="Q13" s="219"/>
      <c r="R13" s="219"/>
      <c r="S13" s="219"/>
      <c r="T13" s="219"/>
      <c r="U13" s="219"/>
      <c r="V13" s="219"/>
      <c r="W13" s="219"/>
      <c r="Y13" s="54"/>
      <c r="Z13" s="54"/>
    </row>
    <row r="14" spans="2:35" ht="17.100000000000001" customHeight="1" x14ac:dyDescent="0.15">
      <c r="J14" s="215" t="s">
        <v>76</v>
      </c>
      <c r="K14" s="215"/>
      <c r="L14" s="215"/>
      <c r="M14" s="215"/>
      <c r="N14" s="217" t="str">
        <f>'1号の２'!E6&amp;"　"&amp;'1号の２'!R6</f>
        <v>　</v>
      </c>
      <c r="O14" s="217"/>
      <c r="P14" s="217"/>
      <c r="Q14" s="217"/>
      <c r="R14" s="217"/>
      <c r="S14" s="217"/>
      <c r="T14" s="217"/>
      <c r="U14" s="217"/>
      <c r="V14" s="217"/>
      <c r="W14" s="217"/>
      <c r="Y14" s="18" t="s">
        <v>305</v>
      </c>
      <c r="Z14" s="18"/>
    </row>
    <row r="15" spans="2:35" ht="17.100000000000001" customHeight="1" x14ac:dyDescent="0.15">
      <c r="J15" s="215"/>
      <c r="K15" s="215"/>
      <c r="L15" s="215"/>
      <c r="M15" s="215"/>
      <c r="N15" s="217"/>
      <c r="O15" s="217"/>
      <c r="P15" s="217"/>
      <c r="Q15" s="217"/>
      <c r="R15" s="217"/>
      <c r="S15" s="217"/>
      <c r="T15" s="217"/>
      <c r="U15" s="217"/>
      <c r="V15" s="217"/>
      <c r="W15" s="217"/>
      <c r="Y15" s="54"/>
      <c r="Z15" s="54"/>
    </row>
    <row r="16" spans="2:35" ht="17.100000000000001" customHeight="1" x14ac:dyDescent="0.15">
      <c r="W16" s="5" t="s">
        <v>162</v>
      </c>
    </row>
    <row r="17" spans="2:33" ht="17.100000000000001" customHeight="1" x14ac:dyDescent="0.15">
      <c r="W17" s="5"/>
    </row>
    <row r="18" spans="2:33" ht="17.100000000000001" customHeight="1" x14ac:dyDescent="0.15"/>
    <row r="19" spans="2:33" ht="16.5" customHeight="1" x14ac:dyDescent="0.15">
      <c r="B19" s="12" t="str">
        <f>DBCS('１号'!P4&amp;IF('１号'!T4&gt;3,'１号'!Q4,IF('１号'!T4="","　",'１号'!Q4-1))&amp;"年度　福岡県中小企業生産性向上・賃上げ緊急支援補助金に係る")</f>
        <v>令和　年度　福岡県中小企業生産性向上・賃上げ緊急支援補助金に係る</v>
      </c>
      <c r="C19" s="12"/>
      <c r="D19" s="12"/>
      <c r="E19" s="89"/>
      <c r="F19" s="12"/>
      <c r="G19" s="12"/>
      <c r="H19" s="12"/>
      <c r="I19" s="12"/>
      <c r="J19" s="12"/>
      <c r="K19" s="12"/>
      <c r="L19" s="12"/>
      <c r="M19" s="12"/>
      <c r="N19" s="12"/>
      <c r="O19" s="12"/>
      <c r="P19" s="12"/>
      <c r="Q19" s="12"/>
      <c r="R19" s="12"/>
      <c r="S19" s="12"/>
      <c r="T19" s="12"/>
      <c r="U19" s="12"/>
      <c r="V19" s="12"/>
      <c r="W19" s="12"/>
    </row>
    <row r="20" spans="2:33" ht="17.100000000000001" customHeight="1" x14ac:dyDescent="0.15">
      <c r="B20" s="12" t="s">
        <v>392</v>
      </c>
      <c r="C20" s="12"/>
      <c r="D20" s="12"/>
      <c r="E20" s="12"/>
      <c r="F20" s="12"/>
      <c r="G20" s="12"/>
      <c r="H20" s="12"/>
      <c r="I20" s="12"/>
      <c r="J20" s="12"/>
      <c r="K20" s="12"/>
      <c r="L20" s="12"/>
      <c r="M20" s="12"/>
      <c r="N20" s="12"/>
      <c r="O20" s="12"/>
      <c r="P20" s="12"/>
      <c r="Q20" s="12"/>
      <c r="R20" s="12"/>
      <c r="S20" s="12"/>
      <c r="T20" s="12"/>
      <c r="U20" s="12"/>
      <c r="V20" s="12"/>
      <c r="W20" s="12"/>
    </row>
    <row r="21" spans="2:33" ht="17.100000000000001" customHeight="1" x14ac:dyDescent="0.15"/>
    <row r="22" spans="2:33" ht="17.100000000000001" customHeight="1" x14ac:dyDescent="0.15">
      <c r="B22" s="219" t="str">
        <f>DBCS("　"&amp;Z25&amp;AA25&amp;"年"&amp;AC25&amp;"月"&amp;AE25&amp;"日付"&amp;Z24&amp;"技振第"&amp;AC24&amp;"号で交付決定のあった補助事業について、福岡県中小企業生産性向上・賃上げ緊急支援補助金交付要綱第１３条の規定に基づき、下記のとおり報告します。")</f>
        <v>　令和年月日付技振第号で交付決定のあった補助事業について、福岡県中小企業生産性向上・賃上げ緊急支援補助金交付要綱第１３条の規定に基づき、下記のとおり報告します。</v>
      </c>
      <c r="C22" s="219"/>
      <c r="D22" s="219"/>
      <c r="E22" s="219"/>
      <c r="F22" s="219"/>
      <c r="G22" s="219"/>
      <c r="H22" s="219"/>
      <c r="I22" s="219"/>
      <c r="J22" s="219"/>
      <c r="K22" s="219"/>
      <c r="L22" s="219"/>
      <c r="M22" s="219"/>
      <c r="N22" s="219"/>
      <c r="O22" s="219"/>
      <c r="P22" s="219"/>
      <c r="Q22" s="219"/>
      <c r="R22" s="219"/>
      <c r="S22" s="219"/>
      <c r="T22" s="219"/>
      <c r="U22" s="219"/>
      <c r="V22" s="219"/>
      <c r="W22" s="219"/>
      <c r="Y22" s="19" t="s">
        <v>457</v>
      </c>
      <c r="Z22" s="19"/>
      <c r="AA22" s="19"/>
      <c r="AB22" s="19"/>
      <c r="AC22" s="19"/>
      <c r="AD22" s="19"/>
      <c r="AE22" s="19"/>
      <c r="AF22" s="19"/>
      <c r="AG22" s="19"/>
    </row>
    <row r="23" spans="2:33" ht="17.100000000000001" customHeight="1" thickBot="1" x14ac:dyDescent="0.2">
      <c r="B23" s="219"/>
      <c r="C23" s="219"/>
      <c r="D23" s="219"/>
      <c r="E23" s="219"/>
      <c r="F23" s="219"/>
      <c r="G23" s="219"/>
      <c r="H23" s="219"/>
      <c r="I23" s="219"/>
      <c r="J23" s="219"/>
      <c r="K23" s="219"/>
      <c r="L23" s="219"/>
      <c r="M23" s="219"/>
      <c r="N23" s="219"/>
      <c r="O23" s="219"/>
      <c r="P23" s="219"/>
      <c r="Q23" s="219"/>
      <c r="R23" s="219"/>
      <c r="S23" s="219"/>
      <c r="T23" s="219"/>
      <c r="U23" s="219"/>
      <c r="V23" s="219"/>
      <c r="W23" s="219"/>
      <c r="Z23" s="19" t="s">
        <v>458</v>
      </c>
    </row>
    <row r="24" spans="2:33" ht="17.100000000000001" customHeight="1" thickBot="1" x14ac:dyDescent="0.2">
      <c r="B24" s="219"/>
      <c r="C24" s="219"/>
      <c r="D24" s="219"/>
      <c r="E24" s="219"/>
      <c r="F24" s="219"/>
      <c r="G24" s="219"/>
      <c r="H24" s="219"/>
      <c r="I24" s="219"/>
      <c r="J24" s="219"/>
      <c r="K24" s="219"/>
      <c r="L24" s="219"/>
      <c r="M24" s="219"/>
      <c r="N24" s="219"/>
      <c r="O24" s="219"/>
      <c r="P24" s="219"/>
      <c r="Q24" s="219"/>
      <c r="R24" s="219"/>
      <c r="S24" s="219"/>
      <c r="T24" s="219"/>
      <c r="U24" s="219"/>
      <c r="V24" s="219"/>
      <c r="W24" s="219"/>
      <c r="Y24" s="19"/>
      <c r="Z24" s="157"/>
      <c r="AA24" s="400" t="s">
        <v>455</v>
      </c>
      <c r="AB24" s="401"/>
      <c r="AC24" s="397"/>
      <c r="AD24" s="398"/>
      <c r="AE24" s="399"/>
      <c r="AF24" s="19" t="s">
        <v>456</v>
      </c>
    </row>
    <row r="25" spans="2:33" ht="17.100000000000001" customHeight="1" thickBot="1" x14ac:dyDescent="0.2">
      <c r="Z25" s="88" t="s">
        <v>449</v>
      </c>
      <c r="AA25" s="157"/>
      <c r="AB25" s="45" t="s">
        <v>452</v>
      </c>
      <c r="AC25" s="157"/>
      <c r="AD25" s="45" t="s">
        <v>453</v>
      </c>
      <c r="AE25" s="157"/>
      <c r="AF25" s="19" t="s">
        <v>454</v>
      </c>
    </row>
    <row r="26" spans="2:33" ht="17.100000000000001" customHeight="1" x14ac:dyDescent="0.15">
      <c r="B26" s="12" t="s">
        <v>78</v>
      </c>
      <c r="C26" s="12"/>
      <c r="D26" s="12"/>
      <c r="E26" s="12"/>
      <c r="F26" s="12"/>
      <c r="G26" s="12"/>
      <c r="H26" s="12"/>
      <c r="I26" s="12"/>
      <c r="J26" s="12"/>
      <c r="K26" s="12"/>
      <c r="L26" s="12"/>
      <c r="M26" s="12"/>
      <c r="N26" s="12"/>
      <c r="O26" s="12"/>
      <c r="P26" s="12"/>
      <c r="Q26" s="12"/>
      <c r="R26" s="12"/>
      <c r="S26" s="12"/>
      <c r="T26" s="12"/>
      <c r="U26" s="12"/>
      <c r="V26" s="12"/>
      <c r="W26" s="12"/>
    </row>
    <row r="27" spans="2:33" ht="17.100000000000001" customHeight="1" x14ac:dyDescent="0.15"/>
    <row r="28" spans="2:33" ht="17.100000000000001" customHeight="1" x14ac:dyDescent="0.15">
      <c r="B28" s="53" t="s">
        <v>364</v>
      </c>
      <c r="D28" s="13" t="s">
        <v>393</v>
      </c>
      <c r="I28" s="55"/>
      <c r="J28" s="55"/>
      <c r="K28" s="13" t="s">
        <v>405</v>
      </c>
      <c r="L28" s="55"/>
      <c r="M28" s="55"/>
      <c r="N28" s="55"/>
      <c r="Y28" s="18"/>
      <c r="Z28" s="18"/>
    </row>
    <row r="29" spans="2:33" ht="17.100000000000001" customHeight="1" x14ac:dyDescent="0.15">
      <c r="B29" s="5"/>
    </row>
    <row r="30" spans="2:33" ht="17.100000000000001" customHeight="1" x14ac:dyDescent="0.15">
      <c r="B30" s="53" t="s">
        <v>365</v>
      </c>
      <c r="D30" s="13" t="s">
        <v>394</v>
      </c>
      <c r="K30" s="13" t="s">
        <v>406</v>
      </c>
    </row>
    <row r="31" spans="2:33" ht="17.100000000000001" customHeight="1" x14ac:dyDescent="0.15">
      <c r="B31" s="5"/>
    </row>
    <row r="32" spans="2:33" ht="17.100000000000001" customHeight="1" x14ac:dyDescent="0.15">
      <c r="B32" s="53" t="s">
        <v>366</v>
      </c>
      <c r="D32" s="13" t="s">
        <v>395</v>
      </c>
    </row>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sheetData>
  <mergeCells count="10">
    <mergeCell ref="AC24:AE24"/>
    <mergeCell ref="AA24:AB24"/>
    <mergeCell ref="B22:W24"/>
    <mergeCell ref="R4:S4"/>
    <mergeCell ref="J10:M11"/>
    <mergeCell ref="N10:W11"/>
    <mergeCell ref="J12:M13"/>
    <mergeCell ref="N12:W13"/>
    <mergeCell ref="J14:M15"/>
    <mergeCell ref="N14:W15"/>
  </mergeCells>
  <phoneticPr fontId="2"/>
  <conditionalFormatting sqref="N10:W15">
    <cfRule type="containsBlanks" dxfId="34" priority="6">
      <formula>LEN(TRIM(N10))=0</formula>
    </cfRule>
  </conditionalFormatting>
  <conditionalFormatting sqref="T4">
    <cfRule type="containsBlanks" dxfId="33" priority="5">
      <formula>LEN(TRIM(T4))=0</formula>
    </cfRule>
  </conditionalFormatting>
  <conditionalFormatting sqref="V4">
    <cfRule type="containsBlanks" dxfId="32" priority="4">
      <formula>LEN(TRIM(V4))=0</formula>
    </cfRule>
  </conditionalFormatting>
  <conditionalFormatting sqref="Q4">
    <cfRule type="containsBlanks" dxfId="31" priority="3">
      <formula>LEN(TRIM(Q4))=0</formula>
    </cfRule>
  </conditionalFormatting>
  <conditionalFormatting sqref="Z24 AC24 AA25 AC25 AE25">
    <cfRule type="containsBlanks" dxfId="30" priority="1">
      <formula>LEN(TRIM(Z24))=0</formula>
    </cfRule>
  </conditionalFormatting>
  <dataValidations count="2">
    <dataValidation type="list" allowBlank="1" showInputMessage="1" showErrorMessage="1" sqref="V4 AE25">
      <formula1>"1,2,3,4,5,6,7,8,9,10,11,12,13,14,15,16,17,18,19,20,21,22,23,24,25,26,27,28,29,30,31"</formula1>
    </dataValidation>
    <dataValidation type="list" allowBlank="1" showInputMessage="1" showErrorMessage="1" sqref="T4 AC25">
      <formula1>"1,2,3,4,5,6,7,8,9,10,11,12"</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B2:Q72"/>
  <sheetViews>
    <sheetView showGridLines="0" view="pageBreakPreview" zoomScaleNormal="100" zoomScaleSheetLayoutView="100" workbookViewId="0">
      <selection activeCell="D7" sqref="D7:O12"/>
    </sheetView>
  </sheetViews>
  <sheetFormatPr defaultRowHeight="13.5" x14ac:dyDescent="0.15"/>
  <cols>
    <col min="1" max="1" width="1.625" style="13" customWidth="1"/>
    <col min="2" max="2" width="2.5" style="13" bestFit="1" customWidth="1"/>
    <col min="3" max="3" width="17.25" style="13" bestFit="1" customWidth="1"/>
    <col min="4" max="5" width="5.625" style="13" customWidth="1"/>
    <col min="6" max="6" width="3.375" style="13" bestFit="1" customWidth="1"/>
    <col min="7" max="7" width="5.625" style="13" customWidth="1"/>
    <col min="8" max="8" width="3.375" style="13" bestFit="1" customWidth="1"/>
    <col min="9" max="10" width="5.625" style="13" customWidth="1"/>
    <col min="11" max="11" width="3.375" style="13" bestFit="1" customWidth="1"/>
    <col min="12" max="12" width="5.625" style="13" customWidth="1"/>
    <col min="13" max="13" width="3.375" style="13" bestFit="1" customWidth="1"/>
    <col min="14" max="14" width="15.625" style="13" customWidth="1"/>
    <col min="15" max="15" width="3.375" style="13" bestFit="1" customWidth="1"/>
    <col min="16" max="16" width="1.625" style="13" customWidth="1"/>
    <col min="17" max="16384" width="9" style="13"/>
  </cols>
  <sheetData>
    <row r="2" spans="2:17" ht="16.5" customHeight="1" x14ac:dyDescent="0.15">
      <c r="B2" s="13" t="s">
        <v>407</v>
      </c>
    </row>
    <row r="3" spans="2:17" ht="16.5" customHeight="1" x14ac:dyDescent="0.15">
      <c r="B3" s="310" t="s">
        <v>408</v>
      </c>
      <c r="C3" s="310"/>
      <c r="D3" s="310"/>
      <c r="E3" s="310"/>
      <c r="F3" s="310"/>
      <c r="G3" s="310"/>
      <c r="H3" s="310"/>
      <c r="I3" s="310"/>
      <c r="J3" s="310"/>
      <c r="K3" s="310"/>
      <c r="L3" s="310"/>
      <c r="M3" s="310"/>
      <c r="N3" s="310"/>
      <c r="O3" s="310"/>
    </row>
    <row r="4" spans="2:17" ht="30" customHeight="1" x14ac:dyDescent="0.15">
      <c r="B4" s="14"/>
      <c r="C4" s="47" t="s">
        <v>96</v>
      </c>
      <c r="D4" s="313" t="str">
        <f>IF('1号の２'!E4=0,"",'1号の２'!E4)</f>
        <v/>
      </c>
      <c r="E4" s="314"/>
      <c r="F4" s="314"/>
      <c r="G4" s="314"/>
      <c r="H4" s="314"/>
      <c r="I4" s="314"/>
      <c r="J4" s="314"/>
      <c r="K4" s="314"/>
      <c r="L4" s="314"/>
      <c r="M4" s="314"/>
      <c r="N4" s="314"/>
      <c r="O4" s="315"/>
      <c r="Q4" s="18" t="s">
        <v>305</v>
      </c>
    </row>
    <row r="5" spans="2:17" ht="30" customHeight="1" x14ac:dyDescent="0.15">
      <c r="B5" s="59" t="s">
        <v>364</v>
      </c>
      <c r="C5" s="17" t="s">
        <v>347</v>
      </c>
      <c r="D5" s="313" t="str">
        <f>IF('１号の５'!I22=0,"",IF('１号の５'!I22&gt;2000000,"大規模支援","小規模支援"))</f>
        <v/>
      </c>
      <c r="E5" s="314"/>
      <c r="F5" s="314"/>
      <c r="G5" s="314"/>
      <c r="H5" s="314"/>
      <c r="I5" s="314"/>
      <c r="J5" s="314"/>
      <c r="K5" s="314"/>
      <c r="L5" s="314"/>
      <c r="M5" s="314"/>
      <c r="N5" s="314"/>
      <c r="O5" s="315"/>
      <c r="Q5" s="18" t="s">
        <v>356</v>
      </c>
    </row>
    <row r="6" spans="2:17" ht="20.100000000000001" customHeight="1" x14ac:dyDescent="0.15">
      <c r="B6" s="291" t="s">
        <v>365</v>
      </c>
      <c r="C6" s="294" t="s">
        <v>413</v>
      </c>
      <c r="D6" s="13" t="s">
        <v>507</v>
      </c>
      <c r="E6" s="212"/>
      <c r="F6" s="212"/>
      <c r="G6" s="212"/>
      <c r="H6" s="212"/>
      <c r="I6" s="212"/>
      <c r="J6" s="212"/>
      <c r="K6" s="212"/>
      <c r="L6" s="212"/>
      <c r="M6" s="212"/>
      <c r="N6" s="212"/>
      <c r="O6" s="213"/>
    </row>
    <row r="7" spans="2:17" ht="30" customHeight="1" x14ac:dyDescent="0.15">
      <c r="B7" s="292"/>
      <c r="C7" s="295"/>
      <c r="D7" s="405"/>
      <c r="E7" s="406"/>
      <c r="F7" s="406"/>
      <c r="G7" s="406"/>
      <c r="H7" s="406"/>
      <c r="I7" s="406"/>
      <c r="J7" s="406"/>
      <c r="K7" s="406"/>
      <c r="L7" s="406"/>
      <c r="M7" s="406"/>
      <c r="N7" s="406"/>
      <c r="O7" s="407"/>
    </row>
    <row r="8" spans="2:17" ht="30" customHeight="1" x14ac:dyDescent="0.15">
      <c r="B8" s="292"/>
      <c r="C8" s="295"/>
      <c r="D8" s="405"/>
      <c r="E8" s="406"/>
      <c r="F8" s="406"/>
      <c r="G8" s="406"/>
      <c r="H8" s="406"/>
      <c r="I8" s="406"/>
      <c r="J8" s="406"/>
      <c r="K8" s="406"/>
      <c r="L8" s="406"/>
      <c r="M8" s="406"/>
      <c r="N8" s="406"/>
      <c r="O8" s="407"/>
    </row>
    <row r="9" spans="2:17" ht="30" customHeight="1" x14ac:dyDescent="0.15">
      <c r="B9" s="292"/>
      <c r="C9" s="295"/>
      <c r="D9" s="405"/>
      <c r="E9" s="406"/>
      <c r="F9" s="406"/>
      <c r="G9" s="406"/>
      <c r="H9" s="406"/>
      <c r="I9" s="406"/>
      <c r="J9" s="406"/>
      <c r="K9" s="406"/>
      <c r="L9" s="406"/>
      <c r="M9" s="406"/>
      <c r="N9" s="406"/>
      <c r="O9" s="407"/>
    </row>
    <row r="10" spans="2:17" ht="30" customHeight="1" x14ac:dyDescent="0.15">
      <c r="B10" s="292"/>
      <c r="C10" s="295"/>
      <c r="D10" s="405"/>
      <c r="E10" s="406"/>
      <c r="F10" s="406"/>
      <c r="G10" s="406"/>
      <c r="H10" s="406"/>
      <c r="I10" s="406"/>
      <c r="J10" s="406"/>
      <c r="K10" s="406"/>
      <c r="L10" s="406"/>
      <c r="M10" s="406"/>
      <c r="N10" s="406"/>
      <c r="O10" s="407"/>
    </row>
    <row r="11" spans="2:17" ht="30" customHeight="1" x14ac:dyDescent="0.15">
      <c r="B11" s="292"/>
      <c r="C11" s="295"/>
      <c r="D11" s="405"/>
      <c r="E11" s="406"/>
      <c r="F11" s="406"/>
      <c r="G11" s="406"/>
      <c r="H11" s="406"/>
      <c r="I11" s="406"/>
      <c r="J11" s="406"/>
      <c r="K11" s="406"/>
      <c r="L11" s="406"/>
      <c r="M11" s="406"/>
      <c r="N11" s="406"/>
      <c r="O11" s="407"/>
    </row>
    <row r="12" spans="2:17" ht="30" customHeight="1" x14ac:dyDescent="0.15">
      <c r="B12" s="292"/>
      <c r="C12" s="295"/>
      <c r="D12" s="405"/>
      <c r="E12" s="406"/>
      <c r="F12" s="406"/>
      <c r="G12" s="406"/>
      <c r="H12" s="406"/>
      <c r="I12" s="406"/>
      <c r="J12" s="406"/>
      <c r="K12" s="406"/>
      <c r="L12" s="406"/>
      <c r="M12" s="406"/>
      <c r="N12" s="406"/>
      <c r="O12" s="407"/>
    </row>
    <row r="13" spans="2:17" ht="20.100000000000001" customHeight="1" x14ac:dyDescent="0.15">
      <c r="B13" s="292"/>
      <c r="C13" s="403"/>
      <c r="D13" s="15" t="s">
        <v>508</v>
      </c>
      <c r="E13" s="210"/>
      <c r="F13" s="210"/>
      <c r="G13" s="210"/>
      <c r="H13" s="210"/>
      <c r="I13" s="210"/>
      <c r="J13" s="210"/>
      <c r="K13" s="210"/>
      <c r="L13" s="210"/>
      <c r="M13" s="210"/>
      <c r="N13" s="210"/>
      <c r="O13" s="211"/>
    </row>
    <row r="14" spans="2:17" ht="30" customHeight="1" x14ac:dyDescent="0.15">
      <c r="B14" s="292"/>
      <c r="C14" s="295"/>
      <c r="D14" s="405"/>
      <c r="E14" s="406"/>
      <c r="F14" s="406"/>
      <c r="G14" s="406"/>
      <c r="H14" s="406"/>
      <c r="I14" s="406"/>
      <c r="J14" s="406"/>
      <c r="K14" s="406"/>
      <c r="L14" s="406"/>
      <c r="M14" s="406"/>
      <c r="N14" s="406"/>
      <c r="O14" s="407"/>
    </row>
    <row r="15" spans="2:17" ht="30" customHeight="1" x14ac:dyDescent="0.15">
      <c r="B15" s="292"/>
      <c r="C15" s="295"/>
      <c r="D15" s="405"/>
      <c r="E15" s="406"/>
      <c r="F15" s="406"/>
      <c r="G15" s="406"/>
      <c r="H15" s="406"/>
      <c r="I15" s="406"/>
      <c r="J15" s="406"/>
      <c r="K15" s="406"/>
      <c r="L15" s="406"/>
      <c r="M15" s="406"/>
      <c r="N15" s="406"/>
      <c r="O15" s="407"/>
    </row>
    <row r="16" spans="2:17" ht="30" customHeight="1" x14ac:dyDescent="0.15">
      <c r="B16" s="292"/>
      <c r="C16" s="295"/>
      <c r="D16" s="405"/>
      <c r="E16" s="406"/>
      <c r="F16" s="406"/>
      <c r="G16" s="406"/>
      <c r="H16" s="406"/>
      <c r="I16" s="406"/>
      <c r="J16" s="406"/>
      <c r="K16" s="406"/>
      <c r="L16" s="406"/>
      <c r="M16" s="406"/>
      <c r="N16" s="406"/>
      <c r="O16" s="407"/>
    </row>
    <row r="17" spans="2:15" ht="30" customHeight="1" x14ac:dyDescent="0.15">
      <c r="B17" s="292"/>
      <c r="C17" s="295"/>
      <c r="D17" s="405"/>
      <c r="E17" s="406"/>
      <c r="F17" s="406"/>
      <c r="G17" s="406"/>
      <c r="H17" s="406"/>
      <c r="I17" s="406"/>
      <c r="J17" s="406"/>
      <c r="K17" s="406"/>
      <c r="L17" s="406"/>
      <c r="M17" s="406"/>
      <c r="N17" s="406"/>
      <c r="O17" s="407"/>
    </row>
    <row r="18" spans="2:15" ht="30" customHeight="1" x14ac:dyDescent="0.15">
      <c r="B18" s="292"/>
      <c r="C18" s="295"/>
      <c r="D18" s="405"/>
      <c r="E18" s="406"/>
      <c r="F18" s="406"/>
      <c r="G18" s="406"/>
      <c r="H18" s="406"/>
      <c r="I18" s="406"/>
      <c r="J18" s="406"/>
      <c r="K18" s="406"/>
      <c r="L18" s="406"/>
      <c r="M18" s="406"/>
      <c r="N18" s="406"/>
      <c r="O18" s="407"/>
    </row>
    <row r="19" spans="2:15" ht="30" customHeight="1" x14ac:dyDescent="0.15">
      <c r="B19" s="292"/>
      <c r="C19" s="295"/>
      <c r="D19" s="405"/>
      <c r="E19" s="406"/>
      <c r="F19" s="406"/>
      <c r="G19" s="406"/>
      <c r="H19" s="406"/>
      <c r="I19" s="406"/>
      <c r="J19" s="406"/>
      <c r="K19" s="406"/>
      <c r="L19" s="406"/>
      <c r="M19" s="406"/>
      <c r="N19" s="406"/>
      <c r="O19" s="407"/>
    </row>
    <row r="20" spans="2:15" ht="30" customHeight="1" x14ac:dyDescent="0.15">
      <c r="B20" s="292"/>
      <c r="C20" s="295"/>
      <c r="D20" s="405"/>
      <c r="E20" s="406"/>
      <c r="F20" s="406"/>
      <c r="G20" s="406"/>
      <c r="H20" s="406"/>
      <c r="I20" s="406"/>
      <c r="J20" s="406"/>
      <c r="K20" s="406"/>
      <c r="L20" s="406"/>
      <c r="M20" s="406"/>
      <c r="N20" s="406"/>
      <c r="O20" s="407"/>
    </row>
    <row r="21" spans="2:15" ht="30" customHeight="1" x14ac:dyDescent="0.15">
      <c r="B21" s="292"/>
      <c r="C21" s="295"/>
      <c r="D21" s="405"/>
      <c r="E21" s="406"/>
      <c r="F21" s="406"/>
      <c r="G21" s="406"/>
      <c r="H21" s="406"/>
      <c r="I21" s="406"/>
      <c r="J21" s="406"/>
      <c r="K21" s="406"/>
      <c r="L21" s="406"/>
      <c r="M21" s="406"/>
      <c r="N21" s="406"/>
      <c r="O21" s="407"/>
    </row>
    <row r="22" spans="2:15" ht="30" customHeight="1" x14ac:dyDescent="0.15">
      <c r="B22" s="292"/>
      <c r="C22" s="295"/>
      <c r="D22" s="405"/>
      <c r="E22" s="406"/>
      <c r="F22" s="406"/>
      <c r="G22" s="406"/>
      <c r="H22" s="406"/>
      <c r="I22" s="406"/>
      <c r="J22" s="406"/>
      <c r="K22" s="406"/>
      <c r="L22" s="406"/>
      <c r="M22" s="406"/>
      <c r="N22" s="406"/>
      <c r="O22" s="407"/>
    </row>
    <row r="23" spans="2:15" ht="30" customHeight="1" x14ac:dyDescent="0.15">
      <c r="B23" s="292"/>
      <c r="C23" s="295"/>
      <c r="D23" s="405"/>
      <c r="E23" s="406"/>
      <c r="F23" s="406"/>
      <c r="G23" s="406"/>
      <c r="H23" s="406"/>
      <c r="I23" s="406"/>
      <c r="J23" s="406"/>
      <c r="K23" s="406"/>
      <c r="L23" s="406"/>
      <c r="M23" s="406"/>
      <c r="N23" s="406"/>
      <c r="O23" s="407"/>
    </row>
    <row r="24" spans="2:15" ht="30" customHeight="1" x14ac:dyDescent="0.15">
      <c r="B24" s="292"/>
      <c r="C24" s="295"/>
      <c r="D24" s="405"/>
      <c r="E24" s="406"/>
      <c r="F24" s="406"/>
      <c r="G24" s="406"/>
      <c r="H24" s="406"/>
      <c r="I24" s="406"/>
      <c r="J24" s="406"/>
      <c r="K24" s="406"/>
      <c r="L24" s="406"/>
      <c r="M24" s="406"/>
      <c r="N24" s="406"/>
      <c r="O24" s="407"/>
    </row>
    <row r="25" spans="2:15" ht="30" customHeight="1" x14ac:dyDescent="0.15">
      <c r="B25" s="292"/>
      <c r="C25" s="295"/>
      <c r="D25" s="405"/>
      <c r="E25" s="406"/>
      <c r="F25" s="406"/>
      <c r="G25" s="406"/>
      <c r="H25" s="406"/>
      <c r="I25" s="406"/>
      <c r="J25" s="406"/>
      <c r="K25" s="406"/>
      <c r="L25" s="406"/>
      <c r="M25" s="406"/>
      <c r="N25" s="406"/>
      <c r="O25" s="407"/>
    </row>
    <row r="26" spans="2:15" ht="30" customHeight="1" x14ac:dyDescent="0.15">
      <c r="B26" s="292"/>
      <c r="C26" s="295"/>
      <c r="D26" s="405"/>
      <c r="E26" s="406"/>
      <c r="F26" s="406"/>
      <c r="G26" s="406"/>
      <c r="H26" s="406"/>
      <c r="I26" s="406"/>
      <c r="J26" s="406"/>
      <c r="K26" s="406"/>
      <c r="L26" s="406"/>
      <c r="M26" s="406"/>
      <c r="N26" s="406"/>
      <c r="O26" s="407"/>
    </row>
    <row r="27" spans="2:15" ht="30" customHeight="1" x14ac:dyDescent="0.15">
      <c r="B27" s="292"/>
      <c r="C27" s="295"/>
      <c r="D27" s="405"/>
      <c r="E27" s="406"/>
      <c r="F27" s="406"/>
      <c r="G27" s="406"/>
      <c r="H27" s="406"/>
      <c r="I27" s="406"/>
      <c r="J27" s="406"/>
      <c r="K27" s="406"/>
      <c r="L27" s="406"/>
      <c r="M27" s="406"/>
      <c r="N27" s="406"/>
      <c r="O27" s="407"/>
    </row>
    <row r="28" spans="2:15" ht="30" customHeight="1" x14ac:dyDescent="0.15">
      <c r="B28" s="293"/>
      <c r="C28" s="296"/>
      <c r="D28" s="408"/>
      <c r="E28" s="409"/>
      <c r="F28" s="409"/>
      <c r="G28" s="409"/>
      <c r="H28" s="409"/>
      <c r="I28" s="409"/>
      <c r="J28" s="409"/>
      <c r="K28" s="409"/>
      <c r="L28" s="409"/>
      <c r="M28" s="409"/>
      <c r="N28" s="409"/>
      <c r="O28" s="410"/>
    </row>
    <row r="29" spans="2:15" ht="20.100000000000001" customHeight="1" x14ac:dyDescent="0.15">
      <c r="B29" s="291" t="s">
        <v>414</v>
      </c>
      <c r="C29" s="294" t="s">
        <v>415</v>
      </c>
      <c r="D29" s="14" t="s">
        <v>534</v>
      </c>
      <c r="E29" s="46"/>
      <c r="F29" s="46"/>
      <c r="G29" s="46"/>
      <c r="H29" s="46"/>
      <c r="I29" s="46"/>
      <c r="J29" s="46"/>
      <c r="K29" s="46"/>
      <c r="L29" s="46"/>
      <c r="M29" s="46"/>
      <c r="N29" s="46"/>
      <c r="O29" s="47"/>
    </row>
    <row r="30" spans="2:15" ht="30" customHeight="1" x14ac:dyDescent="0.15">
      <c r="B30" s="292"/>
      <c r="C30" s="295"/>
      <c r="D30" s="304"/>
      <c r="E30" s="305"/>
      <c r="F30" s="305"/>
      <c r="G30" s="305"/>
      <c r="H30" s="305"/>
      <c r="I30" s="305"/>
      <c r="J30" s="305"/>
      <c r="K30" s="305"/>
      <c r="L30" s="305"/>
      <c r="M30" s="305"/>
      <c r="N30" s="305"/>
      <c r="O30" s="306"/>
    </row>
    <row r="31" spans="2:15" ht="30" customHeight="1" x14ac:dyDescent="0.15">
      <c r="B31" s="292"/>
      <c r="C31" s="295"/>
      <c r="D31" s="304"/>
      <c r="E31" s="305"/>
      <c r="F31" s="305"/>
      <c r="G31" s="305"/>
      <c r="H31" s="305"/>
      <c r="I31" s="305"/>
      <c r="J31" s="305"/>
      <c r="K31" s="305"/>
      <c r="L31" s="305"/>
      <c r="M31" s="305"/>
      <c r="N31" s="305"/>
      <c r="O31" s="306"/>
    </row>
    <row r="32" spans="2:15" ht="30" customHeight="1" x14ac:dyDescent="0.15">
      <c r="B32" s="292"/>
      <c r="C32" s="295"/>
      <c r="D32" s="304"/>
      <c r="E32" s="305"/>
      <c r="F32" s="305"/>
      <c r="G32" s="305"/>
      <c r="H32" s="305"/>
      <c r="I32" s="305"/>
      <c r="J32" s="305"/>
      <c r="K32" s="305"/>
      <c r="L32" s="305"/>
      <c r="M32" s="305"/>
      <c r="N32" s="305"/>
      <c r="O32" s="306"/>
    </row>
    <row r="33" spans="2:15" ht="30" customHeight="1" x14ac:dyDescent="0.15">
      <c r="B33" s="292"/>
      <c r="C33" s="295"/>
      <c r="D33" s="304"/>
      <c r="E33" s="305"/>
      <c r="F33" s="305"/>
      <c r="G33" s="305"/>
      <c r="H33" s="305"/>
      <c r="I33" s="305"/>
      <c r="J33" s="305"/>
      <c r="K33" s="305"/>
      <c r="L33" s="305"/>
      <c r="M33" s="305"/>
      <c r="N33" s="305"/>
      <c r="O33" s="306"/>
    </row>
    <row r="34" spans="2:15" ht="30" customHeight="1" x14ac:dyDescent="0.15">
      <c r="B34" s="292"/>
      <c r="C34" s="295"/>
      <c r="D34" s="304"/>
      <c r="E34" s="305"/>
      <c r="F34" s="305"/>
      <c r="G34" s="305"/>
      <c r="H34" s="305"/>
      <c r="I34" s="305"/>
      <c r="J34" s="305"/>
      <c r="K34" s="305"/>
      <c r="L34" s="305"/>
      <c r="M34" s="305"/>
      <c r="N34" s="305"/>
      <c r="O34" s="306"/>
    </row>
    <row r="35" spans="2:15" ht="30" customHeight="1" x14ac:dyDescent="0.15">
      <c r="B35" s="292"/>
      <c r="C35" s="295"/>
      <c r="D35" s="304"/>
      <c r="E35" s="305"/>
      <c r="F35" s="305"/>
      <c r="G35" s="305"/>
      <c r="H35" s="305"/>
      <c r="I35" s="305"/>
      <c r="J35" s="305"/>
      <c r="K35" s="305"/>
      <c r="L35" s="305"/>
      <c r="M35" s="305"/>
      <c r="N35" s="305"/>
      <c r="O35" s="306"/>
    </row>
    <row r="36" spans="2:15" ht="30" customHeight="1" x14ac:dyDescent="0.15">
      <c r="B36" s="292"/>
      <c r="C36" s="295"/>
      <c r="D36" s="304"/>
      <c r="E36" s="305"/>
      <c r="F36" s="305"/>
      <c r="G36" s="305"/>
      <c r="H36" s="305"/>
      <c r="I36" s="305"/>
      <c r="J36" s="305"/>
      <c r="K36" s="305"/>
      <c r="L36" s="305"/>
      <c r="M36" s="305"/>
      <c r="N36" s="305"/>
      <c r="O36" s="306"/>
    </row>
    <row r="37" spans="2:15" ht="30" customHeight="1" x14ac:dyDescent="0.15">
      <c r="B37" s="292"/>
      <c r="C37" s="295"/>
      <c r="D37" s="304"/>
      <c r="E37" s="305"/>
      <c r="F37" s="305"/>
      <c r="G37" s="305"/>
      <c r="H37" s="305"/>
      <c r="I37" s="305"/>
      <c r="J37" s="305"/>
      <c r="K37" s="305"/>
      <c r="L37" s="305"/>
      <c r="M37" s="305"/>
      <c r="N37" s="305"/>
      <c r="O37" s="306"/>
    </row>
    <row r="38" spans="2:15" ht="30" customHeight="1" x14ac:dyDescent="0.15">
      <c r="B38" s="292"/>
      <c r="C38" s="295"/>
      <c r="D38" s="304"/>
      <c r="E38" s="305"/>
      <c r="F38" s="305"/>
      <c r="G38" s="305"/>
      <c r="H38" s="305"/>
      <c r="I38" s="305"/>
      <c r="J38" s="305"/>
      <c r="K38" s="305"/>
      <c r="L38" s="305"/>
      <c r="M38" s="305"/>
      <c r="N38" s="305"/>
      <c r="O38" s="306"/>
    </row>
    <row r="39" spans="2:15" ht="30" customHeight="1" x14ac:dyDescent="0.15">
      <c r="B39" s="317"/>
      <c r="C39" s="295"/>
      <c r="D39" s="304"/>
      <c r="E39" s="305"/>
      <c r="F39" s="305"/>
      <c r="G39" s="305"/>
      <c r="H39" s="305"/>
      <c r="I39" s="305"/>
      <c r="J39" s="305"/>
      <c r="K39" s="305"/>
      <c r="L39" s="305"/>
      <c r="M39" s="305"/>
      <c r="N39" s="305"/>
      <c r="O39" s="306"/>
    </row>
    <row r="40" spans="2:15" ht="20.100000000000001" customHeight="1" x14ac:dyDescent="0.15">
      <c r="B40" s="317"/>
      <c r="C40" s="295"/>
      <c r="D40" s="15" t="s">
        <v>536</v>
      </c>
      <c r="E40" s="3"/>
      <c r="F40" s="3"/>
      <c r="G40" s="3"/>
      <c r="H40" s="3"/>
      <c r="I40" s="3"/>
      <c r="J40" s="3"/>
      <c r="K40" s="3"/>
      <c r="L40" s="3"/>
      <c r="M40" s="3"/>
      <c r="N40" s="3"/>
      <c r="O40" s="4"/>
    </row>
    <row r="41" spans="2:15" ht="30" customHeight="1" x14ac:dyDescent="0.15">
      <c r="B41" s="317"/>
      <c r="C41" s="295"/>
      <c r="D41" s="304"/>
      <c r="E41" s="305"/>
      <c r="F41" s="305"/>
      <c r="G41" s="305"/>
      <c r="H41" s="305"/>
      <c r="I41" s="305"/>
      <c r="J41" s="305"/>
      <c r="K41" s="305"/>
      <c r="L41" s="305"/>
      <c r="M41" s="305"/>
      <c r="N41" s="305"/>
      <c r="O41" s="306"/>
    </row>
    <row r="42" spans="2:15" ht="30" customHeight="1" x14ac:dyDescent="0.15">
      <c r="B42" s="317"/>
      <c r="C42" s="295"/>
      <c r="D42" s="304"/>
      <c r="E42" s="305"/>
      <c r="F42" s="305"/>
      <c r="G42" s="305"/>
      <c r="H42" s="305"/>
      <c r="I42" s="305"/>
      <c r="J42" s="305"/>
      <c r="K42" s="305"/>
      <c r="L42" s="305"/>
      <c r="M42" s="305"/>
      <c r="N42" s="305"/>
      <c r="O42" s="306"/>
    </row>
    <row r="43" spans="2:15" ht="30" customHeight="1" x14ac:dyDescent="0.15">
      <c r="B43" s="317"/>
      <c r="C43" s="295"/>
      <c r="D43" s="304"/>
      <c r="E43" s="305"/>
      <c r="F43" s="305"/>
      <c r="G43" s="305"/>
      <c r="H43" s="305"/>
      <c r="I43" s="305"/>
      <c r="J43" s="305"/>
      <c r="K43" s="305"/>
      <c r="L43" s="305"/>
      <c r="M43" s="305"/>
      <c r="N43" s="305"/>
      <c r="O43" s="306"/>
    </row>
    <row r="44" spans="2:15" ht="30" customHeight="1" x14ac:dyDescent="0.15">
      <c r="B44" s="317"/>
      <c r="C44" s="295"/>
      <c r="D44" s="304"/>
      <c r="E44" s="305"/>
      <c r="F44" s="305"/>
      <c r="G44" s="305"/>
      <c r="H44" s="305"/>
      <c r="I44" s="305"/>
      <c r="J44" s="305"/>
      <c r="K44" s="305"/>
      <c r="L44" s="305"/>
      <c r="M44" s="305"/>
      <c r="N44" s="305"/>
      <c r="O44" s="306"/>
    </row>
    <row r="45" spans="2:15" ht="30" customHeight="1" x14ac:dyDescent="0.15">
      <c r="B45" s="317"/>
      <c r="C45" s="295"/>
      <c r="D45" s="304"/>
      <c r="E45" s="305"/>
      <c r="F45" s="305"/>
      <c r="G45" s="305"/>
      <c r="H45" s="305"/>
      <c r="I45" s="305"/>
      <c r="J45" s="305"/>
      <c r="K45" s="305"/>
      <c r="L45" s="305"/>
      <c r="M45" s="305"/>
      <c r="N45" s="305"/>
      <c r="O45" s="306"/>
    </row>
    <row r="46" spans="2:15" ht="30" customHeight="1" x14ac:dyDescent="0.15">
      <c r="B46" s="317"/>
      <c r="C46" s="295"/>
      <c r="D46" s="304"/>
      <c r="E46" s="305"/>
      <c r="F46" s="305"/>
      <c r="G46" s="305"/>
      <c r="H46" s="305"/>
      <c r="I46" s="305"/>
      <c r="J46" s="305"/>
      <c r="K46" s="305"/>
      <c r="L46" s="305"/>
      <c r="M46" s="305"/>
      <c r="N46" s="305"/>
      <c r="O46" s="306"/>
    </row>
    <row r="47" spans="2:15" ht="30" customHeight="1" x14ac:dyDescent="0.15">
      <c r="B47" s="317"/>
      <c r="C47" s="295"/>
      <c r="D47" s="304"/>
      <c r="E47" s="305"/>
      <c r="F47" s="305"/>
      <c r="G47" s="305"/>
      <c r="H47" s="305"/>
      <c r="I47" s="305"/>
      <c r="J47" s="305"/>
      <c r="K47" s="305"/>
      <c r="L47" s="305"/>
      <c r="M47" s="305"/>
      <c r="N47" s="305"/>
      <c r="O47" s="306"/>
    </row>
    <row r="48" spans="2:15" ht="30" customHeight="1" x14ac:dyDescent="0.15">
      <c r="B48" s="317"/>
      <c r="C48" s="295"/>
      <c r="D48" s="304"/>
      <c r="E48" s="305"/>
      <c r="F48" s="305"/>
      <c r="G48" s="305"/>
      <c r="H48" s="305"/>
      <c r="I48" s="305"/>
      <c r="J48" s="305"/>
      <c r="K48" s="305"/>
      <c r="L48" s="305"/>
      <c r="M48" s="305"/>
      <c r="N48" s="305"/>
      <c r="O48" s="306"/>
    </row>
    <row r="49" spans="2:17" ht="30" customHeight="1" x14ac:dyDescent="0.15">
      <c r="B49" s="317"/>
      <c r="C49" s="295"/>
      <c r="D49" s="304"/>
      <c r="E49" s="305"/>
      <c r="F49" s="305"/>
      <c r="G49" s="305"/>
      <c r="H49" s="305"/>
      <c r="I49" s="305"/>
      <c r="J49" s="305"/>
      <c r="K49" s="305"/>
      <c r="L49" s="305"/>
      <c r="M49" s="305"/>
      <c r="N49" s="305"/>
      <c r="O49" s="306"/>
    </row>
    <row r="50" spans="2:17" ht="30" customHeight="1" x14ac:dyDescent="0.15">
      <c r="B50" s="317"/>
      <c r="C50" s="295"/>
      <c r="D50" s="304"/>
      <c r="E50" s="305"/>
      <c r="F50" s="305"/>
      <c r="G50" s="305"/>
      <c r="H50" s="305"/>
      <c r="I50" s="305"/>
      <c r="J50" s="305"/>
      <c r="K50" s="305"/>
      <c r="L50" s="305"/>
      <c r="M50" s="305"/>
      <c r="N50" s="305"/>
      <c r="O50" s="306"/>
    </row>
    <row r="51" spans="2:17" ht="20.100000000000001" customHeight="1" x14ac:dyDescent="0.15">
      <c r="B51" s="317"/>
      <c r="C51" s="295"/>
      <c r="D51" s="15" t="s">
        <v>349</v>
      </c>
      <c r="E51" s="3"/>
      <c r="F51" s="3"/>
      <c r="G51" s="3"/>
      <c r="H51" s="3"/>
      <c r="I51" s="3"/>
      <c r="J51" s="3"/>
      <c r="K51" s="3"/>
      <c r="L51" s="3"/>
      <c r="M51" s="3"/>
      <c r="N51" s="3"/>
      <c r="O51" s="4"/>
    </row>
    <row r="52" spans="2:17" ht="30" customHeight="1" x14ac:dyDescent="0.15">
      <c r="B52" s="317"/>
      <c r="C52" s="295"/>
      <c r="D52" s="304"/>
      <c r="E52" s="305"/>
      <c r="F52" s="305"/>
      <c r="G52" s="305"/>
      <c r="H52" s="305"/>
      <c r="I52" s="305"/>
      <c r="J52" s="305"/>
      <c r="K52" s="305"/>
      <c r="L52" s="305"/>
      <c r="M52" s="305"/>
      <c r="N52" s="305"/>
      <c r="O52" s="306"/>
    </row>
    <row r="53" spans="2:17" ht="30" customHeight="1" x14ac:dyDescent="0.15">
      <c r="B53" s="317"/>
      <c r="C53" s="295"/>
      <c r="D53" s="304"/>
      <c r="E53" s="305"/>
      <c r="F53" s="305"/>
      <c r="G53" s="305"/>
      <c r="H53" s="305"/>
      <c r="I53" s="305"/>
      <c r="J53" s="305"/>
      <c r="K53" s="305"/>
      <c r="L53" s="305"/>
      <c r="M53" s="305"/>
      <c r="N53" s="305"/>
      <c r="O53" s="306"/>
    </row>
    <row r="54" spans="2:17" ht="30" customHeight="1" x14ac:dyDescent="0.15">
      <c r="B54" s="317"/>
      <c r="C54" s="295"/>
      <c r="D54" s="304"/>
      <c r="E54" s="305"/>
      <c r="F54" s="305"/>
      <c r="G54" s="305"/>
      <c r="H54" s="305"/>
      <c r="I54" s="305"/>
      <c r="J54" s="305"/>
      <c r="K54" s="305"/>
      <c r="L54" s="305"/>
      <c r="M54" s="305"/>
      <c r="N54" s="305"/>
      <c r="O54" s="306"/>
    </row>
    <row r="55" spans="2:17" ht="30" customHeight="1" x14ac:dyDescent="0.15">
      <c r="B55" s="317"/>
      <c r="C55" s="295"/>
      <c r="D55" s="304"/>
      <c r="E55" s="305"/>
      <c r="F55" s="305"/>
      <c r="G55" s="305"/>
      <c r="H55" s="305"/>
      <c r="I55" s="305"/>
      <c r="J55" s="305"/>
      <c r="K55" s="305"/>
      <c r="L55" s="305"/>
      <c r="M55" s="305"/>
      <c r="N55" s="305"/>
      <c r="O55" s="306"/>
    </row>
    <row r="56" spans="2:17" ht="30" customHeight="1" x14ac:dyDescent="0.15">
      <c r="B56" s="318"/>
      <c r="C56" s="296"/>
      <c r="D56" s="307"/>
      <c r="E56" s="308"/>
      <c r="F56" s="308"/>
      <c r="G56" s="308"/>
      <c r="H56" s="308"/>
      <c r="I56" s="308"/>
      <c r="J56" s="308"/>
      <c r="K56" s="308"/>
      <c r="L56" s="308"/>
      <c r="M56" s="308"/>
      <c r="N56" s="308"/>
      <c r="O56" s="309"/>
    </row>
    <row r="57" spans="2:17" ht="50.1" customHeight="1" x14ac:dyDescent="0.15">
      <c r="B57" s="291" t="s">
        <v>367</v>
      </c>
      <c r="C57" s="294" t="s">
        <v>355</v>
      </c>
      <c r="D57" s="300" t="s">
        <v>351</v>
      </c>
      <c r="E57" s="316"/>
      <c r="F57" s="316"/>
      <c r="G57" s="316"/>
      <c r="H57" s="301"/>
      <c r="I57" s="300" t="s">
        <v>352</v>
      </c>
      <c r="J57" s="316"/>
      <c r="K57" s="316"/>
      <c r="L57" s="316"/>
      <c r="M57" s="301"/>
      <c r="N57" s="316" t="s">
        <v>350</v>
      </c>
      <c r="O57" s="301"/>
    </row>
    <row r="58" spans="2:17" ht="20.100000000000001" customHeight="1" x14ac:dyDescent="0.15">
      <c r="B58" s="317"/>
      <c r="C58" s="295"/>
      <c r="D58" s="49" t="s">
        <v>34</v>
      </c>
      <c r="E58" s="156"/>
      <c r="F58" s="48" t="s">
        <v>8</v>
      </c>
      <c r="G58" s="156"/>
      <c r="H58" s="37" t="s">
        <v>71</v>
      </c>
      <c r="I58" s="49" t="s">
        <v>34</v>
      </c>
      <c r="J58" s="156"/>
      <c r="K58" s="48" t="s">
        <v>8</v>
      </c>
      <c r="L58" s="156"/>
      <c r="M58" s="37" t="s">
        <v>71</v>
      </c>
      <c r="N58" s="48"/>
      <c r="O58" s="37"/>
    </row>
    <row r="59" spans="2:17" ht="30" customHeight="1" x14ac:dyDescent="0.15">
      <c r="B59" s="318"/>
      <c r="C59" s="296"/>
      <c r="D59" s="311"/>
      <c r="E59" s="312"/>
      <c r="F59" s="312"/>
      <c r="G59" s="312"/>
      <c r="H59" s="37" t="s">
        <v>155</v>
      </c>
      <c r="I59" s="311"/>
      <c r="J59" s="312"/>
      <c r="K59" s="312"/>
      <c r="L59" s="312"/>
      <c r="M59" s="37" t="s">
        <v>155</v>
      </c>
      <c r="N59" s="96">
        <f>I59-D59</f>
        <v>0</v>
      </c>
      <c r="O59" s="37" t="s">
        <v>155</v>
      </c>
      <c r="Q59" s="18" t="s">
        <v>358</v>
      </c>
    </row>
    <row r="60" spans="2:17" ht="30" customHeight="1" x14ac:dyDescent="0.15">
      <c r="B60" s="291" t="s">
        <v>377</v>
      </c>
      <c r="C60" s="402" t="s">
        <v>416</v>
      </c>
      <c r="D60" s="319"/>
      <c r="E60" s="320"/>
      <c r="F60" s="320"/>
      <c r="G60" s="320"/>
      <c r="H60" s="320"/>
      <c r="I60" s="320"/>
      <c r="J60" s="320"/>
      <c r="K60" s="320"/>
      <c r="L60" s="320"/>
      <c r="M60" s="320"/>
      <c r="N60" s="320"/>
      <c r="O60" s="321"/>
    </row>
    <row r="61" spans="2:17" ht="30" customHeight="1" x14ac:dyDescent="0.15">
      <c r="B61" s="292"/>
      <c r="C61" s="403"/>
      <c r="D61" s="304"/>
      <c r="E61" s="305"/>
      <c r="F61" s="305"/>
      <c r="G61" s="305"/>
      <c r="H61" s="305"/>
      <c r="I61" s="305"/>
      <c r="J61" s="305"/>
      <c r="K61" s="305"/>
      <c r="L61" s="305"/>
      <c r="M61" s="305"/>
      <c r="N61" s="305"/>
      <c r="O61" s="306"/>
      <c r="Q61" s="18"/>
    </row>
    <row r="62" spans="2:17" ht="30" customHeight="1" x14ac:dyDescent="0.15">
      <c r="B62" s="292"/>
      <c r="C62" s="403"/>
      <c r="D62" s="304"/>
      <c r="E62" s="305"/>
      <c r="F62" s="305"/>
      <c r="G62" s="305"/>
      <c r="H62" s="305"/>
      <c r="I62" s="305"/>
      <c r="J62" s="305"/>
      <c r="K62" s="305"/>
      <c r="L62" s="305"/>
      <c r="M62" s="305"/>
      <c r="N62" s="305"/>
      <c r="O62" s="306"/>
      <c r="Q62" s="18"/>
    </row>
    <row r="63" spans="2:17" ht="30" customHeight="1" x14ac:dyDescent="0.15">
      <c r="B63" s="292"/>
      <c r="C63" s="403"/>
      <c r="D63" s="304"/>
      <c r="E63" s="305"/>
      <c r="F63" s="305"/>
      <c r="G63" s="305"/>
      <c r="H63" s="305"/>
      <c r="I63" s="305"/>
      <c r="J63" s="305"/>
      <c r="K63" s="305"/>
      <c r="L63" s="305"/>
      <c r="M63" s="305"/>
      <c r="N63" s="305"/>
      <c r="O63" s="306"/>
      <c r="Q63" s="18"/>
    </row>
    <row r="64" spans="2:17" ht="30" customHeight="1" x14ac:dyDescent="0.15">
      <c r="B64" s="292"/>
      <c r="C64" s="403"/>
      <c r="D64" s="304"/>
      <c r="E64" s="305"/>
      <c r="F64" s="305"/>
      <c r="G64" s="305"/>
      <c r="H64" s="305"/>
      <c r="I64" s="305"/>
      <c r="J64" s="305"/>
      <c r="K64" s="305"/>
      <c r="L64" s="305"/>
      <c r="M64" s="305"/>
      <c r="N64" s="305"/>
      <c r="O64" s="306"/>
      <c r="Q64" s="18"/>
    </row>
    <row r="65" spans="2:17" ht="30" customHeight="1" x14ac:dyDescent="0.15">
      <c r="B65" s="292"/>
      <c r="C65" s="403"/>
      <c r="D65" s="304"/>
      <c r="E65" s="305"/>
      <c r="F65" s="305"/>
      <c r="G65" s="305"/>
      <c r="H65" s="305"/>
      <c r="I65" s="305"/>
      <c r="J65" s="305"/>
      <c r="K65" s="305"/>
      <c r="L65" s="305"/>
      <c r="M65" s="305"/>
      <c r="N65" s="305"/>
      <c r="O65" s="306"/>
      <c r="Q65" s="18"/>
    </row>
    <row r="66" spans="2:17" ht="30" customHeight="1" x14ac:dyDescent="0.15">
      <c r="B66" s="292"/>
      <c r="C66" s="403"/>
      <c r="D66" s="304"/>
      <c r="E66" s="305"/>
      <c r="F66" s="305"/>
      <c r="G66" s="305"/>
      <c r="H66" s="305"/>
      <c r="I66" s="305"/>
      <c r="J66" s="305"/>
      <c r="K66" s="305"/>
      <c r="L66" s="305"/>
      <c r="M66" s="305"/>
      <c r="N66" s="305"/>
      <c r="O66" s="306"/>
      <c r="Q66" s="18"/>
    </row>
    <row r="67" spans="2:17" ht="30" customHeight="1" x14ac:dyDescent="0.15">
      <c r="B67" s="292"/>
      <c r="C67" s="403"/>
      <c r="D67" s="304"/>
      <c r="E67" s="305"/>
      <c r="F67" s="305"/>
      <c r="G67" s="305"/>
      <c r="H67" s="305"/>
      <c r="I67" s="305"/>
      <c r="J67" s="305"/>
      <c r="K67" s="305"/>
      <c r="L67" s="305"/>
      <c r="M67" s="305"/>
      <c r="N67" s="305"/>
      <c r="O67" s="306"/>
      <c r="Q67" s="18"/>
    </row>
    <row r="68" spans="2:17" ht="30" customHeight="1" x14ac:dyDescent="0.15">
      <c r="B68" s="292"/>
      <c r="C68" s="403"/>
      <c r="D68" s="304"/>
      <c r="E68" s="305"/>
      <c r="F68" s="305"/>
      <c r="G68" s="305"/>
      <c r="H68" s="305"/>
      <c r="I68" s="305"/>
      <c r="J68" s="305"/>
      <c r="K68" s="305"/>
      <c r="L68" s="305"/>
      <c r="M68" s="305"/>
      <c r="N68" s="305"/>
      <c r="O68" s="306"/>
      <c r="Q68" s="18"/>
    </row>
    <row r="69" spans="2:17" ht="30" customHeight="1" x14ac:dyDescent="0.15">
      <c r="B69" s="292"/>
      <c r="C69" s="403"/>
      <c r="D69" s="304"/>
      <c r="E69" s="305"/>
      <c r="F69" s="305"/>
      <c r="G69" s="305"/>
      <c r="H69" s="305"/>
      <c r="I69" s="305"/>
      <c r="J69" s="305"/>
      <c r="K69" s="305"/>
      <c r="L69" s="305"/>
      <c r="M69" s="305"/>
      <c r="N69" s="305"/>
      <c r="O69" s="306"/>
      <c r="Q69" s="18"/>
    </row>
    <row r="70" spans="2:17" ht="30" customHeight="1" x14ac:dyDescent="0.15">
      <c r="B70" s="292"/>
      <c r="C70" s="403"/>
      <c r="D70" s="304"/>
      <c r="E70" s="305"/>
      <c r="F70" s="305"/>
      <c r="G70" s="305"/>
      <c r="H70" s="305"/>
      <c r="I70" s="305"/>
      <c r="J70" s="305"/>
      <c r="K70" s="305"/>
      <c r="L70" s="305"/>
      <c r="M70" s="305"/>
      <c r="N70" s="305"/>
      <c r="O70" s="306"/>
      <c r="Q70" s="18"/>
    </row>
    <row r="71" spans="2:17" ht="30" customHeight="1" x14ac:dyDescent="0.15">
      <c r="B71" s="292"/>
      <c r="C71" s="403"/>
      <c r="D71" s="304"/>
      <c r="E71" s="305"/>
      <c r="F71" s="305"/>
      <c r="G71" s="305"/>
      <c r="H71" s="305"/>
      <c r="I71" s="305"/>
      <c r="J71" s="305"/>
      <c r="K71" s="305"/>
      <c r="L71" s="305"/>
      <c r="M71" s="305"/>
      <c r="N71" s="305"/>
      <c r="O71" s="306"/>
      <c r="Q71" s="18"/>
    </row>
    <row r="72" spans="2:17" ht="30" customHeight="1" x14ac:dyDescent="0.15">
      <c r="B72" s="293"/>
      <c r="C72" s="404"/>
      <c r="D72" s="307"/>
      <c r="E72" s="308"/>
      <c r="F72" s="308"/>
      <c r="G72" s="308"/>
      <c r="H72" s="308"/>
      <c r="I72" s="308"/>
      <c r="J72" s="308"/>
      <c r="K72" s="308"/>
      <c r="L72" s="308"/>
      <c r="M72" s="308"/>
      <c r="N72" s="308"/>
      <c r="O72" s="309"/>
      <c r="Q72" s="18"/>
    </row>
  </sheetData>
  <mergeCells count="22">
    <mergeCell ref="D14:O28"/>
    <mergeCell ref="I57:M57"/>
    <mergeCell ref="N57:O57"/>
    <mergeCell ref="D30:O39"/>
    <mergeCell ref="D41:O50"/>
    <mergeCell ref="D52:O56"/>
    <mergeCell ref="D60:O72"/>
    <mergeCell ref="B60:B72"/>
    <mergeCell ref="C60:C72"/>
    <mergeCell ref="B3:O3"/>
    <mergeCell ref="D4:O4"/>
    <mergeCell ref="D5:O5"/>
    <mergeCell ref="B6:B28"/>
    <mergeCell ref="C6:C28"/>
    <mergeCell ref="D59:G59"/>
    <mergeCell ref="I59:L59"/>
    <mergeCell ref="B29:B56"/>
    <mergeCell ref="C29:C56"/>
    <mergeCell ref="B57:B59"/>
    <mergeCell ref="C57:C59"/>
    <mergeCell ref="D57:H57"/>
    <mergeCell ref="D7:O12"/>
  </mergeCells>
  <phoneticPr fontId="2"/>
  <conditionalFormatting sqref="D4:O5">
    <cfRule type="containsBlanks" dxfId="29" priority="5">
      <formula>LEN(TRIM(D4))=0</formula>
    </cfRule>
  </conditionalFormatting>
  <conditionalFormatting sqref="D14 D30 D41 J58 L58 D59:O59 E58 G58 D52 D60">
    <cfRule type="containsBlanks" dxfId="28" priority="4">
      <formula>LEN(TRIM(D14))=0</formula>
    </cfRule>
  </conditionalFormatting>
  <conditionalFormatting sqref="N59">
    <cfRule type="cellIs" dxfId="27" priority="3" operator="equal">
      <formula>0</formula>
    </cfRule>
  </conditionalFormatting>
  <conditionalFormatting sqref="D7">
    <cfRule type="containsBlanks" dxfId="26" priority="1">
      <formula>LEN(TRIM(D7))=0</formula>
    </cfRule>
  </conditionalFormatting>
  <pageMargins left="0.7" right="0.7" top="0.75" bottom="0.75" header="0.3" footer="0.3"/>
  <pageSetup paperSize="9" orientation="portrait" r:id="rId1"/>
  <rowBreaks count="1" manualBreakCount="1">
    <brk id="28" max="15"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2:N27"/>
  <sheetViews>
    <sheetView showGridLines="0" view="pageBreakPreview" zoomScaleNormal="100" zoomScaleSheetLayoutView="100" workbookViewId="0">
      <selection activeCell="B8" sqref="B8:D8"/>
    </sheetView>
  </sheetViews>
  <sheetFormatPr defaultRowHeight="13.5" x14ac:dyDescent="0.15"/>
  <cols>
    <col min="1" max="1" width="1.625" style="81" customWidth="1"/>
    <col min="2" max="2" width="10.625" style="81" customWidth="1"/>
    <col min="3" max="3" width="23.625" style="81" customWidth="1"/>
    <col min="4" max="4" width="9.625" style="81" customWidth="1"/>
    <col min="5" max="5" width="13.625" style="81" customWidth="1"/>
    <col min="6" max="6" width="2.625" style="81" customWidth="1"/>
    <col min="7" max="7" width="2.5" style="81" bestFit="1" customWidth="1"/>
    <col min="8" max="8" width="2.5" style="81" customWidth="1"/>
    <col min="9" max="9" width="12.75" style="81" bestFit="1" customWidth="1"/>
    <col min="10" max="10" width="2.5" style="81" bestFit="1" customWidth="1"/>
    <col min="11" max="11" width="12.75" style="81" bestFit="1" customWidth="1"/>
    <col min="12" max="12" width="19.625" style="81" customWidth="1"/>
    <col min="13" max="14" width="8.875" style="81" customWidth="1"/>
    <col min="15" max="15" width="1.625" style="81" customWidth="1"/>
    <col min="16" max="16384" width="9" style="81"/>
  </cols>
  <sheetData>
    <row r="2" spans="2:14" x14ac:dyDescent="0.15">
      <c r="B2" s="63" t="s">
        <v>417</v>
      </c>
      <c r="C2" s="63"/>
    </row>
    <row r="3" spans="2:14" x14ac:dyDescent="0.15">
      <c r="B3" s="368" t="s">
        <v>418</v>
      </c>
      <c r="C3" s="368"/>
      <c r="D3" s="368"/>
      <c r="E3" s="368"/>
      <c r="F3" s="368"/>
      <c r="G3" s="368"/>
      <c r="H3" s="368"/>
      <c r="I3" s="368"/>
      <c r="J3" s="368"/>
      <c r="K3" s="368"/>
      <c r="L3" s="368"/>
      <c r="M3" s="368"/>
      <c r="N3" s="368"/>
    </row>
    <row r="4" spans="2:14" x14ac:dyDescent="0.15">
      <c r="B4" s="63" t="s">
        <v>37</v>
      </c>
      <c r="C4" s="63"/>
      <c r="N4" s="64" t="s">
        <v>38</v>
      </c>
    </row>
    <row r="5" spans="2:14" ht="15" customHeight="1" x14ac:dyDescent="0.15">
      <c r="B5" s="369" t="s">
        <v>39</v>
      </c>
      <c r="C5" s="369"/>
      <c r="D5" s="369"/>
      <c r="E5" s="124" t="s">
        <v>40</v>
      </c>
      <c r="F5" s="370" t="s">
        <v>41</v>
      </c>
      <c r="G5" s="371"/>
      <c r="H5" s="376" t="s">
        <v>42</v>
      </c>
      <c r="I5" s="377"/>
      <c r="J5" s="376" t="s">
        <v>43</v>
      </c>
      <c r="K5" s="377"/>
      <c r="L5" s="378" t="s">
        <v>419</v>
      </c>
      <c r="M5" s="369" t="s">
        <v>483</v>
      </c>
      <c r="N5" s="369" t="s">
        <v>482</v>
      </c>
    </row>
    <row r="6" spans="2:14" ht="15" customHeight="1" x14ac:dyDescent="0.15">
      <c r="B6" s="369"/>
      <c r="C6" s="369"/>
      <c r="D6" s="369"/>
      <c r="E6" s="125" t="s">
        <v>47</v>
      </c>
      <c r="F6" s="372"/>
      <c r="G6" s="373"/>
      <c r="H6" s="379" t="s">
        <v>48</v>
      </c>
      <c r="I6" s="380"/>
      <c r="J6" s="379" t="s">
        <v>49</v>
      </c>
      <c r="K6" s="380"/>
      <c r="L6" s="378"/>
      <c r="M6" s="378"/>
      <c r="N6" s="378"/>
    </row>
    <row r="7" spans="2:14" ht="15" customHeight="1" x14ac:dyDescent="0.15">
      <c r="B7" s="369"/>
      <c r="C7" s="369"/>
      <c r="D7" s="369"/>
      <c r="E7" s="126" t="s">
        <v>50</v>
      </c>
      <c r="F7" s="374"/>
      <c r="G7" s="375"/>
      <c r="H7" s="381" t="s">
        <v>51</v>
      </c>
      <c r="I7" s="382"/>
      <c r="J7" s="381" t="s">
        <v>52</v>
      </c>
      <c r="K7" s="382"/>
      <c r="L7" s="378"/>
      <c r="M7" s="378"/>
      <c r="N7" s="378"/>
    </row>
    <row r="8" spans="2:14" ht="24.95" customHeight="1" x14ac:dyDescent="0.15">
      <c r="B8" s="383"/>
      <c r="C8" s="383"/>
      <c r="D8" s="383"/>
      <c r="E8" s="8"/>
      <c r="F8" s="411"/>
      <c r="G8" s="412"/>
      <c r="H8" s="413">
        <f>E8*F8</f>
        <v>0</v>
      </c>
      <c r="I8" s="414"/>
      <c r="J8" s="413">
        <f>ROUNDDOWN(H8/1.1,0)</f>
        <v>0</v>
      </c>
      <c r="K8" s="414"/>
      <c r="L8" s="8"/>
      <c r="M8" s="97"/>
      <c r="N8" s="97"/>
    </row>
    <row r="9" spans="2:14" ht="24.95" customHeight="1" x14ac:dyDescent="0.15">
      <c r="B9" s="388"/>
      <c r="C9" s="388"/>
      <c r="D9" s="388"/>
      <c r="E9" s="8"/>
      <c r="F9" s="411"/>
      <c r="G9" s="412"/>
      <c r="H9" s="413">
        <f t="shared" ref="H9:H12" si="0">E9*F9</f>
        <v>0</v>
      </c>
      <c r="I9" s="414"/>
      <c r="J9" s="413">
        <f>ROUNDDOWN(H9/1.1,0)</f>
        <v>0</v>
      </c>
      <c r="K9" s="414"/>
      <c r="L9" s="8"/>
      <c r="M9" s="97"/>
      <c r="N9" s="97"/>
    </row>
    <row r="10" spans="2:14" ht="24.95" customHeight="1" x14ac:dyDescent="0.15">
      <c r="B10" s="388"/>
      <c r="C10" s="388"/>
      <c r="D10" s="388"/>
      <c r="E10" s="8"/>
      <c r="F10" s="411"/>
      <c r="G10" s="412"/>
      <c r="H10" s="413">
        <f t="shared" si="0"/>
        <v>0</v>
      </c>
      <c r="I10" s="414"/>
      <c r="J10" s="413">
        <f>ROUNDDOWN(H10/1.1,0)</f>
        <v>0</v>
      </c>
      <c r="K10" s="414"/>
      <c r="L10" s="8"/>
      <c r="M10" s="97"/>
      <c r="N10" s="97"/>
    </row>
    <row r="11" spans="2:14" ht="24.95" customHeight="1" x14ac:dyDescent="0.15">
      <c r="B11" s="388"/>
      <c r="C11" s="388"/>
      <c r="D11" s="388"/>
      <c r="E11" s="8"/>
      <c r="F11" s="411"/>
      <c r="G11" s="412"/>
      <c r="H11" s="413">
        <f t="shared" si="0"/>
        <v>0</v>
      </c>
      <c r="I11" s="414"/>
      <c r="J11" s="413">
        <f t="shared" ref="J11:J12" si="1">ROUNDDOWN(H11/1.1,0)</f>
        <v>0</v>
      </c>
      <c r="K11" s="414"/>
      <c r="L11" s="8"/>
      <c r="M11" s="97"/>
      <c r="N11" s="97"/>
    </row>
    <row r="12" spans="2:14" ht="24.95" customHeight="1" thickBot="1" x14ac:dyDescent="0.2">
      <c r="B12" s="388"/>
      <c r="C12" s="388"/>
      <c r="D12" s="388"/>
      <c r="E12" s="8"/>
      <c r="F12" s="411"/>
      <c r="G12" s="412"/>
      <c r="H12" s="413">
        <f t="shared" si="0"/>
        <v>0</v>
      </c>
      <c r="I12" s="414"/>
      <c r="J12" s="413">
        <f t="shared" si="1"/>
        <v>0</v>
      </c>
      <c r="K12" s="414"/>
      <c r="L12" s="8"/>
      <c r="M12" s="97"/>
      <c r="N12" s="97"/>
    </row>
    <row r="13" spans="2:14" ht="20.100000000000001" customHeight="1" x14ac:dyDescent="0.15">
      <c r="B13" s="376" t="s">
        <v>53</v>
      </c>
      <c r="C13" s="391"/>
      <c r="D13" s="391"/>
      <c r="E13" s="391"/>
      <c r="F13" s="391"/>
      <c r="G13" s="377"/>
      <c r="H13" s="141"/>
      <c r="I13" s="127">
        <f>SUM(H8:I12)</f>
        <v>0</v>
      </c>
      <c r="J13" s="128" t="s">
        <v>54</v>
      </c>
      <c r="K13" s="129">
        <f>ROUNDDOWN(SUM(J8:K12),-3)</f>
        <v>0</v>
      </c>
      <c r="L13" s="130"/>
      <c r="M13" s="130"/>
      <c r="N13" s="130"/>
    </row>
    <row r="14" spans="2:14" ht="15" customHeight="1" thickBot="1" x14ac:dyDescent="0.2">
      <c r="B14" s="381"/>
      <c r="C14" s="392"/>
      <c r="D14" s="392"/>
      <c r="E14" s="392"/>
      <c r="F14" s="392"/>
      <c r="G14" s="382"/>
      <c r="H14" s="106"/>
      <c r="I14" s="131"/>
      <c r="J14" s="389" t="s">
        <v>55</v>
      </c>
      <c r="K14" s="390"/>
      <c r="L14" s="130"/>
      <c r="M14" s="132"/>
      <c r="N14" s="132"/>
    </row>
    <row r="15" spans="2:14" ht="20.100000000000001" customHeight="1" x14ac:dyDescent="0.15">
      <c r="B15" s="142" t="s">
        <v>420</v>
      </c>
      <c r="C15" s="133"/>
    </row>
    <row r="16" spans="2:14" x14ac:dyDescent="0.15">
      <c r="B16" s="133" t="s">
        <v>533</v>
      </c>
      <c r="C16" s="133"/>
    </row>
    <row r="17" spans="2:10" x14ac:dyDescent="0.15">
      <c r="B17" s="133" t="s">
        <v>421</v>
      </c>
      <c r="C17" s="133"/>
    </row>
    <row r="18" spans="2:10" x14ac:dyDescent="0.15">
      <c r="B18" s="133" t="s">
        <v>422</v>
      </c>
      <c r="C18" s="133"/>
    </row>
    <row r="19" spans="2:10" x14ac:dyDescent="0.15">
      <c r="B19" s="214" t="s">
        <v>514</v>
      </c>
      <c r="D19" s="63"/>
    </row>
    <row r="20" spans="2:10" x14ac:dyDescent="0.15">
      <c r="B20" s="63" t="s">
        <v>56</v>
      </c>
      <c r="C20" s="63"/>
      <c r="I20" s="64" t="s">
        <v>57</v>
      </c>
    </row>
    <row r="21" spans="2:10" ht="24.95" customHeight="1" x14ac:dyDescent="0.15">
      <c r="B21" s="116" t="s">
        <v>58</v>
      </c>
      <c r="C21" s="143"/>
      <c r="D21" s="79"/>
      <c r="E21" s="144"/>
      <c r="F21" s="145"/>
      <c r="G21" s="146"/>
      <c r="H21" s="393" t="s">
        <v>59</v>
      </c>
      <c r="I21" s="394"/>
      <c r="J21" s="63"/>
    </row>
    <row r="22" spans="2:10" ht="24.95" customHeight="1" x14ac:dyDescent="0.15">
      <c r="B22" s="147" t="s">
        <v>60</v>
      </c>
      <c r="C22" s="148"/>
      <c r="D22" s="79"/>
      <c r="E22" s="144"/>
      <c r="F22" s="144"/>
      <c r="G22" s="149"/>
      <c r="H22" s="78" t="s">
        <v>61</v>
      </c>
      <c r="I22" s="150">
        <f>IF(ROUNDDOWN(K13*2/3,-3)&gt;13000000,13000000,ROUNDDOWN(K13*2/3,-3))</f>
        <v>0</v>
      </c>
      <c r="J22" s="63" t="s">
        <v>62</v>
      </c>
    </row>
    <row r="23" spans="2:10" ht="24.95" customHeight="1" x14ac:dyDescent="0.15">
      <c r="B23" s="147" t="s">
        <v>63</v>
      </c>
      <c r="C23" s="148"/>
      <c r="D23" s="79"/>
      <c r="E23" s="144"/>
      <c r="F23" s="151"/>
      <c r="H23" s="78"/>
      <c r="I23" s="10"/>
      <c r="J23" s="63"/>
    </row>
    <row r="24" spans="2:10" ht="24.95" customHeight="1" x14ac:dyDescent="0.15">
      <c r="B24" s="147" t="s">
        <v>64</v>
      </c>
      <c r="C24" s="77" t="s">
        <v>510</v>
      </c>
      <c r="D24" s="395"/>
      <c r="E24" s="395"/>
      <c r="F24" s="395"/>
      <c r="G24" s="152" t="s">
        <v>65</v>
      </c>
      <c r="H24" s="78"/>
      <c r="I24" s="10"/>
      <c r="J24" s="63"/>
    </row>
    <row r="25" spans="2:10" ht="24.95" customHeight="1" x14ac:dyDescent="0.15">
      <c r="B25" s="147" t="s">
        <v>66</v>
      </c>
      <c r="C25" s="148"/>
      <c r="D25" s="79"/>
      <c r="E25" s="144"/>
      <c r="F25" s="144"/>
      <c r="G25" s="149"/>
      <c r="H25" s="78"/>
      <c r="I25" s="10"/>
      <c r="J25" s="63"/>
    </row>
    <row r="26" spans="2:10" ht="24.95" customHeight="1" x14ac:dyDescent="0.15">
      <c r="B26" s="393" t="s">
        <v>67</v>
      </c>
      <c r="C26" s="396"/>
      <c r="D26" s="396"/>
      <c r="E26" s="396"/>
      <c r="F26" s="396"/>
      <c r="G26" s="394"/>
      <c r="H26" s="78" t="s">
        <v>68</v>
      </c>
      <c r="I26" s="150">
        <f>SUM(I22:I25)</f>
        <v>0</v>
      </c>
      <c r="J26" s="153" t="str">
        <f>IF(K13=I26,"","【注意】eとgが合っていません。「自己資金」「借入金」「その他」の欄の修正をお願いします。")</f>
        <v/>
      </c>
    </row>
    <row r="27" spans="2:10" ht="20.100000000000001" customHeight="1" x14ac:dyDescent="0.15">
      <c r="B27" s="154" t="s">
        <v>69</v>
      </c>
      <c r="C27" s="155"/>
      <c r="E27" s="155"/>
      <c r="F27" s="155"/>
      <c r="G27" s="63"/>
      <c r="H27" s="63"/>
    </row>
  </sheetData>
  <mergeCells count="37">
    <mergeCell ref="H21:I21"/>
    <mergeCell ref="D24:F24"/>
    <mergeCell ref="B26:G26"/>
    <mergeCell ref="B13:G14"/>
    <mergeCell ref="B12:D12"/>
    <mergeCell ref="F12:G12"/>
    <mergeCell ref="H12:I12"/>
    <mergeCell ref="J12:K12"/>
    <mergeCell ref="J14:K14"/>
    <mergeCell ref="B10:D10"/>
    <mergeCell ref="F10:G10"/>
    <mergeCell ref="H10:I10"/>
    <mergeCell ref="J10:K10"/>
    <mergeCell ref="B11:D11"/>
    <mergeCell ref="F11:G11"/>
    <mergeCell ref="H11:I11"/>
    <mergeCell ref="J11:K11"/>
    <mergeCell ref="B8:D8"/>
    <mergeCell ref="F8:G8"/>
    <mergeCell ref="H8:I8"/>
    <mergeCell ref="J8:K8"/>
    <mergeCell ref="B9:D9"/>
    <mergeCell ref="F9:G9"/>
    <mergeCell ref="H9:I9"/>
    <mergeCell ref="J9:K9"/>
    <mergeCell ref="B3:N3"/>
    <mergeCell ref="B5:D7"/>
    <mergeCell ref="F5:G7"/>
    <mergeCell ref="H5:I5"/>
    <mergeCell ref="J5:K5"/>
    <mergeCell ref="L5:L7"/>
    <mergeCell ref="M5:M7"/>
    <mergeCell ref="N5:N7"/>
    <mergeCell ref="H6:I6"/>
    <mergeCell ref="J6:K6"/>
    <mergeCell ref="H7:I7"/>
    <mergeCell ref="J7:K7"/>
  </mergeCells>
  <phoneticPr fontId="2"/>
  <conditionalFormatting sqref="B8:G12 L8:N12 I23:I25 D24:F24">
    <cfRule type="containsBlanks" dxfId="25" priority="1">
      <formula>LEN(TRIM(B8))=0</formula>
    </cfRule>
  </conditionalFormatting>
  <pageMargins left="0.7" right="0.7" top="0.75" bottom="0.75" header="0.3" footer="0.3"/>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Z44"/>
  <sheetViews>
    <sheetView showGridLines="0" view="pageBreakPreview" zoomScaleNormal="100" zoomScaleSheetLayoutView="100" workbookViewId="0">
      <selection activeCell="R4" sqref="R4"/>
    </sheetView>
  </sheetViews>
  <sheetFormatPr defaultRowHeight="13.5" x14ac:dyDescent="0.15"/>
  <cols>
    <col min="1" max="1" width="1.625" style="62" customWidth="1"/>
    <col min="2" max="2" width="3.375" style="62" customWidth="1"/>
    <col min="3" max="3" width="3.5" style="62" customWidth="1"/>
    <col min="4" max="4" width="5.25" style="62" bestFit="1" customWidth="1"/>
    <col min="5" max="5" width="3.5" style="62" bestFit="1" customWidth="1"/>
    <col min="6" max="6" width="5.25" style="62" bestFit="1" customWidth="1"/>
    <col min="7" max="12" width="4.625" style="62" customWidth="1"/>
    <col min="13" max="13" width="3.625" style="62" customWidth="1"/>
    <col min="14" max="14" width="1.625" style="62" customWidth="1"/>
    <col min="15" max="15" width="4.625" style="62" customWidth="1"/>
    <col min="16" max="16" width="1.625" style="62" customWidth="1"/>
    <col min="17" max="17" width="4.25" style="62" customWidth="1"/>
    <col min="18" max="18" width="3.5" style="62" bestFit="1" customWidth="1"/>
    <col min="19" max="19" width="1.625" style="62" customWidth="1"/>
    <col min="20" max="20" width="2.375" style="62" customWidth="1"/>
    <col min="21" max="21" width="3.5" style="62" bestFit="1" customWidth="1"/>
    <col min="22" max="22" width="3.375" style="62" bestFit="1" customWidth="1"/>
    <col min="23" max="23" width="3.5" style="62" bestFit="1" customWidth="1"/>
    <col min="24" max="24" width="3.375" style="62" bestFit="1" customWidth="1"/>
    <col min="25" max="25" width="1.625" style="62" customWidth="1"/>
    <col min="26" max="16384" width="9" style="62"/>
  </cols>
  <sheetData>
    <row r="2" spans="2:26" ht="17.100000000000001" customHeight="1" x14ac:dyDescent="0.15">
      <c r="B2" s="62" t="s">
        <v>423</v>
      </c>
    </row>
    <row r="3" spans="2:26" ht="17.100000000000001" customHeight="1" x14ac:dyDescent="0.15"/>
    <row r="4" spans="2:26" ht="17.100000000000001" customHeight="1" x14ac:dyDescent="0.15">
      <c r="P4" s="440" t="s">
        <v>34</v>
      </c>
      <c r="Q4" s="440"/>
      <c r="R4" s="134"/>
      <c r="S4" s="438" t="s">
        <v>8</v>
      </c>
      <c r="T4" s="438"/>
      <c r="U4" s="65"/>
      <c r="V4" s="62" t="s">
        <v>71</v>
      </c>
      <c r="W4" s="65"/>
      <c r="X4" s="62" t="s">
        <v>72</v>
      </c>
      <c r="Z4" s="33" t="s">
        <v>474</v>
      </c>
    </row>
    <row r="5" spans="2:26" ht="17.100000000000001" customHeight="1" x14ac:dyDescent="0.15"/>
    <row r="6" spans="2:26" ht="17.100000000000001" customHeight="1" x14ac:dyDescent="0.15"/>
    <row r="7" spans="2:26" ht="17.100000000000001" customHeight="1" x14ac:dyDescent="0.15">
      <c r="B7" s="62" t="s">
        <v>73</v>
      </c>
    </row>
    <row r="8" spans="2:26" ht="17.100000000000001" customHeight="1" x14ac:dyDescent="0.15"/>
    <row r="9" spans="2:26" ht="17.100000000000001" customHeight="1" x14ac:dyDescent="0.15"/>
    <row r="10" spans="2:26" ht="17.100000000000001" customHeight="1" x14ac:dyDescent="0.15">
      <c r="J10" s="438" t="s">
        <v>74</v>
      </c>
      <c r="K10" s="438"/>
      <c r="L10" s="438"/>
      <c r="M10" s="438"/>
      <c r="N10" s="420" t="str">
        <f>'1号の２'!E8&amp;""</f>
        <v/>
      </c>
      <c r="O10" s="420"/>
      <c r="P10" s="420"/>
      <c r="Q10" s="420"/>
      <c r="R10" s="420"/>
      <c r="S10" s="420"/>
      <c r="T10" s="420"/>
      <c r="U10" s="420"/>
      <c r="V10" s="420"/>
      <c r="W10" s="420"/>
      <c r="X10" s="420"/>
      <c r="Z10" s="98" t="s">
        <v>472</v>
      </c>
    </row>
    <row r="11" spans="2:26" ht="17.100000000000001" customHeight="1" x14ac:dyDescent="0.15">
      <c r="J11" s="438"/>
      <c r="K11" s="438"/>
      <c r="L11" s="438"/>
      <c r="M11" s="438"/>
      <c r="N11" s="420"/>
      <c r="O11" s="420"/>
      <c r="P11" s="420"/>
      <c r="Q11" s="420"/>
      <c r="R11" s="420"/>
      <c r="S11" s="420"/>
      <c r="T11" s="420"/>
      <c r="U11" s="420"/>
      <c r="V11" s="420"/>
      <c r="W11" s="420"/>
      <c r="X11" s="420"/>
      <c r="Z11" s="81"/>
    </row>
    <row r="12" spans="2:26" ht="17.100000000000001" customHeight="1" x14ac:dyDescent="0.15">
      <c r="J12" s="438" t="s">
        <v>75</v>
      </c>
      <c r="K12" s="438"/>
      <c r="L12" s="438"/>
      <c r="M12" s="438"/>
      <c r="N12" s="420" t="str">
        <f>'1号の２'!E4&amp;""</f>
        <v/>
      </c>
      <c r="O12" s="420"/>
      <c r="P12" s="420"/>
      <c r="Q12" s="420"/>
      <c r="R12" s="420"/>
      <c r="S12" s="420"/>
      <c r="T12" s="420"/>
      <c r="U12" s="420"/>
      <c r="V12" s="420"/>
      <c r="W12" s="420"/>
      <c r="X12" s="420"/>
      <c r="Z12" s="98" t="s">
        <v>472</v>
      </c>
    </row>
    <row r="13" spans="2:26" ht="17.100000000000001" customHeight="1" x14ac:dyDescent="0.15">
      <c r="J13" s="438"/>
      <c r="K13" s="438"/>
      <c r="L13" s="438"/>
      <c r="M13" s="438"/>
      <c r="N13" s="420"/>
      <c r="O13" s="420"/>
      <c r="P13" s="420"/>
      <c r="Q13" s="420"/>
      <c r="R13" s="420"/>
      <c r="S13" s="420"/>
      <c r="T13" s="420"/>
      <c r="U13" s="420"/>
      <c r="V13" s="420"/>
      <c r="W13" s="420"/>
      <c r="X13" s="420"/>
      <c r="Z13" s="81"/>
    </row>
    <row r="14" spans="2:26" ht="17.100000000000001" customHeight="1" x14ac:dyDescent="0.15">
      <c r="J14" s="438" t="s">
        <v>76</v>
      </c>
      <c r="K14" s="438"/>
      <c r="L14" s="438"/>
      <c r="M14" s="438"/>
      <c r="N14" s="439" t="str">
        <f>'1号の２'!E6&amp;"　"&amp;'1号の２'!R6</f>
        <v>　</v>
      </c>
      <c r="O14" s="439"/>
      <c r="P14" s="439"/>
      <c r="Q14" s="439"/>
      <c r="R14" s="439"/>
      <c r="S14" s="439"/>
      <c r="T14" s="439"/>
      <c r="U14" s="439"/>
      <c r="V14" s="439"/>
      <c r="W14" s="439"/>
      <c r="X14" s="439"/>
      <c r="Z14" s="98" t="s">
        <v>472</v>
      </c>
    </row>
    <row r="15" spans="2:26" ht="17.100000000000001" customHeight="1" x14ac:dyDescent="0.15">
      <c r="J15" s="438"/>
      <c r="K15" s="438"/>
      <c r="L15" s="438"/>
      <c r="M15" s="438"/>
      <c r="N15" s="439"/>
      <c r="O15" s="439"/>
      <c r="P15" s="439"/>
      <c r="Q15" s="439"/>
      <c r="R15" s="439"/>
      <c r="S15" s="439"/>
      <c r="T15" s="439"/>
      <c r="U15" s="439"/>
      <c r="V15" s="439"/>
      <c r="W15" s="439"/>
      <c r="X15" s="439"/>
      <c r="Z15" s="81"/>
    </row>
    <row r="16" spans="2:26" ht="17.100000000000001" customHeight="1" x14ac:dyDescent="0.15">
      <c r="X16" s="64" t="s">
        <v>162</v>
      </c>
    </row>
    <row r="17" spans="2:26" ht="17.100000000000001" customHeight="1" x14ac:dyDescent="0.15">
      <c r="X17" s="64"/>
    </row>
    <row r="18" spans="2:26" ht="17.100000000000001" customHeight="1" x14ac:dyDescent="0.15"/>
    <row r="19" spans="2:26" ht="16.5" customHeight="1" x14ac:dyDescent="0.15">
      <c r="B19" s="91" t="str">
        <f>DBCS('１号'!P4&amp;IF('１号'!T4&gt;3,'１号'!Q4,IF('１号'!T4="","　",'１号'!Q4-1))&amp;"年度　福岡県中小企業生産性向上・賃上げ緊急支援補助金")</f>
        <v>令和　年度　福岡県中小企業生産性向上・賃上げ緊急支援補助金</v>
      </c>
      <c r="C19" s="91"/>
      <c r="D19" s="91"/>
      <c r="E19" s="91"/>
      <c r="F19" s="91"/>
      <c r="G19" s="91"/>
      <c r="H19" s="91"/>
      <c r="I19" s="91"/>
      <c r="J19" s="91"/>
      <c r="K19" s="91"/>
      <c r="L19" s="91"/>
      <c r="M19" s="91"/>
      <c r="N19" s="91"/>
      <c r="O19" s="91"/>
      <c r="P19" s="91"/>
      <c r="Q19" s="91"/>
      <c r="R19" s="91"/>
      <c r="S19" s="91"/>
      <c r="T19" s="91"/>
      <c r="U19" s="91"/>
      <c r="V19" s="91"/>
      <c r="W19" s="91"/>
      <c r="X19" s="91"/>
    </row>
    <row r="20" spans="2:26" ht="17.100000000000001" customHeight="1" x14ac:dyDescent="0.15">
      <c r="B20" s="91" t="s">
        <v>463</v>
      </c>
      <c r="C20" s="91"/>
      <c r="D20" s="91"/>
      <c r="E20" s="91"/>
      <c r="F20" s="91"/>
      <c r="G20" s="91"/>
      <c r="H20" s="91"/>
      <c r="I20" s="91"/>
      <c r="J20" s="91"/>
      <c r="K20" s="91"/>
      <c r="L20" s="91"/>
      <c r="M20" s="91"/>
      <c r="N20" s="91"/>
      <c r="O20" s="91"/>
      <c r="P20" s="91"/>
      <c r="Q20" s="91"/>
      <c r="R20" s="91"/>
      <c r="S20" s="91"/>
      <c r="T20" s="91"/>
      <c r="U20" s="91"/>
      <c r="V20" s="91"/>
      <c r="W20" s="91"/>
      <c r="X20" s="91"/>
    </row>
    <row r="21" spans="2:26" ht="17.100000000000001" customHeight="1" x14ac:dyDescent="0.15"/>
    <row r="22" spans="2:26" ht="17.100000000000001" customHeight="1" x14ac:dyDescent="0.15">
      <c r="B22" s="420" t="str">
        <f>DBCS("　"&amp;'６号'!Z25&amp;'６号'!AA25&amp;"年"&amp;'６号'!AC25&amp;"月"&amp;'６号'!AE25&amp;"日付"&amp;'６号'!Z24&amp;"技振第"&amp;'６号'!AC24&amp;"号で補助金の交付決定を受けた補助事業について,福岡県中小企業生産性向上・賃上げ緊急支援補助金交付要綱第１５条の規定に基づき,下記のとおり請求します。")</f>
        <v>　令和年月日付技振第号で補助金の交付決定を受けた補助事業について，福岡県中小企業生産性向上・賃上げ緊急支援補助金交付要綱第１５条の規定に基づき，下記のとおり請求します。</v>
      </c>
      <c r="C22" s="420"/>
      <c r="D22" s="420"/>
      <c r="E22" s="420"/>
      <c r="F22" s="420"/>
      <c r="G22" s="420"/>
      <c r="H22" s="420"/>
      <c r="I22" s="420"/>
      <c r="J22" s="420"/>
      <c r="K22" s="420"/>
      <c r="L22" s="420"/>
      <c r="M22" s="420"/>
      <c r="N22" s="420"/>
      <c r="O22" s="420"/>
      <c r="P22" s="420"/>
      <c r="Q22" s="420"/>
      <c r="R22" s="420"/>
      <c r="S22" s="420"/>
      <c r="T22" s="420"/>
      <c r="U22" s="420"/>
      <c r="V22" s="420"/>
      <c r="W22" s="420"/>
      <c r="X22" s="420"/>
    </row>
    <row r="23" spans="2:26" ht="17.100000000000001" customHeight="1" x14ac:dyDescent="0.15">
      <c r="B23" s="420"/>
      <c r="C23" s="420"/>
      <c r="D23" s="420"/>
      <c r="E23" s="420"/>
      <c r="F23" s="420"/>
      <c r="G23" s="420"/>
      <c r="H23" s="420"/>
      <c r="I23" s="420"/>
      <c r="J23" s="420"/>
      <c r="K23" s="420"/>
      <c r="L23" s="420"/>
      <c r="M23" s="420"/>
      <c r="N23" s="420"/>
      <c r="O23" s="420"/>
      <c r="P23" s="420"/>
      <c r="Q23" s="420"/>
      <c r="R23" s="420"/>
      <c r="S23" s="420"/>
      <c r="T23" s="420"/>
      <c r="U23" s="420"/>
      <c r="V23" s="420"/>
      <c r="W23" s="420"/>
      <c r="X23" s="420"/>
    </row>
    <row r="24" spans="2:26" ht="17.100000000000001" customHeight="1" x14ac:dyDescent="0.15">
      <c r="B24" s="420"/>
      <c r="C24" s="420"/>
      <c r="D24" s="420"/>
      <c r="E24" s="420"/>
      <c r="F24" s="420"/>
      <c r="G24" s="420"/>
      <c r="H24" s="420"/>
      <c r="I24" s="420"/>
      <c r="J24" s="420"/>
      <c r="K24" s="420"/>
      <c r="L24" s="420"/>
      <c r="M24" s="420"/>
      <c r="N24" s="420"/>
      <c r="O24" s="420"/>
      <c r="P24" s="420"/>
      <c r="Q24" s="420"/>
      <c r="R24" s="420"/>
      <c r="S24" s="420"/>
      <c r="T24" s="420"/>
      <c r="U24" s="420"/>
      <c r="V24" s="420"/>
      <c r="W24" s="420"/>
      <c r="X24" s="420"/>
    </row>
    <row r="25" spans="2:26" ht="17.100000000000001" customHeight="1" x14ac:dyDescent="0.15"/>
    <row r="26" spans="2:26" ht="17.100000000000001" customHeight="1" x14ac:dyDescent="0.15">
      <c r="B26" s="91" t="s">
        <v>78</v>
      </c>
      <c r="C26" s="91"/>
      <c r="D26" s="91"/>
      <c r="E26" s="91"/>
      <c r="F26" s="91"/>
      <c r="G26" s="91"/>
      <c r="H26" s="91"/>
      <c r="I26" s="91"/>
      <c r="J26" s="91"/>
      <c r="K26" s="91"/>
      <c r="L26" s="91"/>
      <c r="M26" s="91"/>
      <c r="N26" s="91"/>
      <c r="O26" s="91"/>
      <c r="P26" s="91"/>
      <c r="Q26" s="91"/>
      <c r="R26" s="91"/>
      <c r="S26" s="91"/>
      <c r="T26" s="91"/>
      <c r="U26" s="91"/>
      <c r="V26" s="91"/>
      <c r="W26" s="91"/>
      <c r="X26" s="91"/>
    </row>
    <row r="27" spans="2:26" ht="17.100000000000001" customHeight="1" x14ac:dyDescent="0.15"/>
    <row r="28" spans="2:26" ht="17.100000000000001" customHeight="1" x14ac:dyDescent="0.15">
      <c r="B28" s="137" t="s">
        <v>364</v>
      </c>
      <c r="D28" s="415" t="s">
        <v>424</v>
      </c>
      <c r="E28" s="415"/>
      <c r="F28" s="415"/>
      <c r="I28" s="421"/>
      <c r="J28" s="421"/>
      <c r="K28" s="421"/>
      <c r="L28" s="421"/>
      <c r="M28" s="421"/>
      <c r="N28" s="421"/>
      <c r="O28" s="62" t="s">
        <v>155</v>
      </c>
      <c r="Z28" s="33" t="s">
        <v>459</v>
      </c>
    </row>
    <row r="29" spans="2:26" ht="17.100000000000001" customHeight="1" x14ac:dyDescent="0.15">
      <c r="B29" s="64"/>
    </row>
    <row r="30" spans="2:26" ht="17.100000000000001" customHeight="1" x14ac:dyDescent="0.15">
      <c r="B30" s="137" t="s">
        <v>365</v>
      </c>
      <c r="D30" s="415" t="s">
        <v>425</v>
      </c>
      <c r="E30" s="415"/>
      <c r="F30" s="415"/>
      <c r="I30" s="421"/>
      <c r="J30" s="421"/>
      <c r="K30" s="421"/>
      <c r="L30" s="421"/>
      <c r="M30" s="421"/>
      <c r="N30" s="421"/>
      <c r="O30" s="62" t="s">
        <v>155</v>
      </c>
      <c r="Z30" s="33" t="s">
        <v>461</v>
      </c>
    </row>
    <row r="31" spans="2:26" ht="17.100000000000001" customHeight="1" x14ac:dyDescent="0.15">
      <c r="B31" s="64"/>
    </row>
    <row r="32" spans="2:26" ht="17.100000000000001" customHeight="1" x14ac:dyDescent="0.15">
      <c r="B32" s="137" t="s">
        <v>366</v>
      </c>
      <c r="D32" s="415" t="s">
        <v>426</v>
      </c>
      <c r="E32" s="415"/>
      <c r="F32" s="415"/>
      <c r="I32" s="421"/>
      <c r="J32" s="421"/>
      <c r="K32" s="421"/>
      <c r="L32" s="421"/>
      <c r="M32" s="421"/>
      <c r="N32" s="421"/>
      <c r="O32" s="62" t="s">
        <v>155</v>
      </c>
      <c r="Z32" s="33" t="s">
        <v>460</v>
      </c>
    </row>
    <row r="33" spans="2:26" ht="17.100000000000001" customHeight="1" x14ac:dyDescent="0.15"/>
    <row r="34" spans="2:26" ht="17.100000000000001" customHeight="1" x14ac:dyDescent="0.15">
      <c r="B34" s="137" t="s">
        <v>367</v>
      </c>
      <c r="D34" s="415" t="s">
        <v>427</v>
      </c>
      <c r="E34" s="415"/>
      <c r="F34" s="415"/>
      <c r="I34" s="422" t="str">
        <f>IF(I32-I30=0,"",I32-I30)</f>
        <v/>
      </c>
      <c r="J34" s="422"/>
      <c r="K34" s="422"/>
      <c r="L34" s="422"/>
      <c r="M34" s="422"/>
      <c r="N34" s="422"/>
      <c r="O34" s="62" t="s">
        <v>155</v>
      </c>
      <c r="X34" s="104"/>
      <c r="Z34" s="98" t="s">
        <v>462</v>
      </c>
    </row>
    <row r="35" spans="2:26" ht="17.100000000000001" customHeight="1" x14ac:dyDescent="0.15">
      <c r="X35" s="104"/>
    </row>
    <row r="36" spans="2:26" ht="17.100000000000001" customHeight="1" thickBot="1" x14ac:dyDescent="0.2">
      <c r="B36" s="137" t="s">
        <v>377</v>
      </c>
      <c r="D36" s="416" t="s">
        <v>428</v>
      </c>
      <c r="E36" s="416"/>
      <c r="F36" s="416"/>
    </row>
    <row r="37" spans="2:26" ht="30" customHeight="1" x14ac:dyDescent="0.15">
      <c r="C37" s="423" t="s">
        <v>435</v>
      </c>
      <c r="D37" s="424"/>
      <c r="E37" s="424" t="s">
        <v>431</v>
      </c>
      <c r="F37" s="424"/>
      <c r="G37" s="424"/>
      <c r="H37" s="424"/>
      <c r="I37" s="429"/>
      <c r="J37" s="429"/>
      <c r="K37" s="430"/>
      <c r="L37" s="138" t="s">
        <v>436</v>
      </c>
      <c r="M37" s="135" t="s">
        <v>485</v>
      </c>
      <c r="N37" s="470"/>
      <c r="O37" s="470"/>
      <c r="P37" s="136" t="s">
        <v>484</v>
      </c>
      <c r="Q37" s="431"/>
      <c r="R37" s="429"/>
      <c r="S37" s="429"/>
      <c r="T37" s="429"/>
      <c r="U37" s="429"/>
      <c r="V37" s="430"/>
      <c r="W37" s="139" t="s">
        <v>437</v>
      </c>
    </row>
    <row r="38" spans="2:26" ht="30" customHeight="1" x14ac:dyDescent="0.15">
      <c r="C38" s="425"/>
      <c r="D38" s="426"/>
      <c r="E38" s="426" t="s">
        <v>432</v>
      </c>
      <c r="F38" s="426"/>
      <c r="G38" s="426"/>
      <c r="H38" s="426"/>
      <c r="I38" s="432"/>
      <c r="J38" s="432"/>
      <c r="K38" s="432"/>
      <c r="L38" s="432"/>
      <c r="M38" s="432"/>
      <c r="N38" s="262"/>
      <c r="O38" s="140" t="s">
        <v>438</v>
      </c>
      <c r="P38" s="140"/>
      <c r="Q38" s="234"/>
      <c r="R38" s="433"/>
      <c r="S38" s="433"/>
      <c r="T38" s="433"/>
      <c r="U38" s="433"/>
      <c r="V38" s="433"/>
      <c r="W38" s="434"/>
      <c r="Z38" s="104"/>
    </row>
    <row r="39" spans="2:26" ht="30" customHeight="1" x14ac:dyDescent="0.15">
      <c r="C39" s="425"/>
      <c r="D39" s="426"/>
      <c r="E39" s="435" t="s">
        <v>433</v>
      </c>
      <c r="F39" s="435"/>
      <c r="G39" s="435"/>
      <c r="H39" s="435"/>
      <c r="I39" s="436"/>
      <c r="J39" s="436"/>
      <c r="K39" s="436"/>
      <c r="L39" s="436"/>
      <c r="M39" s="436"/>
      <c r="N39" s="436"/>
      <c r="O39" s="436"/>
      <c r="P39" s="436"/>
      <c r="Q39" s="436"/>
      <c r="R39" s="436"/>
      <c r="S39" s="436"/>
      <c r="T39" s="436"/>
      <c r="U39" s="436"/>
      <c r="V39" s="436"/>
      <c r="W39" s="437"/>
    </row>
    <row r="40" spans="2:26" ht="30" customHeight="1" thickBot="1" x14ac:dyDescent="0.2">
      <c r="C40" s="427"/>
      <c r="D40" s="428"/>
      <c r="E40" s="417" t="s">
        <v>434</v>
      </c>
      <c r="F40" s="417"/>
      <c r="G40" s="417"/>
      <c r="H40" s="417"/>
      <c r="I40" s="418"/>
      <c r="J40" s="418"/>
      <c r="K40" s="418"/>
      <c r="L40" s="418"/>
      <c r="M40" s="418"/>
      <c r="N40" s="418"/>
      <c r="O40" s="418"/>
      <c r="P40" s="418"/>
      <c r="Q40" s="418"/>
      <c r="R40" s="418"/>
      <c r="S40" s="418"/>
      <c r="T40" s="418"/>
      <c r="U40" s="418"/>
      <c r="V40" s="418"/>
      <c r="W40" s="419"/>
    </row>
    <row r="41" spans="2:26" ht="17.100000000000001" customHeight="1" x14ac:dyDescent="0.15"/>
    <row r="42" spans="2:26" ht="17.100000000000001" customHeight="1" x14ac:dyDescent="0.15">
      <c r="B42" s="137"/>
    </row>
    <row r="43" spans="2:26" ht="17.100000000000001" customHeight="1" x14ac:dyDescent="0.15"/>
    <row r="44" spans="2:26" ht="17.100000000000001" customHeight="1" x14ac:dyDescent="0.15"/>
  </sheetData>
  <mergeCells count="30">
    <mergeCell ref="I39:W39"/>
    <mergeCell ref="J14:M15"/>
    <mergeCell ref="N14:X15"/>
    <mergeCell ref="P4:Q4"/>
    <mergeCell ref="S4:T4"/>
    <mergeCell ref="J10:M11"/>
    <mergeCell ref="N10:X11"/>
    <mergeCell ref="J12:M13"/>
    <mergeCell ref="N12:X13"/>
    <mergeCell ref="E40:H40"/>
    <mergeCell ref="I40:W40"/>
    <mergeCell ref="B22:X24"/>
    <mergeCell ref="I28:N28"/>
    <mergeCell ref="I30:N30"/>
    <mergeCell ref="I32:N32"/>
    <mergeCell ref="I34:N34"/>
    <mergeCell ref="C37:D40"/>
    <mergeCell ref="E37:H37"/>
    <mergeCell ref="I37:K37"/>
    <mergeCell ref="Q37:V37"/>
    <mergeCell ref="N37:O37"/>
    <mergeCell ref="E38:H38"/>
    <mergeCell ref="I38:N38"/>
    <mergeCell ref="Q38:W38"/>
    <mergeCell ref="E39:H39"/>
    <mergeCell ref="D28:F28"/>
    <mergeCell ref="D30:F30"/>
    <mergeCell ref="D32:F32"/>
    <mergeCell ref="D34:F34"/>
    <mergeCell ref="D36:F36"/>
  </mergeCells>
  <phoneticPr fontId="2"/>
  <conditionalFormatting sqref="U4 W4">
    <cfRule type="containsBlanks" dxfId="24" priority="11">
      <formula>LEN(TRIM(U4))=0</formula>
    </cfRule>
  </conditionalFormatting>
  <conditionalFormatting sqref="N10:X15">
    <cfRule type="containsBlanks" dxfId="23" priority="10">
      <formula>LEN(TRIM(N10))=0</formula>
    </cfRule>
  </conditionalFormatting>
  <conditionalFormatting sqref="I28">
    <cfRule type="containsBlanks" dxfId="22" priority="9">
      <formula>LEN(TRIM(I28))=0</formula>
    </cfRule>
  </conditionalFormatting>
  <conditionalFormatting sqref="I30">
    <cfRule type="containsBlanks" dxfId="21" priority="8">
      <formula>LEN(TRIM(I30))=0</formula>
    </cfRule>
  </conditionalFormatting>
  <conditionalFormatting sqref="I32">
    <cfRule type="containsBlanks" dxfId="20" priority="7">
      <formula>LEN(TRIM(I32))=0</formula>
    </cfRule>
  </conditionalFormatting>
  <conditionalFormatting sqref="I34">
    <cfRule type="containsBlanks" dxfId="19" priority="6">
      <formula>LEN(TRIM(I34))=0</formula>
    </cfRule>
  </conditionalFormatting>
  <conditionalFormatting sqref="I28 I30 I32 Q37:Q38 I37:I40">
    <cfRule type="containsBlanks" dxfId="18" priority="5">
      <formula>LEN(TRIM(I28))=0</formula>
    </cfRule>
  </conditionalFormatting>
  <conditionalFormatting sqref="R4">
    <cfRule type="containsBlanks" dxfId="17" priority="4">
      <formula>LEN(TRIM(R4))=0</formula>
    </cfRule>
  </conditionalFormatting>
  <conditionalFormatting sqref="M37">
    <cfRule type="containsText" dxfId="16" priority="1" operator="containsText" text="　">
      <formula>NOT(ISERROR(SEARCH("　",M37)))</formula>
    </cfRule>
  </conditionalFormatting>
  <dataValidations count="4">
    <dataValidation imeMode="fullKatakana" allowBlank="1" showInputMessage="1" showErrorMessage="1" sqref="I39:W39"/>
    <dataValidation type="list" allowBlank="1" showInputMessage="1" showErrorMessage="1" sqref="I38:N38">
      <formula1>"当座,普通"</formula1>
    </dataValidation>
    <dataValidation type="list" allowBlank="1" showInputMessage="1" showErrorMessage="1" sqref="W4">
      <formula1>"1,2,3,4,5,6,7,8,9,10,11,12,13,14,15,16,17,18,19,20,21,22,23,24,25,26,27,28,29,30,31"</formula1>
    </dataValidation>
    <dataValidation type="list" allowBlank="1" showInputMessage="1" showErrorMessage="1" sqref="U4">
      <formula1>"1,2,3,4,5,6,7,8,9,10,11,12"</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Z44"/>
  <sheetViews>
    <sheetView showGridLines="0" view="pageBreakPreview" zoomScaleNormal="100" zoomScaleSheetLayoutView="100" workbookViewId="0">
      <selection activeCell="R4" sqref="R4"/>
    </sheetView>
  </sheetViews>
  <sheetFormatPr defaultRowHeight="13.5" x14ac:dyDescent="0.15"/>
  <cols>
    <col min="1" max="1" width="1.625" style="13" customWidth="1"/>
    <col min="2" max="2" width="3.375" style="13" customWidth="1"/>
    <col min="3" max="3" width="3.5" style="13" customWidth="1"/>
    <col min="4" max="4" width="5.25" style="13" bestFit="1" customWidth="1"/>
    <col min="5" max="5" width="3.5" style="13" bestFit="1" customWidth="1"/>
    <col min="6" max="6" width="5.25" style="13" bestFit="1" customWidth="1"/>
    <col min="7" max="12" width="4.625" style="13" customWidth="1"/>
    <col min="13" max="13" width="3.625" style="13" customWidth="1"/>
    <col min="14" max="14" width="1.625" style="13" customWidth="1"/>
    <col min="15" max="15" width="4.625" style="13" customWidth="1"/>
    <col min="16" max="16" width="1.625" style="13" customWidth="1"/>
    <col min="17" max="17" width="4.25" style="13" customWidth="1"/>
    <col min="18" max="18" width="3.5" style="13" bestFit="1" customWidth="1"/>
    <col min="19" max="19" width="1.625" style="13" customWidth="1"/>
    <col min="20" max="20" width="2.375" style="13" customWidth="1"/>
    <col min="21" max="21" width="3.5" style="13" bestFit="1" customWidth="1"/>
    <col min="22" max="22" width="3.375" style="13" bestFit="1" customWidth="1"/>
    <col min="23" max="23" width="3.5" style="13" bestFit="1" customWidth="1"/>
    <col min="24" max="24" width="3.375" style="13" bestFit="1" customWidth="1"/>
    <col min="25" max="25" width="1.625" style="13" customWidth="1"/>
    <col min="26" max="16384" width="9" style="13"/>
  </cols>
  <sheetData>
    <row r="2" spans="2:26" ht="17.100000000000001" customHeight="1" x14ac:dyDescent="0.15">
      <c r="B2" s="13" t="s">
        <v>423</v>
      </c>
    </row>
    <row r="3" spans="2:26" ht="17.100000000000001" customHeight="1" x14ac:dyDescent="0.15"/>
    <row r="4" spans="2:26" ht="17.100000000000001" customHeight="1" x14ac:dyDescent="0.15">
      <c r="P4" s="443" t="s">
        <v>34</v>
      </c>
      <c r="Q4" s="443"/>
      <c r="R4" s="134"/>
      <c r="S4" s="215" t="s">
        <v>8</v>
      </c>
      <c r="T4" s="215"/>
      <c r="U4" s="65"/>
      <c r="V4" s="13" t="s">
        <v>71</v>
      </c>
      <c r="W4" s="65"/>
      <c r="X4" s="13" t="s">
        <v>72</v>
      </c>
      <c r="Z4" s="19" t="s">
        <v>474</v>
      </c>
    </row>
    <row r="5" spans="2:26" ht="17.100000000000001" customHeight="1" x14ac:dyDescent="0.15"/>
    <row r="6" spans="2:26" ht="17.100000000000001" customHeight="1" x14ac:dyDescent="0.15"/>
    <row r="7" spans="2:26" ht="17.100000000000001" customHeight="1" x14ac:dyDescent="0.15">
      <c r="B7" s="13" t="s">
        <v>73</v>
      </c>
    </row>
    <row r="8" spans="2:26" ht="17.100000000000001" customHeight="1" x14ac:dyDescent="0.15"/>
    <row r="9" spans="2:26" ht="17.100000000000001" customHeight="1" x14ac:dyDescent="0.15"/>
    <row r="10" spans="2:26" ht="17.100000000000001" customHeight="1" x14ac:dyDescent="0.15">
      <c r="J10" s="215" t="s">
        <v>74</v>
      </c>
      <c r="K10" s="215"/>
      <c r="L10" s="215"/>
      <c r="M10" s="215"/>
      <c r="N10" s="219" t="str">
        <f>'1号の２'!E8&amp;""</f>
        <v/>
      </c>
      <c r="O10" s="219"/>
      <c r="P10" s="219"/>
      <c r="Q10" s="219"/>
      <c r="R10" s="219"/>
      <c r="S10" s="219"/>
      <c r="T10" s="219"/>
      <c r="U10" s="219"/>
      <c r="V10" s="219"/>
      <c r="W10" s="219"/>
      <c r="X10" s="219"/>
      <c r="Z10" s="18" t="s">
        <v>472</v>
      </c>
    </row>
    <row r="11" spans="2:26" ht="17.100000000000001" customHeight="1" x14ac:dyDescent="0.15">
      <c r="J11" s="215"/>
      <c r="K11" s="215"/>
      <c r="L11" s="215"/>
      <c r="M11" s="215"/>
      <c r="N11" s="219"/>
      <c r="O11" s="219"/>
      <c r="P11" s="219"/>
      <c r="Q11" s="219"/>
      <c r="R11" s="219"/>
      <c r="S11" s="219"/>
      <c r="T11" s="219"/>
      <c r="U11" s="219"/>
      <c r="V11" s="219"/>
      <c r="W11" s="219"/>
      <c r="X11" s="219"/>
      <c r="Z11" s="54"/>
    </row>
    <row r="12" spans="2:26" ht="17.100000000000001" customHeight="1" x14ac:dyDescent="0.15">
      <c r="J12" s="215" t="s">
        <v>75</v>
      </c>
      <c r="K12" s="215"/>
      <c r="L12" s="215"/>
      <c r="M12" s="215"/>
      <c r="N12" s="219" t="str">
        <f>'1号の２'!E4&amp;""</f>
        <v/>
      </c>
      <c r="O12" s="219"/>
      <c r="P12" s="219"/>
      <c r="Q12" s="219"/>
      <c r="R12" s="219"/>
      <c r="S12" s="219"/>
      <c r="T12" s="219"/>
      <c r="U12" s="219"/>
      <c r="V12" s="219"/>
      <c r="W12" s="219"/>
      <c r="X12" s="219"/>
      <c r="Z12" s="18" t="s">
        <v>472</v>
      </c>
    </row>
    <row r="13" spans="2:26" ht="17.100000000000001" customHeight="1" x14ac:dyDescent="0.15">
      <c r="J13" s="215"/>
      <c r="K13" s="215"/>
      <c r="L13" s="215"/>
      <c r="M13" s="215"/>
      <c r="N13" s="219"/>
      <c r="O13" s="219"/>
      <c r="P13" s="219"/>
      <c r="Q13" s="219"/>
      <c r="R13" s="219"/>
      <c r="S13" s="219"/>
      <c r="T13" s="219"/>
      <c r="U13" s="219"/>
      <c r="V13" s="219"/>
      <c r="W13" s="219"/>
      <c r="X13" s="219"/>
      <c r="Z13" s="54"/>
    </row>
    <row r="14" spans="2:26" ht="17.100000000000001" customHeight="1" x14ac:dyDescent="0.15">
      <c r="J14" s="215" t="s">
        <v>76</v>
      </c>
      <c r="K14" s="215"/>
      <c r="L14" s="215"/>
      <c r="M14" s="215"/>
      <c r="N14" s="217" t="str">
        <f>'1号の２'!E6&amp;"　"&amp;'1号の２'!R6</f>
        <v>　</v>
      </c>
      <c r="O14" s="217"/>
      <c r="P14" s="217"/>
      <c r="Q14" s="217"/>
      <c r="R14" s="217"/>
      <c r="S14" s="217"/>
      <c r="T14" s="217"/>
      <c r="U14" s="217"/>
      <c r="V14" s="217"/>
      <c r="W14" s="217"/>
      <c r="X14" s="217"/>
      <c r="Z14" s="18" t="s">
        <v>472</v>
      </c>
    </row>
    <row r="15" spans="2:26" ht="17.100000000000001" customHeight="1" x14ac:dyDescent="0.15">
      <c r="J15" s="215"/>
      <c r="K15" s="215"/>
      <c r="L15" s="215"/>
      <c r="M15" s="215"/>
      <c r="N15" s="217"/>
      <c r="O15" s="217"/>
      <c r="P15" s="217"/>
      <c r="Q15" s="217"/>
      <c r="R15" s="217"/>
      <c r="S15" s="217"/>
      <c r="T15" s="217"/>
      <c r="U15" s="217"/>
      <c r="V15" s="217"/>
      <c r="W15" s="217"/>
      <c r="X15" s="217"/>
      <c r="Z15" s="54"/>
    </row>
    <row r="16" spans="2:26" ht="17.100000000000001" customHeight="1" x14ac:dyDescent="0.15">
      <c r="X16" s="5" t="s">
        <v>162</v>
      </c>
    </row>
    <row r="17" spans="2:26" ht="17.100000000000001" customHeight="1" x14ac:dyDescent="0.15">
      <c r="X17" s="5"/>
    </row>
    <row r="18" spans="2:26" ht="17.100000000000001" customHeight="1" x14ac:dyDescent="0.15"/>
    <row r="19" spans="2:26" ht="16.5" customHeight="1" x14ac:dyDescent="0.15">
      <c r="B19" s="12" t="str">
        <f>DBCS('１号'!P4&amp;IF('１号'!T4&gt;3,'１号'!Q4,IF('１号'!T4="","　",'１号'!Q4-1))&amp;"年度　福岡県中小企業生産性向上・賃上げ緊急支援補助金")</f>
        <v>令和　年度　福岡県中小企業生産性向上・賃上げ緊急支援補助金</v>
      </c>
      <c r="C19" s="12"/>
      <c r="D19" s="12"/>
      <c r="E19" s="12"/>
      <c r="F19" s="12"/>
      <c r="G19" s="12"/>
      <c r="H19" s="12"/>
      <c r="I19" s="12"/>
      <c r="J19" s="12"/>
      <c r="K19" s="12"/>
      <c r="L19" s="12"/>
      <c r="M19" s="12"/>
      <c r="N19" s="12"/>
      <c r="O19" s="12"/>
      <c r="P19" s="12"/>
      <c r="Q19" s="12"/>
      <c r="R19" s="12"/>
      <c r="S19" s="12"/>
      <c r="T19" s="12"/>
      <c r="U19" s="12"/>
      <c r="V19" s="12"/>
      <c r="W19" s="12"/>
      <c r="X19" s="12"/>
    </row>
    <row r="20" spans="2:26" ht="17.100000000000001" customHeight="1" x14ac:dyDescent="0.15">
      <c r="B20" s="12" t="s">
        <v>464</v>
      </c>
      <c r="C20" s="12"/>
      <c r="D20" s="12"/>
      <c r="E20" s="12"/>
      <c r="F20" s="12"/>
      <c r="G20" s="12"/>
      <c r="H20" s="12"/>
      <c r="I20" s="12"/>
      <c r="J20" s="12"/>
      <c r="K20" s="12"/>
      <c r="L20" s="12"/>
      <c r="M20" s="12"/>
      <c r="N20" s="12"/>
      <c r="O20" s="12"/>
      <c r="P20" s="12"/>
      <c r="Q20" s="12"/>
      <c r="R20" s="12"/>
      <c r="S20" s="12"/>
      <c r="T20" s="12"/>
      <c r="U20" s="12"/>
      <c r="V20" s="12"/>
      <c r="W20" s="12"/>
      <c r="X20" s="12"/>
    </row>
    <row r="21" spans="2:26" ht="17.100000000000001" customHeight="1" x14ac:dyDescent="0.15"/>
    <row r="22" spans="2:26" ht="17.100000000000001" customHeight="1" x14ac:dyDescent="0.15">
      <c r="B22" s="219" t="str">
        <f>DBCS("　"&amp;'６号'!Z25&amp;'６号'!AA25&amp;"年"&amp;'６号'!AC25&amp;"月"&amp;'６号'!AE25&amp;"日付"&amp;'６号'!Z24&amp;"技振第"&amp;'６号'!AC24&amp;"号で補助金の交付決定を受けた補助事業について,福岡県中小企業生産性向上・賃上げ緊急支援補助金交付要綱第１５条の規定に基づき,下記のとおり請求します。")</f>
        <v>　令和年月日付技振第号で補助金の交付決定を受けた補助事業について，福岡県中小企業生産性向上・賃上げ緊急支援補助金交付要綱第１５条の規定に基づき，下記のとおり請求します。</v>
      </c>
      <c r="C22" s="219"/>
      <c r="D22" s="219"/>
      <c r="E22" s="219"/>
      <c r="F22" s="219"/>
      <c r="G22" s="219"/>
      <c r="H22" s="219"/>
      <c r="I22" s="219"/>
      <c r="J22" s="219"/>
      <c r="K22" s="219"/>
      <c r="L22" s="219"/>
      <c r="M22" s="219"/>
      <c r="N22" s="219"/>
      <c r="O22" s="219"/>
      <c r="P22" s="219"/>
      <c r="Q22" s="219"/>
      <c r="R22" s="219"/>
      <c r="S22" s="219"/>
      <c r="T22" s="219"/>
      <c r="U22" s="219"/>
      <c r="V22" s="219"/>
      <c r="W22" s="219"/>
      <c r="X22" s="219"/>
    </row>
    <row r="23" spans="2:26" ht="17.100000000000001" customHeight="1" x14ac:dyDescent="0.15">
      <c r="B23" s="219"/>
      <c r="C23" s="219"/>
      <c r="D23" s="219"/>
      <c r="E23" s="219"/>
      <c r="F23" s="219"/>
      <c r="G23" s="219"/>
      <c r="H23" s="219"/>
      <c r="I23" s="219"/>
      <c r="J23" s="219"/>
      <c r="K23" s="219"/>
      <c r="L23" s="219"/>
      <c r="M23" s="219"/>
      <c r="N23" s="219"/>
      <c r="O23" s="219"/>
      <c r="P23" s="219"/>
      <c r="Q23" s="219"/>
      <c r="R23" s="219"/>
      <c r="S23" s="219"/>
      <c r="T23" s="219"/>
      <c r="U23" s="219"/>
      <c r="V23" s="219"/>
      <c r="W23" s="219"/>
      <c r="X23" s="219"/>
    </row>
    <row r="24" spans="2:26" ht="17.100000000000001" customHeight="1" x14ac:dyDescent="0.15">
      <c r="B24" s="219"/>
      <c r="C24" s="219"/>
      <c r="D24" s="219"/>
      <c r="E24" s="219"/>
      <c r="F24" s="219"/>
      <c r="G24" s="219"/>
      <c r="H24" s="219"/>
      <c r="I24" s="219"/>
      <c r="J24" s="219"/>
      <c r="K24" s="219"/>
      <c r="L24" s="219"/>
      <c r="M24" s="219"/>
      <c r="N24" s="219"/>
      <c r="O24" s="219"/>
      <c r="P24" s="219"/>
      <c r="Q24" s="219"/>
      <c r="R24" s="219"/>
      <c r="S24" s="219"/>
      <c r="T24" s="219"/>
      <c r="U24" s="219"/>
      <c r="V24" s="219"/>
      <c r="W24" s="219"/>
      <c r="X24" s="219"/>
    </row>
    <row r="25" spans="2:26" ht="17.100000000000001" customHeight="1" x14ac:dyDescent="0.15"/>
    <row r="26" spans="2:26" ht="17.100000000000001" customHeight="1" x14ac:dyDescent="0.15">
      <c r="B26" s="12" t="s">
        <v>78</v>
      </c>
      <c r="C26" s="12"/>
      <c r="D26" s="12"/>
      <c r="E26" s="12"/>
      <c r="F26" s="12"/>
      <c r="G26" s="12"/>
      <c r="H26" s="12"/>
      <c r="I26" s="12"/>
      <c r="J26" s="12"/>
      <c r="K26" s="12"/>
      <c r="L26" s="12"/>
      <c r="M26" s="12"/>
      <c r="N26" s="12"/>
      <c r="O26" s="12"/>
      <c r="P26" s="12"/>
      <c r="Q26" s="12"/>
      <c r="R26" s="12"/>
      <c r="S26" s="12"/>
      <c r="T26" s="12"/>
      <c r="U26" s="12"/>
      <c r="V26" s="12"/>
      <c r="W26" s="12"/>
      <c r="X26" s="12"/>
    </row>
    <row r="27" spans="2:26" ht="17.100000000000001" customHeight="1" x14ac:dyDescent="0.15"/>
    <row r="28" spans="2:26" ht="17.100000000000001" customHeight="1" x14ac:dyDescent="0.15">
      <c r="B28" s="53" t="s">
        <v>364</v>
      </c>
      <c r="D28" s="441" t="s">
        <v>424</v>
      </c>
      <c r="E28" s="441"/>
      <c r="F28" s="441"/>
      <c r="I28" s="421"/>
      <c r="J28" s="421"/>
      <c r="K28" s="421"/>
      <c r="L28" s="421"/>
      <c r="M28" s="421"/>
      <c r="N28" s="421"/>
      <c r="O28" s="13" t="s">
        <v>155</v>
      </c>
      <c r="Z28" s="19" t="s">
        <v>459</v>
      </c>
    </row>
    <row r="29" spans="2:26" ht="17.100000000000001" customHeight="1" x14ac:dyDescent="0.15">
      <c r="B29" s="5"/>
    </row>
    <row r="30" spans="2:26" ht="17.100000000000001" customHeight="1" x14ac:dyDescent="0.15">
      <c r="B30" s="53" t="s">
        <v>365</v>
      </c>
      <c r="D30" s="441" t="s">
        <v>425</v>
      </c>
      <c r="E30" s="441"/>
      <c r="F30" s="441"/>
      <c r="I30" s="421"/>
      <c r="J30" s="421"/>
      <c r="K30" s="421"/>
      <c r="L30" s="421"/>
      <c r="M30" s="421"/>
      <c r="N30" s="421"/>
      <c r="O30" s="13" t="s">
        <v>155</v>
      </c>
      <c r="Z30" s="19" t="s">
        <v>461</v>
      </c>
    </row>
    <row r="31" spans="2:26" ht="17.100000000000001" customHeight="1" x14ac:dyDescent="0.15">
      <c r="B31" s="5"/>
      <c r="Z31" s="19" t="s">
        <v>465</v>
      </c>
    </row>
    <row r="32" spans="2:26" ht="17.100000000000001" customHeight="1" x14ac:dyDescent="0.15">
      <c r="B32" s="53" t="s">
        <v>366</v>
      </c>
      <c r="D32" s="441" t="s">
        <v>426</v>
      </c>
      <c r="E32" s="441"/>
      <c r="F32" s="441"/>
      <c r="I32" s="471"/>
      <c r="J32" s="471"/>
      <c r="K32" s="471"/>
      <c r="L32" s="471"/>
      <c r="M32" s="471"/>
      <c r="N32" s="471"/>
      <c r="O32" s="13" t="s">
        <v>155</v>
      </c>
      <c r="Z32" s="19"/>
    </row>
    <row r="33" spans="2:26" ht="17.100000000000001" customHeight="1" x14ac:dyDescent="0.15"/>
    <row r="34" spans="2:26" ht="17.100000000000001" customHeight="1" x14ac:dyDescent="0.15">
      <c r="B34" s="53" t="s">
        <v>429</v>
      </c>
      <c r="D34" s="441" t="s">
        <v>427</v>
      </c>
      <c r="E34" s="441"/>
      <c r="F34" s="441"/>
      <c r="I34" s="421"/>
      <c r="J34" s="421"/>
      <c r="K34" s="421"/>
      <c r="L34" s="421"/>
      <c r="M34" s="421"/>
      <c r="N34" s="421"/>
      <c r="O34" s="13" t="s">
        <v>155</v>
      </c>
      <c r="X34" s="3"/>
      <c r="Z34" s="18" t="s">
        <v>466</v>
      </c>
    </row>
    <row r="35" spans="2:26" ht="17.100000000000001" customHeight="1" x14ac:dyDescent="0.15">
      <c r="X35" s="3"/>
    </row>
    <row r="36" spans="2:26" ht="17.100000000000001" customHeight="1" thickBot="1" x14ac:dyDescent="0.2">
      <c r="B36" s="53" t="s">
        <v>430</v>
      </c>
      <c r="D36" s="442" t="s">
        <v>428</v>
      </c>
      <c r="E36" s="442"/>
      <c r="F36" s="442"/>
    </row>
    <row r="37" spans="2:26" ht="30" customHeight="1" x14ac:dyDescent="0.15">
      <c r="C37" s="444" t="s">
        <v>435</v>
      </c>
      <c r="D37" s="445"/>
      <c r="E37" s="445" t="s">
        <v>431</v>
      </c>
      <c r="F37" s="445"/>
      <c r="G37" s="445"/>
      <c r="H37" s="445"/>
      <c r="I37" s="429"/>
      <c r="J37" s="429"/>
      <c r="K37" s="430"/>
      <c r="L37" s="60" t="s">
        <v>436</v>
      </c>
      <c r="M37" s="135" t="s">
        <v>485</v>
      </c>
      <c r="N37" s="470"/>
      <c r="O37" s="470"/>
      <c r="P37" s="136" t="s">
        <v>484</v>
      </c>
      <c r="Q37" s="431"/>
      <c r="R37" s="429"/>
      <c r="S37" s="429"/>
      <c r="T37" s="429"/>
      <c r="U37" s="429"/>
      <c r="V37" s="430"/>
      <c r="W37" s="61" t="s">
        <v>437</v>
      </c>
    </row>
    <row r="38" spans="2:26" ht="30" customHeight="1" x14ac:dyDescent="0.15">
      <c r="C38" s="446"/>
      <c r="D38" s="282"/>
      <c r="E38" s="282" t="s">
        <v>432</v>
      </c>
      <c r="F38" s="282"/>
      <c r="G38" s="282"/>
      <c r="H38" s="282"/>
      <c r="I38" s="432"/>
      <c r="J38" s="432"/>
      <c r="K38" s="432"/>
      <c r="L38" s="432"/>
      <c r="M38" s="432"/>
      <c r="N38" s="262"/>
      <c r="O38" s="56" t="s">
        <v>438</v>
      </c>
      <c r="P38" s="56"/>
      <c r="Q38" s="234"/>
      <c r="R38" s="433"/>
      <c r="S38" s="433"/>
      <c r="T38" s="433"/>
      <c r="U38" s="433"/>
      <c r="V38" s="433"/>
      <c r="W38" s="434"/>
      <c r="Z38" s="3"/>
    </row>
    <row r="39" spans="2:26" ht="30" customHeight="1" x14ac:dyDescent="0.15">
      <c r="C39" s="446"/>
      <c r="D39" s="282"/>
      <c r="E39" s="449" t="s">
        <v>433</v>
      </c>
      <c r="F39" s="449"/>
      <c r="G39" s="449"/>
      <c r="H39" s="449"/>
      <c r="I39" s="436"/>
      <c r="J39" s="436"/>
      <c r="K39" s="436"/>
      <c r="L39" s="436"/>
      <c r="M39" s="436"/>
      <c r="N39" s="436"/>
      <c r="O39" s="436"/>
      <c r="P39" s="436"/>
      <c r="Q39" s="436"/>
      <c r="R39" s="436"/>
      <c r="S39" s="436"/>
      <c r="T39" s="436"/>
      <c r="U39" s="436"/>
      <c r="V39" s="436"/>
      <c r="W39" s="437"/>
    </row>
    <row r="40" spans="2:26" ht="30" customHeight="1" thickBot="1" x14ac:dyDescent="0.2">
      <c r="C40" s="447"/>
      <c r="D40" s="448"/>
      <c r="E40" s="450" t="s">
        <v>434</v>
      </c>
      <c r="F40" s="450"/>
      <c r="G40" s="450"/>
      <c r="H40" s="450"/>
      <c r="I40" s="418"/>
      <c r="J40" s="418"/>
      <c r="K40" s="418"/>
      <c r="L40" s="418"/>
      <c r="M40" s="418"/>
      <c r="N40" s="418"/>
      <c r="O40" s="418"/>
      <c r="P40" s="418"/>
      <c r="Q40" s="418"/>
      <c r="R40" s="418"/>
      <c r="S40" s="418"/>
      <c r="T40" s="418"/>
      <c r="U40" s="418"/>
      <c r="V40" s="418"/>
      <c r="W40" s="419"/>
    </row>
    <row r="41" spans="2:26" ht="17.100000000000001" customHeight="1" x14ac:dyDescent="0.15"/>
    <row r="42" spans="2:26" ht="17.100000000000001" customHeight="1" x14ac:dyDescent="0.15">
      <c r="B42" s="53" t="s">
        <v>439</v>
      </c>
      <c r="D42" s="13" t="s">
        <v>440</v>
      </c>
    </row>
    <row r="43" spans="2:26" ht="17.100000000000001" customHeight="1" x14ac:dyDescent="0.15"/>
    <row r="44" spans="2:26" ht="17.100000000000001" customHeight="1" x14ac:dyDescent="0.15"/>
  </sheetData>
  <mergeCells count="30">
    <mergeCell ref="C37:D40"/>
    <mergeCell ref="B22:X24"/>
    <mergeCell ref="I28:N28"/>
    <mergeCell ref="I30:N30"/>
    <mergeCell ref="I32:N32"/>
    <mergeCell ref="I34:N34"/>
    <mergeCell ref="I40:W40"/>
    <mergeCell ref="E37:H37"/>
    <mergeCell ref="E38:H38"/>
    <mergeCell ref="E39:H39"/>
    <mergeCell ref="E40:H40"/>
    <mergeCell ref="Q37:V37"/>
    <mergeCell ref="I37:K37"/>
    <mergeCell ref="I38:N38"/>
    <mergeCell ref="Q38:W38"/>
    <mergeCell ref="I39:W39"/>
    <mergeCell ref="J14:M15"/>
    <mergeCell ref="N14:X15"/>
    <mergeCell ref="P4:Q4"/>
    <mergeCell ref="N37:O37"/>
    <mergeCell ref="S4:T4"/>
    <mergeCell ref="J10:M11"/>
    <mergeCell ref="N10:X11"/>
    <mergeCell ref="J12:M13"/>
    <mergeCell ref="N12:X13"/>
    <mergeCell ref="D28:F28"/>
    <mergeCell ref="D30:F30"/>
    <mergeCell ref="D32:F32"/>
    <mergeCell ref="D34:F34"/>
    <mergeCell ref="D36:F36"/>
  </mergeCells>
  <phoneticPr fontId="2"/>
  <conditionalFormatting sqref="U4 W4">
    <cfRule type="containsBlanks" dxfId="15" priority="9">
      <formula>LEN(TRIM(U4))=0</formula>
    </cfRule>
  </conditionalFormatting>
  <conditionalFormatting sqref="N10:X15">
    <cfRule type="containsBlanks" dxfId="14" priority="8">
      <formula>LEN(TRIM(N10))=0</formula>
    </cfRule>
  </conditionalFormatting>
  <conditionalFormatting sqref="I28">
    <cfRule type="containsBlanks" dxfId="13" priority="7">
      <formula>LEN(TRIM(I28))=0</formula>
    </cfRule>
  </conditionalFormatting>
  <conditionalFormatting sqref="I30">
    <cfRule type="containsBlanks" dxfId="12" priority="6">
      <formula>LEN(TRIM(I30))=0</formula>
    </cfRule>
  </conditionalFormatting>
  <conditionalFormatting sqref="I32">
    <cfRule type="containsBlanks" dxfId="11" priority="5">
      <formula>LEN(TRIM(I32))=0</formula>
    </cfRule>
  </conditionalFormatting>
  <conditionalFormatting sqref="I34">
    <cfRule type="containsBlanks" dxfId="10" priority="10">
      <formula>LEN(TRIM(I34))=0</formula>
    </cfRule>
  </conditionalFormatting>
  <conditionalFormatting sqref="I28 I30 I32 Q37:Q38 I37:I40">
    <cfRule type="containsBlanks" dxfId="9" priority="3">
      <formula>LEN(TRIM(I28))=0</formula>
    </cfRule>
  </conditionalFormatting>
  <conditionalFormatting sqref="R4">
    <cfRule type="containsBlanks" dxfId="8" priority="2">
      <formula>LEN(TRIM(R4))=0</formula>
    </cfRule>
  </conditionalFormatting>
  <conditionalFormatting sqref="M37">
    <cfRule type="containsText" dxfId="7" priority="1" operator="containsText" text="　">
      <formula>NOT(ISERROR(SEARCH("　",M37)))</formula>
    </cfRule>
  </conditionalFormatting>
  <dataValidations count="4">
    <dataValidation type="list" allowBlank="1" showInputMessage="1" showErrorMessage="1" sqref="U4">
      <formula1>"1,2,3,4,5,6,7,8,9,10,11,12"</formula1>
    </dataValidation>
    <dataValidation type="list" allowBlank="1" showInputMessage="1" showErrorMessage="1" sqref="W4">
      <formula1>"1,2,3,4,5,6,7,8,9,10,11,12,13,14,15,16,17,18,19,20,21,22,23,24,25,26,27,28,29,30,31"</formula1>
    </dataValidation>
    <dataValidation type="list" allowBlank="1" showInputMessage="1" showErrorMessage="1" sqref="I38:N38">
      <formula1>"当座,普通"</formula1>
    </dataValidation>
    <dataValidation imeMode="fullKatakana" allowBlank="1" showInputMessage="1" showErrorMessage="1" sqref="I39:W39"/>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N19"/>
  <sheetViews>
    <sheetView showGridLines="0" view="pageBreakPreview" zoomScaleNormal="100" zoomScaleSheetLayoutView="100" workbookViewId="0">
      <selection activeCell="B8" sqref="B8:D8"/>
    </sheetView>
  </sheetViews>
  <sheetFormatPr defaultRowHeight="13.5" x14ac:dyDescent="0.15"/>
  <cols>
    <col min="1" max="1" width="1.625" style="81" customWidth="1"/>
    <col min="2" max="4" width="14.625" style="81" customWidth="1"/>
    <col min="5" max="5" width="13.625" style="81" customWidth="1"/>
    <col min="6" max="6" width="2.625" style="81" customWidth="1"/>
    <col min="7" max="7" width="2.5" style="81" bestFit="1" customWidth="1"/>
    <col min="8" max="8" width="2.5" style="81" customWidth="1"/>
    <col min="9" max="9" width="12.75" style="81" bestFit="1" customWidth="1"/>
    <col min="10" max="10" width="2.5" style="81" bestFit="1" customWidth="1"/>
    <col min="11" max="11" width="12.75" style="81" bestFit="1" customWidth="1"/>
    <col min="12" max="14" width="11.625" style="81" customWidth="1"/>
    <col min="15" max="15" width="1.625" style="81" customWidth="1"/>
    <col min="16" max="16384" width="9" style="81"/>
  </cols>
  <sheetData>
    <row r="2" spans="2:14" x14ac:dyDescent="0.15">
      <c r="B2" s="63" t="s">
        <v>441</v>
      </c>
      <c r="C2" s="63"/>
    </row>
    <row r="3" spans="2:14" x14ac:dyDescent="0.15">
      <c r="B3" s="368" t="s">
        <v>442</v>
      </c>
      <c r="C3" s="368"/>
      <c r="D3" s="368"/>
      <c r="E3" s="368"/>
      <c r="F3" s="368"/>
      <c r="G3" s="368"/>
      <c r="H3" s="368"/>
      <c r="I3" s="368"/>
      <c r="J3" s="368"/>
      <c r="K3" s="368"/>
      <c r="L3" s="368"/>
      <c r="M3" s="368"/>
      <c r="N3" s="368"/>
    </row>
    <row r="4" spans="2:14" x14ac:dyDescent="0.15">
      <c r="B4" s="63" t="s">
        <v>37</v>
      </c>
      <c r="C4" s="63"/>
      <c r="N4" s="64" t="s">
        <v>38</v>
      </c>
    </row>
    <row r="5" spans="2:14" ht="15" customHeight="1" x14ac:dyDescent="0.15">
      <c r="B5" s="369" t="s">
        <v>39</v>
      </c>
      <c r="C5" s="369"/>
      <c r="D5" s="369"/>
      <c r="E5" s="124" t="s">
        <v>40</v>
      </c>
      <c r="F5" s="370" t="s">
        <v>41</v>
      </c>
      <c r="G5" s="371"/>
      <c r="H5" s="376" t="s">
        <v>42</v>
      </c>
      <c r="I5" s="377"/>
      <c r="J5" s="376" t="s">
        <v>43</v>
      </c>
      <c r="K5" s="377"/>
      <c r="L5" s="369" t="s">
        <v>45</v>
      </c>
      <c r="M5" s="369" t="s">
        <v>443</v>
      </c>
      <c r="N5" s="369" t="s">
        <v>444</v>
      </c>
    </row>
    <row r="6" spans="2:14" ht="15" customHeight="1" x14ac:dyDescent="0.15">
      <c r="B6" s="369"/>
      <c r="C6" s="369"/>
      <c r="D6" s="369"/>
      <c r="E6" s="125" t="s">
        <v>47</v>
      </c>
      <c r="F6" s="372"/>
      <c r="G6" s="373"/>
      <c r="H6" s="379" t="s">
        <v>48</v>
      </c>
      <c r="I6" s="380"/>
      <c r="J6" s="379" t="s">
        <v>49</v>
      </c>
      <c r="K6" s="380"/>
      <c r="L6" s="378"/>
      <c r="M6" s="378"/>
      <c r="N6" s="378"/>
    </row>
    <row r="7" spans="2:14" ht="15" customHeight="1" x14ac:dyDescent="0.15">
      <c r="B7" s="369"/>
      <c r="C7" s="369"/>
      <c r="D7" s="369"/>
      <c r="E7" s="126" t="s">
        <v>50</v>
      </c>
      <c r="F7" s="374"/>
      <c r="G7" s="375"/>
      <c r="H7" s="381" t="s">
        <v>51</v>
      </c>
      <c r="I7" s="382"/>
      <c r="J7" s="381" t="s">
        <v>52</v>
      </c>
      <c r="K7" s="382"/>
      <c r="L7" s="378"/>
      <c r="M7" s="378"/>
      <c r="N7" s="378"/>
    </row>
    <row r="8" spans="2:14" ht="24.95" customHeight="1" x14ac:dyDescent="0.15">
      <c r="B8" s="383"/>
      <c r="C8" s="383"/>
      <c r="D8" s="383"/>
      <c r="E8" s="8"/>
      <c r="F8" s="411"/>
      <c r="G8" s="412"/>
      <c r="H8" s="386">
        <f>E8*F8</f>
        <v>0</v>
      </c>
      <c r="I8" s="387"/>
      <c r="J8" s="386">
        <f>ROUNDDOWN(H8/1.1,0)</f>
        <v>0</v>
      </c>
      <c r="K8" s="387"/>
      <c r="L8" s="97"/>
      <c r="M8" s="97"/>
      <c r="N8" s="97"/>
    </row>
    <row r="9" spans="2:14" ht="24.95" customHeight="1" x14ac:dyDescent="0.15">
      <c r="B9" s="388"/>
      <c r="C9" s="388"/>
      <c r="D9" s="388"/>
      <c r="E9" s="8"/>
      <c r="F9" s="411"/>
      <c r="G9" s="412"/>
      <c r="H9" s="386">
        <f t="shared" ref="H9:H12" si="0">E9*F9</f>
        <v>0</v>
      </c>
      <c r="I9" s="387"/>
      <c r="J9" s="386">
        <f>ROUNDDOWN(H9/1.1,0)</f>
        <v>0</v>
      </c>
      <c r="K9" s="387"/>
      <c r="L9" s="97"/>
      <c r="M9" s="97"/>
      <c r="N9" s="97"/>
    </row>
    <row r="10" spans="2:14" ht="24.95" customHeight="1" x14ac:dyDescent="0.15">
      <c r="B10" s="388"/>
      <c r="C10" s="388"/>
      <c r="D10" s="388"/>
      <c r="E10" s="8"/>
      <c r="F10" s="411"/>
      <c r="G10" s="412"/>
      <c r="H10" s="386">
        <f t="shared" si="0"/>
        <v>0</v>
      </c>
      <c r="I10" s="387"/>
      <c r="J10" s="386">
        <f>ROUNDDOWN(H10/1.1,0)</f>
        <v>0</v>
      </c>
      <c r="K10" s="387"/>
      <c r="L10" s="97"/>
      <c r="M10" s="97"/>
      <c r="N10" s="97"/>
    </row>
    <row r="11" spans="2:14" ht="24.95" customHeight="1" x14ac:dyDescent="0.15">
      <c r="B11" s="388"/>
      <c r="C11" s="388"/>
      <c r="D11" s="388"/>
      <c r="E11" s="8"/>
      <c r="F11" s="411"/>
      <c r="G11" s="412"/>
      <c r="H11" s="386">
        <f t="shared" si="0"/>
        <v>0</v>
      </c>
      <c r="I11" s="387"/>
      <c r="J11" s="386">
        <f t="shared" ref="J11:J12" si="1">ROUNDDOWN(H11/1.1,0)</f>
        <v>0</v>
      </c>
      <c r="K11" s="387"/>
      <c r="L11" s="97"/>
      <c r="M11" s="97"/>
      <c r="N11" s="97"/>
    </row>
    <row r="12" spans="2:14" ht="24.95" customHeight="1" thickBot="1" x14ac:dyDescent="0.2">
      <c r="B12" s="388"/>
      <c r="C12" s="388"/>
      <c r="D12" s="388"/>
      <c r="E12" s="8"/>
      <c r="F12" s="411"/>
      <c r="G12" s="412"/>
      <c r="H12" s="386">
        <f t="shared" si="0"/>
        <v>0</v>
      </c>
      <c r="I12" s="387"/>
      <c r="J12" s="386">
        <f t="shared" si="1"/>
        <v>0</v>
      </c>
      <c r="K12" s="387"/>
      <c r="L12" s="97"/>
      <c r="M12" s="97"/>
      <c r="N12" s="97"/>
    </row>
    <row r="13" spans="2:14" ht="20.100000000000001" customHeight="1" x14ac:dyDescent="0.15">
      <c r="B13" s="376" t="s">
        <v>53</v>
      </c>
      <c r="C13" s="391"/>
      <c r="D13" s="391"/>
      <c r="E13" s="391"/>
      <c r="F13" s="391"/>
      <c r="G13" s="377"/>
      <c r="H13" s="68"/>
      <c r="I13" s="127">
        <f>SUM(H8:I12)</f>
        <v>0</v>
      </c>
      <c r="J13" s="128" t="s">
        <v>54</v>
      </c>
      <c r="K13" s="129">
        <f>ROUNDDOWN(SUM(J8:K12),-3)</f>
        <v>0</v>
      </c>
      <c r="L13" s="130"/>
      <c r="M13" s="130"/>
      <c r="N13" s="130"/>
    </row>
    <row r="14" spans="2:14" ht="15" customHeight="1" thickBot="1" x14ac:dyDescent="0.2">
      <c r="B14" s="381"/>
      <c r="C14" s="392"/>
      <c r="D14" s="392"/>
      <c r="E14" s="392"/>
      <c r="F14" s="392"/>
      <c r="G14" s="382"/>
      <c r="H14" s="73"/>
      <c r="I14" s="131"/>
      <c r="J14" s="389" t="s">
        <v>55</v>
      </c>
      <c r="K14" s="390"/>
      <c r="L14" s="130"/>
      <c r="M14" s="132"/>
      <c r="N14" s="132"/>
    </row>
    <row r="15" spans="2:14" ht="20.100000000000001" customHeight="1" x14ac:dyDescent="0.15">
      <c r="B15" s="451" t="s">
        <v>515</v>
      </c>
      <c r="C15" s="451"/>
      <c r="D15" s="451"/>
      <c r="E15" s="451"/>
      <c r="F15" s="451"/>
      <c r="G15" s="451"/>
      <c r="H15" s="451"/>
      <c r="I15" s="451"/>
      <c r="J15" s="451"/>
      <c r="K15" s="451"/>
      <c r="L15" s="451"/>
      <c r="M15" s="451"/>
      <c r="N15" s="451"/>
    </row>
    <row r="16" spans="2:14" x14ac:dyDescent="0.15">
      <c r="B16" s="451"/>
      <c r="C16" s="451"/>
      <c r="D16" s="451"/>
      <c r="E16" s="451"/>
      <c r="F16" s="451"/>
      <c r="G16" s="451"/>
      <c r="H16" s="451"/>
      <c r="I16" s="451"/>
      <c r="J16" s="451"/>
      <c r="K16" s="451"/>
      <c r="L16" s="451"/>
      <c r="M16" s="451"/>
      <c r="N16" s="451"/>
    </row>
    <row r="17" spans="2:4" x14ac:dyDescent="0.15">
      <c r="B17" s="133" t="s">
        <v>445</v>
      </c>
      <c r="C17" s="133"/>
    </row>
    <row r="18" spans="2:4" x14ac:dyDescent="0.15">
      <c r="B18" s="133" t="s">
        <v>446</v>
      </c>
      <c r="C18" s="133"/>
    </row>
    <row r="19" spans="2:4" x14ac:dyDescent="0.15">
      <c r="B19" s="133"/>
      <c r="D19" s="63"/>
    </row>
  </sheetData>
  <mergeCells count="35">
    <mergeCell ref="B15:N16"/>
    <mergeCell ref="B11:D11"/>
    <mergeCell ref="F11:G11"/>
    <mergeCell ref="H11:I11"/>
    <mergeCell ref="J11:K11"/>
    <mergeCell ref="B12:D12"/>
    <mergeCell ref="F12:G12"/>
    <mergeCell ref="H12:I12"/>
    <mergeCell ref="J12:K12"/>
    <mergeCell ref="B13:G14"/>
    <mergeCell ref="B10:D10"/>
    <mergeCell ref="F10:G10"/>
    <mergeCell ref="H10:I10"/>
    <mergeCell ref="J10:K10"/>
    <mergeCell ref="J14:K14"/>
    <mergeCell ref="B8:D8"/>
    <mergeCell ref="F8:G8"/>
    <mergeCell ref="H8:I8"/>
    <mergeCell ref="J8:K8"/>
    <mergeCell ref="B9:D9"/>
    <mergeCell ref="F9:G9"/>
    <mergeCell ref="H9:I9"/>
    <mergeCell ref="J9:K9"/>
    <mergeCell ref="B3:N3"/>
    <mergeCell ref="B5:D7"/>
    <mergeCell ref="F5:G7"/>
    <mergeCell ref="H5:I5"/>
    <mergeCell ref="J5:K5"/>
    <mergeCell ref="L5:L7"/>
    <mergeCell ref="M5:M7"/>
    <mergeCell ref="N5:N7"/>
    <mergeCell ref="H6:I6"/>
    <mergeCell ref="J6:K6"/>
    <mergeCell ref="H7:I7"/>
    <mergeCell ref="J7:K7"/>
  </mergeCells>
  <phoneticPr fontId="2"/>
  <conditionalFormatting sqref="B12:G12 L8:N12 F8:G11">
    <cfRule type="containsBlanks" dxfId="6" priority="3">
      <formula>LEN(TRIM(B8))=0</formula>
    </cfRule>
  </conditionalFormatting>
  <conditionalFormatting sqref="B8:D11">
    <cfRule type="containsBlanks" dxfId="5" priority="2">
      <formula>LEN(TRIM(B8))=0</formula>
    </cfRule>
  </conditionalFormatting>
  <conditionalFormatting sqref="E8:E11">
    <cfRule type="containsBlanks" dxfId="4" priority="1">
      <formula>LEN(TRIM(E8))=0</formula>
    </cfRule>
  </conditionalFormatting>
  <pageMargins left="0.7" right="0.7" top="0.75" bottom="0.75" header="0.3" footer="0.3"/>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P46"/>
  <sheetViews>
    <sheetView showGridLines="0" view="pageBreakPreview" zoomScaleNormal="100" zoomScaleSheetLayoutView="100" workbookViewId="0">
      <selection activeCell="AI3" sqref="AI3"/>
    </sheetView>
  </sheetViews>
  <sheetFormatPr defaultRowHeight="13.5" x14ac:dyDescent="0.15"/>
  <cols>
    <col min="1" max="1" width="1.625" style="62" customWidth="1"/>
    <col min="2" max="2" width="3" style="62" customWidth="1"/>
    <col min="3" max="3" width="13.875" style="62" customWidth="1"/>
    <col min="4" max="8" width="3" style="62" customWidth="1"/>
    <col min="9" max="9" width="5.625" style="62" customWidth="1"/>
    <col min="10" max="14" width="3" style="62" customWidth="1"/>
    <col min="15" max="15" width="6" style="62" bestFit="1" customWidth="1"/>
    <col min="16" max="20" width="3" style="62" customWidth="1"/>
    <col min="21" max="21" width="6" style="62" bestFit="1" customWidth="1"/>
    <col min="22" max="26" width="3" style="62" customWidth="1"/>
    <col min="27" max="27" width="6" style="62" bestFit="1" customWidth="1"/>
    <col min="28" max="32" width="3" style="62" customWidth="1"/>
    <col min="33" max="33" width="6" style="62" bestFit="1" customWidth="1"/>
    <col min="34" max="37" width="3.75" style="62" customWidth="1"/>
    <col min="38" max="38" width="3.375" style="62" customWidth="1"/>
    <col min="39" max="39" width="3.75" style="62" customWidth="1"/>
    <col min="40" max="40" width="3.375" style="62" customWidth="1"/>
    <col min="41" max="41" width="1.625" style="62" customWidth="1"/>
    <col min="42" max="16384" width="9" style="62"/>
  </cols>
  <sheetData>
    <row r="1" spans="2:42" ht="13.5" customHeight="1" x14ac:dyDescent="0.15"/>
    <row r="2" spans="2:42" ht="18" customHeight="1" x14ac:dyDescent="0.15">
      <c r="B2" s="63" t="s">
        <v>447</v>
      </c>
    </row>
    <row r="3" spans="2:42" ht="14.25" customHeight="1" x14ac:dyDescent="0.15">
      <c r="B3" s="63"/>
      <c r="AG3" s="81"/>
      <c r="AH3" s="64" t="s">
        <v>449</v>
      </c>
      <c r="AI3" s="65"/>
      <c r="AJ3" s="81" t="s">
        <v>8</v>
      </c>
      <c r="AK3" s="65"/>
      <c r="AL3" s="62" t="s">
        <v>71</v>
      </c>
      <c r="AM3" s="65"/>
      <c r="AN3" s="62" t="s">
        <v>72</v>
      </c>
      <c r="AP3" s="33" t="s">
        <v>474</v>
      </c>
    </row>
    <row r="4" spans="2:42" ht="14.25" customHeight="1" x14ac:dyDescent="0.15">
      <c r="B4" s="63" t="s">
        <v>73</v>
      </c>
      <c r="AG4" s="81"/>
      <c r="AH4" s="81"/>
      <c r="AI4" s="81"/>
      <c r="AJ4" s="81"/>
      <c r="AK4" s="81"/>
    </row>
    <row r="5" spans="2:42" ht="14.25" customHeight="1" x14ac:dyDescent="0.15">
      <c r="C5" s="63"/>
      <c r="Z5" s="438" t="s">
        <v>74</v>
      </c>
      <c r="AA5" s="438"/>
      <c r="AB5" s="438"/>
      <c r="AC5" s="438"/>
      <c r="AD5" s="438"/>
      <c r="AE5" s="438"/>
      <c r="AF5" s="468" t="str">
        <f>'1号の２'!E8&amp;""</f>
        <v/>
      </c>
      <c r="AG5" s="468"/>
      <c r="AH5" s="468"/>
      <c r="AI5" s="468"/>
      <c r="AJ5" s="468"/>
      <c r="AK5" s="468"/>
      <c r="AL5" s="468"/>
      <c r="AM5" s="468"/>
      <c r="AN5" s="468"/>
      <c r="AP5" s="98" t="s">
        <v>472</v>
      </c>
    </row>
    <row r="6" spans="2:42" ht="14.25" customHeight="1" x14ac:dyDescent="0.15">
      <c r="C6" s="63"/>
      <c r="Z6" s="438"/>
      <c r="AA6" s="438"/>
      <c r="AB6" s="438"/>
      <c r="AC6" s="438"/>
      <c r="AD6" s="438"/>
      <c r="AE6" s="438"/>
      <c r="AF6" s="468"/>
      <c r="AG6" s="468"/>
      <c r="AH6" s="468"/>
      <c r="AI6" s="468"/>
      <c r="AJ6" s="468"/>
      <c r="AK6" s="468"/>
      <c r="AL6" s="468"/>
      <c r="AM6" s="468"/>
      <c r="AN6" s="468"/>
      <c r="AP6" s="81"/>
    </row>
    <row r="7" spans="2:42" ht="14.25" customHeight="1" x14ac:dyDescent="0.15">
      <c r="C7" s="63"/>
      <c r="Z7" s="438" t="s">
        <v>75</v>
      </c>
      <c r="AA7" s="438"/>
      <c r="AB7" s="438"/>
      <c r="AC7" s="438"/>
      <c r="AD7" s="438"/>
      <c r="AE7" s="438"/>
      <c r="AF7" s="468" t="str">
        <f>'1号の２'!E4&amp;""</f>
        <v/>
      </c>
      <c r="AG7" s="468"/>
      <c r="AH7" s="468"/>
      <c r="AI7" s="468"/>
      <c r="AJ7" s="468"/>
      <c r="AK7" s="468"/>
      <c r="AL7" s="468"/>
      <c r="AM7" s="468"/>
      <c r="AN7" s="468"/>
      <c r="AP7" s="98" t="s">
        <v>472</v>
      </c>
    </row>
    <row r="8" spans="2:42" ht="14.25" customHeight="1" x14ac:dyDescent="0.15">
      <c r="C8" s="63"/>
      <c r="Z8" s="438"/>
      <c r="AA8" s="438"/>
      <c r="AB8" s="438"/>
      <c r="AC8" s="438"/>
      <c r="AD8" s="438"/>
      <c r="AE8" s="438"/>
      <c r="AF8" s="468"/>
      <c r="AG8" s="468"/>
      <c r="AH8" s="468"/>
      <c r="AI8" s="468"/>
      <c r="AJ8" s="468"/>
      <c r="AK8" s="468"/>
      <c r="AL8" s="468"/>
      <c r="AM8" s="468"/>
      <c r="AN8" s="468"/>
      <c r="AP8" s="81"/>
    </row>
    <row r="9" spans="2:42" ht="14.25" customHeight="1" x14ac:dyDescent="0.15">
      <c r="C9" s="63"/>
      <c r="Z9" s="438" t="s">
        <v>76</v>
      </c>
      <c r="AA9" s="438"/>
      <c r="AB9" s="438"/>
      <c r="AC9" s="438"/>
      <c r="AD9" s="438"/>
      <c r="AE9" s="438"/>
      <c r="AF9" s="439" t="str">
        <f>'1号の２'!E6&amp;"　"&amp;'1号の２'!R6</f>
        <v>　</v>
      </c>
      <c r="AG9" s="439"/>
      <c r="AH9" s="439"/>
      <c r="AI9" s="439"/>
      <c r="AJ9" s="439"/>
      <c r="AK9" s="439"/>
      <c r="AL9" s="439"/>
      <c r="AM9" s="439"/>
      <c r="AN9" s="439"/>
      <c r="AP9" s="98" t="s">
        <v>472</v>
      </c>
    </row>
    <row r="10" spans="2:42" ht="14.25" customHeight="1" x14ac:dyDescent="0.15">
      <c r="C10" s="63"/>
      <c r="Z10" s="438"/>
      <c r="AA10" s="438"/>
      <c r="AB10" s="438"/>
      <c r="AC10" s="438"/>
      <c r="AD10" s="438"/>
      <c r="AE10" s="438"/>
      <c r="AF10" s="439"/>
      <c r="AG10" s="439"/>
      <c r="AH10" s="439"/>
      <c r="AI10" s="439"/>
      <c r="AJ10" s="439"/>
      <c r="AK10" s="439"/>
      <c r="AL10" s="439"/>
      <c r="AM10" s="439"/>
      <c r="AN10" s="439"/>
    </row>
    <row r="11" spans="2:42" ht="14.25" customHeight="1" x14ac:dyDescent="0.15">
      <c r="C11" s="66"/>
      <c r="AN11" s="64" t="s">
        <v>448</v>
      </c>
    </row>
    <row r="12" spans="2:42" ht="14.25" customHeight="1" x14ac:dyDescent="0.15">
      <c r="B12" s="90" t="str">
        <f>DBCS('１号'!P4&amp;IF('１号'!T4&gt;3,'１号'!Q4,IF('１号'!T4="","　",'１号'!Q4-1))&amp;"年度　福岡県中小企業生産性向上・賃上げ緊急支援補助金に係る補助事業成果報告書")</f>
        <v>令和　年度　福岡県中小企業生産性向上・賃上げ緊急支援補助金に係る補助事業成果報告書</v>
      </c>
      <c r="C12" s="90"/>
      <c r="D12" s="90"/>
      <c r="E12" s="90"/>
      <c r="F12" s="90"/>
      <c r="G12" s="90"/>
      <c r="H12" s="90"/>
      <c r="I12" s="90"/>
      <c r="J12" s="90"/>
      <c r="K12" s="90"/>
      <c r="L12" s="91"/>
      <c r="M12" s="91"/>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row>
    <row r="13" spans="2:42" ht="14.25" customHeight="1" x14ac:dyDescent="0.15">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row>
    <row r="14" spans="2:42" ht="14.25" customHeight="1" x14ac:dyDescent="0.15">
      <c r="B14" s="469" t="str">
        <f>DBCS("　"&amp;'６号'!Z25&amp;'６号'!AA25&amp;"年"&amp;'６号'!AC25&amp;"月"&amp;'６号'!AE25&amp;"日付け"&amp;'６号'!Z24&amp;"技振第"&amp;'６号'!AC24&amp;"号で交付決定通知があった補助事業について、福岡県中小企業生産性向上・賃上げ緊急支援補助金交付要綱第２０条の規定に基づき、下記のとおり報告します。")</f>
        <v>　令和年月日付け技振第号で交付決定通知があった補助事業について、福岡県中小企業生産性向上・賃上げ緊急支援補助金交付要綱第２０条の規定に基づき、下記のとおり報告します。</v>
      </c>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row>
    <row r="15" spans="2:42" ht="14.25" customHeight="1" x14ac:dyDescent="0.15">
      <c r="B15" s="469"/>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row>
    <row r="16" spans="2:42" ht="14.25" customHeight="1" x14ac:dyDescent="0.15">
      <c r="AN16" s="67" t="s">
        <v>451</v>
      </c>
    </row>
    <row r="17" spans="1:40" ht="30.75" customHeight="1" x14ac:dyDescent="0.15">
      <c r="B17" s="99"/>
      <c r="C17" s="100"/>
      <c r="D17" s="332" t="s">
        <v>15</v>
      </c>
      <c r="E17" s="333"/>
      <c r="F17" s="333"/>
      <c r="G17" s="333"/>
      <c r="H17" s="333"/>
      <c r="I17" s="334"/>
      <c r="J17" s="332" t="s">
        <v>14</v>
      </c>
      <c r="K17" s="333"/>
      <c r="L17" s="333"/>
      <c r="M17" s="333"/>
      <c r="N17" s="333"/>
      <c r="O17" s="334"/>
      <c r="P17" s="335" t="s">
        <v>16</v>
      </c>
      <c r="Q17" s="336"/>
      <c r="R17" s="336"/>
      <c r="S17" s="336"/>
      <c r="T17" s="336"/>
      <c r="U17" s="337"/>
      <c r="V17" s="335" t="s">
        <v>17</v>
      </c>
      <c r="W17" s="336"/>
      <c r="X17" s="336"/>
      <c r="Y17" s="336"/>
      <c r="Z17" s="336"/>
      <c r="AA17" s="337"/>
      <c r="AB17" s="335" t="s">
        <v>18</v>
      </c>
      <c r="AC17" s="336"/>
      <c r="AD17" s="336"/>
      <c r="AE17" s="336"/>
      <c r="AF17" s="336"/>
      <c r="AG17" s="337"/>
      <c r="AH17" s="364" t="s">
        <v>1</v>
      </c>
      <c r="AI17" s="463"/>
      <c r="AJ17" s="463"/>
      <c r="AK17" s="463"/>
      <c r="AL17" s="82"/>
      <c r="AM17" s="83"/>
      <c r="AN17" s="84"/>
    </row>
    <row r="18" spans="1:40" ht="14.25" thickBot="1" x14ac:dyDescent="0.2">
      <c r="B18" s="101"/>
      <c r="C18" s="102"/>
      <c r="D18" s="69" t="s">
        <v>10</v>
      </c>
      <c r="E18" s="71" t="s">
        <v>34</v>
      </c>
      <c r="F18" s="103">
        <f>'1号の２'!T22</f>
        <v>5</v>
      </c>
      <c r="G18" s="2" t="s">
        <v>8</v>
      </c>
      <c r="H18" s="2">
        <f>'1号の２'!V22</f>
        <v>3</v>
      </c>
      <c r="I18" s="70" t="s">
        <v>9</v>
      </c>
      <c r="J18" s="71" t="s">
        <v>10</v>
      </c>
      <c r="K18" s="71" t="s">
        <v>34</v>
      </c>
      <c r="L18" s="2"/>
      <c r="M18" s="2" t="s">
        <v>8</v>
      </c>
      <c r="N18" s="2">
        <f>H18</f>
        <v>3</v>
      </c>
      <c r="O18" s="72" t="s">
        <v>12</v>
      </c>
      <c r="P18" s="69" t="s">
        <v>13</v>
      </c>
      <c r="Q18" s="71" t="s">
        <v>34</v>
      </c>
      <c r="R18" s="2">
        <f>L18+1</f>
        <v>1</v>
      </c>
      <c r="S18" s="2" t="s">
        <v>8</v>
      </c>
      <c r="T18" s="2">
        <f>H18</f>
        <v>3</v>
      </c>
      <c r="U18" s="70" t="s">
        <v>9</v>
      </c>
      <c r="V18" s="71" t="s">
        <v>10</v>
      </c>
      <c r="W18" s="71" t="s">
        <v>34</v>
      </c>
      <c r="X18" s="2">
        <f>L18+2</f>
        <v>2</v>
      </c>
      <c r="Y18" s="2" t="s">
        <v>8</v>
      </c>
      <c r="Z18" s="2">
        <f>H18</f>
        <v>3</v>
      </c>
      <c r="AA18" s="72" t="s">
        <v>9</v>
      </c>
      <c r="AB18" s="69" t="s">
        <v>10</v>
      </c>
      <c r="AC18" s="71" t="s">
        <v>34</v>
      </c>
      <c r="AD18" s="2">
        <f>L18+3</f>
        <v>3</v>
      </c>
      <c r="AE18" s="2" t="s">
        <v>8</v>
      </c>
      <c r="AF18" s="2">
        <f>H18</f>
        <v>3</v>
      </c>
      <c r="AG18" s="70" t="s">
        <v>9</v>
      </c>
      <c r="AH18" s="366" t="s">
        <v>19</v>
      </c>
      <c r="AI18" s="464"/>
      <c r="AJ18" s="464"/>
      <c r="AK18" s="464"/>
      <c r="AL18" s="85"/>
      <c r="AM18" s="86"/>
      <c r="AN18" s="87"/>
    </row>
    <row r="19" spans="1:40" ht="42" customHeight="1" thickTop="1" x14ac:dyDescent="0.15">
      <c r="A19" s="104"/>
      <c r="B19" s="105" t="s">
        <v>20</v>
      </c>
      <c r="C19" s="106" t="s">
        <v>27</v>
      </c>
      <c r="D19" s="338">
        <f>'1号の２'!S23</f>
        <v>0</v>
      </c>
      <c r="E19" s="339"/>
      <c r="F19" s="339"/>
      <c r="G19" s="339"/>
      <c r="H19" s="339"/>
      <c r="I19" s="340"/>
      <c r="J19" s="353"/>
      <c r="K19" s="354"/>
      <c r="L19" s="354"/>
      <c r="M19" s="354"/>
      <c r="N19" s="354"/>
      <c r="O19" s="355"/>
      <c r="P19" s="353"/>
      <c r="Q19" s="354"/>
      <c r="R19" s="354"/>
      <c r="S19" s="354"/>
      <c r="T19" s="354"/>
      <c r="U19" s="355"/>
      <c r="V19" s="353"/>
      <c r="W19" s="354"/>
      <c r="X19" s="354"/>
      <c r="Y19" s="354"/>
      <c r="Z19" s="354"/>
      <c r="AA19" s="355"/>
      <c r="AB19" s="353"/>
      <c r="AC19" s="354"/>
      <c r="AD19" s="354"/>
      <c r="AE19" s="354"/>
      <c r="AF19" s="354"/>
      <c r="AG19" s="355"/>
      <c r="AH19" s="465" t="str">
        <f t="shared" ref="AH19:AH24" si="0">IF(D19&gt;0,IF(AB19&gt;0,ROUND(AB19/D19*100,1),"-"),"-")</f>
        <v>-</v>
      </c>
      <c r="AI19" s="466"/>
      <c r="AJ19" s="466"/>
      <c r="AK19" s="75" t="s">
        <v>3</v>
      </c>
      <c r="AL19" s="107"/>
      <c r="AM19" s="108"/>
      <c r="AN19" s="109"/>
    </row>
    <row r="20" spans="1:40" ht="42" customHeight="1" x14ac:dyDescent="0.15">
      <c r="A20" s="104"/>
      <c r="B20" s="105" t="s">
        <v>21</v>
      </c>
      <c r="C20" s="110" t="s">
        <v>28</v>
      </c>
      <c r="D20" s="341">
        <f>'1号の２'!S24</f>
        <v>0</v>
      </c>
      <c r="E20" s="342"/>
      <c r="F20" s="342"/>
      <c r="G20" s="342"/>
      <c r="H20" s="342"/>
      <c r="I20" s="343"/>
      <c r="J20" s="356"/>
      <c r="K20" s="357"/>
      <c r="L20" s="357"/>
      <c r="M20" s="357"/>
      <c r="N20" s="357"/>
      <c r="O20" s="358"/>
      <c r="P20" s="356"/>
      <c r="Q20" s="357"/>
      <c r="R20" s="357"/>
      <c r="S20" s="357"/>
      <c r="T20" s="357"/>
      <c r="U20" s="358"/>
      <c r="V20" s="356"/>
      <c r="W20" s="357"/>
      <c r="X20" s="357"/>
      <c r="Y20" s="357"/>
      <c r="Z20" s="357"/>
      <c r="AA20" s="358"/>
      <c r="AB20" s="356"/>
      <c r="AC20" s="357"/>
      <c r="AD20" s="357"/>
      <c r="AE20" s="357"/>
      <c r="AF20" s="357"/>
      <c r="AG20" s="358"/>
      <c r="AH20" s="452" t="str">
        <f t="shared" si="0"/>
        <v>-</v>
      </c>
      <c r="AI20" s="467"/>
      <c r="AJ20" s="467"/>
      <c r="AK20" s="76" t="s">
        <v>3</v>
      </c>
      <c r="AL20" s="111"/>
      <c r="AM20" s="112"/>
      <c r="AN20" s="113"/>
    </row>
    <row r="21" spans="1:40" ht="42" customHeight="1" x14ac:dyDescent="0.15">
      <c r="A21" s="104"/>
      <c r="B21" s="114" t="s">
        <v>22</v>
      </c>
      <c r="C21" s="115" t="s">
        <v>29</v>
      </c>
      <c r="D21" s="341">
        <f>'1号の２'!S25</f>
        <v>0</v>
      </c>
      <c r="E21" s="342"/>
      <c r="F21" s="342"/>
      <c r="G21" s="342"/>
      <c r="H21" s="342"/>
      <c r="I21" s="343"/>
      <c r="J21" s="356"/>
      <c r="K21" s="357"/>
      <c r="L21" s="357"/>
      <c r="M21" s="357"/>
      <c r="N21" s="357"/>
      <c r="O21" s="358"/>
      <c r="P21" s="356"/>
      <c r="Q21" s="357"/>
      <c r="R21" s="357"/>
      <c r="S21" s="357"/>
      <c r="T21" s="357"/>
      <c r="U21" s="358"/>
      <c r="V21" s="356"/>
      <c r="W21" s="357"/>
      <c r="X21" s="357"/>
      <c r="Y21" s="357"/>
      <c r="Z21" s="357"/>
      <c r="AA21" s="358"/>
      <c r="AB21" s="356"/>
      <c r="AC21" s="357"/>
      <c r="AD21" s="357"/>
      <c r="AE21" s="357"/>
      <c r="AF21" s="357"/>
      <c r="AG21" s="358"/>
      <c r="AH21" s="452" t="str">
        <f t="shared" si="0"/>
        <v>-</v>
      </c>
      <c r="AI21" s="453"/>
      <c r="AJ21" s="453"/>
      <c r="AK21" s="77" t="s">
        <v>3</v>
      </c>
      <c r="AL21" s="111"/>
      <c r="AM21" s="112"/>
      <c r="AN21" s="113"/>
    </row>
    <row r="22" spans="1:40" ht="42" customHeight="1" x14ac:dyDescent="0.15">
      <c r="A22" s="104"/>
      <c r="B22" s="116" t="s">
        <v>23</v>
      </c>
      <c r="C22" s="117" t="s">
        <v>30</v>
      </c>
      <c r="D22" s="341">
        <f>'1号の２'!S26</f>
        <v>0</v>
      </c>
      <c r="E22" s="342"/>
      <c r="F22" s="342"/>
      <c r="G22" s="342"/>
      <c r="H22" s="342"/>
      <c r="I22" s="343"/>
      <c r="J22" s="356"/>
      <c r="K22" s="357"/>
      <c r="L22" s="357"/>
      <c r="M22" s="357"/>
      <c r="N22" s="357"/>
      <c r="O22" s="358"/>
      <c r="P22" s="356"/>
      <c r="Q22" s="357"/>
      <c r="R22" s="357"/>
      <c r="S22" s="357"/>
      <c r="T22" s="357"/>
      <c r="U22" s="358"/>
      <c r="V22" s="356"/>
      <c r="W22" s="357"/>
      <c r="X22" s="357"/>
      <c r="Y22" s="357"/>
      <c r="Z22" s="357"/>
      <c r="AA22" s="358"/>
      <c r="AB22" s="356"/>
      <c r="AC22" s="357"/>
      <c r="AD22" s="357"/>
      <c r="AE22" s="357"/>
      <c r="AF22" s="357"/>
      <c r="AG22" s="358"/>
      <c r="AH22" s="452" t="str">
        <f t="shared" si="0"/>
        <v>-</v>
      </c>
      <c r="AI22" s="453"/>
      <c r="AJ22" s="453"/>
      <c r="AK22" s="76" t="s">
        <v>3</v>
      </c>
      <c r="AL22" s="111"/>
      <c r="AM22" s="112"/>
      <c r="AN22" s="113"/>
    </row>
    <row r="23" spans="1:40" ht="42" customHeight="1" x14ac:dyDescent="0.15">
      <c r="A23" s="104"/>
      <c r="B23" s="114" t="s">
        <v>24</v>
      </c>
      <c r="C23" s="115" t="s">
        <v>31</v>
      </c>
      <c r="D23" s="344">
        <f>D20+D21+D22</f>
        <v>0</v>
      </c>
      <c r="E23" s="345"/>
      <c r="F23" s="345"/>
      <c r="G23" s="345"/>
      <c r="H23" s="345"/>
      <c r="I23" s="346"/>
      <c r="J23" s="344">
        <f t="shared" ref="J23" si="1">J20+J21+J22</f>
        <v>0</v>
      </c>
      <c r="K23" s="345"/>
      <c r="L23" s="345"/>
      <c r="M23" s="345"/>
      <c r="N23" s="345"/>
      <c r="O23" s="346"/>
      <c r="P23" s="344">
        <f t="shared" ref="P23" si="2">P20+P21+P22</f>
        <v>0</v>
      </c>
      <c r="Q23" s="345"/>
      <c r="R23" s="345"/>
      <c r="S23" s="345"/>
      <c r="T23" s="345"/>
      <c r="U23" s="346"/>
      <c r="V23" s="344">
        <f t="shared" ref="V23" si="3">V20+V21+V22</f>
        <v>0</v>
      </c>
      <c r="W23" s="345"/>
      <c r="X23" s="345"/>
      <c r="Y23" s="345"/>
      <c r="Z23" s="345"/>
      <c r="AA23" s="346"/>
      <c r="AB23" s="344">
        <f t="shared" ref="AB23" si="4">AB20+AB21+AB22</f>
        <v>0</v>
      </c>
      <c r="AC23" s="345"/>
      <c r="AD23" s="345"/>
      <c r="AE23" s="345"/>
      <c r="AF23" s="345"/>
      <c r="AG23" s="346"/>
      <c r="AH23" s="452" t="str">
        <f t="shared" si="0"/>
        <v>-</v>
      </c>
      <c r="AI23" s="453"/>
      <c r="AJ23" s="453"/>
      <c r="AK23" s="77" t="s">
        <v>3</v>
      </c>
      <c r="AL23" s="111" t="s">
        <v>4</v>
      </c>
      <c r="AM23" s="112"/>
      <c r="AN23" s="113"/>
    </row>
    <row r="24" spans="1:40" ht="42" customHeight="1" x14ac:dyDescent="0.15">
      <c r="A24" s="104"/>
      <c r="B24" s="116" t="s">
        <v>25</v>
      </c>
      <c r="C24" s="117" t="s">
        <v>32</v>
      </c>
      <c r="D24" s="341">
        <f>'1号の２'!S28</f>
        <v>0</v>
      </c>
      <c r="E24" s="342"/>
      <c r="F24" s="342"/>
      <c r="G24" s="342"/>
      <c r="H24" s="342"/>
      <c r="I24" s="343"/>
      <c r="J24" s="356"/>
      <c r="K24" s="357"/>
      <c r="L24" s="357"/>
      <c r="M24" s="357"/>
      <c r="N24" s="357"/>
      <c r="O24" s="358"/>
      <c r="P24" s="356"/>
      <c r="Q24" s="357"/>
      <c r="R24" s="357"/>
      <c r="S24" s="357"/>
      <c r="T24" s="357"/>
      <c r="U24" s="358"/>
      <c r="V24" s="356"/>
      <c r="W24" s="357"/>
      <c r="X24" s="357"/>
      <c r="Y24" s="357"/>
      <c r="Z24" s="357"/>
      <c r="AA24" s="358"/>
      <c r="AB24" s="356"/>
      <c r="AC24" s="357"/>
      <c r="AD24" s="357"/>
      <c r="AE24" s="357"/>
      <c r="AF24" s="357"/>
      <c r="AG24" s="358"/>
      <c r="AH24" s="452" t="str">
        <f t="shared" si="0"/>
        <v>-</v>
      </c>
      <c r="AI24" s="453"/>
      <c r="AJ24" s="453"/>
      <c r="AK24" s="76" t="s">
        <v>3</v>
      </c>
      <c r="AL24" s="111" t="s">
        <v>5</v>
      </c>
      <c r="AM24" s="112"/>
      <c r="AN24" s="113"/>
    </row>
    <row r="25" spans="1:40" ht="27.95" customHeight="1" x14ac:dyDescent="0.15">
      <c r="A25" s="104"/>
      <c r="B25" s="229" t="s">
        <v>26</v>
      </c>
      <c r="C25" s="328" t="s">
        <v>33</v>
      </c>
      <c r="D25" s="347" t="str">
        <f>IF(D23&gt;0,IF(D24&gt;0,ROUND(D23/D24,0),"-"),"-")</f>
        <v>-</v>
      </c>
      <c r="E25" s="348"/>
      <c r="F25" s="348"/>
      <c r="G25" s="348"/>
      <c r="H25" s="348"/>
      <c r="I25" s="349"/>
      <c r="J25" s="347" t="str">
        <f>IF(J23&gt;0,IF(J24&gt;0,ROUND(J23/J24,0),"-"),"-")</f>
        <v>-</v>
      </c>
      <c r="K25" s="348"/>
      <c r="L25" s="348"/>
      <c r="M25" s="348"/>
      <c r="N25" s="348"/>
      <c r="O25" s="349"/>
      <c r="P25" s="347" t="str">
        <f>IF(P23&gt;0,IF(P24&gt;0,ROUND(P23/P24,0),"-"),"-")</f>
        <v>-</v>
      </c>
      <c r="Q25" s="348"/>
      <c r="R25" s="348"/>
      <c r="S25" s="348"/>
      <c r="T25" s="348"/>
      <c r="U25" s="349"/>
      <c r="V25" s="347" t="str">
        <f>IF(V23&gt;0,IF(V24&gt;0,ROUND(V23/V24,0),"-"),"-")</f>
        <v>-</v>
      </c>
      <c r="W25" s="348"/>
      <c r="X25" s="348"/>
      <c r="Y25" s="348"/>
      <c r="Z25" s="348"/>
      <c r="AA25" s="349"/>
      <c r="AB25" s="347" t="str">
        <f>IF(AB23&gt;0,IF(AB24&gt;0,ROUND(AB23/AB24,0),"-"),"-")</f>
        <v>-</v>
      </c>
      <c r="AC25" s="348"/>
      <c r="AD25" s="348"/>
      <c r="AE25" s="348"/>
      <c r="AF25" s="348"/>
      <c r="AG25" s="349"/>
      <c r="AH25" s="362" t="str">
        <f>IF(D25="-","-",IF(AB25="-","-",ROUND(AB25/D25*100,1)))</f>
        <v>-</v>
      </c>
      <c r="AI25" s="454"/>
      <c r="AJ25" s="454"/>
      <c r="AK25" s="118" t="s">
        <v>3</v>
      </c>
      <c r="AL25" s="457" t="s">
        <v>7</v>
      </c>
      <c r="AM25" s="458"/>
      <c r="AN25" s="459"/>
    </row>
    <row r="26" spans="1:40" ht="14.1" customHeight="1" x14ac:dyDescent="0.15">
      <c r="A26" s="104"/>
      <c r="B26" s="252"/>
      <c r="C26" s="329"/>
      <c r="D26" s="350"/>
      <c r="E26" s="351"/>
      <c r="F26" s="351"/>
      <c r="G26" s="351"/>
      <c r="H26" s="351"/>
      <c r="I26" s="352"/>
      <c r="J26" s="350"/>
      <c r="K26" s="351"/>
      <c r="L26" s="351"/>
      <c r="M26" s="351"/>
      <c r="N26" s="351"/>
      <c r="O26" s="352"/>
      <c r="P26" s="350"/>
      <c r="Q26" s="351"/>
      <c r="R26" s="351"/>
      <c r="S26" s="351"/>
      <c r="T26" s="351"/>
      <c r="U26" s="352"/>
      <c r="V26" s="350"/>
      <c r="W26" s="351"/>
      <c r="X26" s="351"/>
      <c r="Y26" s="351"/>
      <c r="Z26" s="351"/>
      <c r="AA26" s="352"/>
      <c r="AB26" s="350"/>
      <c r="AC26" s="351"/>
      <c r="AD26" s="351"/>
      <c r="AE26" s="351"/>
      <c r="AF26" s="351"/>
      <c r="AG26" s="352"/>
      <c r="AH26" s="455"/>
      <c r="AI26" s="456"/>
      <c r="AJ26" s="456"/>
      <c r="AK26" s="119" t="s">
        <v>6</v>
      </c>
      <c r="AL26" s="460"/>
      <c r="AM26" s="461"/>
      <c r="AN26" s="462"/>
    </row>
    <row r="27" spans="1:40" x14ac:dyDescent="0.15">
      <c r="C27" s="80"/>
    </row>
    <row r="29" spans="1:40" x14ac:dyDescent="0.15">
      <c r="C29" s="120"/>
    </row>
    <row r="30" spans="1:40" x14ac:dyDescent="0.15">
      <c r="C30" s="121"/>
    </row>
    <row r="31" spans="1:40" x14ac:dyDescent="0.15">
      <c r="C31" s="122"/>
    </row>
    <row r="32" spans="1:40" x14ac:dyDescent="0.15">
      <c r="C32" s="122"/>
    </row>
    <row r="33" spans="3:3" x14ac:dyDescent="0.15">
      <c r="C33" s="123"/>
    </row>
    <row r="34" spans="3:3" x14ac:dyDescent="0.15">
      <c r="C34" s="123"/>
    </row>
    <row r="35" spans="3:3" x14ac:dyDescent="0.15">
      <c r="C35" s="123"/>
    </row>
    <row r="36" spans="3:3" x14ac:dyDescent="0.15">
      <c r="C36" s="123"/>
    </row>
    <row r="37" spans="3:3" x14ac:dyDescent="0.15">
      <c r="C37" s="122"/>
    </row>
    <row r="38" spans="3:3" x14ac:dyDescent="0.15">
      <c r="C38" s="123"/>
    </row>
    <row r="39" spans="3:3" x14ac:dyDescent="0.15">
      <c r="C39" s="122"/>
    </row>
    <row r="40" spans="3:3" x14ac:dyDescent="0.15">
      <c r="C40" s="122"/>
    </row>
    <row r="41" spans="3:3" x14ac:dyDescent="0.15">
      <c r="C41" s="123"/>
    </row>
    <row r="42" spans="3:3" x14ac:dyDescent="0.15">
      <c r="C42" s="123"/>
    </row>
    <row r="43" spans="3:3" x14ac:dyDescent="0.15">
      <c r="C43" s="123"/>
    </row>
    <row r="44" spans="3:3" x14ac:dyDescent="0.15">
      <c r="C44" s="123"/>
    </row>
    <row r="45" spans="3:3" x14ac:dyDescent="0.15">
      <c r="C45" s="122"/>
    </row>
    <row r="46" spans="3:3" x14ac:dyDescent="0.15">
      <c r="C46" s="122"/>
    </row>
  </sheetData>
  <mergeCells count="59">
    <mergeCell ref="D17:I17"/>
    <mergeCell ref="J17:O17"/>
    <mergeCell ref="P17:U17"/>
    <mergeCell ref="V17:AA17"/>
    <mergeCell ref="AB17:AG17"/>
    <mergeCell ref="AF5:AN6"/>
    <mergeCell ref="AF7:AN8"/>
    <mergeCell ref="AF9:AN10"/>
    <mergeCell ref="Z9:AE10"/>
    <mergeCell ref="B14:AN15"/>
    <mergeCell ref="Z7:AE8"/>
    <mergeCell ref="Z5:AE6"/>
    <mergeCell ref="J19:O19"/>
    <mergeCell ref="P19:U19"/>
    <mergeCell ref="V19:AA19"/>
    <mergeCell ref="AB19:AG19"/>
    <mergeCell ref="D20:I20"/>
    <mergeCell ref="J20:O20"/>
    <mergeCell ref="P20:U20"/>
    <mergeCell ref="V20:AA20"/>
    <mergeCell ref="AB20:AG20"/>
    <mergeCell ref="D19:I19"/>
    <mergeCell ref="D21:I21"/>
    <mergeCell ref="J21:O21"/>
    <mergeCell ref="P21:U21"/>
    <mergeCell ref="V21:AA21"/>
    <mergeCell ref="AB21:AG21"/>
    <mergeCell ref="D22:I22"/>
    <mergeCell ref="J22:O22"/>
    <mergeCell ref="P22:U22"/>
    <mergeCell ref="V22:AA22"/>
    <mergeCell ref="AB22:AG22"/>
    <mergeCell ref="D23:I23"/>
    <mergeCell ref="J23:O23"/>
    <mergeCell ref="P23:U23"/>
    <mergeCell ref="V23:AA23"/>
    <mergeCell ref="AB23:AG23"/>
    <mergeCell ref="D24:I24"/>
    <mergeCell ref="J24:O24"/>
    <mergeCell ref="P24:U24"/>
    <mergeCell ref="V24:AA24"/>
    <mergeCell ref="AB24:AG24"/>
    <mergeCell ref="V25:AA26"/>
    <mergeCell ref="AB25:AG26"/>
    <mergeCell ref="B25:B26"/>
    <mergeCell ref="C25:C26"/>
    <mergeCell ref="D25:I26"/>
    <mergeCell ref="J25:O26"/>
    <mergeCell ref="P25:U26"/>
    <mergeCell ref="AH17:AK17"/>
    <mergeCell ref="AH18:AK18"/>
    <mergeCell ref="AH19:AJ19"/>
    <mergeCell ref="AH20:AJ20"/>
    <mergeCell ref="AH21:AJ21"/>
    <mergeCell ref="AH22:AJ22"/>
    <mergeCell ref="AH23:AJ23"/>
    <mergeCell ref="AH24:AJ24"/>
    <mergeCell ref="AH25:AJ26"/>
    <mergeCell ref="AL25:AN26"/>
  </mergeCells>
  <phoneticPr fontId="2"/>
  <conditionalFormatting sqref="AF5 AF7 AF9">
    <cfRule type="containsBlanks" dxfId="3" priority="7">
      <formula>LEN(TRIM(AF5))=0</formula>
    </cfRule>
  </conditionalFormatting>
  <conditionalFormatting sqref="J19:AG22 J24:AG24 L18 AI3">
    <cfRule type="containsBlanks" dxfId="2" priority="3">
      <formula>LEN(TRIM(J3))=0</formula>
    </cfRule>
  </conditionalFormatting>
  <conditionalFormatting sqref="AK3">
    <cfRule type="containsBlanks" dxfId="1" priority="2">
      <formula>LEN(TRIM(AK3))=0</formula>
    </cfRule>
  </conditionalFormatting>
  <conditionalFormatting sqref="AM3">
    <cfRule type="containsBlanks" dxfId="0" priority="1">
      <formula>LEN(TRIM(AM3))=0</formula>
    </cfRule>
  </conditionalFormatting>
  <dataValidations count="2">
    <dataValidation type="list" allowBlank="1" showInputMessage="1" showErrorMessage="1" sqref="AK3">
      <formula1>"1,2,3,4,5,6,7,8,9,10,11,12"</formula1>
    </dataValidation>
    <dataValidation type="list" allowBlank="1" showInputMessage="1" showErrorMessage="1" sqref="AM3">
      <formula1>"1,2,3,4,5,6,7,8,9,10,11,12,13,14,15,16,17,18,19,20,21,22,23,24,25,26,27,28,29,30,31"</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landscape"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AI54"/>
  <sheetViews>
    <sheetView showGridLines="0" view="pageBreakPreview" zoomScaleNormal="100" zoomScaleSheetLayoutView="100" workbookViewId="0">
      <selection activeCell="E4" sqref="E4:X4"/>
    </sheetView>
  </sheetViews>
  <sheetFormatPr defaultRowHeight="13.5" x14ac:dyDescent="0.15"/>
  <cols>
    <col min="1" max="1" width="1.625" style="33" customWidth="1"/>
    <col min="2" max="2" width="3.375" style="33" bestFit="1" customWidth="1"/>
    <col min="3" max="3" width="11" style="33" bestFit="1" customWidth="1"/>
    <col min="4" max="4" width="3.25" style="33" bestFit="1" customWidth="1"/>
    <col min="5" max="5" width="3.5" style="33" customWidth="1"/>
    <col min="6" max="6" width="1.625" style="33" customWidth="1"/>
    <col min="7" max="12" width="3.5" style="33" customWidth="1"/>
    <col min="13" max="13" width="1.625" style="33" customWidth="1"/>
    <col min="14" max="18" width="3.5" style="33" customWidth="1"/>
    <col min="19" max="19" width="5.25" style="33" customWidth="1"/>
    <col min="20" max="24" width="3.5" style="33" customWidth="1"/>
    <col min="25" max="26" width="1.625" style="33" customWidth="1"/>
    <col min="27" max="27" width="9.625" style="33" customWidth="1"/>
    <col min="28" max="30" width="9" style="33"/>
    <col min="31" max="31" width="1.625" style="33" customWidth="1"/>
    <col min="32" max="32" width="9.625" style="33" customWidth="1"/>
    <col min="33" max="16384" width="9" style="33"/>
  </cols>
  <sheetData>
    <row r="1" spans="1:27" x14ac:dyDescent="0.15">
      <c r="A1" s="62"/>
      <c r="B1" s="62"/>
      <c r="C1" s="62"/>
      <c r="D1" s="62"/>
      <c r="E1" s="62"/>
      <c r="F1" s="62"/>
      <c r="G1" s="62"/>
      <c r="H1" s="62"/>
      <c r="I1" s="62"/>
      <c r="J1" s="62"/>
      <c r="K1" s="62"/>
      <c r="L1" s="62"/>
      <c r="M1" s="62"/>
      <c r="N1" s="62"/>
      <c r="O1" s="62"/>
      <c r="P1" s="62"/>
      <c r="Q1" s="62"/>
      <c r="R1" s="62"/>
      <c r="S1" s="62"/>
      <c r="T1" s="62"/>
      <c r="U1" s="62"/>
      <c r="V1" s="62"/>
      <c r="W1" s="62"/>
      <c r="X1" s="62"/>
      <c r="Y1" s="62"/>
    </row>
    <row r="2" spans="1:27" ht="17.100000000000001" customHeight="1" x14ac:dyDescent="0.15">
      <c r="A2" s="62"/>
      <c r="B2" s="62" t="s">
        <v>88</v>
      </c>
      <c r="C2" s="62"/>
      <c r="D2" s="62"/>
      <c r="E2" s="62"/>
      <c r="F2" s="62"/>
      <c r="G2" s="62"/>
      <c r="H2" s="62"/>
      <c r="I2" s="62"/>
      <c r="J2" s="62"/>
      <c r="K2" s="62"/>
      <c r="L2" s="62"/>
      <c r="M2" s="62"/>
      <c r="N2" s="62"/>
      <c r="O2" s="62"/>
      <c r="P2" s="62"/>
      <c r="Q2" s="62"/>
      <c r="R2" s="62"/>
      <c r="S2" s="62"/>
      <c r="T2" s="62"/>
      <c r="U2" s="62"/>
      <c r="V2" s="62"/>
      <c r="W2" s="62"/>
      <c r="X2" s="62"/>
      <c r="Y2" s="62"/>
    </row>
    <row r="3" spans="1:27" ht="17.100000000000001" customHeight="1" x14ac:dyDescent="0.15">
      <c r="A3" s="62"/>
      <c r="B3" s="253" t="s">
        <v>346</v>
      </c>
      <c r="C3" s="253"/>
      <c r="D3" s="253"/>
      <c r="E3" s="253"/>
      <c r="F3" s="253"/>
      <c r="G3" s="253"/>
      <c r="H3" s="253"/>
      <c r="I3" s="253"/>
      <c r="J3" s="253"/>
      <c r="K3" s="253"/>
      <c r="L3" s="253"/>
      <c r="M3" s="253"/>
      <c r="N3" s="253"/>
      <c r="O3" s="253"/>
      <c r="P3" s="253"/>
      <c r="Q3" s="253"/>
      <c r="R3" s="253"/>
      <c r="S3" s="253"/>
      <c r="T3" s="253"/>
      <c r="U3" s="253"/>
      <c r="V3" s="253"/>
      <c r="W3" s="253"/>
      <c r="X3" s="253"/>
      <c r="Y3" s="62"/>
    </row>
    <row r="4" spans="1:27" ht="24.95" customHeight="1" x14ac:dyDescent="0.15">
      <c r="A4" s="62"/>
      <c r="B4" s="111"/>
      <c r="C4" s="169" t="s">
        <v>96</v>
      </c>
      <c r="D4" s="149"/>
      <c r="E4" s="258"/>
      <c r="F4" s="233"/>
      <c r="G4" s="233"/>
      <c r="H4" s="233"/>
      <c r="I4" s="233"/>
      <c r="J4" s="233"/>
      <c r="K4" s="233"/>
      <c r="L4" s="233"/>
      <c r="M4" s="233"/>
      <c r="N4" s="233"/>
      <c r="O4" s="233"/>
      <c r="P4" s="233"/>
      <c r="Q4" s="233"/>
      <c r="R4" s="233"/>
      <c r="S4" s="233"/>
      <c r="T4" s="233"/>
      <c r="U4" s="233"/>
      <c r="V4" s="233"/>
      <c r="W4" s="233"/>
      <c r="X4" s="234"/>
      <c r="Y4" s="62"/>
    </row>
    <row r="5" spans="1:27" ht="50.1" customHeight="1" x14ac:dyDescent="0.15">
      <c r="A5" s="62"/>
      <c r="B5" s="170"/>
      <c r="C5" s="171" t="s">
        <v>97</v>
      </c>
      <c r="D5" s="172"/>
      <c r="E5" s="222" t="s">
        <v>159</v>
      </c>
      <c r="F5" s="223"/>
      <c r="G5" s="223"/>
      <c r="H5" s="116" t="str">
        <f>IF(R5="","-",VLOOKUP(R5,'産業分類（H25）'!A4:E102,2,FALSE))</f>
        <v>-</v>
      </c>
      <c r="I5" s="278" t="str">
        <f>IF(R5="","-",VLOOKUP(R5,'産業分類（H25）'!A4:E102,3,FALSE))</f>
        <v>-</v>
      </c>
      <c r="J5" s="279"/>
      <c r="K5" s="279"/>
      <c r="L5" s="279"/>
      <c r="M5" s="279"/>
      <c r="N5" s="280"/>
      <c r="O5" s="222" t="s">
        <v>161</v>
      </c>
      <c r="P5" s="223"/>
      <c r="Q5" s="224"/>
      <c r="R5" s="198"/>
      <c r="S5" s="278" t="str">
        <f>IF(R5="","-",VLOOKUP(R5,'産業分類（H25）'!A4:E102,5,FALSE))</f>
        <v>-</v>
      </c>
      <c r="T5" s="279"/>
      <c r="U5" s="279"/>
      <c r="V5" s="279"/>
      <c r="W5" s="279"/>
      <c r="X5" s="280"/>
      <c r="Y5" s="62"/>
      <c r="Z5" s="33" t="s">
        <v>467</v>
      </c>
    </row>
    <row r="6" spans="1:27" ht="24.95" customHeight="1" x14ac:dyDescent="0.15">
      <c r="A6" s="62"/>
      <c r="B6" s="111"/>
      <c r="C6" s="169" t="s">
        <v>98</v>
      </c>
      <c r="D6" s="149"/>
      <c r="E6" s="258"/>
      <c r="F6" s="233"/>
      <c r="G6" s="233"/>
      <c r="H6" s="233"/>
      <c r="I6" s="233"/>
      <c r="J6" s="233"/>
      <c r="K6" s="233"/>
      <c r="L6" s="233"/>
      <c r="M6" s="233"/>
      <c r="N6" s="234"/>
      <c r="O6" s="222" t="s">
        <v>152</v>
      </c>
      <c r="P6" s="223"/>
      <c r="Q6" s="224"/>
      <c r="R6" s="258"/>
      <c r="S6" s="233"/>
      <c r="T6" s="233"/>
      <c r="U6" s="233"/>
      <c r="V6" s="233"/>
      <c r="W6" s="233"/>
      <c r="X6" s="234"/>
      <c r="Y6" s="62"/>
    </row>
    <row r="7" spans="1:27" ht="20.100000000000001" customHeight="1" x14ac:dyDescent="0.15">
      <c r="A7" s="62"/>
      <c r="B7" s="239" t="s">
        <v>99</v>
      </c>
      <c r="C7" s="240"/>
      <c r="D7" s="241"/>
      <c r="E7" s="173" t="s">
        <v>100</v>
      </c>
      <c r="F7" s="257"/>
      <c r="G7" s="257"/>
      <c r="H7" s="257"/>
      <c r="I7" s="257"/>
      <c r="J7" s="257"/>
      <c r="K7" s="257"/>
      <c r="L7" s="257"/>
      <c r="M7" s="257"/>
      <c r="N7" s="257"/>
      <c r="O7" s="257"/>
      <c r="P7" s="257"/>
      <c r="Q7" s="257"/>
      <c r="R7" s="257"/>
      <c r="S7" s="257"/>
      <c r="T7" s="257"/>
      <c r="U7" s="257"/>
      <c r="V7" s="257"/>
      <c r="W7" s="257"/>
      <c r="X7" s="273"/>
      <c r="Y7" s="62"/>
    </row>
    <row r="8" spans="1:27" ht="24.95" customHeight="1" x14ac:dyDescent="0.15">
      <c r="A8" s="62"/>
      <c r="B8" s="239"/>
      <c r="C8" s="240"/>
      <c r="D8" s="241"/>
      <c r="E8" s="274"/>
      <c r="F8" s="255"/>
      <c r="G8" s="255"/>
      <c r="H8" s="255"/>
      <c r="I8" s="255"/>
      <c r="J8" s="255"/>
      <c r="K8" s="255"/>
      <c r="L8" s="255"/>
      <c r="M8" s="255"/>
      <c r="N8" s="255"/>
      <c r="O8" s="255"/>
      <c r="P8" s="255"/>
      <c r="Q8" s="255"/>
      <c r="R8" s="255"/>
      <c r="S8" s="255"/>
      <c r="T8" s="255"/>
      <c r="U8" s="255"/>
      <c r="V8" s="255"/>
      <c r="W8" s="255"/>
      <c r="X8" s="256"/>
      <c r="Y8" s="62"/>
    </row>
    <row r="9" spans="1:27" ht="20.100000000000001" customHeight="1" x14ac:dyDescent="0.15">
      <c r="A9" s="62"/>
      <c r="B9" s="242" t="s">
        <v>111</v>
      </c>
      <c r="C9" s="243"/>
      <c r="D9" s="244"/>
      <c r="E9" s="173" t="s">
        <v>475</v>
      </c>
      <c r="F9" s="281"/>
      <c r="G9" s="281"/>
      <c r="H9" s="281"/>
      <c r="I9" s="281"/>
      <c r="J9" s="281"/>
      <c r="K9" s="281"/>
      <c r="L9" s="281"/>
      <c r="M9" s="281"/>
      <c r="N9" s="281"/>
      <c r="O9" s="220" t="s">
        <v>332</v>
      </c>
      <c r="P9" s="220"/>
      <c r="Q9" s="220"/>
      <c r="R9" s="220"/>
      <c r="S9" s="220"/>
      <c r="T9" s="271" t="s">
        <v>157</v>
      </c>
      <c r="U9" s="271"/>
      <c r="V9" s="271"/>
      <c r="W9" s="271"/>
      <c r="X9" s="272"/>
      <c r="Y9" s="62"/>
      <c r="Z9" s="33" t="s">
        <v>468</v>
      </c>
    </row>
    <row r="10" spans="1:27" ht="24.95" customHeight="1" x14ac:dyDescent="0.15">
      <c r="A10" s="62"/>
      <c r="B10" s="245"/>
      <c r="C10" s="246"/>
      <c r="D10" s="247"/>
      <c r="E10" s="274"/>
      <c r="F10" s="255"/>
      <c r="G10" s="255"/>
      <c r="H10" s="255"/>
      <c r="I10" s="255"/>
      <c r="J10" s="255"/>
      <c r="K10" s="255"/>
      <c r="L10" s="255"/>
      <c r="M10" s="255"/>
      <c r="N10" s="255"/>
      <c r="O10" s="255"/>
      <c r="P10" s="255"/>
      <c r="Q10" s="255"/>
      <c r="R10" s="255"/>
      <c r="S10" s="255"/>
      <c r="T10" s="255"/>
      <c r="U10" s="255"/>
      <c r="V10" s="255"/>
      <c r="W10" s="255"/>
      <c r="X10" s="256"/>
      <c r="Y10" s="62"/>
      <c r="AA10" s="33" t="s">
        <v>469</v>
      </c>
    </row>
    <row r="11" spans="1:27" ht="24.95" customHeight="1" x14ac:dyDescent="0.15">
      <c r="A11" s="62"/>
      <c r="B11" s="242" t="s">
        <v>112</v>
      </c>
      <c r="C11" s="243"/>
      <c r="D11" s="243"/>
      <c r="E11" s="222" t="s">
        <v>101</v>
      </c>
      <c r="F11" s="223"/>
      <c r="G11" s="224"/>
      <c r="H11" s="233"/>
      <c r="I11" s="233"/>
      <c r="J11" s="233"/>
      <c r="K11" s="233"/>
      <c r="L11" s="233"/>
      <c r="M11" s="233"/>
      <c r="N11" s="234"/>
      <c r="O11" s="229" t="s">
        <v>114</v>
      </c>
      <c r="P11" s="230"/>
      <c r="Q11" s="231"/>
      <c r="R11" s="258"/>
      <c r="S11" s="233"/>
      <c r="T11" s="233"/>
      <c r="U11" s="233"/>
      <c r="V11" s="233"/>
      <c r="W11" s="233"/>
      <c r="X11" s="234"/>
      <c r="Y11" s="62"/>
    </row>
    <row r="12" spans="1:27" ht="20.100000000000001" customHeight="1" x14ac:dyDescent="0.15">
      <c r="A12" s="62"/>
      <c r="B12" s="248"/>
      <c r="C12" s="249"/>
      <c r="D12" s="249"/>
      <c r="E12" s="229" t="s">
        <v>102</v>
      </c>
      <c r="F12" s="230"/>
      <c r="G12" s="231"/>
      <c r="H12" s="174" t="s">
        <v>103</v>
      </c>
      <c r="I12" s="257"/>
      <c r="J12" s="257"/>
      <c r="K12" s="257"/>
      <c r="L12" s="257"/>
      <c r="M12" s="257"/>
      <c r="N12" s="257"/>
      <c r="O12" s="220" t="s">
        <v>332</v>
      </c>
      <c r="P12" s="220"/>
      <c r="Q12" s="220"/>
      <c r="R12" s="220"/>
      <c r="S12" s="220"/>
      <c r="T12" s="220" t="s">
        <v>333</v>
      </c>
      <c r="U12" s="220"/>
      <c r="V12" s="220"/>
      <c r="W12" s="220"/>
      <c r="X12" s="221"/>
      <c r="Y12" s="62"/>
      <c r="Z12" s="33" t="s">
        <v>470</v>
      </c>
    </row>
    <row r="13" spans="1:27" ht="24.95" customHeight="1" x14ac:dyDescent="0.15">
      <c r="A13" s="62"/>
      <c r="B13" s="248"/>
      <c r="C13" s="249"/>
      <c r="D13" s="249"/>
      <c r="E13" s="252"/>
      <c r="F13" s="253"/>
      <c r="G13" s="254"/>
      <c r="H13" s="255"/>
      <c r="I13" s="255"/>
      <c r="J13" s="255"/>
      <c r="K13" s="255"/>
      <c r="L13" s="255"/>
      <c r="M13" s="255"/>
      <c r="N13" s="255"/>
      <c r="O13" s="255"/>
      <c r="P13" s="255"/>
      <c r="Q13" s="255"/>
      <c r="R13" s="255"/>
      <c r="S13" s="255"/>
      <c r="T13" s="255"/>
      <c r="U13" s="255"/>
      <c r="V13" s="255"/>
      <c r="W13" s="255"/>
      <c r="X13" s="256"/>
      <c r="Y13" s="62"/>
      <c r="AA13" s="33" t="s">
        <v>471</v>
      </c>
    </row>
    <row r="14" spans="1:27" ht="24.95" customHeight="1" x14ac:dyDescent="0.15">
      <c r="A14" s="62"/>
      <c r="B14" s="248"/>
      <c r="C14" s="249"/>
      <c r="D14" s="249"/>
      <c r="E14" s="222" t="s">
        <v>104</v>
      </c>
      <c r="F14" s="223"/>
      <c r="G14" s="224"/>
      <c r="H14" s="258"/>
      <c r="I14" s="233"/>
      <c r="J14" s="233"/>
      <c r="K14" s="233"/>
      <c r="L14" s="233"/>
      <c r="M14" s="233"/>
      <c r="N14" s="234"/>
      <c r="O14" s="239" t="s">
        <v>119</v>
      </c>
      <c r="P14" s="240"/>
      <c r="Q14" s="241"/>
      <c r="R14" s="258"/>
      <c r="S14" s="233"/>
      <c r="T14" s="233"/>
      <c r="U14" s="233"/>
      <c r="V14" s="233"/>
      <c r="W14" s="233"/>
      <c r="X14" s="234"/>
      <c r="Y14" s="62"/>
      <c r="AA14" s="33" t="s">
        <v>469</v>
      </c>
    </row>
    <row r="15" spans="1:27" ht="24.95" customHeight="1" x14ac:dyDescent="0.15">
      <c r="A15" s="62"/>
      <c r="B15" s="245"/>
      <c r="C15" s="246"/>
      <c r="D15" s="246"/>
      <c r="E15" s="222" t="s">
        <v>127</v>
      </c>
      <c r="F15" s="223"/>
      <c r="G15" s="224"/>
      <c r="H15" s="250"/>
      <c r="I15" s="250"/>
      <c r="J15" s="250"/>
      <c r="K15" s="250"/>
      <c r="L15" s="250"/>
      <c r="M15" s="250"/>
      <c r="N15" s="250"/>
      <c r="O15" s="250"/>
      <c r="P15" s="250"/>
      <c r="Q15" s="250"/>
      <c r="R15" s="250"/>
      <c r="S15" s="250"/>
      <c r="T15" s="250"/>
      <c r="U15" s="250"/>
      <c r="V15" s="250"/>
      <c r="W15" s="250"/>
      <c r="X15" s="251"/>
      <c r="Y15" s="62"/>
    </row>
    <row r="16" spans="1:27" ht="24.95" customHeight="1" x14ac:dyDescent="0.15">
      <c r="A16" s="62"/>
      <c r="B16" s="111"/>
      <c r="C16" s="175" t="s">
        <v>105</v>
      </c>
      <c r="D16" s="149"/>
      <c r="E16" s="237"/>
      <c r="F16" s="238"/>
      <c r="G16" s="238"/>
      <c r="H16" s="238"/>
      <c r="I16" s="176" t="s">
        <v>150</v>
      </c>
      <c r="J16" s="65"/>
      <c r="K16" s="176" t="s">
        <v>154</v>
      </c>
      <c r="L16" s="65"/>
      <c r="M16" s="235" t="s">
        <v>153</v>
      </c>
      <c r="N16" s="236"/>
      <c r="O16" s="222" t="s">
        <v>118</v>
      </c>
      <c r="P16" s="223"/>
      <c r="Q16" s="224"/>
      <c r="R16" s="228"/>
      <c r="S16" s="227"/>
      <c r="T16" s="227"/>
      <c r="U16" s="227"/>
      <c r="V16" s="227"/>
      <c r="W16" s="227"/>
      <c r="X16" s="113" t="s">
        <v>155</v>
      </c>
      <c r="Y16" s="62"/>
    </row>
    <row r="17" spans="1:35" ht="24.95" customHeight="1" x14ac:dyDescent="0.15">
      <c r="A17" s="62"/>
      <c r="B17" s="111"/>
      <c r="C17" s="169" t="s">
        <v>106</v>
      </c>
      <c r="D17" s="149"/>
      <c r="E17" s="112"/>
      <c r="F17" s="112"/>
      <c r="G17" s="112"/>
      <c r="H17" s="227"/>
      <c r="I17" s="227"/>
      <c r="J17" s="227"/>
      <c r="K17" s="112" t="s">
        <v>120</v>
      </c>
      <c r="L17" s="112"/>
      <c r="M17" s="112"/>
      <c r="N17" s="112" t="s">
        <v>121</v>
      </c>
      <c r="O17" s="112"/>
      <c r="P17" s="112"/>
      <c r="Q17" s="112"/>
      <c r="R17" s="112"/>
      <c r="S17" s="112"/>
      <c r="T17" s="112"/>
      <c r="U17" s="227"/>
      <c r="V17" s="227"/>
      <c r="W17" s="140" t="s">
        <v>148</v>
      </c>
      <c r="X17" s="113" t="s">
        <v>147</v>
      </c>
      <c r="Y17" s="62"/>
    </row>
    <row r="18" spans="1:35" ht="24.95" customHeight="1" x14ac:dyDescent="0.15">
      <c r="A18" s="62"/>
      <c r="B18" s="111"/>
      <c r="C18" s="169" t="s">
        <v>113</v>
      </c>
      <c r="D18" s="149"/>
      <c r="E18" s="222" t="s">
        <v>156</v>
      </c>
      <c r="F18" s="223"/>
      <c r="G18" s="223"/>
      <c r="H18" s="233"/>
      <c r="I18" s="233"/>
      <c r="J18" s="233"/>
      <c r="K18" s="233"/>
      <c r="L18" s="233"/>
      <c r="M18" s="233"/>
      <c r="N18" s="233"/>
      <c r="O18" s="233"/>
      <c r="P18" s="233"/>
      <c r="Q18" s="233"/>
      <c r="R18" s="233"/>
      <c r="S18" s="233"/>
      <c r="T18" s="233"/>
      <c r="U18" s="233"/>
      <c r="V18" s="233"/>
      <c r="W18" s="233"/>
      <c r="X18" s="234"/>
      <c r="Y18" s="62"/>
    </row>
    <row r="19" spans="1:35" ht="69.95" customHeight="1" x14ac:dyDescent="0.15">
      <c r="A19" s="62"/>
      <c r="B19" s="177"/>
      <c r="C19" s="178" t="s">
        <v>107</v>
      </c>
      <c r="D19" s="179"/>
      <c r="E19" s="232"/>
      <c r="F19" s="233"/>
      <c r="G19" s="233"/>
      <c r="H19" s="233"/>
      <c r="I19" s="233"/>
      <c r="J19" s="233"/>
      <c r="K19" s="233"/>
      <c r="L19" s="233"/>
      <c r="M19" s="233"/>
      <c r="N19" s="233"/>
      <c r="O19" s="233"/>
      <c r="P19" s="233"/>
      <c r="Q19" s="233"/>
      <c r="R19" s="233"/>
      <c r="S19" s="233"/>
      <c r="T19" s="233"/>
      <c r="U19" s="233"/>
      <c r="V19" s="233"/>
      <c r="W19" s="233"/>
      <c r="X19" s="234"/>
      <c r="Y19" s="62"/>
      <c r="AA19" s="180" t="s">
        <v>321</v>
      </c>
    </row>
    <row r="20" spans="1:35" ht="24.95" customHeight="1" thickBot="1" x14ac:dyDescent="0.2">
      <c r="A20" s="62"/>
      <c r="B20" s="99"/>
      <c r="C20" s="145"/>
      <c r="D20" s="146"/>
      <c r="E20" s="222" t="s">
        <v>122</v>
      </c>
      <c r="F20" s="223"/>
      <c r="G20" s="223"/>
      <c r="H20" s="223"/>
      <c r="I20" s="223"/>
      <c r="J20" s="223"/>
      <c r="K20" s="223"/>
      <c r="L20" s="223"/>
      <c r="M20" s="223"/>
      <c r="N20" s="223"/>
      <c r="O20" s="223"/>
      <c r="P20" s="223"/>
      <c r="Q20" s="223"/>
      <c r="R20" s="223"/>
      <c r="S20" s="223"/>
      <c r="T20" s="223"/>
      <c r="U20" s="223"/>
      <c r="V20" s="223"/>
      <c r="W20" s="223"/>
      <c r="X20" s="224"/>
      <c r="Y20" s="62"/>
      <c r="AA20" s="33" t="s">
        <v>306</v>
      </c>
      <c r="AD20" s="181" t="s">
        <v>307</v>
      </c>
      <c r="AF20" s="33" t="s">
        <v>308</v>
      </c>
      <c r="AI20" s="181" t="s">
        <v>307</v>
      </c>
    </row>
    <row r="21" spans="1:35" ht="24.95" customHeight="1" x14ac:dyDescent="0.15">
      <c r="A21" s="62"/>
      <c r="B21" s="182"/>
      <c r="C21" s="171" t="s">
        <v>108</v>
      </c>
      <c r="D21" s="151"/>
      <c r="E21" s="229" t="s">
        <v>115</v>
      </c>
      <c r="F21" s="230"/>
      <c r="G21" s="230"/>
      <c r="H21" s="230"/>
      <c r="I21" s="230"/>
      <c r="J21" s="230"/>
      <c r="K21" s="231"/>
      <c r="L21" s="230" t="s">
        <v>116</v>
      </c>
      <c r="M21" s="230"/>
      <c r="N21" s="230"/>
      <c r="O21" s="230"/>
      <c r="P21" s="230"/>
      <c r="Q21" s="230"/>
      <c r="R21" s="230"/>
      <c r="S21" s="222" t="s">
        <v>117</v>
      </c>
      <c r="T21" s="223"/>
      <c r="U21" s="223"/>
      <c r="V21" s="223"/>
      <c r="W21" s="223"/>
      <c r="X21" s="224"/>
      <c r="Y21" s="62"/>
      <c r="AA21" s="34"/>
      <c r="AB21" s="35" t="s">
        <v>322</v>
      </c>
      <c r="AC21" s="35" t="s">
        <v>506</v>
      </c>
      <c r="AD21" s="36" t="s">
        <v>323</v>
      </c>
      <c r="AE21" s="183"/>
      <c r="AF21" s="34"/>
      <c r="AG21" s="35" t="s">
        <v>322</v>
      </c>
      <c r="AH21" s="35" t="s">
        <v>506</v>
      </c>
      <c r="AI21" s="36" t="s">
        <v>323</v>
      </c>
    </row>
    <row r="22" spans="1:35" ht="24.95" customHeight="1" x14ac:dyDescent="0.15">
      <c r="A22" s="62"/>
      <c r="B22" s="184"/>
      <c r="C22" s="185"/>
      <c r="D22" s="185"/>
      <c r="E22" s="225" t="s">
        <v>151</v>
      </c>
      <c r="F22" s="226"/>
      <c r="G22" s="112">
        <f>T22-2</f>
        <v>3</v>
      </c>
      <c r="H22" s="176" t="s">
        <v>150</v>
      </c>
      <c r="I22" s="112">
        <f>V22</f>
        <v>3</v>
      </c>
      <c r="J22" s="112" t="s">
        <v>149</v>
      </c>
      <c r="K22" s="113"/>
      <c r="L22" s="222" t="s">
        <v>151</v>
      </c>
      <c r="M22" s="223"/>
      <c r="N22" s="112">
        <f>T22-1</f>
        <v>4</v>
      </c>
      <c r="O22" s="176" t="s">
        <v>150</v>
      </c>
      <c r="P22" s="112">
        <f>V22</f>
        <v>3</v>
      </c>
      <c r="Q22" s="112" t="s">
        <v>149</v>
      </c>
      <c r="R22" s="112"/>
      <c r="S22" s="186" t="s">
        <v>151</v>
      </c>
      <c r="T22" s="199">
        <v>5</v>
      </c>
      <c r="U22" s="187" t="s">
        <v>150</v>
      </c>
      <c r="V22" s="199">
        <v>3</v>
      </c>
      <c r="W22" s="158" t="s">
        <v>149</v>
      </c>
      <c r="X22" s="188"/>
      <c r="Y22" s="62"/>
      <c r="AA22" s="29" t="s">
        <v>309</v>
      </c>
      <c r="AB22" s="30"/>
      <c r="AC22" s="30"/>
      <c r="AD22" s="31"/>
      <c r="AE22" s="183"/>
      <c r="AF22" s="29" t="s">
        <v>310</v>
      </c>
      <c r="AG22" s="30"/>
      <c r="AH22" s="30"/>
      <c r="AI22" s="31"/>
    </row>
    <row r="23" spans="1:35" ht="24.95" customHeight="1" x14ac:dyDescent="0.15">
      <c r="A23" s="62"/>
      <c r="B23" s="116" t="s">
        <v>128</v>
      </c>
      <c r="C23" s="169" t="s">
        <v>129</v>
      </c>
      <c r="D23" s="143"/>
      <c r="E23" s="268"/>
      <c r="F23" s="269"/>
      <c r="G23" s="269"/>
      <c r="H23" s="269"/>
      <c r="I23" s="269"/>
      <c r="J23" s="269"/>
      <c r="K23" s="270"/>
      <c r="L23" s="268"/>
      <c r="M23" s="269"/>
      <c r="N23" s="269"/>
      <c r="O23" s="269"/>
      <c r="P23" s="269"/>
      <c r="Q23" s="269"/>
      <c r="R23" s="270"/>
      <c r="S23" s="268"/>
      <c r="T23" s="269"/>
      <c r="U23" s="269"/>
      <c r="V23" s="269"/>
      <c r="W23" s="269"/>
      <c r="X23" s="270"/>
      <c r="Y23" s="62"/>
      <c r="AA23" s="29" t="s">
        <v>311</v>
      </c>
      <c r="AB23" s="30"/>
      <c r="AC23" s="30"/>
      <c r="AD23" s="31"/>
      <c r="AE23" s="183"/>
      <c r="AF23" s="29" t="s">
        <v>312</v>
      </c>
      <c r="AG23" s="30"/>
      <c r="AH23" s="30"/>
      <c r="AI23" s="31"/>
    </row>
    <row r="24" spans="1:35" ht="24.95" customHeight="1" x14ac:dyDescent="0.15">
      <c r="A24" s="62"/>
      <c r="B24" s="114" t="s">
        <v>130</v>
      </c>
      <c r="C24" s="171" t="s">
        <v>136</v>
      </c>
      <c r="D24" s="162"/>
      <c r="E24" s="268"/>
      <c r="F24" s="269"/>
      <c r="G24" s="269"/>
      <c r="H24" s="269"/>
      <c r="I24" s="269"/>
      <c r="J24" s="269"/>
      <c r="K24" s="270"/>
      <c r="L24" s="268"/>
      <c r="M24" s="269"/>
      <c r="N24" s="269"/>
      <c r="O24" s="269"/>
      <c r="P24" s="269"/>
      <c r="Q24" s="269"/>
      <c r="R24" s="270"/>
      <c r="S24" s="268"/>
      <c r="T24" s="269"/>
      <c r="U24" s="269"/>
      <c r="V24" s="269"/>
      <c r="W24" s="269"/>
      <c r="X24" s="270"/>
      <c r="Y24" s="62"/>
      <c r="AA24" s="29" t="s">
        <v>314</v>
      </c>
      <c r="AB24" s="30"/>
      <c r="AC24" s="30"/>
      <c r="AD24" s="31"/>
      <c r="AE24" s="183"/>
      <c r="AF24" s="29" t="s">
        <v>313</v>
      </c>
      <c r="AG24" s="30"/>
      <c r="AH24" s="30"/>
      <c r="AI24" s="31"/>
    </row>
    <row r="25" spans="1:35" ht="24.95" customHeight="1" x14ac:dyDescent="0.15">
      <c r="A25" s="62"/>
      <c r="B25" s="116" t="s">
        <v>131</v>
      </c>
      <c r="C25" s="169" t="s">
        <v>137</v>
      </c>
      <c r="D25" s="189" t="s">
        <v>142</v>
      </c>
      <c r="E25" s="268"/>
      <c r="F25" s="269"/>
      <c r="G25" s="269"/>
      <c r="H25" s="269"/>
      <c r="I25" s="269"/>
      <c r="J25" s="269"/>
      <c r="K25" s="270"/>
      <c r="L25" s="268"/>
      <c r="M25" s="269"/>
      <c r="N25" s="269"/>
      <c r="O25" s="269"/>
      <c r="P25" s="269"/>
      <c r="Q25" s="269"/>
      <c r="R25" s="270"/>
      <c r="S25" s="268"/>
      <c r="T25" s="269"/>
      <c r="U25" s="269"/>
      <c r="V25" s="269"/>
      <c r="W25" s="269"/>
      <c r="X25" s="270"/>
      <c r="Y25" s="62"/>
      <c r="AA25" s="29" t="s">
        <v>316</v>
      </c>
      <c r="AB25" s="30"/>
      <c r="AC25" s="30"/>
      <c r="AD25" s="31"/>
      <c r="AE25" s="183"/>
      <c r="AF25" s="203"/>
      <c r="AG25" s="201"/>
      <c r="AH25" s="201"/>
      <c r="AI25" s="202"/>
    </row>
    <row r="26" spans="1:35" ht="24.95" customHeight="1" thickBot="1" x14ac:dyDescent="0.2">
      <c r="A26" s="62"/>
      <c r="B26" s="114" t="s">
        <v>132</v>
      </c>
      <c r="C26" s="171" t="s">
        <v>138</v>
      </c>
      <c r="D26" s="190" t="s">
        <v>143</v>
      </c>
      <c r="E26" s="268"/>
      <c r="F26" s="269"/>
      <c r="G26" s="269"/>
      <c r="H26" s="269"/>
      <c r="I26" s="269"/>
      <c r="J26" s="269"/>
      <c r="K26" s="270"/>
      <c r="L26" s="268"/>
      <c r="M26" s="269"/>
      <c r="N26" s="269"/>
      <c r="O26" s="269"/>
      <c r="P26" s="269"/>
      <c r="Q26" s="269"/>
      <c r="R26" s="270"/>
      <c r="S26" s="268"/>
      <c r="T26" s="269"/>
      <c r="U26" s="269"/>
      <c r="V26" s="269"/>
      <c r="W26" s="269"/>
      <c r="X26" s="270"/>
      <c r="Y26" s="62"/>
      <c r="AA26" s="29" t="s">
        <v>324</v>
      </c>
      <c r="AB26" s="30"/>
      <c r="AC26" s="30"/>
      <c r="AD26" s="31"/>
      <c r="AE26" s="183"/>
      <c r="AF26" s="32" t="s">
        <v>315</v>
      </c>
      <c r="AG26" s="191">
        <f>ROUND(SUM(AG22:AG25)/1000,3)</f>
        <v>0</v>
      </c>
      <c r="AH26" s="191">
        <f>ROUND(SUM(AH22:AH25)/1000,3)</f>
        <v>0</v>
      </c>
      <c r="AI26" s="192">
        <f>ROUND(SUM(AI22:AI25)/1000,3)</f>
        <v>0</v>
      </c>
    </row>
    <row r="27" spans="1:35" ht="24.95" customHeight="1" x14ac:dyDescent="0.15">
      <c r="A27" s="62"/>
      <c r="B27" s="116" t="s">
        <v>133</v>
      </c>
      <c r="C27" s="169" t="s">
        <v>139</v>
      </c>
      <c r="D27" s="189" t="s">
        <v>144</v>
      </c>
      <c r="E27" s="259">
        <f>E24+E25+E26</f>
        <v>0</v>
      </c>
      <c r="F27" s="260"/>
      <c r="G27" s="260"/>
      <c r="H27" s="260"/>
      <c r="I27" s="260"/>
      <c r="J27" s="260"/>
      <c r="K27" s="261"/>
      <c r="L27" s="259">
        <f>L24+L25+L26</f>
        <v>0</v>
      </c>
      <c r="M27" s="260"/>
      <c r="N27" s="260"/>
      <c r="O27" s="260"/>
      <c r="P27" s="260"/>
      <c r="Q27" s="260"/>
      <c r="R27" s="261"/>
      <c r="S27" s="259">
        <f>S24+S25+S26</f>
        <v>0</v>
      </c>
      <c r="T27" s="260"/>
      <c r="U27" s="260"/>
      <c r="V27" s="260"/>
      <c r="W27" s="260"/>
      <c r="X27" s="261"/>
      <c r="Y27" s="62"/>
      <c r="AA27" s="29" t="s">
        <v>325</v>
      </c>
      <c r="AB27" s="30"/>
      <c r="AC27" s="30"/>
      <c r="AD27" s="31"/>
      <c r="AE27" s="183"/>
    </row>
    <row r="28" spans="1:35" ht="24.95" customHeight="1" x14ac:dyDescent="0.15">
      <c r="A28" s="62"/>
      <c r="B28" s="114" t="s">
        <v>134</v>
      </c>
      <c r="C28" s="171" t="s">
        <v>140</v>
      </c>
      <c r="D28" s="190" t="s">
        <v>145</v>
      </c>
      <c r="E28" s="268"/>
      <c r="F28" s="269"/>
      <c r="G28" s="269"/>
      <c r="H28" s="269"/>
      <c r="I28" s="269"/>
      <c r="J28" s="269"/>
      <c r="K28" s="270"/>
      <c r="L28" s="268"/>
      <c r="M28" s="269"/>
      <c r="N28" s="269"/>
      <c r="O28" s="269"/>
      <c r="P28" s="269"/>
      <c r="Q28" s="269"/>
      <c r="R28" s="270"/>
      <c r="S28" s="268"/>
      <c r="T28" s="269"/>
      <c r="U28" s="269"/>
      <c r="V28" s="269"/>
      <c r="W28" s="269"/>
      <c r="X28" s="270"/>
      <c r="Y28" s="62"/>
      <c r="AA28" s="29" t="s">
        <v>317</v>
      </c>
      <c r="AB28" s="30"/>
      <c r="AC28" s="30"/>
      <c r="AD28" s="31"/>
      <c r="AE28" s="183"/>
    </row>
    <row r="29" spans="1:35" ht="24.95" customHeight="1" x14ac:dyDescent="0.15">
      <c r="A29" s="62"/>
      <c r="B29" s="116" t="s">
        <v>135</v>
      </c>
      <c r="C29" s="169" t="s">
        <v>141</v>
      </c>
      <c r="D29" s="189" t="s">
        <v>146</v>
      </c>
      <c r="E29" s="259" t="str">
        <f>IF(E27&gt;0,IF(E28&gt;0,ROUND(E27/E28,0),"-"),"-")</f>
        <v>-</v>
      </c>
      <c r="F29" s="260"/>
      <c r="G29" s="260"/>
      <c r="H29" s="260"/>
      <c r="I29" s="260"/>
      <c r="J29" s="260"/>
      <c r="K29" s="261"/>
      <c r="L29" s="259" t="str">
        <f>IF(L27&gt;0,IF(L28&gt;0,ROUND(L27/L28,0),"-"),"-")</f>
        <v>-</v>
      </c>
      <c r="M29" s="260"/>
      <c r="N29" s="260"/>
      <c r="O29" s="260"/>
      <c r="P29" s="260"/>
      <c r="Q29" s="260"/>
      <c r="R29" s="261"/>
      <c r="S29" s="259" t="str">
        <f>IF(S27&gt;0,IF(S28&gt;0,ROUND(S27/S28,0),"-"),"-")</f>
        <v>-</v>
      </c>
      <c r="T29" s="260"/>
      <c r="U29" s="260"/>
      <c r="V29" s="260"/>
      <c r="W29" s="260"/>
      <c r="X29" s="261"/>
      <c r="Y29" s="62"/>
      <c r="AA29" s="29" t="s">
        <v>318</v>
      </c>
      <c r="AB29" s="30"/>
      <c r="AC29" s="30"/>
      <c r="AD29" s="31"/>
    </row>
    <row r="30" spans="1:35" ht="30" customHeight="1" x14ac:dyDescent="0.15">
      <c r="A30" s="62"/>
      <c r="B30" s="222" t="s">
        <v>109</v>
      </c>
      <c r="C30" s="223"/>
      <c r="D30" s="265" t="s">
        <v>481</v>
      </c>
      <c r="E30" s="266"/>
      <c r="F30" s="266"/>
      <c r="G30" s="266"/>
      <c r="H30" s="266"/>
      <c r="I30" s="266"/>
      <c r="J30" s="267"/>
      <c r="K30" s="262"/>
      <c r="L30" s="263"/>
      <c r="M30" s="264"/>
      <c r="N30" s="222" t="s">
        <v>123</v>
      </c>
      <c r="O30" s="223"/>
      <c r="P30" s="224"/>
      <c r="Q30" s="225" t="s">
        <v>151</v>
      </c>
      <c r="R30" s="226"/>
      <c r="S30" s="200"/>
      <c r="T30" s="112" t="s">
        <v>124</v>
      </c>
      <c r="U30" s="65"/>
      <c r="V30" s="112" t="s">
        <v>125</v>
      </c>
      <c r="W30" s="65"/>
      <c r="X30" s="113" t="s">
        <v>126</v>
      </c>
      <c r="Y30" s="62"/>
      <c r="AA30" s="203"/>
      <c r="AB30" s="201"/>
      <c r="AC30" s="201"/>
      <c r="AD30" s="202"/>
    </row>
    <row r="31" spans="1:35" ht="24.95" customHeight="1" thickBot="1" x14ac:dyDescent="0.2">
      <c r="A31" s="62"/>
      <c r="B31" s="222" t="s">
        <v>110</v>
      </c>
      <c r="C31" s="223"/>
      <c r="D31" s="223"/>
      <c r="E31" s="223"/>
      <c r="F31" s="223"/>
      <c r="G31" s="223"/>
      <c r="H31" s="224"/>
      <c r="I31" s="275"/>
      <c r="J31" s="276"/>
      <c r="K31" s="276"/>
      <c r="L31" s="276"/>
      <c r="M31" s="276"/>
      <c r="N31" s="276"/>
      <c r="O31" s="276"/>
      <c r="P31" s="276"/>
      <c r="Q31" s="276"/>
      <c r="R31" s="276"/>
      <c r="S31" s="276"/>
      <c r="T31" s="276"/>
      <c r="U31" s="276"/>
      <c r="V31" s="276"/>
      <c r="W31" s="276"/>
      <c r="X31" s="277"/>
      <c r="Y31" s="62"/>
      <c r="AA31" s="32" t="s">
        <v>319</v>
      </c>
      <c r="AB31" s="193">
        <f>ROUND(SUM(AB22:AB30)/1000,3)</f>
        <v>0</v>
      </c>
      <c r="AC31" s="193">
        <f>ROUND(SUM(AC22:AC30)/1000,3)</f>
        <v>0</v>
      </c>
      <c r="AD31" s="194">
        <f>ROUND(SUM(AD22:AD30)/1000,3)</f>
        <v>0</v>
      </c>
      <c r="AI31" s="195"/>
    </row>
    <row r="32" spans="1:35" x14ac:dyDescent="0.1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AA32" s="33" t="s">
        <v>320</v>
      </c>
    </row>
    <row r="33" spans="27:30" ht="24.95" customHeight="1" x14ac:dyDescent="0.15"/>
    <row r="34" spans="27:30" ht="24.95" customHeight="1" x14ac:dyDescent="0.15">
      <c r="AA34" s="33" t="s">
        <v>326</v>
      </c>
    </row>
    <row r="35" spans="27:30" ht="24.95" customHeight="1" thickBot="1" x14ac:dyDescent="0.2">
      <c r="AA35" s="33" t="s">
        <v>327</v>
      </c>
      <c r="AD35" s="181" t="s">
        <v>307</v>
      </c>
    </row>
    <row r="36" spans="27:30" ht="24.95" customHeight="1" x14ac:dyDescent="0.15">
      <c r="AA36" s="34"/>
      <c r="AB36" s="35" t="s">
        <v>322</v>
      </c>
      <c r="AC36" s="35" t="s">
        <v>506</v>
      </c>
      <c r="AD36" s="36" t="s">
        <v>323</v>
      </c>
    </row>
    <row r="37" spans="27:30" ht="24.95" customHeight="1" x14ac:dyDescent="0.15">
      <c r="AA37" s="29" t="s">
        <v>328</v>
      </c>
      <c r="AB37" s="30"/>
      <c r="AC37" s="30"/>
      <c r="AD37" s="31"/>
    </row>
    <row r="38" spans="27:30" ht="24.95" customHeight="1" x14ac:dyDescent="0.15">
      <c r="AA38" s="29" t="s">
        <v>329</v>
      </c>
      <c r="AB38" s="30"/>
      <c r="AC38" s="30"/>
      <c r="AD38" s="31"/>
    </row>
    <row r="39" spans="27:30" ht="24.95" customHeight="1" x14ac:dyDescent="0.15">
      <c r="AA39" s="203"/>
      <c r="AB39" s="201"/>
      <c r="AC39" s="201"/>
      <c r="AD39" s="202"/>
    </row>
    <row r="40" spans="27:30" ht="24.95" customHeight="1" thickBot="1" x14ac:dyDescent="0.2">
      <c r="AA40" s="32" t="s">
        <v>315</v>
      </c>
      <c r="AB40" s="191">
        <f>ROUND(SUM(AB37:AB39)/1000,3)</f>
        <v>0</v>
      </c>
      <c r="AC40" s="191">
        <f>ROUND(SUM(AC37:AC39)/1000,3)</f>
        <v>0</v>
      </c>
      <c r="AD40" s="192">
        <f>ROUND(SUM(AD37:AD39)/1000,3)</f>
        <v>0</v>
      </c>
    </row>
    <row r="41" spans="27:30" ht="24.95" customHeight="1" x14ac:dyDescent="0.15">
      <c r="AA41" s="33" t="s">
        <v>330</v>
      </c>
    </row>
    <row r="42" spans="27:30" x14ac:dyDescent="0.15">
      <c r="AA42" s="33" t="s">
        <v>331</v>
      </c>
    </row>
    <row r="50" spans="27:33" x14ac:dyDescent="0.15">
      <c r="AA50" s="196" t="s">
        <v>479</v>
      </c>
      <c r="AB50" s="196"/>
      <c r="AC50" s="196"/>
      <c r="AD50" s="196"/>
      <c r="AE50" s="196"/>
      <c r="AF50" s="196"/>
      <c r="AG50" s="197"/>
    </row>
    <row r="51" spans="27:33" x14ac:dyDescent="0.15">
      <c r="AA51" s="196" t="s">
        <v>476</v>
      </c>
      <c r="AB51" s="196"/>
      <c r="AC51" s="196"/>
      <c r="AD51" s="196"/>
      <c r="AE51" s="196"/>
      <c r="AF51" s="92" t="b">
        <v>0</v>
      </c>
    </row>
    <row r="52" spans="27:33" x14ac:dyDescent="0.15">
      <c r="AA52" s="196" t="s">
        <v>477</v>
      </c>
      <c r="AB52" s="196"/>
      <c r="AC52" s="196"/>
      <c r="AD52" s="196"/>
      <c r="AE52" s="196"/>
      <c r="AF52" s="92" t="b">
        <v>0</v>
      </c>
    </row>
    <row r="53" spans="27:33" x14ac:dyDescent="0.15">
      <c r="AA53" s="196" t="s">
        <v>478</v>
      </c>
      <c r="AB53" s="196"/>
      <c r="AC53" s="196"/>
      <c r="AD53" s="196"/>
      <c r="AE53" s="196"/>
      <c r="AF53" s="92" t="b">
        <v>0</v>
      </c>
    </row>
    <row r="54" spans="27:33" x14ac:dyDescent="0.15">
      <c r="AA54" s="196" t="s">
        <v>480</v>
      </c>
      <c r="AB54" s="196"/>
      <c r="AC54" s="196"/>
      <c r="AD54" s="196"/>
      <c r="AE54" s="196"/>
      <c r="AF54" s="92" t="b">
        <f>IF(AF52=TRUE,TRUE,IF(AF53=TRUE,TRUE,FALSE))</f>
        <v>0</v>
      </c>
    </row>
  </sheetData>
  <mergeCells count="76">
    <mergeCell ref="B3:X3"/>
    <mergeCell ref="S27:X27"/>
    <mergeCell ref="L21:R21"/>
    <mergeCell ref="E4:X4"/>
    <mergeCell ref="E5:G5"/>
    <mergeCell ref="O5:Q5"/>
    <mergeCell ref="I5:N5"/>
    <mergeCell ref="S5:X5"/>
    <mergeCell ref="F9:N9"/>
    <mergeCell ref="R11:X11"/>
    <mergeCell ref="R14:X14"/>
    <mergeCell ref="E18:G18"/>
    <mergeCell ref="S23:X23"/>
    <mergeCell ref="S24:X24"/>
    <mergeCell ref="S25:X25"/>
    <mergeCell ref="S26:X26"/>
    <mergeCell ref="I31:X31"/>
    <mergeCell ref="E23:K23"/>
    <mergeCell ref="E24:K24"/>
    <mergeCell ref="E25:K25"/>
    <mergeCell ref="E26:K26"/>
    <mergeCell ref="E27:K27"/>
    <mergeCell ref="E28:K28"/>
    <mergeCell ref="E29:K29"/>
    <mergeCell ref="L23:R23"/>
    <mergeCell ref="L24:R24"/>
    <mergeCell ref="L25:R25"/>
    <mergeCell ref="L26:R26"/>
    <mergeCell ref="L27:R27"/>
    <mergeCell ref="L28:R28"/>
    <mergeCell ref="B31:H31"/>
    <mergeCell ref="B30:C30"/>
    <mergeCell ref="T9:X9"/>
    <mergeCell ref="F7:X7"/>
    <mergeCell ref="E8:X8"/>
    <mergeCell ref="E10:X10"/>
    <mergeCell ref="E6:N6"/>
    <mergeCell ref="R6:X6"/>
    <mergeCell ref="O6:Q6"/>
    <mergeCell ref="N30:P30"/>
    <mergeCell ref="Q30:R30"/>
    <mergeCell ref="L29:R29"/>
    <mergeCell ref="K30:M30"/>
    <mergeCell ref="E20:X20"/>
    <mergeCell ref="D30:J30"/>
    <mergeCell ref="S28:X28"/>
    <mergeCell ref="S29:X29"/>
    <mergeCell ref="B7:D8"/>
    <mergeCell ref="B9:D10"/>
    <mergeCell ref="B11:D15"/>
    <mergeCell ref="O11:Q11"/>
    <mergeCell ref="O14:Q14"/>
    <mergeCell ref="O9:S9"/>
    <mergeCell ref="E15:G15"/>
    <mergeCell ref="H15:X15"/>
    <mergeCell ref="E11:G11"/>
    <mergeCell ref="E12:G13"/>
    <mergeCell ref="E14:G14"/>
    <mergeCell ref="H11:N11"/>
    <mergeCell ref="H13:X13"/>
    <mergeCell ref="I12:N12"/>
    <mergeCell ref="H14:N14"/>
    <mergeCell ref="O12:S12"/>
    <mergeCell ref="T12:X12"/>
    <mergeCell ref="S21:X21"/>
    <mergeCell ref="E22:F22"/>
    <mergeCell ref="H17:J17"/>
    <mergeCell ref="R16:W16"/>
    <mergeCell ref="O16:Q16"/>
    <mergeCell ref="E21:K21"/>
    <mergeCell ref="U17:V17"/>
    <mergeCell ref="E19:X19"/>
    <mergeCell ref="H18:X18"/>
    <mergeCell ref="L22:M22"/>
    <mergeCell ref="M16:N16"/>
    <mergeCell ref="E16:H16"/>
  </mergeCells>
  <phoneticPr fontId="2"/>
  <conditionalFormatting sqref="E4 E6 R5:X6 F7 E8 H11 R11 R16 H14:X15 E19 T22 E28 L28 E23:X26 S28 K30 S30 I31 H18:X18 E16 H17:K17 N17 U17:X17">
    <cfRule type="containsBlanks" dxfId="74" priority="14">
      <formula>LEN(TRIM(E4))=0</formula>
    </cfRule>
  </conditionalFormatting>
  <conditionalFormatting sqref="H5:N5 S5:X5">
    <cfRule type="containsBlanks" dxfId="73" priority="13">
      <formula>LEN(TRIM(H5))=0</formula>
    </cfRule>
  </conditionalFormatting>
  <conditionalFormatting sqref="V22">
    <cfRule type="containsBlanks" dxfId="72" priority="12">
      <formula>LEN(TRIM(V22))=0</formula>
    </cfRule>
  </conditionalFormatting>
  <conditionalFormatting sqref="J16">
    <cfRule type="containsBlanks" dxfId="71" priority="10">
      <formula>LEN(TRIM(J16))=0</formula>
    </cfRule>
  </conditionalFormatting>
  <conditionalFormatting sqref="W30">
    <cfRule type="containsBlanks" dxfId="70" priority="6">
      <formula>LEN(TRIM(W30))=0</formula>
    </cfRule>
  </conditionalFormatting>
  <conditionalFormatting sqref="L16">
    <cfRule type="containsBlanks" dxfId="69" priority="8">
      <formula>LEN(TRIM(L16))=0</formula>
    </cfRule>
  </conditionalFormatting>
  <conditionalFormatting sqref="U30">
    <cfRule type="containsBlanks" dxfId="68" priority="7">
      <formula>LEN(TRIM(U30))=0</formula>
    </cfRule>
  </conditionalFormatting>
  <conditionalFormatting sqref="F9:N9 E10:X10">
    <cfRule type="expression" dxfId="67" priority="29">
      <formula>$AF$51=FALSE</formula>
    </cfRule>
  </conditionalFormatting>
  <conditionalFormatting sqref="H13:X13 I12:N12">
    <cfRule type="expression" dxfId="66" priority="27">
      <formula>$AF$54=FALSE</formula>
    </cfRule>
  </conditionalFormatting>
  <conditionalFormatting sqref="F9 E10 I12 H13">
    <cfRule type="notContainsBlanks" dxfId="65" priority="25">
      <formula>LEN(TRIM(E9))&gt;0</formula>
    </cfRule>
  </conditionalFormatting>
  <dataValidations count="3">
    <dataValidation type="list" allowBlank="1" showInputMessage="1" showErrorMessage="1" sqref="K30:M30">
      <formula1>"有,無"</formula1>
    </dataValidation>
    <dataValidation type="list" allowBlank="1" showInputMessage="1" showErrorMessage="1" sqref="V22 J16 U30">
      <formula1>"1,2,3,4,5,6,7,8,9,10,11,12"</formula1>
    </dataValidation>
    <dataValidation type="list" allowBlank="1" showInputMessage="1" showErrorMessage="1" sqref="L16 W30">
      <formula1>"1,2,3,4,5,6,7,8,9,10,11,12,13,14,15,16,17,18,19,20,21,22,23,24,25,26,27,28,29,30,31"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18</xdr:col>
                    <xdr:colOff>38100</xdr:colOff>
                    <xdr:row>8</xdr:row>
                    <xdr:rowOff>9525</xdr:rowOff>
                  </from>
                  <to>
                    <xdr:col>18</xdr:col>
                    <xdr:colOff>323850</xdr:colOff>
                    <xdr:row>8</xdr:row>
                    <xdr:rowOff>238125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18</xdr:col>
                    <xdr:colOff>47625</xdr:colOff>
                    <xdr:row>11</xdr:row>
                    <xdr:rowOff>9525</xdr:rowOff>
                  </from>
                  <to>
                    <xdr:col>18</xdr:col>
                    <xdr:colOff>333375</xdr:colOff>
                    <xdr:row>11</xdr:row>
                    <xdr:rowOff>238125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23</xdr:col>
                    <xdr:colOff>28575</xdr:colOff>
                    <xdr:row>11</xdr:row>
                    <xdr:rowOff>9525</xdr:rowOff>
                  </from>
                  <to>
                    <xdr:col>24</xdr:col>
                    <xdr:colOff>47625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'産業分類（H25）'!$D$4:$D$102</xm:f>
          </x14:formula1>
          <xm:sqref>R5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3.5" x14ac:dyDescent="0.15"/>
  <cols>
    <col min="1" max="1" width="3.5" style="13" bestFit="1" customWidth="1"/>
    <col min="2" max="2" width="11.75" style="13" bestFit="1" customWidth="1"/>
    <col min="3" max="3" width="35.875" style="13" bestFit="1" customWidth="1"/>
    <col min="4" max="4" width="11.75" style="13" bestFit="1" customWidth="1"/>
    <col min="5" max="5" width="48.375" bestFit="1" customWidth="1"/>
    <col min="6" max="6" width="48.375" style="13" bestFit="1" customWidth="1"/>
    <col min="7" max="16384" width="9" style="13"/>
  </cols>
  <sheetData>
    <row r="1" spans="1:5" ht="20.100000000000001" customHeight="1" x14ac:dyDescent="0.15">
      <c r="A1" s="20" t="s">
        <v>163</v>
      </c>
      <c r="E1" s="13"/>
    </row>
    <row r="2" spans="1:5" ht="20.100000000000001" customHeight="1" x14ac:dyDescent="0.15">
      <c r="A2" s="20" t="s">
        <v>164</v>
      </c>
      <c r="E2" s="13"/>
    </row>
    <row r="3" spans="1:5" ht="40.5" x14ac:dyDescent="0.15">
      <c r="A3" s="26" t="s">
        <v>304</v>
      </c>
      <c r="B3" s="24" t="s">
        <v>302</v>
      </c>
      <c r="C3" s="25" t="s">
        <v>158</v>
      </c>
      <c r="D3" s="28" t="s">
        <v>303</v>
      </c>
      <c r="E3" s="27" t="s">
        <v>160</v>
      </c>
    </row>
    <row r="4" spans="1:5" ht="20.100000000000001" customHeight="1" x14ac:dyDescent="0.15">
      <c r="A4" s="21">
        <v>1</v>
      </c>
      <c r="B4" s="11" t="s">
        <v>265</v>
      </c>
      <c r="C4" s="21" t="s">
        <v>262</v>
      </c>
      <c r="D4" s="16">
        <v>1</v>
      </c>
      <c r="E4" s="16" t="s">
        <v>165</v>
      </c>
    </row>
    <row r="5" spans="1:5" ht="20.100000000000001" customHeight="1" x14ac:dyDescent="0.15">
      <c r="A5" s="21">
        <v>2</v>
      </c>
      <c r="B5" s="11" t="s">
        <v>265</v>
      </c>
      <c r="C5" s="21" t="s">
        <v>262</v>
      </c>
      <c r="D5" s="16">
        <v>2</v>
      </c>
      <c r="E5" s="16" t="s">
        <v>166</v>
      </c>
    </row>
    <row r="6" spans="1:5" ht="20.100000000000001" customHeight="1" x14ac:dyDescent="0.15">
      <c r="A6" s="21">
        <v>3</v>
      </c>
      <c r="B6" s="11" t="s">
        <v>263</v>
      </c>
      <c r="C6" s="21" t="s">
        <v>264</v>
      </c>
      <c r="D6" s="16">
        <v>3</v>
      </c>
      <c r="E6" s="16" t="s">
        <v>167</v>
      </c>
    </row>
    <row r="7" spans="1:5" ht="20.100000000000001" customHeight="1" x14ac:dyDescent="0.15">
      <c r="A7" s="21">
        <v>4</v>
      </c>
      <c r="B7" s="11" t="s">
        <v>263</v>
      </c>
      <c r="C7" s="21" t="s">
        <v>264</v>
      </c>
      <c r="D7" s="16">
        <v>4</v>
      </c>
      <c r="E7" s="16" t="s">
        <v>168</v>
      </c>
    </row>
    <row r="8" spans="1:5" ht="20.100000000000001" customHeight="1" x14ac:dyDescent="0.15">
      <c r="A8" s="21">
        <v>5</v>
      </c>
      <c r="B8" s="11" t="s">
        <v>266</v>
      </c>
      <c r="C8" s="21" t="s">
        <v>169</v>
      </c>
      <c r="D8" s="16">
        <v>5</v>
      </c>
      <c r="E8" s="16" t="s">
        <v>169</v>
      </c>
    </row>
    <row r="9" spans="1:5" ht="20.100000000000001" customHeight="1" x14ac:dyDescent="0.15">
      <c r="A9" s="21">
        <v>6</v>
      </c>
      <c r="B9" s="11" t="s">
        <v>267</v>
      </c>
      <c r="C9" s="21" t="s">
        <v>268</v>
      </c>
      <c r="D9" s="16">
        <v>6</v>
      </c>
      <c r="E9" s="16" t="s">
        <v>170</v>
      </c>
    </row>
    <row r="10" spans="1:5" ht="20.100000000000001" customHeight="1" x14ac:dyDescent="0.15">
      <c r="A10" s="21">
        <v>7</v>
      </c>
      <c r="B10" s="11" t="s">
        <v>267</v>
      </c>
      <c r="C10" s="21" t="s">
        <v>268</v>
      </c>
      <c r="D10" s="16">
        <v>7</v>
      </c>
      <c r="E10" s="16" t="s">
        <v>171</v>
      </c>
    </row>
    <row r="11" spans="1:5" ht="20.100000000000001" customHeight="1" x14ac:dyDescent="0.15">
      <c r="A11" s="21">
        <v>8</v>
      </c>
      <c r="B11" s="11" t="s">
        <v>267</v>
      </c>
      <c r="C11" s="21" t="s">
        <v>268</v>
      </c>
      <c r="D11" s="16">
        <v>8</v>
      </c>
      <c r="E11" s="16" t="s">
        <v>172</v>
      </c>
    </row>
    <row r="12" spans="1:5" ht="20.100000000000001" customHeight="1" x14ac:dyDescent="0.15">
      <c r="A12" s="21">
        <v>9</v>
      </c>
      <c r="B12" s="11" t="s">
        <v>269</v>
      </c>
      <c r="C12" s="21" t="s">
        <v>270</v>
      </c>
      <c r="D12" s="16">
        <v>9</v>
      </c>
      <c r="E12" s="16" t="s">
        <v>173</v>
      </c>
    </row>
    <row r="13" spans="1:5" ht="20.100000000000001" customHeight="1" x14ac:dyDescent="0.15">
      <c r="A13" s="21">
        <v>10</v>
      </c>
      <c r="B13" s="11" t="s">
        <v>269</v>
      </c>
      <c r="C13" s="21" t="s">
        <v>270</v>
      </c>
      <c r="D13" s="16">
        <v>10</v>
      </c>
      <c r="E13" s="16" t="s">
        <v>174</v>
      </c>
    </row>
    <row r="14" spans="1:5" ht="20.100000000000001" customHeight="1" x14ac:dyDescent="0.15">
      <c r="A14" s="21">
        <v>11</v>
      </c>
      <c r="B14" s="11" t="s">
        <v>269</v>
      </c>
      <c r="C14" s="21" t="s">
        <v>270</v>
      </c>
      <c r="D14" s="16">
        <v>11</v>
      </c>
      <c r="E14" s="16" t="s">
        <v>175</v>
      </c>
    </row>
    <row r="15" spans="1:5" ht="20.100000000000001" customHeight="1" x14ac:dyDescent="0.15">
      <c r="A15" s="21">
        <v>12</v>
      </c>
      <c r="B15" s="11" t="s">
        <v>269</v>
      </c>
      <c r="C15" s="21" t="s">
        <v>270</v>
      </c>
      <c r="D15" s="16">
        <v>12</v>
      </c>
      <c r="E15" s="16" t="s">
        <v>176</v>
      </c>
    </row>
    <row r="16" spans="1:5" ht="20.100000000000001" customHeight="1" x14ac:dyDescent="0.15">
      <c r="A16" s="21">
        <v>13</v>
      </c>
      <c r="B16" s="11" t="s">
        <v>269</v>
      </c>
      <c r="C16" s="21" t="s">
        <v>270</v>
      </c>
      <c r="D16" s="16">
        <v>13</v>
      </c>
      <c r="E16" s="16" t="s">
        <v>177</v>
      </c>
    </row>
    <row r="17" spans="1:5" ht="20.100000000000001" customHeight="1" x14ac:dyDescent="0.15">
      <c r="A17" s="21">
        <v>14</v>
      </c>
      <c r="B17" s="11" t="s">
        <v>269</v>
      </c>
      <c r="C17" s="21" t="s">
        <v>270</v>
      </c>
      <c r="D17" s="16">
        <v>14</v>
      </c>
      <c r="E17" s="16" t="s">
        <v>178</v>
      </c>
    </row>
    <row r="18" spans="1:5" ht="20.100000000000001" customHeight="1" x14ac:dyDescent="0.15">
      <c r="A18" s="21">
        <v>15</v>
      </c>
      <c r="B18" s="11" t="s">
        <v>269</v>
      </c>
      <c r="C18" s="21" t="s">
        <v>270</v>
      </c>
      <c r="D18" s="16">
        <v>15</v>
      </c>
      <c r="E18" s="16" t="s">
        <v>179</v>
      </c>
    </row>
    <row r="19" spans="1:5" ht="20.100000000000001" customHeight="1" x14ac:dyDescent="0.15">
      <c r="A19" s="21">
        <v>16</v>
      </c>
      <c r="B19" s="11" t="s">
        <v>269</v>
      </c>
      <c r="C19" s="21" t="s">
        <v>270</v>
      </c>
      <c r="D19" s="16">
        <v>16</v>
      </c>
      <c r="E19" s="16" t="s">
        <v>180</v>
      </c>
    </row>
    <row r="20" spans="1:5" ht="20.100000000000001" customHeight="1" x14ac:dyDescent="0.15">
      <c r="A20" s="21">
        <v>17</v>
      </c>
      <c r="B20" s="11" t="s">
        <v>269</v>
      </c>
      <c r="C20" s="21" t="s">
        <v>270</v>
      </c>
      <c r="D20" s="16">
        <v>17</v>
      </c>
      <c r="E20" s="16" t="s">
        <v>181</v>
      </c>
    </row>
    <row r="21" spans="1:5" ht="20.100000000000001" customHeight="1" x14ac:dyDescent="0.15">
      <c r="A21" s="21">
        <v>18</v>
      </c>
      <c r="B21" s="11" t="s">
        <v>269</v>
      </c>
      <c r="C21" s="21" t="s">
        <v>270</v>
      </c>
      <c r="D21" s="16">
        <v>18</v>
      </c>
      <c r="E21" s="16" t="s">
        <v>182</v>
      </c>
    </row>
    <row r="22" spans="1:5" ht="20.100000000000001" customHeight="1" x14ac:dyDescent="0.15">
      <c r="A22" s="21">
        <v>19</v>
      </c>
      <c r="B22" s="11" t="s">
        <v>269</v>
      </c>
      <c r="C22" s="21" t="s">
        <v>270</v>
      </c>
      <c r="D22" s="16">
        <v>19</v>
      </c>
      <c r="E22" s="16" t="s">
        <v>183</v>
      </c>
    </row>
    <row r="23" spans="1:5" ht="20.100000000000001" customHeight="1" x14ac:dyDescent="0.15">
      <c r="A23" s="21">
        <v>20</v>
      </c>
      <c r="B23" s="11" t="s">
        <v>269</v>
      </c>
      <c r="C23" s="21" t="s">
        <v>270</v>
      </c>
      <c r="D23" s="16">
        <v>20</v>
      </c>
      <c r="E23" s="16" t="s">
        <v>184</v>
      </c>
    </row>
    <row r="24" spans="1:5" ht="20.100000000000001" customHeight="1" x14ac:dyDescent="0.15">
      <c r="A24" s="21">
        <v>21</v>
      </c>
      <c r="B24" s="11" t="s">
        <v>269</v>
      </c>
      <c r="C24" s="21" t="s">
        <v>270</v>
      </c>
      <c r="D24" s="16">
        <v>21</v>
      </c>
      <c r="E24" s="16" t="s">
        <v>185</v>
      </c>
    </row>
    <row r="25" spans="1:5" ht="20.100000000000001" customHeight="1" x14ac:dyDescent="0.15">
      <c r="A25" s="21">
        <v>22</v>
      </c>
      <c r="B25" s="11" t="s">
        <v>269</v>
      </c>
      <c r="C25" s="21" t="s">
        <v>270</v>
      </c>
      <c r="D25" s="16">
        <v>22</v>
      </c>
      <c r="E25" s="16" t="s">
        <v>186</v>
      </c>
    </row>
    <row r="26" spans="1:5" ht="20.100000000000001" customHeight="1" x14ac:dyDescent="0.15">
      <c r="A26" s="21">
        <v>23</v>
      </c>
      <c r="B26" s="11" t="s">
        <v>269</v>
      </c>
      <c r="C26" s="21" t="s">
        <v>270</v>
      </c>
      <c r="D26" s="16">
        <v>23</v>
      </c>
      <c r="E26" s="16" t="s">
        <v>187</v>
      </c>
    </row>
    <row r="27" spans="1:5" ht="20.100000000000001" customHeight="1" x14ac:dyDescent="0.15">
      <c r="A27" s="21">
        <v>24</v>
      </c>
      <c r="B27" s="11" t="s">
        <v>269</v>
      </c>
      <c r="C27" s="21" t="s">
        <v>270</v>
      </c>
      <c r="D27" s="16">
        <v>24</v>
      </c>
      <c r="E27" s="16" t="s">
        <v>188</v>
      </c>
    </row>
    <row r="28" spans="1:5" ht="20.100000000000001" customHeight="1" x14ac:dyDescent="0.15">
      <c r="A28" s="21">
        <v>25</v>
      </c>
      <c r="B28" s="11" t="s">
        <v>269</v>
      </c>
      <c r="C28" s="21" t="s">
        <v>270</v>
      </c>
      <c r="D28" s="16">
        <v>25</v>
      </c>
      <c r="E28" s="16" t="s">
        <v>189</v>
      </c>
    </row>
    <row r="29" spans="1:5" ht="20.100000000000001" customHeight="1" x14ac:dyDescent="0.15">
      <c r="A29" s="21">
        <v>26</v>
      </c>
      <c r="B29" s="11" t="s">
        <v>269</v>
      </c>
      <c r="C29" s="21" t="s">
        <v>270</v>
      </c>
      <c r="D29" s="16">
        <v>26</v>
      </c>
      <c r="E29" s="16" t="s">
        <v>190</v>
      </c>
    </row>
    <row r="30" spans="1:5" ht="20.100000000000001" customHeight="1" x14ac:dyDescent="0.15">
      <c r="A30" s="21">
        <v>27</v>
      </c>
      <c r="B30" s="11" t="s">
        <v>269</v>
      </c>
      <c r="C30" s="21" t="s">
        <v>270</v>
      </c>
      <c r="D30" s="16">
        <v>27</v>
      </c>
      <c r="E30" s="16" t="s">
        <v>191</v>
      </c>
    </row>
    <row r="31" spans="1:5" ht="20.100000000000001" customHeight="1" x14ac:dyDescent="0.15">
      <c r="A31" s="21">
        <v>28</v>
      </c>
      <c r="B31" s="11" t="s">
        <v>269</v>
      </c>
      <c r="C31" s="21" t="s">
        <v>270</v>
      </c>
      <c r="D31" s="16">
        <v>28</v>
      </c>
      <c r="E31" s="16" t="s">
        <v>192</v>
      </c>
    </row>
    <row r="32" spans="1:5" ht="20.100000000000001" customHeight="1" x14ac:dyDescent="0.15">
      <c r="A32" s="21">
        <v>29</v>
      </c>
      <c r="B32" s="11" t="s">
        <v>269</v>
      </c>
      <c r="C32" s="21" t="s">
        <v>270</v>
      </c>
      <c r="D32" s="16">
        <v>29</v>
      </c>
      <c r="E32" s="16" t="s">
        <v>193</v>
      </c>
    </row>
    <row r="33" spans="1:5" ht="20.100000000000001" customHeight="1" x14ac:dyDescent="0.15">
      <c r="A33" s="21">
        <v>30</v>
      </c>
      <c r="B33" s="11" t="s">
        <v>269</v>
      </c>
      <c r="C33" s="21" t="s">
        <v>270</v>
      </c>
      <c r="D33" s="16">
        <v>30</v>
      </c>
      <c r="E33" s="16" t="s">
        <v>194</v>
      </c>
    </row>
    <row r="34" spans="1:5" ht="20.100000000000001" customHeight="1" x14ac:dyDescent="0.15">
      <c r="A34" s="21">
        <v>31</v>
      </c>
      <c r="B34" s="11" t="s">
        <v>269</v>
      </c>
      <c r="C34" s="21" t="s">
        <v>270</v>
      </c>
      <c r="D34" s="16">
        <v>31</v>
      </c>
      <c r="E34" s="16" t="s">
        <v>195</v>
      </c>
    </row>
    <row r="35" spans="1:5" ht="20.100000000000001" customHeight="1" x14ac:dyDescent="0.15">
      <c r="A35" s="21">
        <v>32</v>
      </c>
      <c r="B35" s="11" t="s">
        <v>269</v>
      </c>
      <c r="C35" s="21" t="s">
        <v>270</v>
      </c>
      <c r="D35" s="16">
        <v>32</v>
      </c>
      <c r="E35" s="16" t="s">
        <v>196</v>
      </c>
    </row>
    <row r="36" spans="1:5" ht="20.100000000000001" customHeight="1" x14ac:dyDescent="0.15">
      <c r="A36" s="21">
        <v>33</v>
      </c>
      <c r="B36" s="11" t="s">
        <v>272</v>
      </c>
      <c r="C36" s="21" t="s">
        <v>273</v>
      </c>
      <c r="D36" s="16">
        <v>33</v>
      </c>
      <c r="E36" s="16" t="s">
        <v>197</v>
      </c>
    </row>
    <row r="37" spans="1:5" ht="20.100000000000001" customHeight="1" x14ac:dyDescent="0.15">
      <c r="A37" s="21">
        <v>34</v>
      </c>
      <c r="B37" s="11" t="s">
        <v>272</v>
      </c>
      <c r="C37" s="21" t="s">
        <v>273</v>
      </c>
      <c r="D37" s="16">
        <v>34</v>
      </c>
      <c r="E37" s="16" t="s">
        <v>198</v>
      </c>
    </row>
    <row r="38" spans="1:5" ht="20.100000000000001" customHeight="1" x14ac:dyDescent="0.15">
      <c r="A38" s="21">
        <v>35</v>
      </c>
      <c r="B38" s="11" t="s">
        <v>272</v>
      </c>
      <c r="C38" s="21" t="s">
        <v>273</v>
      </c>
      <c r="D38" s="16">
        <v>35</v>
      </c>
      <c r="E38" s="16" t="s">
        <v>199</v>
      </c>
    </row>
    <row r="39" spans="1:5" ht="20.100000000000001" customHeight="1" x14ac:dyDescent="0.15">
      <c r="A39" s="21">
        <v>36</v>
      </c>
      <c r="B39" s="11" t="s">
        <v>272</v>
      </c>
      <c r="C39" s="21" t="s">
        <v>273</v>
      </c>
      <c r="D39" s="16">
        <v>36</v>
      </c>
      <c r="E39" s="16" t="s">
        <v>200</v>
      </c>
    </row>
    <row r="40" spans="1:5" ht="20.100000000000001" customHeight="1" x14ac:dyDescent="0.15">
      <c r="A40" s="21">
        <v>37</v>
      </c>
      <c r="B40" s="11" t="s">
        <v>274</v>
      </c>
      <c r="C40" s="21" t="s">
        <v>275</v>
      </c>
      <c r="D40" s="16">
        <v>37</v>
      </c>
      <c r="E40" s="16" t="s">
        <v>271</v>
      </c>
    </row>
    <row r="41" spans="1:5" ht="20.100000000000001" customHeight="1" x14ac:dyDescent="0.15">
      <c r="A41" s="21">
        <v>38</v>
      </c>
      <c r="B41" s="11" t="s">
        <v>274</v>
      </c>
      <c r="C41" s="21" t="s">
        <v>275</v>
      </c>
      <c r="D41" s="16">
        <v>38</v>
      </c>
      <c r="E41" s="16" t="s">
        <v>201</v>
      </c>
    </row>
    <row r="42" spans="1:5" ht="20.100000000000001" customHeight="1" x14ac:dyDescent="0.15">
      <c r="A42" s="21">
        <v>39</v>
      </c>
      <c r="B42" s="11" t="s">
        <v>274</v>
      </c>
      <c r="C42" s="21" t="s">
        <v>275</v>
      </c>
      <c r="D42" s="16">
        <v>39</v>
      </c>
      <c r="E42" s="16" t="s">
        <v>202</v>
      </c>
    </row>
    <row r="43" spans="1:5" ht="20.100000000000001" customHeight="1" x14ac:dyDescent="0.15">
      <c r="A43" s="21">
        <v>40</v>
      </c>
      <c r="B43" s="11" t="s">
        <v>274</v>
      </c>
      <c r="C43" s="21" t="s">
        <v>275</v>
      </c>
      <c r="D43" s="16">
        <v>40</v>
      </c>
      <c r="E43" s="16" t="s">
        <v>203</v>
      </c>
    </row>
    <row r="44" spans="1:5" ht="20.100000000000001" customHeight="1" x14ac:dyDescent="0.15">
      <c r="A44" s="21">
        <v>41</v>
      </c>
      <c r="B44" s="11" t="s">
        <v>274</v>
      </c>
      <c r="C44" s="21" t="s">
        <v>275</v>
      </c>
      <c r="D44" s="16">
        <v>41</v>
      </c>
      <c r="E44" s="16" t="s">
        <v>204</v>
      </c>
    </row>
    <row r="45" spans="1:5" ht="20.100000000000001" customHeight="1" x14ac:dyDescent="0.15">
      <c r="A45" s="21">
        <v>42</v>
      </c>
      <c r="B45" s="11" t="s">
        <v>277</v>
      </c>
      <c r="C45" s="21" t="s">
        <v>278</v>
      </c>
      <c r="D45" s="16">
        <v>42</v>
      </c>
      <c r="E45" s="16" t="s">
        <v>276</v>
      </c>
    </row>
    <row r="46" spans="1:5" ht="20.100000000000001" customHeight="1" x14ac:dyDescent="0.15">
      <c r="A46" s="21">
        <v>43</v>
      </c>
      <c r="B46" s="11" t="s">
        <v>277</v>
      </c>
      <c r="C46" s="21" t="s">
        <v>278</v>
      </c>
      <c r="D46" s="16">
        <v>43</v>
      </c>
      <c r="E46" s="16" t="s">
        <v>205</v>
      </c>
    </row>
    <row r="47" spans="1:5" ht="20.100000000000001" customHeight="1" x14ac:dyDescent="0.15">
      <c r="A47" s="21">
        <v>44</v>
      </c>
      <c r="B47" s="11" t="s">
        <v>277</v>
      </c>
      <c r="C47" s="21" t="s">
        <v>278</v>
      </c>
      <c r="D47" s="16">
        <v>44</v>
      </c>
      <c r="E47" s="16" t="s">
        <v>206</v>
      </c>
    </row>
    <row r="48" spans="1:5" ht="20.100000000000001" customHeight="1" x14ac:dyDescent="0.15">
      <c r="A48" s="21">
        <v>45</v>
      </c>
      <c r="B48" s="11" t="s">
        <v>277</v>
      </c>
      <c r="C48" s="21" t="s">
        <v>278</v>
      </c>
      <c r="D48" s="16">
        <v>45</v>
      </c>
      <c r="E48" s="16" t="s">
        <v>207</v>
      </c>
    </row>
    <row r="49" spans="1:5" ht="20.100000000000001" customHeight="1" x14ac:dyDescent="0.15">
      <c r="A49" s="21">
        <v>46</v>
      </c>
      <c r="B49" s="11" t="s">
        <v>277</v>
      </c>
      <c r="C49" s="21" t="s">
        <v>278</v>
      </c>
      <c r="D49" s="16">
        <v>46</v>
      </c>
      <c r="E49" s="16" t="s">
        <v>208</v>
      </c>
    </row>
    <row r="50" spans="1:5" ht="20.100000000000001" customHeight="1" x14ac:dyDescent="0.15">
      <c r="A50" s="21">
        <v>47</v>
      </c>
      <c r="B50" s="11" t="s">
        <v>277</v>
      </c>
      <c r="C50" s="21" t="s">
        <v>278</v>
      </c>
      <c r="D50" s="16">
        <v>47</v>
      </c>
      <c r="E50" s="16" t="s">
        <v>209</v>
      </c>
    </row>
    <row r="51" spans="1:5" ht="20.100000000000001" customHeight="1" x14ac:dyDescent="0.15">
      <c r="A51" s="21">
        <v>48</v>
      </c>
      <c r="B51" s="11" t="s">
        <v>277</v>
      </c>
      <c r="C51" s="21" t="s">
        <v>278</v>
      </c>
      <c r="D51" s="16">
        <v>48</v>
      </c>
      <c r="E51" s="16" t="s">
        <v>210</v>
      </c>
    </row>
    <row r="52" spans="1:5" ht="20.100000000000001" customHeight="1" x14ac:dyDescent="0.15">
      <c r="A52" s="21">
        <v>49</v>
      </c>
      <c r="B52" s="11" t="s">
        <v>277</v>
      </c>
      <c r="C52" s="21" t="s">
        <v>278</v>
      </c>
      <c r="D52" s="16">
        <v>49</v>
      </c>
      <c r="E52" s="16" t="s">
        <v>211</v>
      </c>
    </row>
    <row r="53" spans="1:5" ht="20.100000000000001" customHeight="1" x14ac:dyDescent="0.15">
      <c r="A53" s="21">
        <v>50</v>
      </c>
      <c r="B53" s="11" t="s">
        <v>279</v>
      </c>
      <c r="C53" s="21" t="s">
        <v>280</v>
      </c>
      <c r="D53" s="16">
        <v>50</v>
      </c>
      <c r="E53" s="16" t="s">
        <v>212</v>
      </c>
    </row>
    <row r="54" spans="1:5" ht="20.100000000000001" customHeight="1" x14ac:dyDescent="0.15">
      <c r="A54" s="21">
        <v>51</v>
      </c>
      <c r="B54" s="11" t="s">
        <v>279</v>
      </c>
      <c r="C54" s="21" t="s">
        <v>280</v>
      </c>
      <c r="D54" s="16">
        <v>51</v>
      </c>
      <c r="E54" s="16" t="s">
        <v>213</v>
      </c>
    </row>
    <row r="55" spans="1:5" ht="20.100000000000001" customHeight="1" x14ac:dyDescent="0.15">
      <c r="A55" s="21">
        <v>52</v>
      </c>
      <c r="B55" s="11" t="s">
        <v>279</v>
      </c>
      <c r="C55" s="21" t="s">
        <v>280</v>
      </c>
      <c r="D55" s="16">
        <v>52</v>
      </c>
      <c r="E55" s="16" t="s">
        <v>214</v>
      </c>
    </row>
    <row r="56" spans="1:5" ht="20.100000000000001" customHeight="1" x14ac:dyDescent="0.15">
      <c r="A56" s="21">
        <v>53</v>
      </c>
      <c r="B56" s="11" t="s">
        <v>279</v>
      </c>
      <c r="C56" s="21" t="s">
        <v>280</v>
      </c>
      <c r="D56" s="16">
        <v>53</v>
      </c>
      <c r="E56" s="16" t="s">
        <v>215</v>
      </c>
    </row>
    <row r="57" spans="1:5" ht="20.100000000000001" customHeight="1" x14ac:dyDescent="0.15">
      <c r="A57" s="21">
        <v>54</v>
      </c>
      <c r="B57" s="11" t="s">
        <v>279</v>
      </c>
      <c r="C57" s="21" t="s">
        <v>280</v>
      </c>
      <c r="D57" s="16">
        <v>54</v>
      </c>
      <c r="E57" s="16" t="s">
        <v>216</v>
      </c>
    </row>
    <row r="58" spans="1:5" ht="20.100000000000001" customHeight="1" x14ac:dyDescent="0.15">
      <c r="A58" s="21">
        <v>55</v>
      </c>
      <c r="B58" s="11" t="s">
        <v>279</v>
      </c>
      <c r="C58" s="21" t="s">
        <v>280</v>
      </c>
      <c r="D58" s="16">
        <v>55</v>
      </c>
      <c r="E58" s="16" t="s">
        <v>217</v>
      </c>
    </row>
    <row r="59" spans="1:5" ht="20.100000000000001" customHeight="1" x14ac:dyDescent="0.15">
      <c r="A59" s="21">
        <v>56</v>
      </c>
      <c r="B59" s="11" t="s">
        <v>279</v>
      </c>
      <c r="C59" s="21" t="s">
        <v>280</v>
      </c>
      <c r="D59" s="16">
        <v>56</v>
      </c>
      <c r="E59" s="16" t="s">
        <v>218</v>
      </c>
    </row>
    <row r="60" spans="1:5" ht="20.100000000000001" customHeight="1" x14ac:dyDescent="0.15">
      <c r="A60" s="21">
        <v>57</v>
      </c>
      <c r="B60" s="11" t="s">
        <v>279</v>
      </c>
      <c r="C60" s="21" t="s">
        <v>280</v>
      </c>
      <c r="D60" s="16">
        <v>57</v>
      </c>
      <c r="E60" s="16" t="s">
        <v>219</v>
      </c>
    </row>
    <row r="61" spans="1:5" ht="20.100000000000001" customHeight="1" x14ac:dyDescent="0.15">
      <c r="A61" s="21">
        <v>58</v>
      </c>
      <c r="B61" s="11" t="s">
        <v>279</v>
      </c>
      <c r="C61" s="21" t="s">
        <v>280</v>
      </c>
      <c r="D61" s="16">
        <v>58</v>
      </c>
      <c r="E61" s="16" t="s">
        <v>220</v>
      </c>
    </row>
    <row r="62" spans="1:5" ht="20.100000000000001" customHeight="1" x14ac:dyDescent="0.15">
      <c r="A62" s="21">
        <v>59</v>
      </c>
      <c r="B62" s="11" t="s">
        <v>279</v>
      </c>
      <c r="C62" s="21" t="s">
        <v>280</v>
      </c>
      <c r="D62" s="16">
        <v>59</v>
      </c>
      <c r="E62" s="16" t="s">
        <v>221</v>
      </c>
    </row>
    <row r="63" spans="1:5" ht="20.100000000000001" customHeight="1" x14ac:dyDescent="0.15">
      <c r="A63" s="21">
        <v>60</v>
      </c>
      <c r="B63" s="11" t="s">
        <v>279</v>
      </c>
      <c r="C63" s="21" t="s">
        <v>280</v>
      </c>
      <c r="D63" s="16">
        <v>60</v>
      </c>
      <c r="E63" s="16" t="s">
        <v>222</v>
      </c>
    </row>
    <row r="64" spans="1:5" ht="20.100000000000001" customHeight="1" x14ac:dyDescent="0.15">
      <c r="A64" s="21">
        <v>61</v>
      </c>
      <c r="B64" s="11" t="s">
        <v>279</v>
      </c>
      <c r="C64" s="21" t="s">
        <v>280</v>
      </c>
      <c r="D64" s="16">
        <v>61</v>
      </c>
      <c r="E64" s="16" t="s">
        <v>223</v>
      </c>
    </row>
    <row r="65" spans="1:5" ht="20.100000000000001" customHeight="1" x14ac:dyDescent="0.15">
      <c r="A65" s="21">
        <v>62</v>
      </c>
      <c r="B65" s="11" t="s">
        <v>281</v>
      </c>
      <c r="C65" s="21" t="s">
        <v>282</v>
      </c>
      <c r="D65" s="16">
        <v>62</v>
      </c>
      <c r="E65" s="16" t="s">
        <v>224</v>
      </c>
    </row>
    <row r="66" spans="1:5" ht="20.100000000000001" customHeight="1" x14ac:dyDescent="0.15">
      <c r="A66" s="21">
        <v>63</v>
      </c>
      <c r="B66" s="11" t="s">
        <v>281</v>
      </c>
      <c r="C66" s="21" t="s">
        <v>282</v>
      </c>
      <c r="D66" s="16">
        <v>63</v>
      </c>
      <c r="E66" s="16" t="s">
        <v>225</v>
      </c>
    </row>
    <row r="67" spans="1:5" ht="20.100000000000001" customHeight="1" x14ac:dyDescent="0.15">
      <c r="A67" s="21">
        <v>64</v>
      </c>
      <c r="B67" s="11" t="s">
        <v>281</v>
      </c>
      <c r="C67" s="21" t="s">
        <v>282</v>
      </c>
      <c r="D67" s="16">
        <v>64</v>
      </c>
      <c r="E67" s="16" t="s">
        <v>226</v>
      </c>
    </row>
    <row r="68" spans="1:5" ht="20.100000000000001" customHeight="1" x14ac:dyDescent="0.15">
      <c r="A68" s="21">
        <v>65</v>
      </c>
      <c r="B68" s="11" t="s">
        <v>281</v>
      </c>
      <c r="C68" s="21" t="s">
        <v>282</v>
      </c>
      <c r="D68" s="16">
        <v>65</v>
      </c>
      <c r="E68" s="16" t="s">
        <v>227</v>
      </c>
    </row>
    <row r="69" spans="1:5" ht="20.100000000000001" customHeight="1" x14ac:dyDescent="0.15">
      <c r="A69" s="21">
        <v>66</v>
      </c>
      <c r="B69" s="11" t="s">
        <v>281</v>
      </c>
      <c r="C69" s="21" t="s">
        <v>282</v>
      </c>
      <c r="D69" s="16">
        <v>66</v>
      </c>
      <c r="E69" s="16" t="s">
        <v>228</v>
      </c>
    </row>
    <row r="70" spans="1:5" ht="20.100000000000001" customHeight="1" x14ac:dyDescent="0.15">
      <c r="A70" s="21">
        <v>67</v>
      </c>
      <c r="B70" s="11" t="s">
        <v>281</v>
      </c>
      <c r="C70" s="21" t="s">
        <v>282</v>
      </c>
      <c r="D70" s="16">
        <v>67</v>
      </c>
      <c r="E70" s="16" t="s">
        <v>229</v>
      </c>
    </row>
    <row r="71" spans="1:5" ht="20.100000000000001" customHeight="1" x14ac:dyDescent="0.15">
      <c r="A71" s="21">
        <v>68</v>
      </c>
      <c r="B71" s="11" t="s">
        <v>283</v>
      </c>
      <c r="C71" s="21" t="s">
        <v>284</v>
      </c>
      <c r="D71" s="16">
        <v>68</v>
      </c>
      <c r="E71" s="16" t="s">
        <v>230</v>
      </c>
    </row>
    <row r="72" spans="1:5" ht="20.100000000000001" customHeight="1" x14ac:dyDescent="0.15">
      <c r="A72" s="21">
        <v>69</v>
      </c>
      <c r="B72" s="11" t="s">
        <v>283</v>
      </c>
      <c r="C72" s="21" t="s">
        <v>284</v>
      </c>
      <c r="D72" s="16">
        <v>69</v>
      </c>
      <c r="E72" s="16" t="s">
        <v>231</v>
      </c>
    </row>
    <row r="73" spans="1:5" ht="20.100000000000001" customHeight="1" x14ac:dyDescent="0.15">
      <c r="A73" s="21">
        <v>70</v>
      </c>
      <c r="B73" s="11" t="s">
        <v>283</v>
      </c>
      <c r="C73" s="21" t="s">
        <v>284</v>
      </c>
      <c r="D73" s="16">
        <v>70</v>
      </c>
      <c r="E73" s="16" t="s">
        <v>232</v>
      </c>
    </row>
    <row r="74" spans="1:5" ht="20.100000000000001" customHeight="1" x14ac:dyDescent="0.15">
      <c r="A74" s="21">
        <v>71</v>
      </c>
      <c r="B74" s="11" t="s">
        <v>285</v>
      </c>
      <c r="C74" s="21" t="s">
        <v>286</v>
      </c>
      <c r="D74" s="16">
        <v>71</v>
      </c>
      <c r="E74" s="16" t="s">
        <v>233</v>
      </c>
    </row>
    <row r="75" spans="1:5" ht="20.100000000000001" customHeight="1" x14ac:dyDescent="0.15">
      <c r="A75" s="21">
        <v>72</v>
      </c>
      <c r="B75" s="11" t="s">
        <v>285</v>
      </c>
      <c r="C75" s="21" t="s">
        <v>286</v>
      </c>
      <c r="D75" s="16">
        <v>72</v>
      </c>
      <c r="E75" s="16" t="s">
        <v>234</v>
      </c>
    </row>
    <row r="76" spans="1:5" ht="20.100000000000001" customHeight="1" x14ac:dyDescent="0.15">
      <c r="A76" s="21">
        <v>73</v>
      </c>
      <c r="B76" s="11" t="s">
        <v>285</v>
      </c>
      <c r="C76" s="21" t="s">
        <v>286</v>
      </c>
      <c r="D76" s="16">
        <v>73</v>
      </c>
      <c r="E76" s="16" t="s">
        <v>235</v>
      </c>
    </row>
    <row r="77" spans="1:5" ht="20.100000000000001" customHeight="1" x14ac:dyDescent="0.15">
      <c r="A77" s="21">
        <v>74</v>
      </c>
      <c r="B77" s="11" t="s">
        <v>285</v>
      </c>
      <c r="C77" s="21" t="s">
        <v>286</v>
      </c>
      <c r="D77" s="16">
        <v>74</v>
      </c>
      <c r="E77" s="16" t="s">
        <v>236</v>
      </c>
    </row>
    <row r="78" spans="1:5" ht="20.100000000000001" customHeight="1" x14ac:dyDescent="0.15">
      <c r="A78" s="21">
        <v>75</v>
      </c>
      <c r="B78" s="11" t="s">
        <v>287</v>
      </c>
      <c r="C78" s="21" t="s">
        <v>288</v>
      </c>
      <c r="D78" s="16">
        <v>75</v>
      </c>
      <c r="E78" s="16" t="s">
        <v>237</v>
      </c>
    </row>
    <row r="79" spans="1:5" ht="20.100000000000001" customHeight="1" x14ac:dyDescent="0.15">
      <c r="A79" s="21">
        <v>76</v>
      </c>
      <c r="B79" s="11" t="s">
        <v>287</v>
      </c>
      <c r="C79" s="21" t="s">
        <v>288</v>
      </c>
      <c r="D79" s="16">
        <v>76</v>
      </c>
      <c r="E79" s="16" t="s">
        <v>238</v>
      </c>
    </row>
    <row r="80" spans="1:5" ht="20.100000000000001" customHeight="1" x14ac:dyDescent="0.15">
      <c r="A80" s="21">
        <v>77</v>
      </c>
      <c r="B80" s="11" t="s">
        <v>287</v>
      </c>
      <c r="C80" s="21" t="s">
        <v>288</v>
      </c>
      <c r="D80" s="16">
        <v>77</v>
      </c>
      <c r="E80" s="16" t="s">
        <v>239</v>
      </c>
    </row>
    <row r="81" spans="1:5" ht="20.100000000000001" customHeight="1" x14ac:dyDescent="0.15">
      <c r="A81" s="21">
        <v>78</v>
      </c>
      <c r="B81" s="11" t="s">
        <v>289</v>
      </c>
      <c r="C81" s="21" t="s">
        <v>290</v>
      </c>
      <c r="D81" s="16">
        <v>78</v>
      </c>
      <c r="E81" s="16" t="s">
        <v>240</v>
      </c>
    </row>
    <row r="82" spans="1:5" ht="20.100000000000001" customHeight="1" x14ac:dyDescent="0.15">
      <c r="A82" s="21">
        <v>79</v>
      </c>
      <c r="B82" s="11" t="s">
        <v>289</v>
      </c>
      <c r="C82" s="21" t="s">
        <v>290</v>
      </c>
      <c r="D82" s="16">
        <v>79</v>
      </c>
      <c r="E82" s="16" t="s">
        <v>241</v>
      </c>
    </row>
    <row r="83" spans="1:5" ht="20.100000000000001" customHeight="1" x14ac:dyDescent="0.15">
      <c r="A83" s="21">
        <v>80</v>
      </c>
      <c r="B83" s="11" t="s">
        <v>289</v>
      </c>
      <c r="C83" s="21" t="s">
        <v>290</v>
      </c>
      <c r="D83" s="16">
        <v>80</v>
      </c>
      <c r="E83" s="16" t="s">
        <v>242</v>
      </c>
    </row>
    <row r="84" spans="1:5" ht="20.100000000000001" customHeight="1" x14ac:dyDescent="0.15">
      <c r="A84" s="21">
        <v>81</v>
      </c>
      <c r="B84" s="11" t="s">
        <v>291</v>
      </c>
      <c r="C84" s="21" t="s">
        <v>292</v>
      </c>
      <c r="D84" s="16">
        <v>81</v>
      </c>
      <c r="E84" s="16" t="s">
        <v>243</v>
      </c>
    </row>
    <row r="85" spans="1:5" ht="20.100000000000001" customHeight="1" x14ac:dyDescent="0.15">
      <c r="A85" s="21">
        <v>82</v>
      </c>
      <c r="B85" s="11" t="s">
        <v>291</v>
      </c>
      <c r="C85" s="21" t="s">
        <v>292</v>
      </c>
      <c r="D85" s="16">
        <v>82</v>
      </c>
      <c r="E85" s="16" t="s">
        <v>244</v>
      </c>
    </row>
    <row r="86" spans="1:5" ht="20.100000000000001" customHeight="1" x14ac:dyDescent="0.15">
      <c r="A86" s="21">
        <v>83</v>
      </c>
      <c r="B86" s="11" t="s">
        <v>293</v>
      </c>
      <c r="C86" s="21" t="s">
        <v>294</v>
      </c>
      <c r="D86" s="16">
        <v>83</v>
      </c>
      <c r="E86" s="16" t="s">
        <v>245</v>
      </c>
    </row>
    <row r="87" spans="1:5" ht="20.100000000000001" customHeight="1" x14ac:dyDescent="0.15">
      <c r="A87" s="21">
        <v>84</v>
      </c>
      <c r="B87" s="11" t="s">
        <v>293</v>
      </c>
      <c r="C87" s="21" t="s">
        <v>294</v>
      </c>
      <c r="D87" s="16">
        <v>84</v>
      </c>
      <c r="E87" s="16" t="s">
        <v>246</v>
      </c>
    </row>
    <row r="88" spans="1:5" ht="20.100000000000001" customHeight="1" x14ac:dyDescent="0.15">
      <c r="A88" s="21">
        <v>85</v>
      </c>
      <c r="B88" s="11" t="s">
        <v>293</v>
      </c>
      <c r="C88" s="21" t="s">
        <v>294</v>
      </c>
      <c r="D88" s="16">
        <v>85</v>
      </c>
      <c r="E88" s="16" t="s">
        <v>247</v>
      </c>
    </row>
    <row r="89" spans="1:5" ht="20.100000000000001" customHeight="1" x14ac:dyDescent="0.15">
      <c r="A89" s="21">
        <v>86</v>
      </c>
      <c r="B89" s="11" t="s">
        <v>295</v>
      </c>
      <c r="C89" s="21" t="s">
        <v>296</v>
      </c>
      <c r="D89" s="16">
        <v>86</v>
      </c>
      <c r="E89" s="16" t="s">
        <v>248</v>
      </c>
    </row>
    <row r="90" spans="1:5" ht="20.100000000000001" customHeight="1" x14ac:dyDescent="0.15">
      <c r="A90" s="21">
        <v>87</v>
      </c>
      <c r="B90" s="11" t="s">
        <v>295</v>
      </c>
      <c r="C90" s="21" t="s">
        <v>296</v>
      </c>
      <c r="D90" s="16">
        <v>87</v>
      </c>
      <c r="E90" s="16" t="s">
        <v>249</v>
      </c>
    </row>
    <row r="91" spans="1:5" ht="20.100000000000001" customHeight="1" x14ac:dyDescent="0.15">
      <c r="A91" s="21">
        <v>88</v>
      </c>
      <c r="B91" s="11" t="s">
        <v>297</v>
      </c>
      <c r="C91" s="21" t="s">
        <v>298</v>
      </c>
      <c r="D91" s="16">
        <v>88</v>
      </c>
      <c r="E91" s="16" t="s">
        <v>250</v>
      </c>
    </row>
    <row r="92" spans="1:5" ht="20.100000000000001" customHeight="1" x14ac:dyDescent="0.15">
      <c r="A92" s="21">
        <v>89</v>
      </c>
      <c r="B92" s="11" t="s">
        <v>297</v>
      </c>
      <c r="C92" s="21" t="s">
        <v>298</v>
      </c>
      <c r="D92" s="16">
        <v>89</v>
      </c>
      <c r="E92" s="16" t="s">
        <v>251</v>
      </c>
    </row>
    <row r="93" spans="1:5" ht="20.100000000000001" customHeight="1" x14ac:dyDescent="0.15">
      <c r="A93" s="21">
        <v>90</v>
      </c>
      <c r="B93" s="11" t="s">
        <v>297</v>
      </c>
      <c r="C93" s="21" t="s">
        <v>298</v>
      </c>
      <c r="D93" s="16">
        <v>90</v>
      </c>
      <c r="E93" s="16" t="s">
        <v>252</v>
      </c>
    </row>
    <row r="94" spans="1:5" ht="20.100000000000001" customHeight="1" x14ac:dyDescent="0.15">
      <c r="A94" s="21">
        <v>91</v>
      </c>
      <c r="B94" s="11" t="s">
        <v>297</v>
      </c>
      <c r="C94" s="21" t="s">
        <v>298</v>
      </c>
      <c r="D94" s="16">
        <v>91</v>
      </c>
      <c r="E94" s="16" t="s">
        <v>253</v>
      </c>
    </row>
    <row r="95" spans="1:5" ht="20.100000000000001" customHeight="1" x14ac:dyDescent="0.15">
      <c r="A95" s="21">
        <v>92</v>
      </c>
      <c r="B95" s="11" t="s">
        <v>297</v>
      </c>
      <c r="C95" s="21" t="s">
        <v>298</v>
      </c>
      <c r="D95" s="16">
        <v>92</v>
      </c>
      <c r="E95" s="16" t="s">
        <v>254</v>
      </c>
    </row>
    <row r="96" spans="1:5" ht="20.100000000000001" customHeight="1" x14ac:dyDescent="0.15">
      <c r="A96" s="21">
        <v>93</v>
      </c>
      <c r="B96" s="11" t="s">
        <v>297</v>
      </c>
      <c r="C96" s="21" t="s">
        <v>298</v>
      </c>
      <c r="D96" s="16">
        <v>93</v>
      </c>
      <c r="E96" s="16" t="s">
        <v>255</v>
      </c>
    </row>
    <row r="97" spans="1:5" ht="20.100000000000001" customHeight="1" x14ac:dyDescent="0.15">
      <c r="A97" s="21">
        <v>94</v>
      </c>
      <c r="B97" s="11" t="s">
        <v>297</v>
      </c>
      <c r="C97" s="21" t="s">
        <v>298</v>
      </c>
      <c r="D97" s="16">
        <v>94</v>
      </c>
      <c r="E97" s="16" t="s">
        <v>256</v>
      </c>
    </row>
    <row r="98" spans="1:5" ht="20.100000000000001" customHeight="1" x14ac:dyDescent="0.15">
      <c r="A98" s="21">
        <v>95</v>
      </c>
      <c r="B98" s="11" t="s">
        <v>297</v>
      </c>
      <c r="C98" s="21" t="s">
        <v>298</v>
      </c>
      <c r="D98" s="16">
        <v>95</v>
      </c>
      <c r="E98" s="16" t="s">
        <v>257</v>
      </c>
    </row>
    <row r="99" spans="1:5" ht="20.100000000000001" customHeight="1" x14ac:dyDescent="0.15">
      <c r="A99" s="21">
        <v>96</v>
      </c>
      <c r="B99" s="11" t="s">
        <v>297</v>
      </c>
      <c r="C99" s="21" t="s">
        <v>298</v>
      </c>
      <c r="D99" s="16">
        <v>96</v>
      </c>
      <c r="E99" s="16" t="s">
        <v>258</v>
      </c>
    </row>
    <row r="100" spans="1:5" ht="20.100000000000001" customHeight="1" x14ac:dyDescent="0.15">
      <c r="A100" s="21">
        <v>97</v>
      </c>
      <c r="B100" s="11" t="s">
        <v>299</v>
      </c>
      <c r="C100" s="21" t="s">
        <v>300</v>
      </c>
      <c r="D100" s="16">
        <v>97</v>
      </c>
      <c r="E100" s="16" t="s">
        <v>259</v>
      </c>
    </row>
    <row r="101" spans="1:5" ht="20.100000000000001" customHeight="1" x14ac:dyDescent="0.15">
      <c r="A101" s="21">
        <v>98</v>
      </c>
      <c r="B101" s="11" t="s">
        <v>299</v>
      </c>
      <c r="C101" s="21" t="s">
        <v>300</v>
      </c>
      <c r="D101" s="16">
        <v>98</v>
      </c>
      <c r="E101" s="16" t="s">
        <v>260</v>
      </c>
    </row>
    <row r="102" spans="1:5" ht="20.100000000000001" customHeight="1" x14ac:dyDescent="0.15">
      <c r="A102" s="23">
        <v>99</v>
      </c>
      <c r="B102" s="22" t="s">
        <v>301</v>
      </c>
      <c r="C102" s="23" t="s">
        <v>261</v>
      </c>
      <c r="D102" s="14">
        <v>99</v>
      </c>
      <c r="E102" s="14" t="s">
        <v>261</v>
      </c>
    </row>
  </sheetData>
  <sheetProtection sheet="1" objects="1" scenarios="1" autoFilter="0"/>
  <phoneticPr fontId="2"/>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K21"/>
  <sheetViews>
    <sheetView showGridLines="0" view="pageBreakPreview" zoomScaleNormal="85" zoomScaleSheetLayoutView="100" workbookViewId="0">
      <selection activeCell="B7" sqref="B7"/>
    </sheetView>
  </sheetViews>
  <sheetFormatPr defaultRowHeight="13.5" x14ac:dyDescent="0.15"/>
  <cols>
    <col min="1" max="1" width="1.625" style="13" customWidth="1"/>
    <col min="2" max="2" width="22.625" style="13" customWidth="1"/>
    <col min="3" max="4" width="22.625" style="39" customWidth="1"/>
    <col min="5" max="5" width="8.125" style="39" bestFit="1" customWidth="1"/>
    <col min="6" max="8" width="3.625" style="39" customWidth="1"/>
    <col min="9" max="9" width="8.125" style="39" bestFit="1" customWidth="1"/>
    <col min="10" max="10" width="1.625" style="13" customWidth="1"/>
    <col min="11" max="16384" width="9" style="13"/>
  </cols>
  <sheetData>
    <row r="2" spans="2:11" ht="16.5" customHeight="1" x14ac:dyDescent="0.15">
      <c r="B2" s="38" t="s">
        <v>337</v>
      </c>
    </row>
    <row r="3" spans="2:11" ht="60" customHeight="1" x14ac:dyDescent="0.15">
      <c r="B3" s="283" t="s">
        <v>343</v>
      </c>
      <c r="C3" s="283"/>
      <c r="D3" s="283"/>
      <c r="E3" s="283"/>
      <c r="F3" s="283"/>
      <c r="G3" s="283"/>
      <c r="H3" s="283"/>
      <c r="I3" s="283"/>
    </row>
    <row r="4" spans="2:11" ht="16.5" customHeight="1" x14ac:dyDescent="0.15">
      <c r="B4" s="52" t="str">
        <f>"(企業名　"&amp;'1号の２'!E4&amp;")"</f>
        <v>(企業名　)</v>
      </c>
      <c r="K4" s="18" t="s">
        <v>305</v>
      </c>
    </row>
    <row r="5" spans="2:11" ht="32.25" customHeight="1" x14ac:dyDescent="0.15">
      <c r="B5" s="282" t="s">
        <v>336</v>
      </c>
      <c r="C5" s="284" t="s">
        <v>339</v>
      </c>
      <c r="D5" s="286" t="s">
        <v>341</v>
      </c>
      <c r="E5" s="288" t="s">
        <v>334</v>
      </c>
      <c r="F5" s="289"/>
      <c r="G5" s="289"/>
      <c r="H5" s="290"/>
      <c r="I5" s="286" t="s">
        <v>340</v>
      </c>
    </row>
    <row r="6" spans="2:11" ht="59.25" customHeight="1" x14ac:dyDescent="0.15">
      <c r="B6" s="282"/>
      <c r="C6" s="285"/>
      <c r="D6" s="287"/>
      <c r="E6" s="43" t="s">
        <v>335</v>
      </c>
      <c r="F6" s="42" t="s">
        <v>8</v>
      </c>
      <c r="G6" s="42" t="s">
        <v>71</v>
      </c>
      <c r="H6" s="42" t="s">
        <v>72</v>
      </c>
      <c r="I6" s="287"/>
    </row>
    <row r="7" spans="2:11" ht="30" customHeight="1" x14ac:dyDescent="0.15">
      <c r="B7" s="58"/>
      <c r="C7" s="165"/>
      <c r="D7" s="166"/>
      <c r="E7" s="167"/>
      <c r="F7" s="168"/>
      <c r="G7" s="58"/>
      <c r="H7" s="58"/>
      <c r="I7" s="166"/>
    </row>
    <row r="8" spans="2:11" ht="30" customHeight="1" x14ac:dyDescent="0.15">
      <c r="B8" s="58"/>
      <c r="C8" s="165"/>
      <c r="D8" s="166"/>
      <c r="E8" s="167"/>
      <c r="F8" s="168"/>
      <c r="G8" s="58"/>
      <c r="H8" s="58"/>
      <c r="I8" s="166"/>
    </row>
    <row r="9" spans="2:11" ht="30" customHeight="1" x14ac:dyDescent="0.15">
      <c r="B9" s="58"/>
      <c r="C9" s="165"/>
      <c r="D9" s="166"/>
      <c r="E9" s="167"/>
      <c r="F9" s="168"/>
      <c r="G9" s="58"/>
      <c r="H9" s="58"/>
      <c r="I9" s="166"/>
    </row>
    <row r="10" spans="2:11" ht="30" customHeight="1" x14ac:dyDescent="0.15">
      <c r="B10" s="58"/>
      <c r="C10" s="165"/>
      <c r="D10" s="166"/>
      <c r="E10" s="167"/>
      <c r="F10" s="168"/>
      <c r="G10" s="58"/>
      <c r="H10" s="58"/>
      <c r="I10" s="166"/>
    </row>
    <row r="11" spans="2:11" ht="30" customHeight="1" x14ac:dyDescent="0.15">
      <c r="B11" s="58"/>
      <c r="C11" s="165"/>
      <c r="D11" s="166"/>
      <c r="E11" s="167"/>
      <c r="F11" s="168"/>
      <c r="G11" s="58"/>
      <c r="H11" s="58"/>
      <c r="I11" s="166"/>
    </row>
    <row r="12" spans="2:11" ht="30" customHeight="1" x14ac:dyDescent="0.15">
      <c r="B12" s="58"/>
      <c r="C12" s="165"/>
      <c r="D12" s="166"/>
      <c r="E12" s="167"/>
      <c r="F12" s="168"/>
      <c r="G12" s="58"/>
      <c r="H12" s="58"/>
      <c r="I12" s="166"/>
    </row>
    <row r="13" spans="2:11" ht="30" customHeight="1" x14ac:dyDescent="0.15">
      <c r="B13" s="58"/>
      <c r="C13" s="165"/>
      <c r="D13" s="166"/>
      <c r="E13" s="167"/>
      <c r="F13" s="168"/>
      <c r="G13" s="58"/>
      <c r="H13" s="58"/>
      <c r="I13" s="166"/>
    </row>
    <row r="14" spans="2:11" ht="30" customHeight="1" x14ac:dyDescent="0.15">
      <c r="B14" s="58"/>
      <c r="C14" s="165"/>
      <c r="D14" s="166"/>
      <c r="E14" s="167"/>
      <c r="F14" s="168"/>
      <c r="G14" s="58"/>
      <c r="H14" s="58"/>
      <c r="I14" s="166"/>
    </row>
    <row r="15" spans="2:11" ht="30" customHeight="1" x14ac:dyDescent="0.15">
      <c r="B15" s="58"/>
      <c r="C15" s="165"/>
      <c r="D15" s="166"/>
      <c r="E15" s="167"/>
      <c r="F15" s="168"/>
      <c r="G15" s="58"/>
      <c r="H15" s="58"/>
      <c r="I15" s="166"/>
    </row>
    <row r="16" spans="2:11" ht="30" customHeight="1" x14ac:dyDescent="0.15">
      <c r="B16" s="58"/>
      <c r="C16" s="165"/>
      <c r="D16" s="166"/>
      <c r="E16" s="167"/>
      <c r="F16" s="168"/>
      <c r="G16" s="58"/>
      <c r="H16" s="58"/>
      <c r="I16" s="166"/>
    </row>
    <row r="17" spans="2:9" ht="30" customHeight="1" x14ac:dyDescent="0.15">
      <c r="B17" s="58"/>
      <c r="C17" s="165"/>
      <c r="D17" s="166"/>
      <c r="E17" s="167"/>
      <c r="F17" s="168"/>
      <c r="G17" s="58"/>
      <c r="H17" s="58"/>
      <c r="I17" s="166"/>
    </row>
    <row r="18" spans="2:9" ht="30" customHeight="1" x14ac:dyDescent="0.15">
      <c r="B18" s="58"/>
      <c r="C18" s="165"/>
      <c r="D18" s="166"/>
      <c r="E18" s="167"/>
      <c r="F18" s="168"/>
      <c r="G18" s="58"/>
      <c r="H18" s="58"/>
      <c r="I18" s="166"/>
    </row>
    <row r="19" spans="2:9" ht="30" customHeight="1" x14ac:dyDescent="0.15">
      <c r="B19" s="58"/>
      <c r="C19" s="165"/>
      <c r="D19" s="166"/>
      <c r="E19" s="167"/>
      <c r="F19" s="168"/>
      <c r="G19" s="58"/>
      <c r="H19" s="58"/>
      <c r="I19" s="166"/>
    </row>
    <row r="20" spans="2:9" ht="16.5" customHeight="1" x14ac:dyDescent="0.15">
      <c r="B20" s="57" t="s">
        <v>338</v>
      </c>
      <c r="C20" s="40"/>
      <c r="D20" s="40"/>
      <c r="E20" s="44"/>
      <c r="F20" s="40"/>
      <c r="G20" s="40"/>
      <c r="H20" s="40"/>
      <c r="I20" s="40"/>
    </row>
    <row r="21" spans="2:9" ht="16.5" customHeight="1" x14ac:dyDescent="0.15">
      <c r="B21" s="41" t="s">
        <v>342</v>
      </c>
      <c r="C21" s="40"/>
      <c r="D21" s="40"/>
      <c r="E21" s="44"/>
      <c r="F21" s="40"/>
      <c r="G21" s="40"/>
      <c r="H21" s="40"/>
      <c r="I21" s="40"/>
    </row>
  </sheetData>
  <mergeCells count="6">
    <mergeCell ref="B5:B6"/>
    <mergeCell ref="B3:I3"/>
    <mergeCell ref="C5:C6"/>
    <mergeCell ref="D5:D6"/>
    <mergeCell ref="E5:H5"/>
    <mergeCell ref="I5:I6"/>
  </mergeCells>
  <phoneticPr fontId="2"/>
  <conditionalFormatting sqref="B7:I19">
    <cfRule type="containsBlanks" dxfId="51" priority="3">
      <formula>LEN(TRIM(B7))=0</formula>
    </cfRule>
  </conditionalFormatting>
  <conditionalFormatting sqref="B4">
    <cfRule type="expression" dxfId="50" priority="4">
      <formula>LEN(INDIRECT(ADDRESS(ROW(),COLUMN())))&lt;7</formula>
    </cfRule>
  </conditionalFormatting>
  <dataValidations count="5">
    <dataValidation type="list" allowBlank="1" showInputMessage="1" showErrorMessage="1" sqref="E7:E19">
      <formula1>"T,S,H"</formula1>
    </dataValidation>
    <dataValidation type="list" allowBlank="1" showInputMessage="1" showErrorMessage="1" sqref="I7:I19">
      <formula1>"M,F"</formula1>
    </dataValidation>
    <dataValidation imeMode="halfKatakana" allowBlank="1" showInputMessage="1" showErrorMessage="1" sqref="C7:C19"/>
    <dataValidation type="list" allowBlank="1" showInputMessage="1" showErrorMessage="1" sqref="G7:G19">
      <formula1>"1,2,3,4,5,6,7,8,9,10,11,12"</formula1>
    </dataValidation>
    <dataValidation type="list" allowBlank="1" showInputMessage="1" showErrorMessage="1" sqref="H7:H19">
      <formula1>"1,2,3,4,5,6,7,8,9,10,11,12,13,14,15,16,17,18,19,20,21,22,23,24,25,26,27,28,29,30,31"</formula1>
    </dataValidation>
  </dataValidations>
  <printOptions horizontalCentered="1"/>
  <pageMargins left="0.39370078740157483" right="0.11811023622047245" top="1.0236220472440944" bottom="0.74803149606299213" header="0.39370078740157483"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B2:Q99"/>
  <sheetViews>
    <sheetView showGridLines="0" view="pageBreakPreview" zoomScaleNormal="100" zoomScaleSheetLayoutView="100" workbookViewId="0">
      <selection activeCell="D6" sqref="D6:O28"/>
    </sheetView>
  </sheetViews>
  <sheetFormatPr defaultRowHeight="13.5" x14ac:dyDescent="0.15"/>
  <cols>
    <col min="1" max="1" width="1.625" style="13" customWidth="1"/>
    <col min="2" max="2" width="2.5" style="13" bestFit="1" customWidth="1"/>
    <col min="3" max="3" width="17.25" style="13" bestFit="1" customWidth="1"/>
    <col min="4" max="5" width="5.625" style="13" customWidth="1"/>
    <col min="6" max="6" width="3.375" style="13" bestFit="1" customWidth="1"/>
    <col min="7" max="7" width="5.625" style="13" customWidth="1"/>
    <col min="8" max="8" width="3.375" style="13" bestFit="1" customWidth="1"/>
    <col min="9" max="10" width="5.625" style="13" customWidth="1"/>
    <col min="11" max="11" width="3.375" style="13" bestFit="1" customWidth="1"/>
    <col min="12" max="12" width="5.625" style="13" customWidth="1"/>
    <col min="13" max="13" width="3.375" style="13" bestFit="1" customWidth="1"/>
    <col min="14" max="14" width="15.625" style="13" customWidth="1"/>
    <col min="15" max="15" width="3.375" style="13" bestFit="1" customWidth="1"/>
    <col min="16" max="16" width="1.625" style="13" customWidth="1"/>
    <col min="17" max="16384" width="9" style="13"/>
  </cols>
  <sheetData>
    <row r="2" spans="2:17" ht="16.5" customHeight="1" x14ac:dyDescent="0.15">
      <c r="B2" s="13" t="s">
        <v>345</v>
      </c>
    </row>
    <row r="3" spans="2:17" ht="16.5" customHeight="1" x14ac:dyDescent="0.15">
      <c r="B3" s="310" t="s">
        <v>354</v>
      </c>
      <c r="C3" s="310"/>
      <c r="D3" s="310"/>
      <c r="E3" s="310"/>
      <c r="F3" s="310"/>
      <c r="G3" s="310"/>
      <c r="H3" s="310"/>
      <c r="I3" s="310"/>
      <c r="J3" s="310"/>
      <c r="K3" s="310"/>
      <c r="L3" s="310"/>
      <c r="M3" s="310"/>
      <c r="N3" s="310"/>
      <c r="O3" s="310"/>
    </row>
    <row r="4" spans="2:17" ht="30" customHeight="1" x14ac:dyDescent="0.15">
      <c r="B4" s="14"/>
      <c r="C4" s="47" t="s">
        <v>96</v>
      </c>
      <c r="D4" s="313" t="str">
        <f>IF('1号の２'!E4=0,"",'1号の２'!E4)</f>
        <v/>
      </c>
      <c r="E4" s="314"/>
      <c r="F4" s="314"/>
      <c r="G4" s="314"/>
      <c r="H4" s="314"/>
      <c r="I4" s="314"/>
      <c r="J4" s="314"/>
      <c r="K4" s="314"/>
      <c r="L4" s="314"/>
      <c r="M4" s="314"/>
      <c r="N4" s="314"/>
      <c r="O4" s="315"/>
      <c r="Q4" s="18" t="s">
        <v>305</v>
      </c>
    </row>
    <row r="5" spans="2:17" ht="30" customHeight="1" x14ac:dyDescent="0.15">
      <c r="B5" s="59" t="s">
        <v>409</v>
      </c>
      <c r="C5" s="17" t="s">
        <v>516</v>
      </c>
      <c r="D5" s="313" t="str">
        <f>IF('１号の５'!I22=0,"",IF('１号の５'!I22&gt;2000000,"大規模支援","小規模支援"))</f>
        <v/>
      </c>
      <c r="E5" s="314"/>
      <c r="F5" s="314"/>
      <c r="G5" s="314"/>
      <c r="H5" s="314"/>
      <c r="I5" s="314"/>
      <c r="J5" s="314"/>
      <c r="K5" s="314"/>
      <c r="L5" s="314"/>
      <c r="M5" s="314"/>
      <c r="N5" s="314"/>
      <c r="O5" s="315"/>
      <c r="Q5" s="18" t="s">
        <v>356</v>
      </c>
    </row>
    <row r="6" spans="2:17" ht="30" customHeight="1" x14ac:dyDescent="0.15">
      <c r="B6" s="291" t="s">
        <v>410</v>
      </c>
      <c r="C6" s="294" t="s">
        <v>517</v>
      </c>
      <c r="D6" s="319"/>
      <c r="E6" s="320"/>
      <c r="F6" s="320"/>
      <c r="G6" s="320"/>
      <c r="H6" s="320"/>
      <c r="I6" s="320"/>
      <c r="J6" s="320"/>
      <c r="K6" s="320"/>
      <c r="L6" s="320"/>
      <c r="M6" s="320"/>
      <c r="N6" s="320"/>
      <c r="O6" s="321"/>
      <c r="Q6" s="19" t="s">
        <v>500</v>
      </c>
    </row>
    <row r="7" spans="2:17" ht="30" customHeight="1" x14ac:dyDescent="0.15">
      <c r="B7" s="292"/>
      <c r="C7" s="295"/>
      <c r="D7" s="304"/>
      <c r="E7" s="305"/>
      <c r="F7" s="305"/>
      <c r="G7" s="305"/>
      <c r="H7" s="305"/>
      <c r="I7" s="305"/>
      <c r="J7" s="305"/>
      <c r="K7" s="305"/>
      <c r="L7" s="305"/>
      <c r="M7" s="305"/>
      <c r="N7" s="305"/>
      <c r="O7" s="306"/>
    </row>
    <row r="8" spans="2:17" ht="30" customHeight="1" x14ac:dyDescent="0.15">
      <c r="B8" s="292"/>
      <c r="C8" s="295"/>
      <c r="D8" s="304"/>
      <c r="E8" s="305"/>
      <c r="F8" s="305"/>
      <c r="G8" s="305"/>
      <c r="H8" s="305"/>
      <c r="I8" s="305"/>
      <c r="J8" s="305"/>
      <c r="K8" s="305"/>
      <c r="L8" s="305"/>
      <c r="M8" s="305"/>
      <c r="N8" s="305"/>
      <c r="O8" s="306"/>
    </row>
    <row r="9" spans="2:17" ht="30" customHeight="1" x14ac:dyDescent="0.15">
      <c r="B9" s="292"/>
      <c r="C9" s="295"/>
      <c r="D9" s="304"/>
      <c r="E9" s="305"/>
      <c r="F9" s="305"/>
      <c r="G9" s="305"/>
      <c r="H9" s="305"/>
      <c r="I9" s="305"/>
      <c r="J9" s="305"/>
      <c r="K9" s="305"/>
      <c r="L9" s="305"/>
      <c r="M9" s="305"/>
      <c r="N9" s="305"/>
      <c r="O9" s="306"/>
    </row>
    <row r="10" spans="2:17" ht="30" customHeight="1" x14ac:dyDescent="0.15">
      <c r="B10" s="292"/>
      <c r="C10" s="295"/>
      <c r="D10" s="304"/>
      <c r="E10" s="305"/>
      <c r="F10" s="305"/>
      <c r="G10" s="305"/>
      <c r="H10" s="305"/>
      <c r="I10" s="305"/>
      <c r="J10" s="305"/>
      <c r="K10" s="305"/>
      <c r="L10" s="305"/>
      <c r="M10" s="305"/>
      <c r="N10" s="305"/>
      <c r="O10" s="306"/>
    </row>
    <row r="11" spans="2:17" ht="30" customHeight="1" x14ac:dyDescent="0.15">
      <c r="B11" s="292"/>
      <c r="C11" s="295"/>
      <c r="D11" s="304"/>
      <c r="E11" s="305"/>
      <c r="F11" s="305"/>
      <c r="G11" s="305"/>
      <c r="H11" s="305"/>
      <c r="I11" s="305"/>
      <c r="J11" s="305"/>
      <c r="K11" s="305"/>
      <c r="L11" s="305"/>
      <c r="M11" s="305"/>
      <c r="N11" s="305"/>
      <c r="O11" s="306"/>
    </row>
    <row r="12" spans="2:17" ht="30" customHeight="1" x14ac:dyDescent="0.15">
      <c r="B12" s="292"/>
      <c r="C12" s="295"/>
      <c r="D12" s="304"/>
      <c r="E12" s="305"/>
      <c r="F12" s="305"/>
      <c r="G12" s="305"/>
      <c r="H12" s="305"/>
      <c r="I12" s="305"/>
      <c r="J12" s="305"/>
      <c r="K12" s="305"/>
      <c r="L12" s="305"/>
      <c r="M12" s="305"/>
      <c r="N12" s="305"/>
      <c r="O12" s="306"/>
    </row>
    <row r="13" spans="2:17" ht="30" customHeight="1" x14ac:dyDescent="0.15">
      <c r="B13" s="292"/>
      <c r="C13" s="295"/>
      <c r="D13" s="304"/>
      <c r="E13" s="305"/>
      <c r="F13" s="305"/>
      <c r="G13" s="305"/>
      <c r="H13" s="305"/>
      <c r="I13" s="305"/>
      <c r="J13" s="305"/>
      <c r="K13" s="305"/>
      <c r="L13" s="305"/>
      <c r="M13" s="305"/>
      <c r="N13" s="305"/>
      <c r="O13" s="306"/>
    </row>
    <row r="14" spans="2:17" ht="30" customHeight="1" x14ac:dyDescent="0.15">
      <c r="B14" s="292"/>
      <c r="C14" s="295"/>
      <c r="D14" s="304"/>
      <c r="E14" s="305"/>
      <c r="F14" s="305"/>
      <c r="G14" s="305"/>
      <c r="H14" s="305"/>
      <c r="I14" s="305"/>
      <c r="J14" s="305"/>
      <c r="K14" s="305"/>
      <c r="L14" s="305"/>
      <c r="M14" s="305"/>
      <c r="N14" s="305"/>
      <c r="O14" s="306"/>
    </row>
    <row r="15" spans="2:17" ht="30" customHeight="1" x14ac:dyDescent="0.15">
      <c r="B15" s="292"/>
      <c r="C15" s="295"/>
      <c r="D15" s="304"/>
      <c r="E15" s="305"/>
      <c r="F15" s="305"/>
      <c r="G15" s="305"/>
      <c r="H15" s="305"/>
      <c r="I15" s="305"/>
      <c r="J15" s="305"/>
      <c r="K15" s="305"/>
      <c r="L15" s="305"/>
      <c r="M15" s="305"/>
      <c r="N15" s="305"/>
      <c r="O15" s="306"/>
    </row>
    <row r="16" spans="2:17" ht="30" customHeight="1" x14ac:dyDescent="0.15">
      <c r="B16" s="292"/>
      <c r="C16" s="295"/>
      <c r="D16" s="304"/>
      <c r="E16" s="305"/>
      <c r="F16" s="305"/>
      <c r="G16" s="305"/>
      <c r="H16" s="305"/>
      <c r="I16" s="305"/>
      <c r="J16" s="305"/>
      <c r="K16" s="305"/>
      <c r="L16" s="305"/>
      <c r="M16" s="305"/>
      <c r="N16" s="305"/>
      <c r="O16" s="306"/>
    </row>
    <row r="17" spans="2:17" ht="30" customHeight="1" x14ac:dyDescent="0.15">
      <c r="B17" s="292"/>
      <c r="C17" s="295"/>
      <c r="D17" s="304"/>
      <c r="E17" s="305"/>
      <c r="F17" s="305"/>
      <c r="G17" s="305"/>
      <c r="H17" s="305"/>
      <c r="I17" s="305"/>
      <c r="J17" s="305"/>
      <c r="K17" s="305"/>
      <c r="L17" s="305"/>
      <c r="M17" s="305"/>
      <c r="N17" s="305"/>
      <c r="O17" s="306"/>
    </row>
    <row r="18" spans="2:17" ht="30" customHeight="1" x14ac:dyDescent="0.15">
      <c r="B18" s="292"/>
      <c r="C18" s="295"/>
      <c r="D18" s="304"/>
      <c r="E18" s="305"/>
      <c r="F18" s="305"/>
      <c r="G18" s="305"/>
      <c r="H18" s="305"/>
      <c r="I18" s="305"/>
      <c r="J18" s="305"/>
      <c r="K18" s="305"/>
      <c r="L18" s="305"/>
      <c r="M18" s="305"/>
      <c r="N18" s="305"/>
      <c r="O18" s="306"/>
    </row>
    <row r="19" spans="2:17" ht="30" customHeight="1" x14ac:dyDescent="0.15">
      <c r="B19" s="292"/>
      <c r="C19" s="295"/>
      <c r="D19" s="304"/>
      <c r="E19" s="305"/>
      <c r="F19" s="305"/>
      <c r="G19" s="305"/>
      <c r="H19" s="305"/>
      <c r="I19" s="305"/>
      <c r="J19" s="305"/>
      <c r="K19" s="305"/>
      <c r="L19" s="305"/>
      <c r="M19" s="305"/>
      <c r="N19" s="305"/>
      <c r="O19" s="306"/>
    </row>
    <row r="20" spans="2:17" ht="30" customHeight="1" x14ac:dyDescent="0.15">
      <c r="B20" s="292"/>
      <c r="C20" s="295"/>
      <c r="D20" s="304"/>
      <c r="E20" s="305"/>
      <c r="F20" s="305"/>
      <c r="G20" s="305"/>
      <c r="H20" s="305"/>
      <c r="I20" s="305"/>
      <c r="J20" s="305"/>
      <c r="K20" s="305"/>
      <c r="L20" s="305"/>
      <c r="M20" s="305"/>
      <c r="N20" s="305"/>
      <c r="O20" s="306"/>
    </row>
    <row r="21" spans="2:17" ht="30" customHeight="1" x14ac:dyDescent="0.15">
      <c r="B21" s="292"/>
      <c r="C21" s="295"/>
      <c r="D21" s="304"/>
      <c r="E21" s="305"/>
      <c r="F21" s="305"/>
      <c r="G21" s="305"/>
      <c r="H21" s="305"/>
      <c r="I21" s="305"/>
      <c r="J21" s="305"/>
      <c r="K21" s="305"/>
      <c r="L21" s="305"/>
      <c r="M21" s="305"/>
      <c r="N21" s="305"/>
      <c r="O21" s="306"/>
    </row>
    <row r="22" spans="2:17" ht="30" customHeight="1" x14ac:dyDescent="0.15">
      <c r="B22" s="292"/>
      <c r="C22" s="295"/>
      <c r="D22" s="304"/>
      <c r="E22" s="305"/>
      <c r="F22" s="305"/>
      <c r="G22" s="305"/>
      <c r="H22" s="305"/>
      <c r="I22" s="305"/>
      <c r="J22" s="305"/>
      <c r="K22" s="305"/>
      <c r="L22" s="305"/>
      <c r="M22" s="305"/>
      <c r="N22" s="305"/>
      <c r="O22" s="306"/>
    </row>
    <row r="23" spans="2:17" ht="30" customHeight="1" x14ac:dyDescent="0.15">
      <c r="B23" s="292"/>
      <c r="C23" s="295"/>
      <c r="D23" s="304"/>
      <c r="E23" s="305"/>
      <c r="F23" s="305"/>
      <c r="G23" s="305"/>
      <c r="H23" s="305"/>
      <c r="I23" s="305"/>
      <c r="J23" s="305"/>
      <c r="K23" s="305"/>
      <c r="L23" s="305"/>
      <c r="M23" s="305"/>
      <c r="N23" s="305"/>
      <c r="O23" s="306"/>
    </row>
    <row r="24" spans="2:17" ht="30" customHeight="1" x14ac:dyDescent="0.15">
      <c r="B24" s="292"/>
      <c r="C24" s="295"/>
      <c r="D24" s="304"/>
      <c r="E24" s="305"/>
      <c r="F24" s="305"/>
      <c r="G24" s="305"/>
      <c r="H24" s="305"/>
      <c r="I24" s="305"/>
      <c r="J24" s="305"/>
      <c r="K24" s="305"/>
      <c r="L24" s="305"/>
      <c r="M24" s="305"/>
      <c r="N24" s="305"/>
      <c r="O24" s="306"/>
    </row>
    <row r="25" spans="2:17" ht="30" customHeight="1" x14ac:dyDescent="0.15">
      <c r="B25" s="292"/>
      <c r="C25" s="295"/>
      <c r="D25" s="304"/>
      <c r="E25" s="305"/>
      <c r="F25" s="305"/>
      <c r="G25" s="305"/>
      <c r="H25" s="305"/>
      <c r="I25" s="305"/>
      <c r="J25" s="305"/>
      <c r="K25" s="305"/>
      <c r="L25" s="305"/>
      <c r="M25" s="305"/>
      <c r="N25" s="305"/>
      <c r="O25" s="306"/>
    </row>
    <row r="26" spans="2:17" ht="30" customHeight="1" x14ac:dyDescent="0.15">
      <c r="B26" s="292"/>
      <c r="C26" s="295"/>
      <c r="D26" s="304"/>
      <c r="E26" s="305"/>
      <c r="F26" s="305"/>
      <c r="G26" s="305"/>
      <c r="H26" s="305"/>
      <c r="I26" s="305"/>
      <c r="J26" s="305"/>
      <c r="K26" s="305"/>
      <c r="L26" s="305"/>
      <c r="M26" s="305"/>
      <c r="N26" s="305"/>
      <c r="O26" s="306"/>
    </row>
    <row r="27" spans="2:17" ht="30" customHeight="1" x14ac:dyDescent="0.15">
      <c r="B27" s="292"/>
      <c r="C27" s="295"/>
      <c r="D27" s="304"/>
      <c r="E27" s="305"/>
      <c r="F27" s="305"/>
      <c r="G27" s="305"/>
      <c r="H27" s="305"/>
      <c r="I27" s="305"/>
      <c r="J27" s="305"/>
      <c r="K27" s="305"/>
      <c r="L27" s="305"/>
      <c r="M27" s="305"/>
      <c r="N27" s="305"/>
      <c r="O27" s="306"/>
    </row>
    <row r="28" spans="2:17" ht="30" customHeight="1" x14ac:dyDescent="0.15">
      <c r="B28" s="293"/>
      <c r="C28" s="296"/>
      <c r="D28" s="307"/>
      <c r="E28" s="308"/>
      <c r="F28" s="308"/>
      <c r="G28" s="308"/>
      <c r="H28" s="308"/>
      <c r="I28" s="308"/>
      <c r="J28" s="308"/>
      <c r="K28" s="308"/>
      <c r="L28" s="308"/>
      <c r="M28" s="308"/>
      <c r="N28" s="308"/>
      <c r="O28" s="309"/>
    </row>
    <row r="29" spans="2:17" ht="20.100000000000001" customHeight="1" x14ac:dyDescent="0.15">
      <c r="B29" s="297" t="s">
        <v>411</v>
      </c>
      <c r="C29" s="294" t="s">
        <v>518</v>
      </c>
      <c r="D29" s="46" t="s">
        <v>353</v>
      </c>
      <c r="E29" s="46"/>
      <c r="F29" s="46"/>
      <c r="G29" s="46"/>
      <c r="H29" s="46"/>
      <c r="I29" s="46"/>
      <c r="J29" s="46"/>
      <c r="K29" s="46"/>
      <c r="L29" s="46"/>
      <c r="M29" s="46"/>
      <c r="N29" s="46"/>
      <c r="O29" s="47"/>
    </row>
    <row r="30" spans="2:17" ht="30" customHeight="1" x14ac:dyDescent="0.15">
      <c r="B30" s="298"/>
      <c r="C30" s="295"/>
      <c r="D30" s="322"/>
      <c r="E30" s="323"/>
      <c r="F30" s="323"/>
      <c r="G30" s="323"/>
      <c r="H30" s="323"/>
      <c r="I30" s="323"/>
      <c r="J30" s="323"/>
      <c r="K30" s="323"/>
      <c r="L30" s="323"/>
      <c r="M30" s="323"/>
      <c r="N30" s="323"/>
      <c r="O30" s="324"/>
      <c r="Q30" s="19" t="s">
        <v>501</v>
      </c>
    </row>
    <row r="31" spans="2:17" ht="30" customHeight="1" x14ac:dyDescent="0.15">
      <c r="B31" s="298"/>
      <c r="C31" s="295"/>
      <c r="D31" s="322"/>
      <c r="E31" s="323"/>
      <c r="F31" s="323"/>
      <c r="G31" s="323"/>
      <c r="H31" s="323"/>
      <c r="I31" s="323"/>
      <c r="J31" s="323"/>
      <c r="K31" s="323"/>
      <c r="L31" s="323"/>
      <c r="M31" s="323"/>
      <c r="N31" s="323"/>
      <c r="O31" s="324"/>
    </row>
    <row r="32" spans="2:17" ht="30" customHeight="1" x14ac:dyDescent="0.15">
      <c r="B32" s="298"/>
      <c r="C32" s="295"/>
      <c r="D32" s="322"/>
      <c r="E32" s="323"/>
      <c r="F32" s="323"/>
      <c r="G32" s="323"/>
      <c r="H32" s="323"/>
      <c r="I32" s="323"/>
      <c r="J32" s="323"/>
      <c r="K32" s="323"/>
      <c r="L32" s="323"/>
      <c r="M32" s="323"/>
      <c r="N32" s="323"/>
      <c r="O32" s="324"/>
    </row>
    <row r="33" spans="2:17" ht="30" customHeight="1" x14ac:dyDescent="0.15">
      <c r="B33" s="298"/>
      <c r="C33" s="295"/>
      <c r="D33" s="322"/>
      <c r="E33" s="323"/>
      <c r="F33" s="323"/>
      <c r="G33" s="323"/>
      <c r="H33" s="323"/>
      <c r="I33" s="323"/>
      <c r="J33" s="323"/>
      <c r="K33" s="323"/>
      <c r="L33" s="323"/>
      <c r="M33" s="323"/>
      <c r="N33" s="323"/>
      <c r="O33" s="324"/>
    </row>
    <row r="34" spans="2:17" ht="30" customHeight="1" x14ac:dyDescent="0.15">
      <c r="B34" s="298"/>
      <c r="C34" s="295"/>
      <c r="D34" s="322"/>
      <c r="E34" s="323"/>
      <c r="F34" s="323"/>
      <c r="G34" s="323"/>
      <c r="H34" s="323"/>
      <c r="I34" s="323"/>
      <c r="J34" s="323"/>
      <c r="K34" s="323"/>
      <c r="L34" s="323"/>
      <c r="M34" s="323"/>
      <c r="N34" s="323"/>
      <c r="O34" s="324"/>
    </row>
    <row r="35" spans="2:17" ht="30" customHeight="1" x14ac:dyDescent="0.15">
      <c r="B35" s="298"/>
      <c r="C35" s="295"/>
      <c r="D35" s="322"/>
      <c r="E35" s="323"/>
      <c r="F35" s="323"/>
      <c r="G35" s="323"/>
      <c r="H35" s="323"/>
      <c r="I35" s="323"/>
      <c r="J35" s="323"/>
      <c r="K35" s="323"/>
      <c r="L35" s="323"/>
      <c r="M35" s="323"/>
      <c r="N35" s="323"/>
      <c r="O35" s="324"/>
    </row>
    <row r="36" spans="2:17" ht="20.100000000000001" customHeight="1" x14ac:dyDescent="0.15">
      <c r="B36" s="298"/>
      <c r="C36" s="295"/>
      <c r="D36" s="3" t="s">
        <v>348</v>
      </c>
      <c r="E36" s="3"/>
      <c r="F36" s="3"/>
      <c r="G36" s="3"/>
      <c r="H36" s="3"/>
      <c r="I36" s="3"/>
      <c r="J36" s="3"/>
      <c r="K36" s="3"/>
      <c r="L36" s="3"/>
      <c r="M36" s="3"/>
      <c r="N36" s="3"/>
      <c r="O36" s="4"/>
    </row>
    <row r="37" spans="2:17" ht="30" customHeight="1" x14ac:dyDescent="0.15">
      <c r="B37" s="298"/>
      <c r="C37" s="295"/>
      <c r="D37" s="304"/>
      <c r="E37" s="323"/>
      <c r="F37" s="323"/>
      <c r="G37" s="323"/>
      <c r="H37" s="323"/>
      <c r="I37" s="323"/>
      <c r="J37" s="323"/>
      <c r="K37" s="323"/>
      <c r="L37" s="323"/>
      <c r="M37" s="323"/>
      <c r="N37" s="323"/>
      <c r="O37" s="324"/>
      <c r="Q37" s="19" t="s">
        <v>502</v>
      </c>
    </row>
    <row r="38" spans="2:17" ht="30" customHeight="1" x14ac:dyDescent="0.15">
      <c r="B38" s="298"/>
      <c r="C38" s="295"/>
      <c r="D38" s="322"/>
      <c r="E38" s="323"/>
      <c r="F38" s="323"/>
      <c r="G38" s="323"/>
      <c r="H38" s="323"/>
      <c r="I38" s="323"/>
      <c r="J38" s="323"/>
      <c r="K38" s="323"/>
      <c r="L38" s="323"/>
      <c r="M38" s="323"/>
      <c r="N38" s="323"/>
      <c r="O38" s="324"/>
    </row>
    <row r="39" spans="2:17" ht="30" customHeight="1" x14ac:dyDescent="0.15">
      <c r="B39" s="298"/>
      <c r="C39" s="295"/>
      <c r="D39" s="322"/>
      <c r="E39" s="323"/>
      <c r="F39" s="323"/>
      <c r="G39" s="323"/>
      <c r="H39" s="323"/>
      <c r="I39" s="323"/>
      <c r="J39" s="323"/>
      <c r="K39" s="323"/>
      <c r="L39" s="323"/>
      <c r="M39" s="323"/>
      <c r="N39" s="323"/>
      <c r="O39" s="324"/>
    </row>
    <row r="40" spans="2:17" ht="30" customHeight="1" x14ac:dyDescent="0.15">
      <c r="B40" s="298"/>
      <c r="C40" s="295"/>
      <c r="D40" s="322"/>
      <c r="E40" s="323"/>
      <c r="F40" s="323"/>
      <c r="G40" s="323"/>
      <c r="H40" s="323"/>
      <c r="I40" s="323"/>
      <c r="J40" s="323"/>
      <c r="K40" s="323"/>
      <c r="L40" s="323"/>
      <c r="M40" s="323"/>
      <c r="N40" s="323"/>
      <c r="O40" s="324"/>
    </row>
    <row r="41" spans="2:17" ht="30" customHeight="1" x14ac:dyDescent="0.15">
      <c r="B41" s="298"/>
      <c r="C41" s="295"/>
      <c r="D41" s="322"/>
      <c r="E41" s="323"/>
      <c r="F41" s="323"/>
      <c r="G41" s="323"/>
      <c r="H41" s="323"/>
      <c r="I41" s="323"/>
      <c r="J41" s="323"/>
      <c r="K41" s="323"/>
      <c r="L41" s="323"/>
      <c r="M41" s="323"/>
      <c r="N41" s="323"/>
      <c r="O41" s="324"/>
    </row>
    <row r="42" spans="2:17" ht="30" customHeight="1" x14ac:dyDescent="0.15">
      <c r="B42" s="298"/>
      <c r="C42" s="295"/>
      <c r="D42" s="322"/>
      <c r="E42" s="323"/>
      <c r="F42" s="323"/>
      <c r="G42" s="323"/>
      <c r="H42" s="323"/>
      <c r="I42" s="323"/>
      <c r="J42" s="323"/>
      <c r="K42" s="323"/>
      <c r="L42" s="323"/>
      <c r="M42" s="323"/>
      <c r="N42" s="323"/>
      <c r="O42" s="324"/>
    </row>
    <row r="43" spans="2:17" ht="30" customHeight="1" x14ac:dyDescent="0.15">
      <c r="B43" s="298"/>
      <c r="C43" s="295"/>
      <c r="D43" s="322"/>
      <c r="E43" s="323"/>
      <c r="F43" s="323"/>
      <c r="G43" s="323"/>
      <c r="H43" s="323"/>
      <c r="I43" s="323"/>
      <c r="J43" s="323"/>
      <c r="K43" s="323"/>
      <c r="L43" s="323"/>
      <c r="M43" s="323"/>
      <c r="N43" s="323"/>
      <c r="O43" s="324"/>
    </row>
    <row r="44" spans="2:17" ht="30" customHeight="1" x14ac:dyDescent="0.15">
      <c r="B44" s="298"/>
      <c r="C44" s="295"/>
      <c r="D44" s="322"/>
      <c r="E44" s="323"/>
      <c r="F44" s="323"/>
      <c r="G44" s="323"/>
      <c r="H44" s="323"/>
      <c r="I44" s="323"/>
      <c r="J44" s="323"/>
      <c r="K44" s="323"/>
      <c r="L44" s="323"/>
      <c r="M44" s="323"/>
      <c r="N44" s="323"/>
      <c r="O44" s="324"/>
    </row>
    <row r="45" spans="2:17" ht="30" customHeight="1" x14ac:dyDescent="0.15">
      <c r="B45" s="298"/>
      <c r="C45" s="295"/>
      <c r="D45" s="322"/>
      <c r="E45" s="323"/>
      <c r="F45" s="323"/>
      <c r="G45" s="323"/>
      <c r="H45" s="323"/>
      <c r="I45" s="323"/>
      <c r="J45" s="323"/>
      <c r="K45" s="323"/>
      <c r="L45" s="323"/>
      <c r="M45" s="323"/>
      <c r="N45" s="323"/>
      <c r="O45" s="324"/>
    </row>
    <row r="46" spans="2:17" ht="30" customHeight="1" x14ac:dyDescent="0.15">
      <c r="B46" s="298"/>
      <c r="C46" s="295"/>
      <c r="D46" s="322"/>
      <c r="E46" s="323"/>
      <c r="F46" s="323"/>
      <c r="G46" s="323"/>
      <c r="H46" s="323"/>
      <c r="I46" s="323"/>
      <c r="J46" s="323"/>
      <c r="K46" s="323"/>
      <c r="L46" s="323"/>
      <c r="M46" s="323"/>
      <c r="N46" s="323"/>
      <c r="O46" s="324"/>
    </row>
    <row r="47" spans="2:17" ht="30" customHeight="1" x14ac:dyDescent="0.15">
      <c r="B47" s="298"/>
      <c r="C47" s="295"/>
      <c r="D47" s="322"/>
      <c r="E47" s="323"/>
      <c r="F47" s="323"/>
      <c r="G47" s="323"/>
      <c r="H47" s="323"/>
      <c r="I47" s="323"/>
      <c r="J47" s="323"/>
      <c r="K47" s="323"/>
      <c r="L47" s="323"/>
      <c r="M47" s="323"/>
      <c r="N47" s="323"/>
      <c r="O47" s="324"/>
    </row>
    <row r="48" spans="2:17" ht="30" customHeight="1" x14ac:dyDescent="0.15">
      <c r="B48" s="298"/>
      <c r="C48" s="295"/>
      <c r="D48" s="322"/>
      <c r="E48" s="323"/>
      <c r="F48" s="323"/>
      <c r="G48" s="323"/>
      <c r="H48" s="323"/>
      <c r="I48" s="323"/>
      <c r="J48" s="323"/>
      <c r="K48" s="323"/>
      <c r="L48" s="323"/>
      <c r="M48" s="323"/>
      <c r="N48" s="323"/>
      <c r="O48" s="324"/>
    </row>
    <row r="49" spans="2:17" ht="30" customHeight="1" x14ac:dyDescent="0.15">
      <c r="B49" s="298"/>
      <c r="C49" s="295"/>
      <c r="D49" s="322"/>
      <c r="E49" s="323"/>
      <c r="F49" s="323"/>
      <c r="G49" s="323"/>
      <c r="H49" s="323"/>
      <c r="I49" s="323"/>
      <c r="J49" s="323"/>
      <c r="K49" s="323"/>
      <c r="L49" s="323"/>
      <c r="M49" s="323"/>
      <c r="N49" s="323"/>
      <c r="O49" s="324"/>
    </row>
    <row r="50" spans="2:17" ht="30" customHeight="1" x14ac:dyDescent="0.15">
      <c r="B50" s="298"/>
      <c r="C50" s="295"/>
      <c r="D50" s="322"/>
      <c r="E50" s="323"/>
      <c r="F50" s="323"/>
      <c r="G50" s="323"/>
      <c r="H50" s="323"/>
      <c r="I50" s="323"/>
      <c r="J50" s="323"/>
      <c r="K50" s="323"/>
      <c r="L50" s="323"/>
      <c r="M50" s="323"/>
      <c r="N50" s="323"/>
      <c r="O50" s="324"/>
    </row>
    <row r="51" spans="2:17" ht="30" customHeight="1" x14ac:dyDescent="0.15">
      <c r="B51" s="298"/>
      <c r="C51" s="295"/>
      <c r="D51" s="322"/>
      <c r="E51" s="323"/>
      <c r="F51" s="323"/>
      <c r="G51" s="323"/>
      <c r="H51" s="323"/>
      <c r="I51" s="323"/>
      <c r="J51" s="323"/>
      <c r="K51" s="323"/>
      <c r="L51" s="323"/>
      <c r="M51" s="323"/>
      <c r="N51" s="323"/>
      <c r="O51" s="324"/>
    </row>
    <row r="52" spans="2:17" ht="30" customHeight="1" x14ac:dyDescent="0.15">
      <c r="B52" s="298"/>
      <c r="C52" s="295"/>
      <c r="D52" s="322"/>
      <c r="E52" s="323"/>
      <c r="F52" s="323"/>
      <c r="G52" s="323"/>
      <c r="H52" s="323"/>
      <c r="I52" s="323"/>
      <c r="J52" s="323"/>
      <c r="K52" s="323"/>
      <c r="L52" s="323"/>
      <c r="M52" s="323"/>
      <c r="N52" s="323"/>
      <c r="O52" s="324"/>
    </row>
    <row r="53" spans="2:17" ht="30" customHeight="1" x14ac:dyDescent="0.15">
      <c r="B53" s="298"/>
      <c r="C53" s="295"/>
      <c r="D53" s="322"/>
      <c r="E53" s="323"/>
      <c r="F53" s="323"/>
      <c r="G53" s="323"/>
      <c r="H53" s="323"/>
      <c r="I53" s="323"/>
      <c r="J53" s="323"/>
      <c r="K53" s="323"/>
      <c r="L53" s="323"/>
      <c r="M53" s="323"/>
      <c r="N53" s="323"/>
      <c r="O53" s="324"/>
    </row>
    <row r="54" spans="2:17" ht="30" customHeight="1" x14ac:dyDescent="0.15">
      <c r="B54" s="298"/>
      <c r="C54" s="295"/>
      <c r="D54" s="322"/>
      <c r="E54" s="323"/>
      <c r="F54" s="323"/>
      <c r="G54" s="323"/>
      <c r="H54" s="323"/>
      <c r="I54" s="323"/>
      <c r="J54" s="323"/>
      <c r="K54" s="323"/>
      <c r="L54" s="323"/>
      <c r="M54" s="323"/>
      <c r="N54" s="323"/>
      <c r="O54" s="324"/>
    </row>
    <row r="55" spans="2:17" ht="30" customHeight="1" x14ac:dyDescent="0.15">
      <c r="B55" s="299"/>
      <c r="C55" s="296"/>
      <c r="D55" s="325"/>
      <c r="E55" s="326"/>
      <c r="F55" s="326"/>
      <c r="G55" s="326"/>
      <c r="H55" s="326"/>
      <c r="I55" s="326"/>
      <c r="J55" s="326"/>
      <c r="K55" s="326"/>
      <c r="L55" s="326"/>
      <c r="M55" s="326"/>
      <c r="N55" s="326"/>
      <c r="O55" s="327"/>
    </row>
    <row r="56" spans="2:17" ht="20.100000000000001" customHeight="1" x14ac:dyDescent="0.15">
      <c r="B56" s="291" t="s">
        <v>412</v>
      </c>
      <c r="C56" s="294" t="s">
        <v>519</v>
      </c>
      <c r="D56" s="46" t="s">
        <v>534</v>
      </c>
      <c r="E56" s="46"/>
      <c r="F56" s="46"/>
      <c r="G56" s="46"/>
      <c r="H56" s="46"/>
      <c r="I56" s="46"/>
      <c r="J56" s="46"/>
      <c r="K56" s="46"/>
      <c r="L56" s="46"/>
      <c r="M56" s="46"/>
      <c r="N56" s="46"/>
      <c r="O56" s="47"/>
    </row>
    <row r="57" spans="2:17" ht="30" customHeight="1" x14ac:dyDescent="0.15">
      <c r="B57" s="292"/>
      <c r="C57" s="295"/>
      <c r="D57" s="304"/>
      <c r="E57" s="305"/>
      <c r="F57" s="305"/>
      <c r="G57" s="305"/>
      <c r="H57" s="305"/>
      <c r="I57" s="305"/>
      <c r="J57" s="305"/>
      <c r="K57" s="305"/>
      <c r="L57" s="305"/>
      <c r="M57" s="305"/>
      <c r="N57" s="305"/>
      <c r="O57" s="306"/>
      <c r="Q57" s="19" t="s">
        <v>503</v>
      </c>
    </row>
    <row r="58" spans="2:17" ht="30" customHeight="1" x14ac:dyDescent="0.15">
      <c r="B58" s="292"/>
      <c r="C58" s="295"/>
      <c r="D58" s="304"/>
      <c r="E58" s="305"/>
      <c r="F58" s="305"/>
      <c r="G58" s="305"/>
      <c r="H58" s="305"/>
      <c r="I58" s="305"/>
      <c r="J58" s="305"/>
      <c r="K58" s="305"/>
      <c r="L58" s="305"/>
      <c r="M58" s="305"/>
      <c r="N58" s="305"/>
      <c r="O58" s="306"/>
    </row>
    <row r="59" spans="2:17" ht="30" customHeight="1" x14ac:dyDescent="0.15">
      <c r="B59" s="292"/>
      <c r="C59" s="295"/>
      <c r="D59" s="304"/>
      <c r="E59" s="305"/>
      <c r="F59" s="305"/>
      <c r="G59" s="305"/>
      <c r="H59" s="305"/>
      <c r="I59" s="305"/>
      <c r="J59" s="305"/>
      <c r="K59" s="305"/>
      <c r="L59" s="305"/>
      <c r="M59" s="305"/>
      <c r="N59" s="305"/>
      <c r="O59" s="306"/>
    </row>
    <row r="60" spans="2:17" ht="30" customHeight="1" x14ac:dyDescent="0.15">
      <c r="B60" s="292"/>
      <c r="C60" s="295"/>
      <c r="D60" s="304"/>
      <c r="E60" s="305"/>
      <c r="F60" s="305"/>
      <c r="G60" s="305"/>
      <c r="H60" s="305"/>
      <c r="I60" s="305"/>
      <c r="J60" s="305"/>
      <c r="K60" s="305"/>
      <c r="L60" s="305"/>
      <c r="M60" s="305"/>
      <c r="N60" s="305"/>
      <c r="O60" s="306"/>
    </row>
    <row r="61" spans="2:17" ht="30" customHeight="1" x14ac:dyDescent="0.15">
      <c r="B61" s="292"/>
      <c r="C61" s="295"/>
      <c r="D61" s="304"/>
      <c r="E61" s="305"/>
      <c r="F61" s="305"/>
      <c r="G61" s="305"/>
      <c r="H61" s="305"/>
      <c r="I61" s="305"/>
      <c r="J61" s="305"/>
      <c r="K61" s="305"/>
      <c r="L61" s="305"/>
      <c r="M61" s="305"/>
      <c r="N61" s="305"/>
      <c r="O61" s="306"/>
    </row>
    <row r="62" spans="2:17" ht="30" customHeight="1" x14ac:dyDescent="0.15">
      <c r="B62" s="292"/>
      <c r="C62" s="295"/>
      <c r="D62" s="304"/>
      <c r="E62" s="305"/>
      <c r="F62" s="305"/>
      <c r="G62" s="305"/>
      <c r="H62" s="305"/>
      <c r="I62" s="305"/>
      <c r="J62" s="305"/>
      <c r="K62" s="305"/>
      <c r="L62" s="305"/>
      <c r="M62" s="305"/>
      <c r="N62" s="305"/>
      <c r="O62" s="306"/>
    </row>
    <row r="63" spans="2:17" ht="30" customHeight="1" x14ac:dyDescent="0.15">
      <c r="B63" s="292"/>
      <c r="C63" s="295"/>
      <c r="D63" s="304"/>
      <c r="E63" s="305"/>
      <c r="F63" s="305"/>
      <c r="G63" s="305"/>
      <c r="H63" s="305"/>
      <c r="I63" s="305"/>
      <c r="J63" s="305"/>
      <c r="K63" s="305"/>
      <c r="L63" s="305"/>
      <c r="M63" s="305"/>
      <c r="N63" s="305"/>
      <c r="O63" s="306"/>
    </row>
    <row r="64" spans="2:17" ht="30" customHeight="1" x14ac:dyDescent="0.15">
      <c r="B64" s="292"/>
      <c r="C64" s="295"/>
      <c r="D64" s="304"/>
      <c r="E64" s="305"/>
      <c r="F64" s="305"/>
      <c r="G64" s="305"/>
      <c r="H64" s="305"/>
      <c r="I64" s="305"/>
      <c r="J64" s="305"/>
      <c r="K64" s="305"/>
      <c r="L64" s="305"/>
      <c r="M64" s="305"/>
      <c r="N64" s="305"/>
      <c r="O64" s="306"/>
    </row>
    <row r="65" spans="2:15" ht="30" customHeight="1" x14ac:dyDescent="0.15">
      <c r="B65" s="292"/>
      <c r="C65" s="295"/>
      <c r="D65" s="304"/>
      <c r="E65" s="305"/>
      <c r="F65" s="305"/>
      <c r="G65" s="305"/>
      <c r="H65" s="305"/>
      <c r="I65" s="305"/>
      <c r="J65" s="305"/>
      <c r="K65" s="305"/>
      <c r="L65" s="305"/>
      <c r="M65" s="305"/>
      <c r="N65" s="305"/>
      <c r="O65" s="306"/>
    </row>
    <row r="66" spans="2:15" ht="30" customHeight="1" x14ac:dyDescent="0.15">
      <c r="B66" s="317"/>
      <c r="C66" s="295"/>
      <c r="D66" s="304"/>
      <c r="E66" s="305"/>
      <c r="F66" s="305"/>
      <c r="G66" s="305"/>
      <c r="H66" s="305"/>
      <c r="I66" s="305"/>
      <c r="J66" s="305"/>
      <c r="K66" s="305"/>
      <c r="L66" s="305"/>
      <c r="M66" s="305"/>
      <c r="N66" s="305"/>
      <c r="O66" s="306"/>
    </row>
    <row r="67" spans="2:15" ht="20.100000000000001" customHeight="1" x14ac:dyDescent="0.15">
      <c r="B67" s="317"/>
      <c r="C67" s="295"/>
      <c r="D67" s="3" t="s">
        <v>535</v>
      </c>
      <c r="E67" s="3"/>
      <c r="F67" s="3"/>
      <c r="G67" s="3"/>
      <c r="H67" s="3"/>
      <c r="I67" s="3"/>
      <c r="J67" s="3"/>
      <c r="K67" s="3"/>
      <c r="L67" s="3"/>
      <c r="M67" s="3"/>
      <c r="N67" s="3"/>
      <c r="O67" s="4"/>
    </row>
    <row r="68" spans="2:15" ht="30" customHeight="1" x14ac:dyDescent="0.15">
      <c r="B68" s="317"/>
      <c r="C68" s="295"/>
      <c r="D68" s="304"/>
      <c r="E68" s="305"/>
      <c r="F68" s="305"/>
      <c r="G68" s="305"/>
      <c r="H68" s="305"/>
      <c r="I68" s="305"/>
      <c r="J68" s="305"/>
      <c r="K68" s="305"/>
      <c r="L68" s="305"/>
      <c r="M68" s="305"/>
      <c r="N68" s="305"/>
      <c r="O68" s="306"/>
    </row>
    <row r="69" spans="2:15" ht="30" customHeight="1" x14ac:dyDescent="0.15">
      <c r="B69" s="317"/>
      <c r="C69" s="295"/>
      <c r="D69" s="304"/>
      <c r="E69" s="305"/>
      <c r="F69" s="305"/>
      <c r="G69" s="305"/>
      <c r="H69" s="305"/>
      <c r="I69" s="305"/>
      <c r="J69" s="305"/>
      <c r="K69" s="305"/>
      <c r="L69" s="305"/>
      <c r="M69" s="305"/>
      <c r="N69" s="305"/>
      <c r="O69" s="306"/>
    </row>
    <row r="70" spans="2:15" ht="30" customHeight="1" x14ac:dyDescent="0.15">
      <c r="B70" s="317"/>
      <c r="C70" s="295"/>
      <c r="D70" s="304"/>
      <c r="E70" s="305"/>
      <c r="F70" s="305"/>
      <c r="G70" s="305"/>
      <c r="H70" s="305"/>
      <c r="I70" s="305"/>
      <c r="J70" s="305"/>
      <c r="K70" s="305"/>
      <c r="L70" s="305"/>
      <c r="M70" s="305"/>
      <c r="N70" s="305"/>
      <c r="O70" s="306"/>
    </row>
    <row r="71" spans="2:15" ht="30" customHeight="1" x14ac:dyDescent="0.15">
      <c r="B71" s="317"/>
      <c r="C71" s="295"/>
      <c r="D71" s="304"/>
      <c r="E71" s="305"/>
      <c r="F71" s="305"/>
      <c r="G71" s="305"/>
      <c r="H71" s="305"/>
      <c r="I71" s="305"/>
      <c r="J71" s="305"/>
      <c r="K71" s="305"/>
      <c r="L71" s="305"/>
      <c r="M71" s="305"/>
      <c r="N71" s="305"/>
      <c r="O71" s="306"/>
    </row>
    <row r="72" spans="2:15" ht="30" customHeight="1" x14ac:dyDescent="0.15">
      <c r="B72" s="317"/>
      <c r="C72" s="295"/>
      <c r="D72" s="304"/>
      <c r="E72" s="305"/>
      <c r="F72" s="305"/>
      <c r="G72" s="305"/>
      <c r="H72" s="305"/>
      <c r="I72" s="305"/>
      <c r="J72" s="305"/>
      <c r="K72" s="305"/>
      <c r="L72" s="305"/>
      <c r="M72" s="305"/>
      <c r="N72" s="305"/>
      <c r="O72" s="306"/>
    </row>
    <row r="73" spans="2:15" ht="30" customHeight="1" x14ac:dyDescent="0.15">
      <c r="B73" s="317"/>
      <c r="C73" s="295"/>
      <c r="D73" s="304"/>
      <c r="E73" s="305"/>
      <c r="F73" s="305"/>
      <c r="G73" s="305"/>
      <c r="H73" s="305"/>
      <c r="I73" s="305"/>
      <c r="J73" s="305"/>
      <c r="K73" s="305"/>
      <c r="L73" s="305"/>
      <c r="M73" s="305"/>
      <c r="N73" s="305"/>
      <c r="O73" s="306"/>
    </row>
    <row r="74" spans="2:15" ht="30" customHeight="1" x14ac:dyDescent="0.15">
      <c r="B74" s="317"/>
      <c r="C74" s="295"/>
      <c r="D74" s="304"/>
      <c r="E74" s="305"/>
      <c r="F74" s="305"/>
      <c r="G74" s="305"/>
      <c r="H74" s="305"/>
      <c r="I74" s="305"/>
      <c r="J74" s="305"/>
      <c r="K74" s="305"/>
      <c r="L74" s="305"/>
      <c r="M74" s="305"/>
      <c r="N74" s="305"/>
      <c r="O74" s="306"/>
    </row>
    <row r="75" spans="2:15" ht="30" customHeight="1" x14ac:dyDescent="0.15">
      <c r="B75" s="317"/>
      <c r="C75" s="295"/>
      <c r="D75" s="304"/>
      <c r="E75" s="305"/>
      <c r="F75" s="305"/>
      <c r="G75" s="305"/>
      <c r="H75" s="305"/>
      <c r="I75" s="305"/>
      <c r="J75" s="305"/>
      <c r="K75" s="305"/>
      <c r="L75" s="305"/>
      <c r="M75" s="305"/>
      <c r="N75" s="305"/>
      <c r="O75" s="306"/>
    </row>
    <row r="76" spans="2:15" ht="30" customHeight="1" x14ac:dyDescent="0.15">
      <c r="B76" s="317"/>
      <c r="C76" s="295"/>
      <c r="D76" s="304"/>
      <c r="E76" s="305"/>
      <c r="F76" s="305"/>
      <c r="G76" s="305"/>
      <c r="H76" s="305"/>
      <c r="I76" s="305"/>
      <c r="J76" s="305"/>
      <c r="K76" s="305"/>
      <c r="L76" s="305"/>
      <c r="M76" s="305"/>
      <c r="N76" s="305"/>
      <c r="O76" s="306"/>
    </row>
    <row r="77" spans="2:15" ht="30" customHeight="1" x14ac:dyDescent="0.15">
      <c r="B77" s="317"/>
      <c r="C77" s="295"/>
      <c r="D77" s="304"/>
      <c r="E77" s="305"/>
      <c r="F77" s="305"/>
      <c r="G77" s="305"/>
      <c r="H77" s="305"/>
      <c r="I77" s="305"/>
      <c r="J77" s="305"/>
      <c r="K77" s="305"/>
      <c r="L77" s="305"/>
      <c r="M77" s="305"/>
      <c r="N77" s="305"/>
      <c r="O77" s="306"/>
    </row>
    <row r="78" spans="2:15" ht="20.100000000000001" customHeight="1" x14ac:dyDescent="0.15">
      <c r="B78" s="317"/>
      <c r="C78" s="295"/>
      <c r="D78" s="3" t="s">
        <v>349</v>
      </c>
      <c r="E78" s="3"/>
      <c r="F78" s="3"/>
      <c r="G78" s="3"/>
      <c r="H78" s="3"/>
      <c r="I78" s="3"/>
      <c r="J78" s="3"/>
      <c r="K78" s="3"/>
      <c r="L78" s="3"/>
      <c r="M78" s="3"/>
      <c r="N78" s="3"/>
      <c r="O78" s="4"/>
    </row>
    <row r="79" spans="2:15" ht="30" customHeight="1" x14ac:dyDescent="0.15">
      <c r="B79" s="317"/>
      <c r="C79" s="295"/>
      <c r="D79" s="304"/>
      <c r="E79" s="305"/>
      <c r="F79" s="305"/>
      <c r="G79" s="305"/>
      <c r="H79" s="305"/>
      <c r="I79" s="305"/>
      <c r="J79" s="305"/>
      <c r="K79" s="305"/>
      <c r="L79" s="305"/>
      <c r="M79" s="305"/>
      <c r="N79" s="305"/>
      <c r="O79" s="306"/>
    </row>
    <row r="80" spans="2:15" ht="30" customHeight="1" x14ac:dyDescent="0.15">
      <c r="B80" s="317"/>
      <c r="C80" s="295"/>
      <c r="D80" s="304"/>
      <c r="E80" s="305"/>
      <c r="F80" s="305"/>
      <c r="G80" s="305"/>
      <c r="H80" s="305"/>
      <c r="I80" s="305"/>
      <c r="J80" s="305"/>
      <c r="K80" s="305"/>
      <c r="L80" s="305"/>
      <c r="M80" s="305"/>
      <c r="N80" s="305"/>
      <c r="O80" s="306"/>
    </row>
    <row r="81" spans="2:17" ht="30" customHeight="1" x14ac:dyDescent="0.15">
      <c r="B81" s="317"/>
      <c r="C81" s="295"/>
      <c r="D81" s="304"/>
      <c r="E81" s="305"/>
      <c r="F81" s="305"/>
      <c r="G81" s="305"/>
      <c r="H81" s="305"/>
      <c r="I81" s="305"/>
      <c r="J81" s="305"/>
      <c r="K81" s="305"/>
      <c r="L81" s="305"/>
      <c r="M81" s="305"/>
      <c r="N81" s="305"/>
      <c r="O81" s="306"/>
    </row>
    <row r="82" spans="2:17" ht="30" customHeight="1" x14ac:dyDescent="0.15">
      <c r="B82" s="317"/>
      <c r="C82" s="295"/>
      <c r="D82" s="304"/>
      <c r="E82" s="305"/>
      <c r="F82" s="305"/>
      <c r="G82" s="305"/>
      <c r="H82" s="305"/>
      <c r="I82" s="305"/>
      <c r="J82" s="305"/>
      <c r="K82" s="305"/>
      <c r="L82" s="305"/>
      <c r="M82" s="305"/>
      <c r="N82" s="305"/>
      <c r="O82" s="306"/>
    </row>
    <row r="83" spans="2:17" ht="30" customHeight="1" x14ac:dyDescent="0.15">
      <c r="B83" s="318"/>
      <c r="C83" s="296"/>
      <c r="D83" s="307"/>
      <c r="E83" s="308"/>
      <c r="F83" s="308"/>
      <c r="G83" s="308"/>
      <c r="H83" s="308"/>
      <c r="I83" s="308"/>
      <c r="J83" s="308"/>
      <c r="K83" s="308"/>
      <c r="L83" s="308"/>
      <c r="M83" s="308"/>
      <c r="N83" s="308"/>
      <c r="O83" s="309"/>
    </row>
    <row r="84" spans="2:17" ht="50.1" customHeight="1" x14ac:dyDescent="0.15">
      <c r="B84" s="291" t="s">
        <v>400</v>
      </c>
      <c r="C84" s="294" t="s">
        <v>520</v>
      </c>
      <c r="D84" s="300" t="s">
        <v>351</v>
      </c>
      <c r="E84" s="316"/>
      <c r="F84" s="316"/>
      <c r="G84" s="316"/>
      <c r="H84" s="301"/>
      <c r="I84" s="300" t="s">
        <v>352</v>
      </c>
      <c r="J84" s="316"/>
      <c r="K84" s="316"/>
      <c r="L84" s="316"/>
      <c r="M84" s="301"/>
      <c r="N84" s="300" t="s">
        <v>350</v>
      </c>
      <c r="O84" s="301"/>
    </row>
    <row r="85" spans="2:17" ht="20.100000000000001" customHeight="1" x14ac:dyDescent="0.15">
      <c r="B85" s="317"/>
      <c r="C85" s="295"/>
      <c r="D85" s="49" t="s">
        <v>34</v>
      </c>
      <c r="E85" s="156"/>
      <c r="F85" s="48" t="s">
        <v>8</v>
      </c>
      <c r="G85" s="156"/>
      <c r="H85" s="37" t="s">
        <v>71</v>
      </c>
      <c r="I85" s="49" t="s">
        <v>34</v>
      </c>
      <c r="J85" s="156"/>
      <c r="K85" s="48" t="s">
        <v>8</v>
      </c>
      <c r="L85" s="156"/>
      <c r="M85" s="37" t="s">
        <v>71</v>
      </c>
      <c r="N85" s="302"/>
      <c r="O85" s="303"/>
    </row>
    <row r="86" spans="2:17" ht="30" customHeight="1" x14ac:dyDescent="0.15">
      <c r="B86" s="318"/>
      <c r="C86" s="296"/>
      <c r="D86" s="311"/>
      <c r="E86" s="312"/>
      <c r="F86" s="312"/>
      <c r="G86" s="312"/>
      <c r="H86" s="37" t="s">
        <v>155</v>
      </c>
      <c r="I86" s="311"/>
      <c r="J86" s="312"/>
      <c r="K86" s="312"/>
      <c r="L86" s="312"/>
      <c r="M86" s="37" t="s">
        <v>155</v>
      </c>
      <c r="N86" s="93">
        <f>I86-D86</f>
        <v>0</v>
      </c>
      <c r="O86" s="17" t="s">
        <v>155</v>
      </c>
      <c r="Q86" s="18" t="s">
        <v>499</v>
      </c>
    </row>
    <row r="87" spans="2:17" ht="19.5" customHeight="1" x14ac:dyDescent="0.15">
      <c r="B87" s="291" t="s">
        <v>401</v>
      </c>
      <c r="C87" s="294" t="s">
        <v>521</v>
      </c>
      <c r="D87" s="204" t="s">
        <v>487</v>
      </c>
      <c r="E87" s="205" t="s">
        <v>488</v>
      </c>
      <c r="F87" s="205"/>
      <c r="G87" s="205"/>
      <c r="H87" s="65"/>
      <c r="I87" s="205" t="s">
        <v>496</v>
      </c>
      <c r="J87" s="205"/>
      <c r="K87" s="205"/>
      <c r="L87" s="205"/>
      <c r="M87" s="205"/>
      <c r="N87" s="205"/>
      <c r="O87" s="206"/>
      <c r="Q87" s="18" t="s">
        <v>504</v>
      </c>
    </row>
    <row r="88" spans="2:17" ht="19.5" customHeight="1" x14ac:dyDescent="0.15">
      <c r="B88" s="292"/>
      <c r="C88" s="295"/>
      <c r="D88" s="204" t="s">
        <v>494</v>
      </c>
      <c r="E88" s="207" t="s">
        <v>489</v>
      </c>
      <c r="F88" s="207"/>
      <c r="G88" s="207"/>
      <c r="H88" s="65"/>
      <c r="I88" s="207" t="s">
        <v>496</v>
      </c>
      <c r="J88" s="207"/>
      <c r="K88" s="207"/>
      <c r="L88" s="207"/>
      <c r="M88" s="207"/>
      <c r="N88" s="207"/>
      <c r="O88" s="208"/>
      <c r="Q88" s="18" t="s">
        <v>505</v>
      </c>
    </row>
    <row r="89" spans="2:17" ht="19.5" customHeight="1" x14ac:dyDescent="0.15">
      <c r="B89" s="292"/>
      <c r="C89" s="295"/>
      <c r="D89" s="204" t="s">
        <v>373</v>
      </c>
      <c r="E89" s="207" t="s">
        <v>490</v>
      </c>
      <c r="F89" s="207"/>
      <c r="G89" s="207"/>
      <c r="H89" s="65"/>
      <c r="I89" s="207" t="s">
        <v>496</v>
      </c>
      <c r="J89" s="207"/>
      <c r="K89" s="207"/>
      <c r="L89" s="207"/>
      <c r="M89" s="207"/>
      <c r="N89" s="207"/>
      <c r="O89" s="208"/>
      <c r="Q89" s="18"/>
    </row>
    <row r="90" spans="2:17" ht="19.5" customHeight="1" x14ac:dyDescent="0.15">
      <c r="B90" s="292"/>
      <c r="C90" s="295"/>
      <c r="D90" s="204" t="s">
        <v>374</v>
      </c>
      <c r="E90" s="207" t="s">
        <v>491</v>
      </c>
      <c r="F90" s="207"/>
      <c r="G90" s="207"/>
      <c r="H90" s="65"/>
      <c r="I90" s="207" t="s">
        <v>495</v>
      </c>
      <c r="J90" s="207"/>
      <c r="K90" s="207" t="s">
        <v>497</v>
      </c>
      <c r="L90" s="65"/>
      <c r="M90" s="207" t="s">
        <v>495</v>
      </c>
      <c r="N90" s="207"/>
      <c r="O90" s="208"/>
      <c r="Q90" s="18"/>
    </row>
    <row r="91" spans="2:17" ht="19.5" customHeight="1" x14ac:dyDescent="0.15">
      <c r="B91" s="292"/>
      <c r="C91" s="295"/>
      <c r="D91" s="204" t="s">
        <v>375</v>
      </c>
      <c r="E91" s="207" t="s">
        <v>492</v>
      </c>
      <c r="F91" s="207"/>
      <c r="G91" s="207"/>
      <c r="H91" s="65"/>
      <c r="I91" s="207" t="s">
        <v>495</v>
      </c>
      <c r="J91" s="207"/>
      <c r="K91" s="207" t="s">
        <v>498</v>
      </c>
      <c r="L91" s="65"/>
      <c r="M91" s="207" t="s">
        <v>495</v>
      </c>
      <c r="N91" s="207"/>
      <c r="O91" s="208"/>
      <c r="Q91" s="18"/>
    </row>
    <row r="92" spans="2:17" ht="19.5" customHeight="1" x14ac:dyDescent="0.15">
      <c r="B92" s="292"/>
      <c r="C92" s="295"/>
      <c r="D92" s="209" t="s">
        <v>376</v>
      </c>
      <c r="E92" s="207" t="s">
        <v>493</v>
      </c>
      <c r="F92" s="207"/>
      <c r="G92" s="207"/>
      <c r="H92" s="65"/>
      <c r="I92" s="207" t="s">
        <v>495</v>
      </c>
      <c r="J92" s="207"/>
      <c r="K92" s="207"/>
      <c r="L92" s="207"/>
      <c r="M92" s="207"/>
      <c r="N92" s="207"/>
      <c r="O92" s="208"/>
      <c r="Q92" s="18"/>
    </row>
    <row r="93" spans="2:17" ht="30" customHeight="1" x14ac:dyDescent="0.15">
      <c r="B93" s="292"/>
      <c r="C93" s="295"/>
      <c r="D93" s="304"/>
      <c r="E93" s="305"/>
      <c r="F93" s="305"/>
      <c r="G93" s="305"/>
      <c r="H93" s="305"/>
      <c r="I93" s="305"/>
      <c r="J93" s="305"/>
      <c r="K93" s="305"/>
      <c r="L93" s="305"/>
      <c r="M93" s="305"/>
      <c r="N93" s="305"/>
      <c r="O93" s="306"/>
      <c r="Q93" s="18"/>
    </row>
    <row r="94" spans="2:17" ht="30" customHeight="1" x14ac:dyDescent="0.15">
      <c r="B94" s="292"/>
      <c r="C94" s="295"/>
      <c r="D94" s="304"/>
      <c r="E94" s="305"/>
      <c r="F94" s="305"/>
      <c r="G94" s="305"/>
      <c r="H94" s="305"/>
      <c r="I94" s="305"/>
      <c r="J94" s="305"/>
      <c r="K94" s="305"/>
      <c r="L94" s="305"/>
      <c r="M94" s="305"/>
      <c r="N94" s="305"/>
      <c r="O94" s="306"/>
      <c r="Q94" s="18"/>
    </row>
    <row r="95" spans="2:17" ht="30" customHeight="1" x14ac:dyDescent="0.15">
      <c r="B95" s="292"/>
      <c r="C95" s="295"/>
      <c r="D95" s="304"/>
      <c r="E95" s="305"/>
      <c r="F95" s="305"/>
      <c r="G95" s="305"/>
      <c r="H95" s="305"/>
      <c r="I95" s="305"/>
      <c r="J95" s="305"/>
      <c r="K95" s="305"/>
      <c r="L95" s="305"/>
      <c r="M95" s="305"/>
      <c r="N95" s="305"/>
      <c r="O95" s="306"/>
      <c r="Q95" s="18"/>
    </row>
    <row r="96" spans="2:17" ht="30" customHeight="1" x14ac:dyDescent="0.15">
      <c r="B96" s="292"/>
      <c r="C96" s="295"/>
      <c r="D96" s="304"/>
      <c r="E96" s="305"/>
      <c r="F96" s="305"/>
      <c r="G96" s="305"/>
      <c r="H96" s="305"/>
      <c r="I96" s="305"/>
      <c r="J96" s="305"/>
      <c r="K96" s="305"/>
      <c r="L96" s="305"/>
      <c r="M96" s="305"/>
      <c r="N96" s="305"/>
      <c r="O96" s="306"/>
      <c r="Q96" s="18"/>
    </row>
    <row r="97" spans="2:17" ht="30" customHeight="1" x14ac:dyDescent="0.15">
      <c r="B97" s="292"/>
      <c r="C97" s="295"/>
      <c r="D97" s="304"/>
      <c r="E97" s="305"/>
      <c r="F97" s="305"/>
      <c r="G97" s="305"/>
      <c r="H97" s="305"/>
      <c r="I97" s="305"/>
      <c r="J97" s="305"/>
      <c r="K97" s="305"/>
      <c r="L97" s="305"/>
      <c r="M97" s="305"/>
      <c r="N97" s="305"/>
      <c r="O97" s="306"/>
      <c r="Q97" s="18"/>
    </row>
    <row r="98" spans="2:17" ht="30" customHeight="1" x14ac:dyDescent="0.15">
      <c r="B98" s="292"/>
      <c r="C98" s="295"/>
      <c r="D98" s="304"/>
      <c r="E98" s="305"/>
      <c r="F98" s="305"/>
      <c r="G98" s="305"/>
      <c r="H98" s="305"/>
      <c r="I98" s="305"/>
      <c r="J98" s="305"/>
      <c r="K98" s="305"/>
      <c r="L98" s="305"/>
      <c r="M98" s="305"/>
      <c r="N98" s="305"/>
      <c r="O98" s="306"/>
      <c r="Q98" s="18"/>
    </row>
    <row r="99" spans="2:17" ht="30" customHeight="1" x14ac:dyDescent="0.15">
      <c r="B99" s="293"/>
      <c r="C99" s="296"/>
      <c r="D99" s="307"/>
      <c r="E99" s="308"/>
      <c r="F99" s="308"/>
      <c r="G99" s="308"/>
      <c r="H99" s="308"/>
      <c r="I99" s="308"/>
      <c r="J99" s="308"/>
      <c r="K99" s="308"/>
      <c r="L99" s="308"/>
      <c r="M99" s="308"/>
      <c r="N99" s="308"/>
      <c r="O99" s="309"/>
    </row>
  </sheetData>
  <mergeCells count="25">
    <mergeCell ref="B3:O3"/>
    <mergeCell ref="D86:G86"/>
    <mergeCell ref="I86:L86"/>
    <mergeCell ref="D4:O4"/>
    <mergeCell ref="D5:O5"/>
    <mergeCell ref="D84:H84"/>
    <mergeCell ref="I84:M84"/>
    <mergeCell ref="B56:B83"/>
    <mergeCell ref="C56:C83"/>
    <mergeCell ref="B84:B86"/>
    <mergeCell ref="C84:C86"/>
    <mergeCell ref="B6:B28"/>
    <mergeCell ref="C6:C28"/>
    <mergeCell ref="D6:O28"/>
    <mergeCell ref="D30:O35"/>
    <mergeCell ref="D37:O55"/>
    <mergeCell ref="B87:B99"/>
    <mergeCell ref="C87:C99"/>
    <mergeCell ref="C29:C55"/>
    <mergeCell ref="B29:B55"/>
    <mergeCell ref="N84:O85"/>
    <mergeCell ref="D57:O66"/>
    <mergeCell ref="D68:O77"/>
    <mergeCell ref="D79:O83"/>
    <mergeCell ref="D93:O99"/>
  </mergeCells>
  <phoneticPr fontId="2"/>
  <conditionalFormatting sqref="D4:O5">
    <cfRule type="containsBlanks" dxfId="49" priority="5">
      <formula>LEN(TRIM(D4))=0</formula>
    </cfRule>
  </conditionalFormatting>
  <conditionalFormatting sqref="D6 D30 D37 D57 D68 D79 J85 L85 I86 E85 G85 D86 D93 J87:J92 N90:N91">
    <cfRule type="containsBlanks" dxfId="48" priority="4">
      <formula>LEN(TRIM(D6))=0</formula>
    </cfRule>
  </conditionalFormatting>
  <conditionalFormatting sqref="N86">
    <cfRule type="cellIs" dxfId="47" priority="3" operator="equal">
      <formula>0</formula>
    </cfRule>
  </conditionalFormatting>
  <conditionalFormatting sqref="H87:H92">
    <cfRule type="containsBlanks" dxfId="46" priority="2">
      <formula>LEN(TRIM(H87))=0</formula>
    </cfRule>
  </conditionalFormatting>
  <conditionalFormatting sqref="L90:L91">
    <cfRule type="containsBlanks" dxfId="45" priority="1">
      <formula>LEN(TRIM(L90))=0</formula>
    </cfRule>
  </conditionalFormatting>
  <dataValidations count="2">
    <dataValidation type="list" allowBlank="1" showInputMessage="1" showErrorMessage="1" sqref="J87:J92 N90:N91">
      <formula1>"上旬,中旬,下旬"</formula1>
    </dataValidation>
    <dataValidation type="list" allowBlank="1" showInputMessage="1" showErrorMessage="1" sqref="H87:H92 L90:L91">
      <formula1>"1,2,3,4,5,6,7,8,9,10,11,12"</formula1>
    </dataValidation>
  </dataValidations>
  <pageMargins left="0.7" right="0.7" top="0.75" bottom="0.75" header="0.3" footer="0.3"/>
  <pageSetup paperSize="9" orientation="portrait" r:id="rId1"/>
  <rowBreaks count="3" manualBreakCount="3">
    <brk id="28" max="15" man="1"/>
    <brk id="55" max="15" man="1"/>
    <brk id="83" max="15"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2:AJ37"/>
  <sheetViews>
    <sheetView showGridLines="0" view="pageBreakPreview" zoomScaleNormal="100" zoomScaleSheetLayoutView="100" workbookViewId="0">
      <selection activeCell="L7" sqref="L7"/>
    </sheetView>
  </sheetViews>
  <sheetFormatPr defaultRowHeight="13.5" x14ac:dyDescent="0.15"/>
  <cols>
    <col min="1" max="1" width="1.625" style="62" customWidth="1"/>
    <col min="2" max="2" width="3" style="62" customWidth="1"/>
    <col min="3" max="3" width="13.75" style="62" customWidth="1"/>
    <col min="4" max="4" width="2.875" style="62" bestFit="1" customWidth="1"/>
    <col min="5" max="6" width="3" style="62" customWidth="1"/>
    <col min="7" max="7" width="2.875" style="62" bestFit="1" customWidth="1"/>
    <col min="8" max="8" width="3" style="62" customWidth="1"/>
    <col min="9" max="9" width="5.625" style="62" bestFit="1" customWidth="1"/>
    <col min="10" max="10" width="2.875" style="62" bestFit="1" customWidth="1"/>
    <col min="11" max="12" width="3" style="62" customWidth="1"/>
    <col min="13" max="13" width="2.875" style="62" bestFit="1" customWidth="1"/>
    <col min="14" max="14" width="3" style="62" customWidth="1"/>
    <col min="15" max="15" width="5.625" style="62" bestFit="1" customWidth="1"/>
    <col min="16" max="16" width="2.875" style="62" bestFit="1" customWidth="1"/>
    <col min="17" max="17" width="2.875" style="62" customWidth="1"/>
    <col min="18" max="18" width="3" style="62" customWidth="1"/>
    <col min="19" max="19" width="2.875" style="62" bestFit="1" customWidth="1"/>
    <col min="20" max="20" width="3" style="62" customWidth="1"/>
    <col min="21" max="21" width="5.625" style="62" bestFit="1" customWidth="1"/>
    <col min="22" max="22" width="2.875" style="62" bestFit="1" customWidth="1"/>
    <col min="23" max="23" width="2.875" style="62" customWidth="1"/>
    <col min="24" max="24" width="3" style="62" customWidth="1"/>
    <col min="25" max="25" width="2.875" style="62" bestFit="1" customWidth="1"/>
    <col min="26" max="26" width="3" style="62" customWidth="1"/>
    <col min="27" max="27" width="5.625" style="62" bestFit="1" customWidth="1"/>
    <col min="28" max="28" width="2.875" style="62" bestFit="1" customWidth="1"/>
    <col min="29" max="29" width="2.875" style="62" customWidth="1"/>
    <col min="30" max="30" width="3" style="62" customWidth="1"/>
    <col min="31" max="31" width="2.875" style="62" bestFit="1" customWidth="1"/>
    <col min="32" max="32" width="3" style="62" customWidth="1"/>
    <col min="33" max="33" width="5.625" style="62" bestFit="1" customWidth="1"/>
    <col min="34" max="34" width="8.5" style="62" bestFit="1" customWidth="1"/>
    <col min="35" max="35" width="3.75" style="62" bestFit="1" customWidth="1"/>
    <col min="36" max="36" width="9.125" style="62" bestFit="1" customWidth="1"/>
    <col min="37" max="37" width="1.625" style="62" customWidth="1"/>
    <col min="38" max="16384" width="9" style="62"/>
  </cols>
  <sheetData>
    <row r="2" spans="1:36" ht="18" customHeight="1" x14ac:dyDescent="0.15">
      <c r="B2" s="63" t="s">
        <v>344</v>
      </c>
    </row>
    <row r="3" spans="1:36" ht="14.25" x14ac:dyDescent="0.15">
      <c r="C3" s="66"/>
    </row>
    <row r="4" spans="1:36" ht="14.25" x14ac:dyDescent="0.15">
      <c r="B4" s="361" t="s">
        <v>0</v>
      </c>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row>
    <row r="5" spans="1:36" x14ac:dyDescent="0.15">
      <c r="B5" s="158"/>
      <c r="AJ5" s="67" t="s">
        <v>450</v>
      </c>
    </row>
    <row r="6" spans="1:36" ht="30.75" customHeight="1" x14ac:dyDescent="0.15">
      <c r="A6" s="159"/>
      <c r="B6" s="104"/>
      <c r="C6" s="100"/>
      <c r="D6" s="332" t="s">
        <v>15</v>
      </c>
      <c r="E6" s="333"/>
      <c r="F6" s="333"/>
      <c r="G6" s="333"/>
      <c r="H6" s="333"/>
      <c r="I6" s="334"/>
      <c r="J6" s="332" t="s">
        <v>14</v>
      </c>
      <c r="K6" s="333"/>
      <c r="L6" s="333"/>
      <c r="M6" s="333"/>
      <c r="N6" s="333"/>
      <c r="O6" s="334"/>
      <c r="P6" s="335" t="s">
        <v>16</v>
      </c>
      <c r="Q6" s="336"/>
      <c r="R6" s="336"/>
      <c r="S6" s="336"/>
      <c r="T6" s="336"/>
      <c r="U6" s="337"/>
      <c r="V6" s="335" t="s">
        <v>17</v>
      </c>
      <c r="W6" s="336"/>
      <c r="X6" s="336"/>
      <c r="Y6" s="336"/>
      <c r="Z6" s="336"/>
      <c r="AA6" s="337"/>
      <c r="AB6" s="335" t="s">
        <v>18</v>
      </c>
      <c r="AC6" s="336"/>
      <c r="AD6" s="336"/>
      <c r="AE6" s="336"/>
      <c r="AF6" s="336"/>
      <c r="AG6" s="337"/>
      <c r="AH6" s="364" t="s">
        <v>1</v>
      </c>
      <c r="AI6" s="365"/>
      <c r="AJ6" s="359" t="s">
        <v>2</v>
      </c>
    </row>
    <row r="7" spans="1:36" ht="14.25" thickBot="1" x14ac:dyDescent="0.2">
      <c r="A7" s="159"/>
      <c r="B7" s="101"/>
      <c r="C7" s="102"/>
      <c r="D7" s="69" t="s">
        <v>10</v>
      </c>
      <c r="E7" s="71" t="s">
        <v>34</v>
      </c>
      <c r="F7" s="2">
        <f>'1号の２'!T22</f>
        <v>5</v>
      </c>
      <c r="G7" s="2" t="s">
        <v>8</v>
      </c>
      <c r="H7" s="2">
        <f>'1号の２'!V22</f>
        <v>3</v>
      </c>
      <c r="I7" s="70" t="s">
        <v>9</v>
      </c>
      <c r="J7" s="71" t="s">
        <v>11</v>
      </c>
      <c r="K7" s="71" t="s">
        <v>34</v>
      </c>
      <c r="L7" s="1"/>
      <c r="M7" s="2" t="s">
        <v>8</v>
      </c>
      <c r="N7" s="2">
        <f>H7</f>
        <v>3</v>
      </c>
      <c r="O7" s="72" t="s">
        <v>12</v>
      </c>
      <c r="P7" s="69" t="s">
        <v>13</v>
      </c>
      <c r="Q7" s="71" t="s">
        <v>34</v>
      </c>
      <c r="R7" s="2">
        <f>L7+1</f>
        <v>1</v>
      </c>
      <c r="S7" s="2" t="s">
        <v>8</v>
      </c>
      <c r="T7" s="2">
        <f>H7</f>
        <v>3</v>
      </c>
      <c r="U7" s="70" t="s">
        <v>9</v>
      </c>
      <c r="V7" s="71" t="s">
        <v>11</v>
      </c>
      <c r="W7" s="71" t="s">
        <v>34</v>
      </c>
      <c r="X7" s="2">
        <f>L7+2</f>
        <v>2</v>
      </c>
      <c r="Y7" s="2" t="s">
        <v>8</v>
      </c>
      <c r="Z7" s="2">
        <f>H7</f>
        <v>3</v>
      </c>
      <c r="AA7" s="72" t="s">
        <v>9</v>
      </c>
      <c r="AB7" s="69" t="s">
        <v>11</v>
      </c>
      <c r="AC7" s="71" t="s">
        <v>34</v>
      </c>
      <c r="AD7" s="2">
        <f>L7+3</f>
        <v>3</v>
      </c>
      <c r="AE7" s="2" t="s">
        <v>8</v>
      </c>
      <c r="AF7" s="2">
        <f>H7</f>
        <v>3</v>
      </c>
      <c r="AG7" s="70" t="s">
        <v>9</v>
      </c>
      <c r="AH7" s="366" t="s">
        <v>19</v>
      </c>
      <c r="AI7" s="367"/>
      <c r="AJ7" s="360"/>
    </row>
    <row r="8" spans="1:36" ht="42" customHeight="1" thickTop="1" x14ac:dyDescent="0.15">
      <c r="A8" s="159"/>
      <c r="B8" s="105" t="s">
        <v>20</v>
      </c>
      <c r="C8" s="106" t="s">
        <v>27</v>
      </c>
      <c r="D8" s="338">
        <f>'1号の２'!S23</f>
        <v>0</v>
      </c>
      <c r="E8" s="339"/>
      <c r="F8" s="339"/>
      <c r="G8" s="339"/>
      <c r="H8" s="339"/>
      <c r="I8" s="340"/>
      <c r="J8" s="353"/>
      <c r="K8" s="354"/>
      <c r="L8" s="354"/>
      <c r="M8" s="354"/>
      <c r="N8" s="354"/>
      <c r="O8" s="355"/>
      <c r="P8" s="353"/>
      <c r="Q8" s="354"/>
      <c r="R8" s="354"/>
      <c r="S8" s="354"/>
      <c r="T8" s="354"/>
      <c r="U8" s="355"/>
      <c r="V8" s="353"/>
      <c r="W8" s="354"/>
      <c r="X8" s="354"/>
      <c r="Y8" s="354"/>
      <c r="Z8" s="354"/>
      <c r="AA8" s="355"/>
      <c r="AB8" s="353"/>
      <c r="AC8" s="354"/>
      <c r="AD8" s="354"/>
      <c r="AE8" s="354"/>
      <c r="AF8" s="354"/>
      <c r="AG8" s="355"/>
      <c r="AH8" s="74" t="str">
        <f t="shared" ref="AH8:AH13" si="0">IF(D8&gt;0,IF(AB8&gt;0,ROUND(AB8/D8*100,1),"-"),"-")</f>
        <v>-</v>
      </c>
      <c r="AI8" s="75" t="s">
        <v>3</v>
      </c>
      <c r="AJ8" s="160"/>
    </row>
    <row r="9" spans="1:36" ht="42" customHeight="1" x14ac:dyDescent="0.15">
      <c r="A9" s="159"/>
      <c r="B9" s="105" t="s">
        <v>21</v>
      </c>
      <c r="C9" s="110" t="s">
        <v>28</v>
      </c>
      <c r="D9" s="341">
        <f>'1号の２'!S24</f>
        <v>0</v>
      </c>
      <c r="E9" s="342"/>
      <c r="F9" s="342"/>
      <c r="G9" s="342"/>
      <c r="H9" s="342"/>
      <c r="I9" s="343"/>
      <c r="J9" s="356"/>
      <c r="K9" s="357"/>
      <c r="L9" s="357"/>
      <c r="M9" s="357"/>
      <c r="N9" s="357"/>
      <c r="O9" s="358"/>
      <c r="P9" s="356"/>
      <c r="Q9" s="357"/>
      <c r="R9" s="357"/>
      <c r="S9" s="357"/>
      <c r="T9" s="357"/>
      <c r="U9" s="358"/>
      <c r="V9" s="356"/>
      <c r="W9" s="357"/>
      <c r="X9" s="357"/>
      <c r="Y9" s="357"/>
      <c r="Z9" s="357"/>
      <c r="AA9" s="358"/>
      <c r="AB9" s="356"/>
      <c r="AC9" s="357"/>
      <c r="AD9" s="357"/>
      <c r="AE9" s="357"/>
      <c r="AF9" s="357"/>
      <c r="AG9" s="358"/>
      <c r="AH9" s="74" t="str">
        <f t="shared" si="0"/>
        <v>-</v>
      </c>
      <c r="AI9" s="76" t="s">
        <v>3</v>
      </c>
      <c r="AJ9" s="161"/>
    </row>
    <row r="10" spans="1:36" ht="42" customHeight="1" x14ac:dyDescent="0.15">
      <c r="A10" s="159"/>
      <c r="B10" s="162" t="s">
        <v>22</v>
      </c>
      <c r="C10" s="115" t="s">
        <v>29</v>
      </c>
      <c r="D10" s="341">
        <f>'1号の２'!S25</f>
        <v>0</v>
      </c>
      <c r="E10" s="342"/>
      <c r="F10" s="342"/>
      <c r="G10" s="342"/>
      <c r="H10" s="342"/>
      <c r="I10" s="343"/>
      <c r="J10" s="356"/>
      <c r="K10" s="357"/>
      <c r="L10" s="357"/>
      <c r="M10" s="357"/>
      <c r="N10" s="357"/>
      <c r="O10" s="358"/>
      <c r="P10" s="356"/>
      <c r="Q10" s="357"/>
      <c r="R10" s="357"/>
      <c r="S10" s="357"/>
      <c r="T10" s="357"/>
      <c r="U10" s="358"/>
      <c r="V10" s="356"/>
      <c r="W10" s="357"/>
      <c r="X10" s="357"/>
      <c r="Y10" s="357"/>
      <c r="Z10" s="357"/>
      <c r="AA10" s="358"/>
      <c r="AB10" s="356"/>
      <c r="AC10" s="357"/>
      <c r="AD10" s="357"/>
      <c r="AE10" s="357"/>
      <c r="AF10" s="357"/>
      <c r="AG10" s="358"/>
      <c r="AH10" s="74" t="str">
        <f t="shared" si="0"/>
        <v>-</v>
      </c>
      <c r="AI10" s="77" t="s">
        <v>3</v>
      </c>
      <c r="AJ10" s="163"/>
    </row>
    <row r="11" spans="1:36" ht="42" customHeight="1" x14ac:dyDescent="0.15">
      <c r="A11" s="159"/>
      <c r="B11" s="116" t="s">
        <v>23</v>
      </c>
      <c r="C11" s="117" t="s">
        <v>30</v>
      </c>
      <c r="D11" s="341">
        <f>'1号の２'!S26</f>
        <v>0</v>
      </c>
      <c r="E11" s="342"/>
      <c r="F11" s="342"/>
      <c r="G11" s="342"/>
      <c r="H11" s="342"/>
      <c r="I11" s="343"/>
      <c r="J11" s="356"/>
      <c r="K11" s="357"/>
      <c r="L11" s="357"/>
      <c r="M11" s="357"/>
      <c r="N11" s="357"/>
      <c r="O11" s="358"/>
      <c r="P11" s="356"/>
      <c r="Q11" s="357"/>
      <c r="R11" s="357"/>
      <c r="S11" s="357"/>
      <c r="T11" s="357"/>
      <c r="U11" s="358"/>
      <c r="V11" s="356"/>
      <c r="W11" s="357"/>
      <c r="X11" s="357"/>
      <c r="Y11" s="357"/>
      <c r="Z11" s="357"/>
      <c r="AA11" s="358"/>
      <c r="AB11" s="356"/>
      <c r="AC11" s="357"/>
      <c r="AD11" s="357"/>
      <c r="AE11" s="357"/>
      <c r="AF11" s="357"/>
      <c r="AG11" s="358"/>
      <c r="AH11" s="74" t="str">
        <f t="shared" si="0"/>
        <v>-</v>
      </c>
      <c r="AI11" s="76" t="s">
        <v>3</v>
      </c>
      <c r="AJ11" s="161"/>
    </row>
    <row r="12" spans="1:36" ht="42" customHeight="1" x14ac:dyDescent="0.15">
      <c r="A12" s="159"/>
      <c r="B12" s="162" t="s">
        <v>24</v>
      </c>
      <c r="C12" s="115" t="s">
        <v>31</v>
      </c>
      <c r="D12" s="344">
        <f>D9+D10+D11</f>
        <v>0</v>
      </c>
      <c r="E12" s="345"/>
      <c r="F12" s="345"/>
      <c r="G12" s="345"/>
      <c r="H12" s="345"/>
      <c r="I12" s="346"/>
      <c r="J12" s="344">
        <f t="shared" ref="J12" si="1">J9+J10+J11</f>
        <v>0</v>
      </c>
      <c r="K12" s="345"/>
      <c r="L12" s="345"/>
      <c r="M12" s="345"/>
      <c r="N12" s="345"/>
      <c r="O12" s="346"/>
      <c r="P12" s="344">
        <f t="shared" ref="P12" si="2">P9+P10+P11</f>
        <v>0</v>
      </c>
      <c r="Q12" s="345"/>
      <c r="R12" s="345"/>
      <c r="S12" s="345"/>
      <c r="T12" s="345"/>
      <c r="U12" s="346"/>
      <c r="V12" s="344">
        <f>V9+V10+V11</f>
        <v>0</v>
      </c>
      <c r="W12" s="345"/>
      <c r="X12" s="345"/>
      <c r="Y12" s="345"/>
      <c r="Z12" s="345"/>
      <c r="AA12" s="346"/>
      <c r="AB12" s="344">
        <f t="shared" ref="AB12" si="3">AB9+AB10+AB11</f>
        <v>0</v>
      </c>
      <c r="AC12" s="345"/>
      <c r="AD12" s="345"/>
      <c r="AE12" s="345"/>
      <c r="AF12" s="345"/>
      <c r="AG12" s="346"/>
      <c r="AH12" s="74" t="str">
        <f t="shared" si="0"/>
        <v>-</v>
      </c>
      <c r="AI12" s="77" t="s">
        <v>3</v>
      </c>
      <c r="AJ12" s="163" t="s">
        <v>4</v>
      </c>
    </row>
    <row r="13" spans="1:36" ht="42" customHeight="1" x14ac:dyDescent="0.15">
      <c r="A13" s="159"/>
      <c r="B13" s="116" t="s">
        <v>25</v>
      </c>
      <c r="C13" s="117" t="s">
        <v>32</v>
      </c>
      <c r="D13" s="341">
        <f>'1号の２'!S28</f>
        <v>0</v>
      </c>
      <c r="E13" s="342"/>
      <c r="F13" s="342"/>
      <c r="G13" s="342"/>
      <c r="H13" s="342"/>
      <c r="I13" s="343"/>
      <c r="J13" s="356"/>
      <c r="K13" s="357"/>
      <c r="L13" s="357"/>
      <c r="M13" s="357"/>
      <c r="N13" s="357"/>
      <c r="O13" s="358"/>
      <c r="P13" s="356"/>
      <c r="Q13" s="357"/>
      <c r="R13" s="357"/>
      <c r="S13" s="357"/>
      <c r="T13" s="357"/>
      <c r="U13" s="358"/>
      <c r="V13" s="356"/>
      <c r="W13" s="357"/>
      <c r="X13" s="357"/>
      <c r="Y13" s="357"/>
      <c r="Z13" s="357"/>
      <c r="AA13" s="358"/>
      <c r="AB13" s="356"/>
      <c r="AC13" s="357"/>
      <c r="AD13" s="357"/>
      <c r="AE13" s="357"/>
      <c r="AF13" s="357"/>
      <c r="AG13" s="358"/>
      <c r="AH13" s="74" t="str">
        <f t="shared" si="0"/>
        <v>-</v>
      </c>
      <c r="AI13" s="76" t="s">
        <v>3</v>
      </c>
      <c r="AJ13" s="161" t="s">
        <v>5</v>
      </c>
    </row>
    <row r="14" spans="1:36" ht="27.95" customHeight="1" x14ac:dyDescent="0.15">
      <c r="A14" s="159"/>
      <c r="B14" s="229" t="s">
        <v>26</v>
      </c>
      <c r="C14" s="328" t="s">
        <v>33</v>
      </c>
      <c r="D14" s="347" t="str">
        <f>IF(D12&gt;0,IF(D13&gt;0,ROUND(D12/D13,0),"-"),"-")</f>
        <v>-</v>
      </c>
      <c r="E14" s="348"/>
      <c r="F14" s="348"/>
      <c r="G14" s="348"/>
      <c r="H14" s="348"/>
      <c r="I14" s="349"/>
      <c r="J14" s="347" t="str">
        <f>IF(J12&gt;0,IF(J13&gt;0,ROUND(J12/J13,0),"-"),"-")</f>
        <v>-</v>
      </c>
      <c r="K14" s="348"/>
      <c r="L14" s="348"/>
      <c r="M14" s="348"/>
      <c r="N14" s="348"/>
      <c r="O14" s="349"/>
      <c r="P14" s="347" t="str">
        <f>IF(P12&gt;0,IF(P13&gt;0,ROUND(P12/P13,0),"-"),"-")</f>
        <v>-</v>
      </c>
      <c r="Q14" s="348"/>
      <c r="R14" s="348"/>
      <c r="S14" s="348"/>
      <c r="T14" s="348"/>
      <c r="U14" s="349"/>
      <c r="V14" s="347" t="str">
        <f>IF(V12&gt;0,IF(V13&gt;0,ROUND(V12/V13,0),"-"),"-")</f>
        <v>-</v>
      </c>
      <c r="W14" s="348"/>
      <c r="X14" s="348"/>
      <c r="Y14" s="348"/>
      <c r="Z14" s="348"/>
      <c r="AA14" s="349"/>
      <c r="AB14" s="347" t="str">
        <f>IF(AB12&gt;0,IF(AB13&gt;0,ROUND(AB12/AB13,0),"-"),"-")</f>
        <v>-</v>
      </c>
      <c r="AC14" s="348"/>
      <c r="AD14" s="348"/>
      <c r="AE14" s="348"/>
      <c r="AF14" s="348"/>
      <c r="AG14" s="349"/>
      <c r="AH14" s="362" t="str">
        <f>IF(D14="-","-",IF(AB14="-","-",ROUND(AB14/D14*100,1)))</f>
        <v>-</v>
      </c>
      <c r="AI14" s="118" t="s">
        <v>3</v>
      </c>
      <c r="AJ14" s="330" t="s">
        <v>7</v>
      </c>
    </row>
    <row r="15" spans="1:36" ht="14.1" customHeight="1" x14ac:dyDescent="0.15">
      <c r="A15" s="159"/>
      <c r="B15" s="252"/>
      <c r="C15" s="329"/>
      <c r="D15" s="350"/>
      <c r="E15" s="351"/>
      <c r="F15" s="351"/>
      <c r="G15" s="351"/>
      <c r="H15" s="351"/>
      <c r="I15" s="352"/>
      <c r="J15" s="350"/>
      <c r="K15" s="351"/>
      <c r="L15" s="351"/>
      <c r="M15" s="351"/>
      <c r="N15" s="351"/>
      <c r="O15" s="352"/>
      <c r="P15" s="350"/>
      <c r="Q15" s="351"/>
      <c r="R15" s="351"/>
      <c r="S15" s="351"/>
      <c r="T15" s="351"/>
      <c r="U15" s="352"/>
      <c r="V15" s="350"/>
      <c r="W15" s="351"/>
      <c r="X15" s="351"/>
      <c r="Y15" s="351"/>
      <c r="Z15" s="351"/>
      <c r="AA15" s="352"/>
      <c r="AB15" s="350"/>
      <c r="AC15" s="351"/>
      <c r="AD15" s="351"/>
      <c r="AE15" s="351"/>
      <c r="AF15" s="351"/>
      <c r="AG15" s="352"/>
      <c r="AH15" s="363" t="str">
        <f t="shared" ref="AH15" si="4">IF(D15&gt;0,ROUND(AB15/D15*100,1),"-")</f>
        <v>-</v>
      </c>
      <c r="AI15" s="119" t="s">
        <v>6</v>
      </c>
      <c r="AJ15" s="331"/>
    </row>
    <row r="16" spans="1:36" x14ac:dyDescent="0.15">
      <c r="C16" s="80"/>
    </row>
    <row r="18" spans="2:2" x14ac:dyDescent="0.15">
      <c r="B18" s="120"/>
    </row>
    <row r="19" spans="2:2" x14ac:dyDescent="0.15">
      <c r="B19" s="121"/>
    </row>
    <row r="20" spans="2:2" x14ac:dyDescent="0.15">
      <c r="B20" s="122"/>
    </row>
    <row r="21" spans="2:2" x14ac:dyDescent="0.15">
      <c r="B21" s="122"/>
    </row>
    <row r="22" spans="2:2" x14ac:dyDescent="0.15">
      <c r="B22" s="122"/>
    </row>
    <row r="23" spans="2:2" x14ac:dyDescent="0.15">
      <c r="B23" s="123"/>
    </row>
    <row r="24" spans="2:2" x14ac:dyDescent="0.15">
      <c r="B24" s="123"/>
    </row>
    <row r="25" spans="2:2" x14ac:dyDescent="0.15">
      <c r="B25" s="123"/>
    </row>
    <row r="26" spans="2:2" x14ac:dyDescent="0.15">
      <c r="B26" s="123"/>
    </row>
    <row r="27" spans="2:2" x14ac:dyDescent="0.15">
      <c r="B27" s="122"/>
    </row>
    <row r="28" spans="2:2" x14ac:dyDescent="0.15">
      <c r="B28" s="123"/>
    </row>
    <row r="29" spans="2:2" x14ac:dyDescent="0.15">
      <c r="B29" s="122"/>
    </row>
    <row r="30" spans="2:2" x14ac:dyDescent="0.15">
      <c r="B30" s="122"/>
    </row>
    <row r="31" spans="2:2" x14ac:dyDescent="0.15">
      <c r="B31" s="123"/>
    </row>
    <row r="32" spans="2:2" x14ac:dyDescent="0.15">
      <c r="B32" s="123"/>
    </row>
    <row r="33" spans="2:2" x14ac:dyDescent="0.15">
      <c r="B33" s="123"/>
    </row>
    <row r="34" spans="2:2" x14ac:dyDescent="0.15">
      <c r="B34" s="164"/>
    </row>
    <row r="35" spans="2:2" x14ac:dyDescent="0.15">
      <c r="B35" s="123"/>
    </row>
    <row r="36" spans="2:2" x14ac:dyDescent="0.15">
      <c r="B36" s="122"/>
    </row>
    <row r="37" spans="2:2" x14ac:dyDescent="0.15">
      <c r="B37" s="122"/>
    </row>
  </sheetData>
  <mergeCells count="48">
    <mergeCell ref="B4:AJ4"/>
    <mergeCell ref="B14:B15"/>
    <mergeCell ref="AB14:AG15"/>
    <mergeCell ref="AH14:AH15"/>
    <mergeCell ref="AH6:AI6"/>
    <mergeCell ref="AH7:AI7"/>
    <mergeCell ref="V14:AA15"/>
    <mergeCell ref="P14:U15"/>
    <mergeCell ref="P9:U9"/>
    <mergeCell ref="P10:U10"/>
    <mergeCell ref="V8:AA8"/>
    <mergeCell ref="P11:U11"/>
    <mergeCell ref="J11:O11"/>
    <mergeCell ref="J12:O12"/>
    <mergeCell ref="J13:O13"/>
    <mergeCell ref="D10:I10"/>
    <mergeCell ref="J14:O15"/>
    <mergeCell ref="AJ6:AJ7"/>
    <mergeCell ref="V11:AA11"/>
    <mergeCell ref="V12:AA12"/>
    <mergeCell ref="V13:AA13"/>
    <mergeCell ref="AB8:AG8"/>
    <mergeCell ref="AB9:AG9"/>
    <mergeCell ref="AB10:AG10"/>
    <mergeCell ref="AB11:AG11"/>
    <mergeCell ref="AB12:AG12"/>
    <mergeCell ref="AB13:AG13"/>
    <mergeCell ref="P12:U12"/>
    <mergeCell ref="P13:U13"/>
    <mergeCell ref="V9:AA9"/>
    <mergeCell ref="V10:AA10"/>
    <mergeCell ref="P8:U8"/>
    <mergeCell ref="C14:C15"/>
    <mergeCell ref="AJ14:AJ15"/>
    <mergeCell ref="D6:I6"/>
    <mergeCell ref="J6:O6"/>
    <mergeCell ref="P6:U6"/>
    <mergeCell ref="V6:AA6"/>
    <mergeCell ref="AB6:AG6"/>
    <mergeCell ref="D8:I8"/>
    <mergeCell ref="D9:I9"/>
    <mergeCell ref="D11:I11"/>
    <mergeCell ref="D12:I12"/>
    <mergeCell ref="D13:I13"/>
    <mergeCell ref="D14:I15"/>
    <mergeCell ref="J8:O8"/>
    <mergeCell ref="J9:O9"/>
    <mergeCell ref="J10:O10"/>
  </mergeCells>
  <phoneticPr fontId="2"/>
  <conditionalFormatting sqref="J8:AG11 J13:AG13 L7">
    <cfRule type="containsBlanks" dxfId="44" priority="5">
      <formula>LEN(TRIM(J7))=0</formula>
    </cfRule>
  </conditionalFormatting>
  <pageMargins left="0.25" right="0.25" top="0.75" bottom="0.75" header="0.3" footer="0.3"/>
  <pageSetup paperSize="9" fitToHeight="0" orientation="landscape" r:id="rId1"/>
  <rowBreaks count="1" manualBreakCount="1">
    <brk id="1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N27"/>
  <sheetViews>
    <sheetView showGridLines="0" view="pageBreakPreview" zoomScaleNormal="100" zoomScaleSheetLayoutView="100" workbookViewId="0">
      <selection activeCell="B8" sqref="B8:D8"/>
    </sheetView>
  </sheetViews>
  <sheetFormatPr defaultRowHeight="13.5" x14ac:dyDescent="0.15"/>
  <cols>
    <col min="1" max="1" width="1.625" style="81" customWidth="1"/>
    <col min="2" max="2" width="10.625" style="81" customWidth="1"/>
    <col min="3" max="3" width="23.625" style="81" customWidth="1"/>
    <col min="4" max="4" width="9.625" style="81" customWidth="1"/>
    <col min="5" max="5" width="13.625" style="81" customWidth="1"/>
    <col min="6" max="6" width="2.625" style="81" customWidth="1"/>
    <col min="7" max="7" width="2.5" style="81" bestFit="1" customWidth="1"/>
    <col min="8" max="8" width="2.5" style="81" customWidth="1"/>
    <col min="9" max="9" width="12.75" style="81" bestFit="1" customWidth="1"/>
    <col min="10" max="10" width="2.5" style="81" bestFit="1" customWidth="1"/>
    <col min="11" max="11" width="12.75" style="81" bestFit="1" customWidth="1"/>
    <col min="12" max="12" width="19.625" style="81" customWidth="1"/>
    <col min="13" max="13" width="10.625" style="81" customWidth="1"/>
    <col min="14" max="14" width="7.125" style="81" bestFit="1" customWidth="1"/>
    <col min="15" max="15" width="1.625" style="81" customWidth="1"/>
    <col min="16" max="16384" width="9" style="81"/>
  </cols>
  <sheetData>
    <row r="2" spans="2:14" x14ac:dyDescent="0.15">
      <c r="B2" s="63" t="s">
        <v>35</v>
      </c>
      <c r="C2" s="63"/>
    </row>
    <row r="3" spans="2:14" x14ac:dyDescent="0.15">
      <c r="B3" s="368" t="s">
        <v>36</v>
      </c>
      <c r="C3" s="368"/>
      <c r="D3" s="368"/>
      <c r="E3" s="368"/>
      <c r="F3" s="368"/>
      <c r="G3" s="368"/>
      <c r="H3" s="368"/>
      <c r="I3" s="368"/>
      <c r="J3" s="368"/>
      <c r="K3" s="368"/>
      <c r="L3" s="368"/>
      <c r="M3" s="368"/>
      <c r="N3" s="368"/>
    </row>
    <row r="4" spans="2:14" x14ac:dyDescent="0.15">
      <c r="B4" s="63" t="s">
        <v>37</v>
      </c>
      <c r="C4" s="63"/>
      <c r="N4" s="64" t="s">
        <v>38</v>
      </c>
    </row>
    <row r="5" spans="2:14" ht="15" customHeight="1" x14ac:dyDescent="0.15">
      <c r="B5" s="369" t="s">
        <v>39</v>
      </c>
      <c r="C5" s="369"/>
      <c r="D5" s="369"/>
      <c r="E5" s="124" t="s">
        <v>40</v>
      </c>
      <c r="F5" s="370" t="s">
        <v>41</v>
      </c>
      <c r="G5" s="371"/>
      <c r="H5" s="376" t="s">
        <v>42</v>
      </c>
      <c r="I5" s="377"/>
      <c r="J5" s="376" t="s">
        <v>43</v>
      </c>
      <c r="K5" s="377"/>
      <c r="L5" s="378" t="s">
        <v>44</v>
      </c>
      <c r="M5" s="369" t="s">
        <v>45</v>
      </c>
      <c r="N5" s="369" t="s">
        <v>46</v>
      </c>
    </row>
    <row r="6" spans="2:14" ht="15" customHeight="1" x14ac:dyDescent="0.15">
      <c r="B6" s="369"/>
      <c r="C6" s="369"/>
      <c r="D6" s="369"/>
      <c r="E6" s="125" t="s">
        <v>522</v>
      </c>
      <c r="F6" s="372"/>
      <c r="G6" s="373"/>
      <c r="H6" s="379" t="s">
        <v>48</v>
      </c>
      <c r="I6" s="380"/>
      <c r="J6" s="379" t="s">
        <v>49</v>
      </c>
      <c r="K6" s="380"/>
      <c r="L6" s="378"/>
      <c r="M6" s="378"/>
      <c r="N6" s="378"/>
    </row>
    <row r="7" spans="2:14" ht="15" customHeight="1" x14ac:dyDescent="0.15">
      <c r="B7" s="369"/>
      <c r="C7" s="369"/>
      <c r="D7" s="369"/>
      <c r="E7" s="126" t="s">
        <v>523</v>
      </c>
      <c r="F7" s="374"/>
      <c r="G7" s="375"/>
      <c r="H7" s="381" t="s">
        <v>51</v>
      </c>
      <c r="I7" s="382"/>
      <c r="J7" s="381" t="s">
        <v>52</v>
      </c>
      <c r="K7" s="382"/>
      <c r="L7" s="378"/>
      <c r="M7" s="378"/>
      <c r="N7" s="378"/>
    </row>
    <row r="8" spans="2:14" ht="24.95" customHeight="1" x14ac:dyDescent="0.15">
      <c r="B8" s="383"/>
      <c r="C8" s="383"/>
      <c r="D8" s="383"/>
      <c r="E8" s="6"/>
      <c r="F8" s="384"/>
      <c r="G8" s="385"/>
      <c r="H8" s="386">
        <f>E8*F8</f>
        <v>0</v>
      </c>
      <c r="I8" s="387"/>
      <c r="J8" s="386">
        <f>ROUNDDOWN(H8/1.1,0)</f>
        <v>0</v>
      </c>
      <c r="K8" s="387"/>
      <c r="L8" s="8"/>
      <c r="M8" s="94"/>
      <c r="N8" s="7"/>
    </row>
    <row r="9" spans="2:14" ht="24.95" customHeight="1" x14ac:dyDescent="0.15">
      <c r="B9" s="388"/>
      <c r="C9" s="388"/>
      <c r="D9" s="388"/>
      <c r="E9" s="6"/>
      <c r="F9" s="384"/>
      <c r="G9" s="385"/>
      <c r="H9" s="386">
        <f t="shared" ref="H9:H12" si="0">E9*F9</f>
        <v>0</v>
      </c>
      <c r="I9" s="387"/>
      <c r="J9" s="386">
        <f>ROUNDDOWN(H9/1.1,0)</f>
        <v>0</v>
      </c>
      <c r="K9" s="387"/>
      <c r="L9" s="8"/>
      <c r="M9" s="94"/>
      <c r="N9" s="7"/>
    </row>
    <row r="10" spans="2:14" ht="24.95" customHeight="1" x14ac:dyDescent="0.15">
      <c r="B10" s="388"/>
      <c r="C10" s="388"/>
      <c r="D10" s="388"/>
      <c r="E10" s="6"/>
      <c r="F10" s="384"/>
      <c r="G10" s="385"/>
      <c r="H10" s="386">
        <f t="shared" si="0"/>
        <v>0</v>
      </c>
      <c r="I10" s="387"/>
      <c r="J10" s="386">
        <f>ROUNDDOWN(H10/1.1,0)</f>
        <v>0</v>
      </c>
      <c r="K10" s="387"/>
      <c r="L10" s="8"/>
      <c r="M10" s="94"/>
      <c r="N10" s="7"/>
    </row>
    <row r="11" spans="2:14" ht="24.95" customHeight="1" x14ac:dyDescent="0.15">
      <c r="B11" s="388"/>
      <c r="C11" s="388"/>
      <c r="D11" s="388"/>
      <c r="E11" s="6"/>
      <c r="F11" s="384"/>
      <c r="G11" s="385"/>
      <c r="H11" s="386">
        <f t="shared" si="0"/>
        <v>0</v>
      </c>
      <c r="I11" s="387"/>
      <c r="J11" s="386">
        <f t="shared" ref="J11:J12" si="1">ROUNDDOWN(H11/1.1,0)</f>
        <v>0</v>
      </c>
      <c r="K11" s="387"/>
      <c r="L11" s="8"/>
      <c r="M11" s="94"/>
      <c r="N11" s="7"/>
    </row>
    <row r="12" spans="2:14" ht="24.95" customHeight="1" thickBot="1" x14ac:dyDescent="0.2">
      <c r="B12" s="388"/>
      <c r="C12" s="388"/>
      <c r="D12" s="388"/>
      <c r="E12" s="8"/>
      <c r="F12" s="384"/>
      <c r="G12" s="385"/>
      <c r="H12" s="386">
        <f t="shared" si="0"/>
        <v>0</v>
      </c>
      <c r="I12" s="387"/>
      <c r="J12" s="386">
        <f t="shared" si="1"/>
        <v>0</v>
      </c>
      <c r="K12" s="387"/>
      <c r="L12" s="8"/>
      <c r="M12" s="95"/>
      <c r="N12" s="9"/>
    </row>
    <row r="13" spans="2:14" ht="20.100000000000001" customHeight="1" x14ac:dyDescent="0.15">
      <c r="B13" s="376" t="s">
        <v>53</v>
      </c>
      <c r="C13" s="391"/>
      <c r="D13" s="391"/>
      <c r="E13" s="391"/>
      <c r="F13" s="391"/>
      <c r="G13" s="377"/>
      <c r="H13" s="68"/>
      <c r="I13" s="127">
        <f>SUM(H8:I12)</f>
        <v>0</v>
      </c>
      <c r="J13" s="128" t="s">
        <v>54</v>
      </c>
      <c r="K13" s="129">
        <f>ROUNDDOWN(SUM(J8:K12),-3)</f>
        <v>0</v>
      </c>
      <c r="L13" s="130"/>
      <c r="M13" s="130"/>
      <c r="N13" s="130"/>
    </row>
    <row r="14" spans="2:14" ht="15" customHeight="1" thickBot="1" x14ac:dyDescent="0.2">
      <c r="B14" s="381"/>
      <c r="C14" s="392"/>
      <c r="D14" s="392"/>
      <c r="E14" s="392"/>
      <c r="F14" s="392"/>
      <c r="G14" s="382"/>
      <c r="H14" s="73"/>
      <c r="I14" s="131"/>
      <c r="J14" s="389" t="s">
        <v>55</v>
      </c>
      <c r="K14" s="390"/>
      <c r="L14" s="130"/>
      <c r="M14" s="132"/>
      <c r="N14" s="132"/>
    </row>
    <row r="15" spans="2:14" ht="20.100000000000001" customHeight="1" x14ac:dyDescent="0.15">
      <c r="B15" s="142" t="s">
        <v>531</v>
      </c>
      <c r="C15" s="133"/>
    </row>
    <row r="16" spans="2:14" x14ac:dyDescent="0.15">
      <c r="B16" s="133" t="s">
        <v>511</v>
      </c>
      <c r="C16" s="133"/>
    </row>
    <row r="17" spans="2:10" x14ac:dyDescent="0.15">
      <c r="B17" s="133" t="s">
        <v>513</v>
      </c>
      <c r="C17" s="133"/>
    </row>
    <row r="18" spans="2:10" x14ac:dyDescent="0.15">
      <c r="B18" s="133" t="s">
        <v>524</v>
      </c>
      <c r="C18" s="133"/>
    </row>
    <row r="19" spans="2:10" x14ac:dyDescent="0.15">
      <c r="B19" s="214" t="s">
        <v>512</v>
      </c>
      <c r="D19" s="63"/>
    </row>
    <row r="20" spans="2:10" x14ac:dyDescent="0.15">
      <c r="B20" s="63" t="s">
        <v>56</v>
      </c>
      <c r="C20" s="63"/>
      <c r="I20" s="64" t="s">
        <v>57</v>
      </c>
    </row>
    <row r="21" spans="2:10" ht="24.95" customHeight="1" x14ac:dyDescent="0.15">
      <c r="B21" s="116" t="s">
        <v>58</v>
      </c>
      <c r="C21" s="143"/>
      <c r="D21" s="79"/>
      <c r="E21" s="144"/>
      <c r="F21" s="145"/>
      <c r="G21" s="146"/>
      <c r="H21" s="393" t="s">
        <v>59</v>
      </c>
      <c r="I21" s="394"/>
      <c r="J21" s="63"/>
    </row>
    <row r="22" spans="2:10" ht="24.95" customHeight="1" x14ac:dyDescent="0.15">
      <c r="B22" s="147" t="s">
        <v>509</v>
      </c>
      <c r="C22" s="148"/>
      <c r="D22" s="79"/>
      <c r="E22" s="144"/>
      <c r="F22" s="144"/>
      <c r="G22" s="149"/>
      <c r="H22" s="78" t="s">
        <v>61</v>
      </c>
      <c r="I22" s="150">
        <f>IF(ROUNDDOWN(K13*2/3,-3)&gt;13000000,13000000,ROUNDDOWN(K13*2/3,-3))</f>
        <v>0</v>
      </c>
      <c r="J22" s="63" t="s">
        <v>62</v>
      </c>
    </row>
    <row r="23" spans="2:10" ht="24.95" customHeight="1" x14ac:dyDescent="0.15">
      <c r="B23" s="147" t="s">
        <v>63</v>
      </c>
      <c r="C23" s="148"/>
      <c r="D23" s="79"/>
      <c r="E23" s="144"/>
      <c r="F23" s="151"/>
      <c r="H23" s="78"/>
      <c r="I23" s="10"/>
      <c r="J23" s="63"/>
    </row>
    <row r="24" spans="2:10" ht="24.95" customHeight="1" x14ac:dyDescent="0.15">
      <c r="B24" s="147" t="s">
        <v>64</v>
      </c>
      <c r="C24" s="77" t="s">
        <v>510</v>
      </c>
      <c r="D24" s="395"/>
      <c r="E24" s="395"/>
      <c r="F24" s="395"/>
      <c r="G24" s="152" t="s">
        <v>65</v>
      </c>
      <c r="H24" s="78"/>
      <c r="I24" s="10"/>
      <c r="J24" s="63"/>
    </row>
    <row r="25" spans="2:10" ht="24.95" customHeight="1" x14ac:dyDescent="0.15">
      <c r="B25" s="147" t="s">
        <v>66</v>
      </c>
      <c r="C25" s="148"/>
      <c r="D25" s="79"/>
      <c r="E25" s="144"/>
      <c r="F25" s="144"/>
      <c r="G25" s="149"/>
      <c r="H25" s="78"/>
      <c r="I25" s="10"/>
      <c r="J25" s="63"/>
    </row>
    <row r="26" spans="2:10" ht="24.95" customHeight="1" x14ac:dyDescent="0.15">
      <c r="B26" s="393" t="s">
        <v>67</v>
      </c>
      <c r="C26" s="396"/>
      <c r="D26" s="396"/>
      <c r="E26" s="396"/>
      <c r="F26" s="396"/>
      <c r="G26" s="394"/>
      <c r="H26" s="78" t="s">
        <v>68</v>
      </c>
      <c r="I26" s="150">
        <f>SUM(I22:I25)</f>
        <v>0</v>
      </c>
      <c r="J26" s="153" t="str">
        <f>IF(K13=I26,"","【注意】eとgが合っていません。「自己資金」「借入金」「その他」の欄の修正をお願いします。")</f>
        <v/>
      </c>
    </row>
    <row r="27" spans="2:10" ht="20.100000000000001" customHeight="1" x14ac:dyDescent="0.15">
      <c r="B27" s="154" t="s">
        <v>69</v>
      </c>
      <c r="C27" s="155"/>
      <c r="E27" s="155"/>
      <c r="F27" s="155"/>
      <c r="G27" s="63"/>
      <c r="H27" s="63"/>
    </row>
  </sheetData>
  <mergeCells count="37">
    <mergeCell ref="H21:I21"/>
    <mergeCell ref="D24:F24"/>
    <mergeCell ref="B26:G26"/>
    <mergeCell ref="B12:D12"/>
    <mergeCell ref="F12:G12"/>
    <mergeCell ref="H12:I12"/>
    <mergeCell ref="J12:K12"/>
    <mergeCell ref="J14:K14"/>
    <mergeCell ref="B10:D10"/>
    <mergeCell ref="F10:G10"/>
    <mergeCell ref="H10:I10"/>
    <mergeCell ref="J10:K10"/>
    <mergeCell ref="B11:D11"/>
    <mergeCell ref="F11:G11"/>
    <mergeCell ref="H11:I11"/>
    <mergeCell ref="J11:K11"/>
    <mergeCell ref="B13:G14"/>
    <mergeCell ref="B8:D8"/>
    <mergeCell ref="F8:G8"/>
    <mergeCell ref="H8:I8"/>
    <mergeCell ref="J8:K8"/>
    <mergeCell ref="B9:D9"/>
    <mergeCell ref="F9:G9"/>
    <mergeCell ref="H9:I9"/>
    <mergeCell ref="J9:K9"/>
    <mergeCell ref="B3:N3"/>
    <mergeCell ref="B5:D7"/>
    <mergeCell ref="F5:G7"/>
    <mergeCell ref="H5:I5"/>
    <mergeCell ref="J5:K5"/>
    <mergeCell ref="L5:L7"/>
    <mergeCell ref="M5:M7"/>
    <mergeCell ref="N5:N7"/>
    <mergeCell ref="H6:I6"/>
    <mergeCell ref="J6:K6"/>
    <mergeCell ref="H7:I7"/>
    <mergeCell ref="J7:K7"/>
  </mergeCells>
  <phoneticPr fontId="2"/>
  <conditionalFormatting sqref="B8:G12 L8:N12 I23:I25 D24:F24">
    <cfRule type="containsBlanks" dxfId="43" priority="2">
      <formula>LEN(TRIM(B8))=0</formula>
    </cfRule>
  </conditionalFormatting>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Y47"/>
  <sheetViews>
    <sheetView showGridLines="0" view="pageBreakPreview" zoomScaleNormal="100" zoomScaleSheetLayoutView="100" workbookViewId="0"/>
  </sheetViews>
  <sheetFormatPr defaultRowHeight="13.5" x14ac:dyDescent="0.15"/>
  <cols>
    <col min="1" max="1" width="1.625" style="13" customWidth="1"/>
    <col min="2" max="2" width="3.375" style="13" customWidth="1"/>
    <col min="3" max="3" width="3.5" style="13" customWidth="1"/>
    <col min="4" max="4" width="5.25" style="13" bestFit="1" customWidth="1"/>
    <col min="5" max="5" width="3.5" style="13" bestFit="1" customWidth="1"/>
    <col min="6" max="6" width="5.25" style="13" bestFit="1" customWidth="1"/>
    <col min="7" max="12" width="4.625" style="13" customWidth="1"/>
    <col min="13" max="13" width="3.625" style="13" customWidth="1"/>
    <col min="14" max="14" width="1.625" style="13" customWidth="1"/>
    <col min="15" max="15" width="4.625" style="13" customWidth="1"/>
    <col min="16" max="16" width="5.25" style="13" bestFit="1" customWidth="1"/>
    <col min="17" max="17" width="3.5" style="13" bestFit="1" customWidth="1"/>
    <col min="18" max="18" width="1.625" style="13" customWidth="1"/>
    <col min="19" max="19" width="2.375" style="13" customWidth="1"/>
    <col min="20" max="20" width="3.5" style="13" bestFit="1" customWidth="1"/>
    <col min="21" max="21" width="3.375" style="13" bestFit="1" customWidth="1"/>
    <col min="22" max="22" width="3.5" style="13" bestFit="1" customWidth="1"/>
    <col min="23" max="23" width="3.375" style="13" bestFit="1" customWidth="1"/>
    <col min="24" max="24" width="1.625" style="13" customWidth="1"/>
    <col min="25" max="16384" width="9" style="13"/>
  </cols>
  <sheetData>
    <row r="2" spans="2:25" ht="17.100000000000001" customHeight="1" x14ac:dyDescent="0.15">
      <c r="B2" s="13" t="s">
        <v>359</v>
      </c>
    </row>
    <row r="3" spans="2:25" ht="17.100000000000001" customHeight="1" x14ac:dyDescent="0.15">
      <c r="B3" s="310" t="s">
        <v>361</v>
      </c>
      <c r="C3" s="310"/>
      <c r="D3" s="310"/>
      <c r="E3" s="310"/>
      <c r="F3" s="310"/>
      <c r="G3" s="310"/>
      <c r="H3" s="310"/>
      <c r="I3" s="310"/>
      <c r="J3" s="310"/>
      <c r="K3" s="310"/>
      <c r="L3" s="310"/>
      <c r="M3" s="310"/>
      <c r="N3" s="310"/>
      <c r="O3" s="310"/>
      <c r="P3" s="310"/>
      <c r="Q3" s="310"/>
      <c r="R3" s="310"/>
      <c r="S3" s="310"/>
      <c r="T3" s="310"/>
      <c r="U3" s="310"/>
      <c r="V3" s="310"/>
      <c r="W3" s="310"/>
    </row>
    <row r="4" spans="2:25" ht="17.100000000000001" customHeight="1" x14ac:dyDescent="0.15"/>
    <row r="5" spans="2:25" ht="17.100000000000001" customHeight="1" x14ac:dyDescent="0.15">
      <c r="P5" s="13" t="s">
        <v>34</v>
      </c>
      <c r="Q5" s="5" t="str">
        <f>'１号'!Q4&amp;""</f>
        <v/>
      </c>
      <c r="R5" s="215" t="s">
        <v>8</v>
      </c>
      <c r="S5" s="215"/>
      <c r="T5" s="5" t="str">
        <f>'１号'!T4&amp;""</f>
        <v/>
      </c>
      <c r="U5" s="13" t="s">
        <v>71</v>
      </c>
      <c r="V5" s="5" t="str">
        <f>'１号'!V4&amp;""</f>
        <v/>
      </c>
      <c r="W5" s="13" t="s">
        <v>72</v>
      </c>
      <c r="Y5" s="19" t="s">
        <v>360</v>
      </c>
    </row>
    <row r="6" spans="2:25" ht="17.100000000000001" customHeight="1" x14ac:dyDescent="0.15"/>
    <row r="7" spans="2:25" ht="17.100000000000001" customHeight="1" x14ac:dyDescent="0.15"/>
    <row r="8" spans="2:25" ht="17.100000000000001" customHeight="1" x14ac:dyDescent="0.15">
      <c r="B8" s="13" t="s">
        <v>73</v>
      </c>
    </row>
    <row r="9" spans="2:25" ht="17.100000000000001" customHeight="1" x14ac:dyDescent="0.15"/>
    <row r="10" spans="2:25" ht="17.100000000000001" customHeight="1" x14ac:dyDescent="0.15">
      <c r="J10" s="215" t="s">
        <v>74</v>
      </c>
      <c r="K10" s="215"/>
      <c r="L10" s="215"/>
      <c r="M10" s="215"/>
      <c r="N10" s="219" t="str">
        <f>'1号の２'!E8&amp;""</f>
        <v/>
      </c>
      <c r="O10" s="219"/>
      <c r="P10" s="219"/>
      <c r="Q10" s="219"/>
      <c r="R10" s="219"/>
      <c r="S10" s="219"/>
      <c r="T10" s="219"/>
      <c r="U10" s="219"/>
      <c r="V10" s="219"/>
      <c r="W10" s="219"/>
      <c r="Y10" s="18" t="s">
        <v>305</v>
      </c>
    </row>
    <row r="11" spans="2:25" ht="17.100000000000001" customHeight="1" x14ac:dyDescent="0.15">
      <c r="J11" s="215"/>
      <c r="K11" s="215"/>
      <c r="L11" s="215"/>
      <c r="M11" s="215"/>
      <c r="N11" s="219"/>
      <c r="O11" s="219"/>
      <c r="P11" s="219"/>
      <c r="Q11" s="219"/>
      <c r="R11" s="219"/>
      <c r="S11" s="219"/>
      <c r="T11" s="219"/>
      <c r="U11" s="219"/>
      <c r="V11" s="219"/>
      <c r="W11" s="219"/>
      <c r="Y11" s="51"/>
    </row>
    <row r="12" spans="2:25" ht="17.100000000000001" customHeight="1" x14ac:dyDescent="0.15">
      <c r="J12" s="215" t="s">
        <v>75</v>
      </c>
      <c r="K12" s="215"/>
      <c r="L12" s="215"/>
      <c r="M12" s="215"/>
      <c r="N12" s="219" t="str">
        <f>'1号の２'!E4&amp;""</f>
        <v/>
      </c>
      <c r="O12" s="219"/>
      <c r="P12" s="219"/>
      <c r="Q12" s="219"/>
      <c r="R12" s="219"/>
      <c r="S12" s="219"/>
      <c r="T12" s="219"/>
      <c r="U12" s="219"/>
      <c r="V12" s="219"/>
      <c r="W12" s="219"/>
      <c r="Y12" s="18" t="s">
        <v>305</v>
      </c>
    </row>
    <row r="13" spans="2:25" ht="17.100000000000001" customHeight="1" x14ac:dyDescent="0.15">
      <c r="J13" s="215"/>
      <c r="K13" s="215"/>
      <c r="L13" s="215"/>
      <c r="M13" s="215"/>
      <c r="N13" s="219"/>
      <c r="O13" s="219"/>
      <c r="P13" s="219"/>
      <c r="Q13" s="219"/>
      <c r="R13" s="219"/>
      <c r="S13" s="219"/>
      <c r="T13" s="219"/>
      <c r="U13" s="219"/>
      <c r="V13" s="219"/>
      <c r="W13" s="219"/>
      <c r="Y13" s="51"/>
    </row>
    <row r="14" spans="2:25" ht="17.100000000000001" customHeight="1" x14ac:dyDescent="0.15">
      <c r="J14" s="215" t="s">
        <v>76</v>
      </c>
      <c r="K14" s="215"/>
      <c r="L14" s="215"/>
      <c r="M14" s="215"/>
      <c r="N14" s="217" t="str">
        <f>'1号の２'!E6&amp;"　"&amp;'1号の２'!R6</f>
        <v>　</v>
      </c>
      <c r="O14" s="217"/>
      <c r="P14" s="217"/>
      <c r="Q14" s="217"/>
      <c r="R14" s="217"/>
      <c r="S14" s="217"/>
      <c r="T14" s="217"/>
      <c r="U14" s="217"/>
      <c r="V14" s="217"/>
      <c r="W14" s="217"/>
      <c r="Y14" s="18" t="s">
        <v>305</v>
      </c>
    </row>
    <row r="15" spans="2:25" ht="17.100000000000001" customHeight="1" x14ac:dyDescent="0.15">
      <c r="J15" s="215"/>
      <c r="K15" s="215"/>
      <c r="L15" s="215"/>
      <c r="M15" s="215"/>
      <c r="N15" s="217"/>
      <c r="O15" s="217"/>
      <c r="P15" s="217"/>
      <c r="Q15" s="217"/>
      <c r="R15" s="217"/>
      <c r="S15" s="217"/>
      <c r="T15" s="217"/>
      <c r="U15" s="217"/>
      <c r="V15" s="217"/>
      <c r="W15" s="217"/>
      <c r="Y15" s="51"/>
    </row>
    <row r="16" spans="2:25" ht="17.100000000000001" customHeight="1" x14ac:dyDescent="0.15">
      <c r="W16" s="5" t="s">
        <v>162</v>
      </c>
    </row>
    <row r="17" spans="2:25" ht="17.100000000000001" customHeight="1" x14ac:dyDescent="0.15">
      <c r="W17" s="5"/>
    </row>
    <row r="18" spans="2:25" ht="16.5" customHeight="1" x14ac:dyDescent="0.15">
      <c r="B18" s="219" t="s">
        <v>526</v>
      </c>
      <c r="C18" s="219"/>
      <c r="D18" s="219"/>
      <c r="E18" s="219"/>
      <c r="F18" s="219"/>
      <c r="G18" s="219"/>
      <c r="H18" s="219"/>
      <c r="I18" s="219"/>
      <c r="J18" s="219"/>
      <c r="K18" s="219"/>
      <c r="L18" s="219"/>
      <c r="M18" s="219"/>
      <c r="N18" s="219"/>
      <c r="O18" s="219"/>
      <c r="P18" s="219"/>
      <c r="Q18" s="219"/>
      <c r="R18" s="219"/>
      <c r="S18" s="219"/>
      <c r="T18" s="219"/>
      <c r="U18" s="219"/>
      <c r="V18" s="219"/>
      <c r="W18" s="219"/>
    </row>
    <row r="19" spans="2:25" ht="17.100000000000001" customHeight="1" x14ac:dyDescent="0.15">
      <c r="B19" s="219"/>
      <c r="C19" s="219"/>
      <c r="D19" s="219"/>
      <c r="E19" s="219"/>
      <c r="F19" s="219"/>
      <c r="G19" s="219"/>
      <c r="H19" s="219"/>
      <c r="I19" s="219"/>
      <c r="J19" s="219"/>
      <c r="K19" s="219"/>
      <c r="L19" s="219"/>
      <c r="M19" s="219"/>
      <c r="N19" s="219"/>
      <c r="O19" s="219"/>
      <c r="P19" s="219"/>
      <c r="Q19" s="219"/>
      <c r="R19" s="219"/>
      <c r="S19" s="219"/>
      <c r="T19" s="219"/>
      <c r="U19" s="219"/>
      <c r="V19" s="219"/>
      <c r="W19" s="219"/>
    </row>
    <row r="20" spans="2:25" ht="17.100000000000001" customHeight="1" x14ac:dyDescent="0.15"/>
    <row r="21" spans="2:25" ht="17.100000000000001" customHeight="1" x14ac:dyDescent="0.15">
      <c r="B21" s="219" t="s">
        <v>527</v>
      </c>
      <c r="C21" s="219"/>
      <c r="D21" s="219"/>
      <c r="E21" s="219"/>
      <c r="F21" s="219"/>
      <c r="G21" s="219"/>
      <c r="H21" s="219"/>
      <c r="I21" s="219"/>
      <c r="J21" s="219"/>
      <c r="K21" s="219"/>
      <c r="L21" s="219"/>
      <c r="M21" s="219"/>
      <c r="N21" s="219"/>
      <c r="O21" s="219"/>
      <c r="P21" s="219"/>
      <c r="Q21" s="219"/>
      <c r="R21" s="219"/>
      <c r="S21" s="219"/>
      <c r="T21" s="219"/>
      <c r="U21" s="219"/>
      <c r="V21" s="219"/>
      <c r="W21" s="219"/>
    </row>
    <row r="22" spans="2:25" ht="17.100000000000001" customHeight="1" x14ac:dyDescent="0.15">
      <c r="B22" s="219"/>
      <c r="C22" s="219"/>
      <c r="D22" s="219"/>
      <c r="E22" s="219"/>
      <c r="F22" s="219"/>
      <c r="G22" s="219"/>
      <c r="H22" s="219"/>
      <c r="I22" s="219"/>
      <c r="J22" s="219"/>
      <c r="K22" s="219"/>
      <c r="L22" s="219"/>
      <c r="M22" s="219"/>
      <c r="N22" s="219"/>
      <c r="O22" s="219"/>
      <c r="P22" s="219"/>
      <c r="Q22" s="219"/>
      <c r="R22" s="219"/>
      <c r="S22" s="219"/>
      <c r="T22" s="219"/>
      <c r="U22" s="219"/>
      <c r="V22" s="219"/>
      <c r="W22" s="219"/>
    </row>
    <row r="23" spans="2:25" ht="17.100000000000001" customHeight="1" x14ac:dyDescent="0.15">
      <c r="B23" s="219"/>
      <c r="C23" s="219"/>
      <c r="D23" s="219"/>
      <c r="E23" s="219"/>
      <c r="F23" s="219"/>
      <c r="G23" s="219"/>
      <c r="H23" s="219"/>
      <c r="I23" s="219"/>
      <c r="J23" s="219"/>
      <c r="K23" s="219"/>
      <c r="L23" s="219"/>
      <c r="M23" s="219"/>
      <c r="N23" s="219"/>
      <c r="O23" s="219"/>
      <c r="P23" s="219"/>
      <c r="Q23" s="219"/>
      <c r="R23" s="219"/>
      <c r="S23" s="219"/>
      <c r="T23" s="219"/>
      <c r="U23" s="219"/>
      <c r="V23" s="219"/>
      <c r="W23" s="219"/>
    </row>
    <row r="24" spans="2:25" ht="17.100000000000001" customHeight="1" x14ac:dyDescent="0.15">
      <c r="B24" s="219"/>
      <c r="C24" s="219"/>
      <c r="D24" s="219"/>
      <c r="E24" s="219"/>
      <c r="F24" s="219"/>
      <c r="G24" s="219"/>
      <c r="H24" s="219"/>
      <c r="I24" s="219"/>
      <c r="J24" s="219"/>
      <c r="K24" s="219"/>
      <c r="L24" s="219"/>
      <c r="M24" s="219"/>
      <c r="N24" s="219"/>
      <c r="O24" s="219"/>
      <c r="P24" s="219"/>
      <c r="Q24" s="219"/>
      <c r="R24" s="219"/>
      <c r="S24" s="219"/>
      <c r="T24" s="219"/>
      <c r="U24" s="219"/>
      <c r="V24" s="219"/>
      <c r="W24" s="219"/>
    </row>
    <row r="25" spans="2:25" ht="17.100000000000001" customHeight="1" x14ac:dyDescent="0.15">
      <c r="B25" s="219"/>
      <c r="C25" s="219"/>
      <c r="D25" s="219"/>
      <c r="E25" s="219"/>
      <c r="F25" s="219"/>
      <c r="G25" s="219"/>
      <c r="H25" s="219"/>
      <c r="I25" s="219"/>
      <c r="J25" s="219"/>
      <c r="K25" s="219"/>
      <c r="L25" s="219"/>
      <c r="M25" s="219"/>
      <c r="N25" s="219"/>
      <c r="O25" s="219"/>
      <c r="P25" s="219"/>
      <c r="Q25" s="219"/>
      <c r="R25" s="219"/>
      <c r="S25" s="219"/>
      <c r="T25" s="219"/>
      <c r="U25" s="219"/>
      <c r="V25" s="219"/>
      <c r="W25" s="219"/>
    </row>
    <row r="26" spans="2:25" ht="17.100000000000001" customHeight="1" x14ac:dyDescent="0.15">
      <c r="B26" s="50"/>
      <c r="C26" s="50"/>
      <c r="D26" s="50"/>
      <c r="E26" s="50"/>
      <c r="F26" s="50"/>
      <c r="G26" s="50"/>
      <c r="H26" s="50"/>
      <c r="I26" s="50"/>
      <c r="J26" s="50"/>
      <c r="K26" s="50"/>
      <c r="L26" s="50"/>
      <c r="M26" s="50"/>
      <c r="N26" s="50"/>
      <c r="O26" s="50"/>
      <c r="P26" s="50"/>
      <c r="Q26" s="50"/>
      <c r="R26" s="50"/>
      <c r="S26" s="50"/>
      <c r="T26" s="50"/>
      <c r="U26" s="50"/>
      <c r="V26" s="50"/>
      <c r="W26" s="50"/>
    </row>
    <row r="27" spans="2:25" ht="17.100000000000001" customHeight="1" x14ac:dyDescent="0.15">
      <c r="B27" s="310" t="s">
        <v>78</v>
      </c>
      <c r="C27" s="310"/>
      <c r="D27" s="310"/>
      <c r="E27" s="310"/>
      <c r="F27" s="310"/>
      <c r="G27" s="310"/>
      <c r="H27" s="310"/>
      <c r="I27" s="310"/>
      <c r="J27" s="310"/>
      <c r="K27" s="310"/>
      <c r="L27" s="310"/>
      <c r="M27" s="310"/>
      <c r="N27" s="310"/>
      <c r="O27" s="310"/>
      <c r="P27" s="310"/>
      <c r="Q27" s="310"/>
      <c r="R27" s="310"/>
      <c r="S27" s="310"/>
      <c r="T27" s="310"/>
      <c r="U27" s="310"/>
      <c r="V27" s="310"/>
      <c r="W27" s="310"/>
      <c r="Y27" s="18"/>
    </row>
    <row r="28" spans="2:25" ht="17.100000000000001" customHeight="1" x14ac:dyDescent="0.15"/>
    <row r="29" spans="2:25" ht="16.5" customHeight="1" x14ac:dyDescent="0.15">
      <c r="B29" s="53" t="s">
        <v>364</v>
      </c>
      <c r="C29" s="219" t="s">
        <v>532</v>
      </c>
      <c r="D29" s="219"/>
      <c r="E29" s="219"/>
      <c r="F29" s="219"/>
      <c r="G29" s="219"/>
      <c r="H29" s="219"/>
      <c r="I29" s="219"/>
      <c r="J29" s="219"/>
      <c r="K29" s="219"/>
      <c r="L29" s="219"/>
      <c r="M29" s="219"/>
      <c r="N29" s="219"/>
      <c r="O29" s="219"/>
      <c r="P29" s="219"/>
      <c r="Q29" s="219"/>
      <c r="R29" s="219"/>
      <c r="S29" s="219"/>
      <c r="T29" s="219"/>
      <c r="U29" s="219"/>
      <c r="V29" s="219"/>
      <c r="W29" s="219"/>
    </row>
    <row r="30" spans="2:25" x14ac:dyDescent="0.15">
      <c r="C30" s="219"/>
      <c r="D30" s="219"/>
      <c r="E30" s="219"/>
      <c r="F30" s="219"/>
      <c r="G30" s="219"/>
      <c r="H30" s="219"/>
      <c r="I30" s="219"/>
      <c r="J30" s="219"/>
      <c r="K30" s="219"/>
      <c r="L30" s="219"/>
      <c r="M30" s="219"/>
      <c r="N30" s="219"/>
      <c r="O30" s="219"/>
      <c r="P30" s="219"/>
      <c r="Q30" s="219"/>
      <c r="R30" s="219"/>
      <c r="S30" s="219"/>
      <c r="T30" s="219"/>
      <c r="U30" s="219"/>
      <c r="V30" s="219"/>
      <c r="W30" s="219"/>
    </row>
    <row r="31" spans="2:25" ht="16.5" customHeight="1" x14ac:dyDescent="0.15">
      <c r="B31" s="53" t="s">
        <v>365</v>
      </c>
      <c r="C31" s="219" t="s">
        <v>368</v>
      </c>
      <c r="D31" s="219"/>
      <c r="E31" s="219"/>
      <c r="F31" s="219"/>
      <c r="G31" s="219"/>
      <c r="H31" s="219"/>
      <c r="I31" s="219"/>
      <c r="J31" s="219"/>
      <c r="K31" s="219"/>
      <c r="L31" s="219"/>
      <c r="M31" s="219"/>
      <c r="N31" s="219"/>
      <c r="O31" s="219"/>
      <c r="P31" s="219"/>
      <c r="Q31" s="219"/>
      <c r="R31" s="219"/>
      <c r="S31" s="219"/>
      <c r="T31" s="219"/>
      <c r="U31" s="219"/>
      <c r="V31" s="219"/>
      <c r="W31" s="219"/>
    </row>
    <row r="32" spans="2:25" x14ac:dyDescent="0.15">
      <c r="C32" s="219"/>
      <c r="D32" s="219"/>
      <c r="E32" s="219"/>
      <c r="F32" s="219"/>
      <c r="G32" s="219"/>
      <c r="H32" s="219"/>
      <c r="I32" s="219"/>
      <c r="J32" s="219"/>
      <c r="K32" s="219"/>
      <c r="L32" s="219"/>
      <c r="M32" s="219"/>
      <c r="N32" s="219"/>
      <c r="O32" s="219"/>
      <c r="P32" s="219"/>
      <c r="Q32" s="219"/>
      <c r="R32" s="219"/>
      <c r="S32" s="219"/>
      <c r="T32" s="219"/>
      <c r="U32" s="219"/>
      <c r="V32" s="219"/>
      <c r="W32" s="219"/>
    </row>
    <row r="33" spans="2:23" ht="16.5" customHeight="1" x14ac:dyDescent="0.15">
      <c r="B33" s="53" t="s">
        <v>366</v>
      </c>
      <c r="C33" s="219" t="s">
        <v>369</v>
      </c>
      <c r="D33" s="219"/>
      <c r="E33" s="219"/>
      <c r="F33" s="219"/>
      <c r="G33" s="219"/>
      <c r="H33" s="219"/>
      <c r="I33" s="219"/>
      <c r="J33" s="219"/>
      <c r="K33" s="219"/>
      <c r="L33" s="219"/>
      <c r="M33" s="219"/>
      <c r="N33" s="219"/>
      <c r="O33" s="219"/>
      <c r="P33" s="219"/>
      <c r="Q33" s="219"/>
      <c r="R33" s="219"/>
      <c r="S33" s="219"/>
      <c r="T33" s="219"/>
      <c r="U33" s="219"/>
      <c r="V33" s="219"/>
      <c r="W33" s="219"/>
    </row>
    <row r="34" spans="2:23" x14ac:dyDescent="0.15">
      <c r="C34" s="219"/>
      <c r="D34" s="219"/>
      <c r="E34" s="219"/>
      <c r="F34" s="219"/>
      <c r="G34" s="219"/>
      <c r="H34" s="219"/>
      <c r="I34" s="219"/>
      <c r="J34" s="219"/>
      <c r="K34" s="219"/>
      <c r="L34" s="219"/>
      <c r="M34" s="219"/>
      <c r="N34" s="219"/>
      <c r="O34" s="219"/>
      <c r="P34" s="219"/>
      <c r="Q34" s="219"/>
      <c r="R34" s="219"/>
      <c r="S34" s="219"/>
      <c r="T34" s="219"/>
      <c r="U34" s="219"/>
      <c r="V34" s="219"/>
      <c r="W34" s="219"/>
    </row>
    <row r="35" spans="2:23" ht="16.5" customHeight="1" x14ac:dyDescent="0.15">
      <c r="B35" s="53" t="s">
        <v>367</v>
      </c>
      <c r="C35" s="219" t="s">
        <v>370</v>
      </c>
      <c r="D35" s="219"/>
      <c r="E35" s="219"/>
      <c r="F35" s="219"/>
      <c r="G35" s="219"/>
      <c r="H35" s="219"/>
      <c r="I35" s="219"/>
      <c r="J35" s="219"/>
      <c r="K35" s="219"/>
      <c r="L35" s="219"/>
      <c r="M35" s="219"/>
      <c r="N35" s="219"/>
      <c r="O35" s="219"/>
      <c r="P35" s="219"/>
      <c r="Q35" s="219"/>
      <c r="R35" s="219"/>
      <c r="S35" s="219"/>
      <c r="T35" s="219"/>
      <c r="U35" s="219"/>
      <c r="V35" s="219"/>
      <c r="W35" s="219"/>
    </row>
    <row r="36" spans="2:23" x14ac:dyDescent="0.15">
      <c r="C36" s="219"/>
      <c r="D36" s="219"/>
      <c r="E36" s="219"/>
      <c r="F36" s="219"/>
      <c r="G36" s="219"/>
      <c r="H36" s="219"/>
      <c r="I36" s="219"/>
      <c r="J36" s="219"/>
      <c r="K36" s="219"/>
      <c r="L36" s="219"/>
      <c r="M36" s="219"/>
      <c r="N36" s="219"/>
      <c r="O36" s="219"/>
      <c r="P36" s="219"/>
      <c r="Q36" s="219"/>
      <c r="R36" s="219"/>
      <c r="S36" s="219"/>
      <c r="T36" s="219"/>
      <c r="U36" s="219"/>
      <c r="V36" s="219"/>
      <c r="W36" s="219"/>
    </row>
    <row r="37" spans="2:23" ht="16.5" customHeight="1" x14ac:dyDescent="0.15">
      <c r="C37" s="53" t="s">
        <v>362</v>
      </c>
      <c r="D37" s="13" t="s">
        <v>371</v>
      </c>
    </row>
    <row r="38" spans="2:23" ht="16.5" customHeight="1" x14ac:dyDescent="0.15">
      <c r="C38" s="53" t="s">
        <v>363</v>
      </c>
      <c r="D38" s="13" t="s">
        <v>372</v>
      </c>
    </row>
    <row r="39" spans="2:23" ht="16.5" customHeight="1" x14ac:dyDescent="0.15">
      <c r="C39" s="53" t="s">
        <v>373</v>
      </c>
      <c r="D39" s="13" t="s">
        <v>381</v>
      </c>
    </row>
    <row r="40" spans="2:23" ht="16.5" customHeight="1" x14ac:dyDescent="0.15">
      <c r="C40" s="53" t="s">
        <v>374</v>
      </c>
      <c r="D40" s="219" t="s">
        <v>382</v>
      </c>
      <c r="E40" s="219"/>
      <c r="F40" s="219"/>
      <c r="G40" s="219"/>
      <c r="H40" s="219"/>
      <c r="I40" s="219"/>
      <c r="J40" s="219"/>
      <c r="K40" s="219"/>
      <c r="L40" s="219"/>
      <c r="M40" s="219"/>
      <c r="N40" s="219"/>
      <c r="O40" s="219"/>
      <c r="P40" s="219"/>
      <c r="Q40" s="219"/>
      <c r="R40" s="219"/>
      <c r="S40" s="219"/>
      <c r="T40" s="219"/>
      <c r="U40" s="219"/>
      <c r="V40" s="219"/>
      <c r="W40" s="219"/>
    </row>
    <row r="41" spans="2:23" x14ac:dyDescent="0.15">
      <c r="C41" s="53"/>
      <c r="D41" s="219"/>
      <c r="E41" s="219"/>
      <c r="F41" s="219"/>
      <c r="G41" s="219"/>
      <c r="H41" s="219"/>
      <c r="I41" s="219"/>
      <c r="J41" s="219"/>
      <c r="K41" s="219"/>
      <c r="L41" s="219"/>
      <c r="M41" s="219"/>
      <c r="N41" s="219"/>
      <c r="O41" s="219"/>
      <c r="P41" s="219"/>
      <c r="Q41" s="219"/>
      <c r="R41" s="219"/>
      <c r="S41" s="219"/>
      <c r="T41" s="219"/>
      <c r="U41" s="219"/>
      <c r="V41" s="219"/>
      <c r="W41" s="219"/>
    </row>
    <row r="42" spans="2:23" ht="16.5" customHeight="1" x14ac:dyDescent="0.15">
      <c r="C42" s="53" t="s">
        <v>375</v>
      </c>
      <c r="D42" s="13" t="s">
        <v>383</v>
      </c>
    </row>
    <row r="43" spans="2:23" ht="16.5" customHeight="1" x14ac:dyDescent="0.15">
      <c r="C43" s="53" t="s">
        <v>376</v>
      </c>
      <c r="D43" s="13" t="s">
        <v>384</v>
      </c>
    </row>
    <row r="44" spans="2:23" ht="16.5" customHeight="1" x14ac:dyDescent="0.15">
      <c r="B44" s="53" t="s">
        <v>377</v>
      </c>
      <c r="C44" s="219" t="s">
        <v>379</v>
      </c>
      <c r="D44" s="219"/>
      <c r="E44" s="219"/>
      <c r="F44" s="219"/>
      <c r="G44" s="219"/>
      <c r="H44" s="219"/>
      <c r="I44" s="219"/>
      <c r="J44" s="219"/>
      <c r="K44" s="219"/>
      <c r="L44" s="219"/>
      <c r="M44" s="219"/>
      <c r="N44" s="219"/>
      <c r="O44" s="219"/>
      <c r="P44" s="219"/>
      <c r="Q44" s="219"/>
      <c r="R44" s="219"/>
      <c r="S44" s="219"/>
      <c r="T44" s="219"/>
      <c r="U44" s="219"/>
      <c r="V44" s="219"/>
      <c r="W44" s="219"/>
    </row>
    <row r="45" spans="2:23" x14ac:dyDescent="0.15">
      <c r="C45" s="219"/>
      <c r="D45" s="219"/>
      <c r="E45" s="219"/>
      <c r="F45" s="219"/>
      <c r="G45" s="219"/>
      <c r="H45" s="219"/>
      <c r="I45" s="219"/>
      <c r="J45" s="219"/>
      <c r="K45" s="219"/>
      <c r="L45" s="219"/>
      <c r="M45" s="219"/>
      <c r="N45" s="219"/>
      <c r="O45" s="219"/>
      <c r="P45" s="219"/>
      <c r="Q45" s="219"/>
      <c r="R45" s="219"/>
      <c r="S45" s="219"/>
      <c r="T45" s="219"/>
      <c r="U45" s="219"/>
      <c r="V45" s="219"/>
      <c r="W45" s="219"/>
    </row>
    <row r="46" spans="2:23" ht="16.5" customHeight="1" x14ac:dyDescent="0.15">
      <c r="B46" s="53" t="s">
        <v>378</v>
      </c>
      <c r="C46" s="219" t="s">
        <v>380</v>
      </c>
      <c r="D46" s="219"/>
      <c r="E46" s="219"/>
      <c r="F46" s="219"/>
      <c r="G46" s="219"/>
      <c r="H46" s="219"/>
      <c r="I46" s="219"/>
      <c r="J46" s="219"/>
      <c r="K46" s="219"/>
      <c r="L46" s="219"/>
      <c r="M46" s="219"/>
      <c r="N46" s="219"/>
      <c r="O46" s="219"/>
      <c r="P46" s="219"/>
      <c r="Q46" s="219"/>
      <c r="R46" s="219"/>
      <c r="S46" s="219"/>
      <c r="T46" s="219"/>
      <c r="U46" s="219"/>
      <c r="V46" s="219"/>
      <c r="W46" s="219"/>
    </row>
    <row r="47" spans="2:23" x14ac:dyDescent="0.15">
      <c r="C47" s="219"/>
      <c r="D47" s="219"/>
      <c r="E47" s="219"/>
      <c r="F47" s="219"/>
      <c r="G47" s="219"/>
      <c r="H47" s="219"/>
      <c r="I47" s="219"/>
      <c r="J47" s="219"/>
      <c r="K47" s="219"/>
      <c r="L47" s="219"/>
      <c r="M47" s="219"/>
      <c r="N47" s="219"/>
      <c r="O47" s="219"/>
      <c r="P47" s="219"/>
      <c r="Q47" s="219"/>
      <c r="R47" s="219"/>
      <c r="S47" s="219"/>
      <c r="T47" s="219"/>
      <c r="U47" s="219"/>
      <c r="V47" s="219"/>
      <c r="W47" s="219"/>
    </row>
  </sheetData>
  <mergeCells count="18">
    <mergeCell ref="C46:W47"/>
    <mergeCell ref="D40:W41"/>
    <mergeCell ref="C29:W30"/>
    <mergeCell ref="C31:W32"/>
    <mergeCell ref="C33:W34"/>
    <mergeCell ref="C35:W36"/>
    <mergeCell ref="C44:W45"/>
    <mergeCell ref="B3:W3"/>
    <mergeCell ref="B18:W19"/>
    <mergeCell ref="B21:W25"/>
    <mergeCell ref="B27:W27"/>
    <mergeCell ref="R5:S5"/>
    <mergeCell ref="J10:M11"/>
    <mergeCell ref="N10:W11"/>
    <mergeCell ref="J12:M13"/>
    <mergeCell ref="N12:W13"/>
    <mergeCell ref="J14:M15"/>
    <mergeCell ref="N14:W15"/>
  </mergeCells>
  <phoneticPr fontId="2"/>
  <conditionalFormatting sqref="T5 V5">
    <cfRule type="containsBlanks" dxfId="42" priority="4">
      <formula>LEN(TRIM(T5))=0</formula>
    </cfRule>
  </conditionalFormatting>
  <conditionalFormatting sqref="N10:W15 T5 V5">
    <cfRule type="containsBlanks" dxfId="41" priority="3">
      <formula>LEN(TRIM(N5))=0</formula>
    </cfRule>
  </conditionalFormatting>
  <conditionalFormatting sqref="Q5">
    <cfRule type="containsBlanks" dxfId="40" priority="2">
      <formula>LEN(TRIM(Q5))=0</formula>
    </cfRule>
  </conditionalFormatting>
  <conditionalFormatting sqref="Q5">
    <cfRule type="containsBlanks" dxfId="39" priority="1">
      <formula>LEN(TRIM(Q5))=0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Y48"/>
  <sheetViews>
    <sheetView showGridLines="0" view="pageBreakPreview" zoomScaleNormal="100" zoomScaleSheetLayoutView="100" workbookViewId="0"/>
  </sheetViews>
  <sheetFormatPr defaultRowHeight="13.5" x14ac:dyDescent="0.15"/>
  <cols>
    <col min="1" max="1" width="1.625" style="13" customWidth="1"/>
    <col min="2" max="2" width="3.375" style="13" customWidth="1"/>
    <col min="3" max="3" width="3.5" style="13" customWidth="1"/>
    <col min="4" max="4" width="5.25" style="13" bestFit="1" customWidth="1"/>
    <col min="5" max="5" width="3.5" style="13" bestFit="1" customWidth="1"/>
    <col min="6" max="6" width="5.25" style="13" bestFit="1" customWidth="1"/>
    <col min="7" max="12" width="4.625" style="13" customWidth="1"/>
    <col min="13" max="13" width="3.625" style="13" customWidth="1"/>
    <col min="14" max="14" width="1.625" style="13" customWidth="1"/>
    <col min="15" max="15" width="4.625" style="13" customWidth="1"/>
    <col min="16" max="16" width="5.25" style="13" bestFit="1" customWidth="1"/>
    <col min="17" max="17" width="3.5" style="13" bestFit="1" customWidth="1"/>
    <col min="18" max="18" width="1.625" style="13" customWidth="1"/>
    <col min="19" max="19" width="2.375" style="13" customWidth="1"/>
    <col min="20" max="20" width="3.5" style="13" bestFit="1" customWidth="1"/>
    <col min="21" max="21" width="3.375" style="13" bestFit="1" customWidth="1"/>
    <col min="22" max="22" width="3.5" style="13" bestFit="1" customWidth="1"/>
    <col min="23" max="23" width="3.375" style="13" bestFit="1" customWidth="1"/>
    <col min="24" max="24" width="1.625" style="13" customWidth="1"/>
    <col min="25" max="16384" width="9" style="13"/>
  </cols>
  <sheetData>
    <row r="2" spans="2:25" ht="17.100000000000001" customHeight="1" x14ac:dyDescent="0.15">
      <c r="B2" s="13" t="s">
        <v>385</v>
      </c>
    </row>
    <row r="3" spans="2:25" ht="17.100000000000001" customHeight="1" x14ac:dyDescent="0.15">
      <c r="B3" s="310" t="s">
        <v>86</v>
      </c>
      <c r="C3" s="310"/>
      <c r="D3" s="310"/>
      <c r="E3" s="310"/>
      <c r="F3" s="310"/>
      <c r="G3" s="310"/>
      <c r="H3" s="310"/>
      <c r="I3" s="310"/>
      <c r="J3" s="310"/>
      <c r="K3" s="310"/>
      <c r="L3" s="310"/>
      <c r="M3" s="310"/>
      <c r="N3" s="310"/>
      <c r="O3" s="310"/>
      <c r="P3" s="310"/>
      <c r="Q3" s="310"/>
      <c r="R3" s="310"/>
      <c r="S3" s="310"/>
      <c r="T3" s="310"/>
      <c r="U3" s="310"/>
      <c r="V3" s="310"/>
      <c r="W3" s="310"/>
    </row>
    <row r="4" spans="2:25" ht="17.100000000000001" customHeight="1" x14ac:dyDescent="0.15"/>
    <row r="5" spans="2:25" ht="17.100000000000001" customHeight="1" x14ac:dyDescent="0.15">
      <c r="P5" s="13" t="s">
        <v>34</v>
      </c>
      <c r="Q5" s="5" t="str">
        <f>'１号'!Q4&amp;""</f>
        <v/>
      </c>
      <c r="R5" s="215" t="s">
        <v>8</v>
      </c>
      <c r="S5" s="215"/>
      <c r="T5" s="5" t="str">
        <f>'１号'!T4&amp;""</f>
        <v/>
      </c>
      <c r="U5" s="13" t="s">
        <v>71</v>
      </c>
      <c r="V5" s="5" t="str">
        <f>'１号'!V4&amp;""</f>
        <v/>
      </c>
      <c r="W5" s="13" t="s">
        <v>72</v>
      </c>
      <c r="Y5" s="19" t="s">
        <v>360</v>
      </c>
    </row>
    <row r="6" spans="2:25" ht="17.100000000000001" customHeight="1" x14ac:dyDescent="0.15"/>
    <row r="7" spans="2:25" ht="17.100000000000001" customHeight="1" x14ac:dyDescent="0.15"/>
    <row r="8" spans="2:25" ht="17.100000000000001" customHeight="1" x14ac:dyDescent="0.15">
      <c r="B8" s="13" t="s">
        <v>73</v>
      </c>
    </row>
    <row r="9" spans="2:25" ht="17.100000000000001" customHeight="1" x14ac:dyDescent="0.15"/>
    <row r="10" spans="2:25" ht="17.100000000000001" customHeight="1" x14ac:dyDescent="0.15">
      <c r="J10" s="215" t="s">
        <v>74</v>
      </c>
      <c r="K10" s="215"/>
      <c r="L10" s="215"/>
      <c r="M10" s="215"/>
      <c r="N10" s="219" t="str">
        <f>'1号の２'!E8&amp;""</f>
        <v/>
      </c>
      <c r="O10" s="219"/>
      <c r="P10" s="219"/>
      <c r="Q10" s="219"/>
      <c r="R10" s="219"/>
      <c r="S10" s="219"/>
      <c r="T10" s="219"/>
      <c r="U10" s="219"/>
      <c r="V10" s="219"/>
      <c r="W10" s="219"/>
      <c r="Y10" s="18" t="s">
        <v>305</v>
      </c>
    </row>
    <row r="11" spans="2:25" ht="17.100000000000001" customHeight="1" x14ac:dyDescent="0.15">
      <c r="J11" s="215"/>
      <c r="K11" s="215"/>
      <c r="L11" s="215"/>
      <c r="M11" s="215"/>
      <c r="N11" s="219"/>
      <c r="O11" s="219"/>
      <c r="P11" s="219"/>
      <c r="Q11" s="219"/>
      <c r="R11" s="219"/>
      <c r="S11" s="219"/>
      <c r="T11" s="219"/>
      <c r="U11" s="219"/>
      <c r="V11" s="219"/>
      <c r="W11" s="219"/>
      <c r="Y11" s="51"/>
    </row>
    <row r="12" spans="2:25" ht="17.100000000000001" customHeight="1" x14ac:dyDescent="0.15">
      <c r="J12" s="215" t="s">
        <v>75</v>
      </c>
      <c r="K12" s="215"/>
      <c r="L12" s="215"/>
      <c r="M12" s="215"/>
      <c r="N12" s="219" t="str">
        <f>'1号の２'!E4&amp;""</f>
        <v/>
      </c>
      <c r="O12" s="219"/>
      <c r="P12" s="219"/>
      <c r="Q12" s="219"/>
      <c r="R12" s="219"/>
      <c r="S12" s="219"/>
      <c r="T12" s="219"/>
      <c r="U12" s="219"/>
      <c r="V12" s="219"/>
      <c r="W12" s="219"/>
      <c r="Y12" s="18" t="s">
        <v>305</v>
      </c>
    </row>
    <row r="13" spans="2:25" ht="17.100000000000001" customHeight="1" x14ac:dyDescent="0.15">
      <c r="J13" s="215"/>
      <c r="K13" s="215"/>
      <c r="L13" s="215"/>
      <c r="M13" s="215"/>
      <c r="N13" s="219"/>
      <c r="O13" s="219"/>
      <c r="P13" s="219"/>
      <c r="Q13" s="219"/>
      <c r="R13" s="219"/>
      <c r="S13" s="219"/>
      <c r="T13" s="219"/>
      <c r="U13" s="219"/>
      <c r="V13" s="219"/>
      <c r="W13" s="219"/>
      <c r="Y13" s="51"/>
    </row>
    <row r="14" spans="2:25" ht="17.100000000000001" customHeight="1" x14ac:dyDescent="0.15">
      <c r="J14" s="215" t="s">
        <v>76</v>
      </c>
      <c r="K14" s="215"/>
      <c r="L14" s="215"/>
      <c r="M14" s="215"/>
      <c r="N14" s="217" t="str">
        <f>'1号の２'!E6&amp;"　"&amp;'1号の２'!R6</f>
        <v>　</v>
      </c>
      <c r="O14" s="217"/>
      <c r="P14" s="217"/>
      <c r="Q14" s="217"/>
      <c r="R14" s="217"/>
      <c r="S14" s="217"/>
      <c r="T14" s="217"/>
      <c r="U14" s="217"/>
      <c r="V14" s="217"/>
      <c r="W14" s="217"/>
      <c r="Y14" s="18" t="s">
        <v>305</v>
      </c>
    </row>
    <row r="15" spans="2:25" ht="17.100000000000001" customHeight="1" x14ac:dyDescent="0.15">
      <c r="J15" s="215"/>
      <c r="K15" s="215"/>
      <c r="L15" s="215"/>
      <c r="M15" s="215"/>
      <c r="N15" s="217"/>
      <c r="O15" s="217"/>
      <c r="P15" s="217"/>
      <c r="Q15" s="217"/>
      <c r="R15" s="217"/>
      <c r="S15" s="217"/>
      <c r="T15" s="217"/>
      <c r="U15" s="217"/>
      <c r="V15" s="217"/>
      <c r="W15" s="217"/>
      <c r="Y15" s="51"/>
    </row>
    <row r="16" spans="2:25" ht="17.100000000000001" customHeight="1" x14ac:dyDescent="0.15">
      <c r="W16" s="5" t="s">
        <v>162</v>
      </c>
    </row>
    <row r="17" spans="2:25" ht="17.100000000000001" customHeight="1" x14ac:dyDescent="0.15">
      <c r="W17" s="5"/>
    </row>
    <row r="18" spans="2:25" ht="16.5" customHeight="1" x14ac:dyDescent="0.15">
      <c r="B18" s="219" t="s">
        <v>528</v>
      </c>
      <c r="C18" s="219"/>
      <c r="D18" s="219"/>
      <c r="E18" s="219"/>
      <c r="F18" s="219"/>
      <c r="G18" s="219"/>
      <c r="H18" s="219"/>
      <c r="I18" s="219"/>
      <c r="J18" s="219"/>
      <c r="K18" s="219"/>
      <c r="L18" s="219"/>
      <c r="M18" s="219"/>
      <c r="N18" s="219"/>
      <c r="O18" s="219"/>
      <c r="P18" s="219"/>
      <c r="Q18" s="219"/>
      <c r="R18" s="219"/>
      <c r="S18" s="219"/>
      <c r="T18" s="219"/>
      <c r="U18" s="219"/>
      <c r="V18" s="219"/>
      <c r="W18" s="219"/>
    </row>
    <row r="19" spans="2:25" ht="17.100000000000001" customHeight="1" x14ac:dyDescent="0.15">
      <c r="B19" s="219"/>
      <c r="C19" s="219"/>
      <c r="D19" s="219"/>
      <c r="E19" s="219"/>
      <c r="F19" s="219"/>
      <c r="G19" s="219"/>
      <c r="H19" s="219"/>
      <c r="I19" s="219"/>
      <c r="J19" s="219"/>
      <c r="K19" s="219"/>
      <c r="L19" s="219"/>
      <c r="M19" s="219"/>
      <c r="N19" s="219"/>
      <c r="O19" s="219"/>
      <c r="P19" s="219"/>
      <c r="Q19" s="219"/>
      <c r="R19" s="219"/>
      <c r="S19" s="219"/>
      <c r="T19" s="219"/>
      <c r="U19" s="219"/>
      <c r="V19" s="219"/>
      <c r="W19" s="219"/>
    </row>
    <row r="20" spans="2:25" ht="17.100000000000001" customHeight="1" x14ac:dyDescent="0.15"/>
    <row r="21" spans="2:25" ht="17.100000000000001" customHeight="1" x14ac:dyDescent="0.15">
      <c r="B21" s="310" t="s">
        <v>78</v>
      </c>
      <c r="C21" s="310"/>
      <c r="D21" s="310"/>
      <c r="E21" s="310"/>
      <c r="F21" s="310"/>
      <c r="G21" s="310"/>
      <c r="H21" s="310"/>
      <c r="I21" s="310"/>
      <c r="J21" s="310"/>
      <c r="K21" s="310"/>
      <c r="L21" s="310"/>
      <c r="M21" s="310"/>
      <c r="N21" s="310"/>
      <c r="O21" s="310"/>
      <c r="P21" s="310"/>
      <c r="Q21" s="310"/>
      <c r="R21" s="310"/>
      <c r="S21" s="310"/>
      <c r="T21" s="310"/>
      <c r="U21" s="310"/>
      <c r="V21" s="310"/>
      <c r="W21" s="310"/>
    </row>
    <row r="22" spans="2:25" ht="17.100000000000001" customHeight="1" x14ac:dyDescent="0.15">
      <c r="B22" s="51"/>
      <c r="C22" s="51"/>
      <c r="D22" s="51"/>
      <c r="E22" s="51"/>
      <c r="F22" s="51"/>
      <c r="G22" s="51"/>
      <c r="H22" s="51"/>
      <c r="I22" s="51"/>
      <c r="J22" s="51"/>
      <c r="K22" s="51"/>
      <c r="L22" s="51"/>
      <c r="M22" s="51"/>
      <c r="N22" s="51"/>
      <c r="O22" s="51"/>
      <c r="P22" s="51"/>
      <c r="Q22" s="51"/>
      <c r="R22" s="51"/>
      <c r="S22" s="51"/>
      <c r="T22" s="51"/>
      <c r="U22" s="51"/>
      <c r="V22" s="51"/>
      <c r="W22" s="51"/>
    </row>
    <row r="23" spans="2:25" ht="17.100000000000001" customHeight="1" x14ac:dyDescent="0.15">
      <c r="B23" s="53" t="s">
        <v>364</v>
      </c>
      <c r="C23" s="219" t="s">
        <v>386</v>
      </c>
      <c r="D23" s="219"/>
      <c r="E23" s="219"/>
      <c r="F23" s="219"/>
      <c r="G23" s="219"/>
      <c r="H23" s="219"/>
      <c r="I23" s="219"/>
      <c r="J23" s="219"/>
      <c r="K23" s="219"/>
      <c r="L23" s="219"/>
      <c r="M23" s="219"/>
      <c r="N23" s="219"/>
      <c r="O23" s="219"/>
      <c r="P23" s="219"/>
      <c r="Q23" s="219"/>
      <c r="R23" s="219"/>
      <c r="S23" s="219"/>
      <c r="T23" s="219"/>
      <c r="U23" s="219"/>
      <c r="V23" s="219"/>
      <c r="W23" s="219"/>
    </row>
    <row r="24" spans="2:25" x14ac:dyDescent="0.15">
      <c r="C24" s="219"/>
      <c r="D24" s="219"/>
      <c r="E24" s="219"/>
      <c r="F24" s="219"/>
      <c r="G24" s="219"/>
      <c r="H24" s="219"/>
      <c r="I24" s="219"/>
      <c r="J24" s="219"/>
      <c r="K24" s="219"/>
      <c r="L24" s="219"/>
      <c r="M24" s="219"/>
      <c r="N24" s="219"/>
      <c r="O24" s="219"/>
      <c r="P24" s="219"/>
      <c r="Q24" s="219"/>
      <c r="R24" s="219"/>
      <c r="S24" s="219"/>
      <c r="T24" s="219"/>
      <c r="U24" s="219"/>
      <c r="V24" s="219"/>
      <c r="W24" s="219"/>
    </row>
    <row r="25" spans="2:25" x14ac:dyDescent="0.15">
      <c r="B25" s="51"/>
      <c r="C25" s="219" t="s">
        <v>390</v>
      </c>
      <c r="D25" s="219"/>
      <c r="E25" s="219"/>
      <c r="F25" s="219"/>
      <c r="G25" s="219"/>
      <c r="H25" s="219"/>
      <c r="I25" s="219"/>
      <c r="J25" s="219"/>
      <c r="K25" s="219"/>
      <c r="L25" s="219"/>
      <c r="M25" s="219"/>
      <c r="N25" s="219"/>
      <c r="O25" s="219"/>
      <c r="P25" s="219"/>
      <c r="Q25" s="219"/>
      <c r="R25" s="219"/>
      <c r="S25" s="219"/>
      <c r="T25" s="219"/>
      <c r="U25" s="219"/>
      <c r="V25" s="219"/>
      <c r="W25" s="219"/>
    </row>
    <row r="26" spans="2:25" ht="17.100000000000001" customHeight="1" x14ac:dyDescent="0.15">
      <c r="B26" s="50"/>
      <c r="C26" s="219"/>
      <c r="D26" s="219"/>
      <c r="E26" s="219"/>
      <c r="F26" s="219"/>
      <c r="G26" s="219"/>
      <c r="H26" s="219"/>
      <c r="I26" s="219"/>
      <c r="J26" s="219"/>
      <c r="K26" s="219"/>
      <c r="L26" s="219"/>
      <c r="M26" s="219"/>
      <c r="N26" s="219"/>
      <c r="O26" s="219"/>
      <c r="P26" s="219"/>
      <c r="Q26" s="219"/>
      <c r="R26" s="219"/>
      <c r="S26" s="219"/>
      <c r="T26" s="219"/>
      <c r="U26" s="219"/>
      <c r="V26" s="219"/>
      <c r="W26" s="219"/>
    </row>
    <row r="27" spans="2:25" ht="17.100000000000001" customHeight="1" x14ac:dyDescent="0.15">
      <c r="B27" s="51"/>
      <c r="C27" s="51"/>
      <c r="D27" s="51"/>
      <c r="E27" s="51"/>
      <c r="F27" s="51"/>
      <c r="G27" s="51"/>
      <c r="H27" s="51"/>
      <c r="I27" s="51"/>
      <c r="J27" s="51"/>
      <c r="K27" s="51"/>
      <c r="L27" s="51"/>
      <c r="M27" s="51"/>
      <c r="N27" s="51"/>
      <c r="O27" s="51"/>
      <c r="P27" s="51"/>
      <c r="Q27" s="51"/>
      <c r="R27" s="51"/>
      <c r="S27" s="51"/>
      <c r="T27" s="51"/>
      <c r="U27" s="51"/>
      <c r="V27" s="51"/>
      <c r="W27" s="51"/>
    </row>
    <row r="28" spans="2:25" ht="17.100000000000001" customHeight="1" x14ac:dyDescent="0.15">
      <c r="B28" s="53" t="s">
        <v>387</v>
      </c>
      <c r="C28" s="219" t="s">
        <v>529</v>
      </c>
      <c r="D28" s="219"/>
      <c r="E28" s="219"/>
      <c r="F28" s="219"/>
      <c r="G28" s="219"/>
      <c r="H28" s="219"/>
      <c r="I28" s="219"/>
      <c r="J28" s="219"/>
      <c r="K28" s="219"/>
      <c r="L28" s="219"/>
      <c r="M28" s="219"/>
      <c r="N28" s="219"/>
      <c r="O28" s="219"/>
      <c r="P28" s="219"/>
      <c r="Q28" s="219"/>
      <c r="R28" s="219"/>
      <c r="S28" s="219"/>
      <c r="T28" s="219"/>
      <c r="U28" s="219"/>
      <c r="V28" s="219"/>
      <c r="W28" s="219"/>
      <c r="Y28" s="18"/>
    </row>
    <row r="29" spans="2:25" ht="20.100000000000001" customHeight="1" x14ac:dyDescent="0.15">
      <c r="C29" s="219"/>
      <c r="D29" s="219"/>
      <c r="E29" s="219"/>
      <c r="F29" s="219"/>
      <c r="G29" s="219"/>
      <c r="H29" s="219"/>
      <c r="I29" s="219"/>
      <c r="J29" s="219"/>
      <c r="K29" s="219"/>
      <c r="L29" s="219"/>
      <c r="M29" s="219"/>
      <c r="N29" s="219"/>
      <c r="O29" s="219"/>
      <c r="P29" s="219"/>
      <c r="Q29" s="219"/>
      <c r="R29" s="219"/>
      <c r="S29" s="219"/>
      <c r="T29" s="219"/>
      <c r="U29" s="219"/>
      <c r="V29" s="219"/>
      <c r="W29" s="219"/>
    </row>
    <row r="30" spans="2:25" ht="16.5" customHeight="1" x14ac:dyDescent="0.15">
      <c r="B30" s="51"/>
      <c r="C30" s="219"/>
      <c r="D30" s="219"/>
      <c r="E30" s="219"/>
      <c r="F30" s="219"/>
      <c r="G30" s="219"/>
      <c r="H30" s="219"/>
      <c r="I30" s="219"/>
      <c r="J30" s="219"/>
      <c r="K30" s="219"/>
      <c r="L30" s="219"/>
      <c r="M30" s="219"/>
      <c r="N30" s="219"/>
      <c r="O30" s="219"/>
      <c r="P30" s="219"/>
      <c r="Q30" s="219"/>
      <c r="R30" s="219"/>
      <c r="S30" s="219"/>
      <c r="T30" s="219"/>
      <c r="U30" s="219"/>
      <c r="V30" s="219"/>
      <c r="W30" s="219"/>
    </row>
    <row r="31" spans="2:25" ht="16.5" customHeight="1" x14ac:dyDescent="0.15">
      <c r="B31" s="50"/>
      <c r="C31" s="219"/>
      <c r="D31" s="219"/>
      <c r="E31" s="219"/>
      <c r="F31" s="219"/>
      <c r="G31" s="219"/>
      <c r="H31" s="219"/>
      <c r="I31" s="219"/>
      <c r="J31" s="219"/>
      <c r="K31" s="219"/>
      <c r="L31" s="219"/>
      <c r="M31" s="219"/>
      <c r="N31" s="219"/>
      <c r="O31" s="219"/>
      <c r="P31" s="219"/>
      <c r="Q31" s="219"/>
      <c r="R31" s="219"/>
      <c r="S31" s="219"/>
      <c r="T31" s="219"/>
      <c r="U31" s="219"/>
      <c r="V31" s="219"/>
      <c r="W31" s="219"/>
    </row>
    <row r="32" spans="2:25" ht="17.100000000000001" customHeight="1" x14ac:dyDescent="0.15">
      <c r="B32" s="51"/>
      <c r="C32" s="51"/>
      <c r="D32" s="51"/>
      <c r="E32" s="51"/>
      <c r="F32" s="51"/>
      <c r="G32" s="51"/>
      <c r="H32" s="51"/>
      <c r="I32" s="51"/>
      <c r="J32" s="51"/>
      <c r="K32" s="51"/>
      <c r="L32" s="51"/>
      <c r="M32" s="51"/>
      <c r="N32" s="51"/>
      <c r="O32" s="51"/>
      <c r="P32" s="51"/>
      <c r="Q32" s="51"/>
      <c r="R32" s="51"/>
      <c r="S32" s="51"/>
      <c r="T32" s="51"/>
      <c r="U32" s="51"/>
      <c r="V32" s="51"/>
      <c r="W32" s="51"/>
    </row>
    <row r="33" spans="2:23" ht="16.5" customHeight="1" x14ac:dyDescent="0.15">
      <c r="B33" s="53" t="s">
        <v>366</v>
      </c>
      <c r="C33" s="219" t="s">
        <v>388</v>
      </c>
      <c r="D33" s="219"/>
      <c r="E33" s="219"/>
      <c r="F33" s="219"/>
      <c r="G33" s="219"/>
      <c r="H33" s="219"/>
      <c r="I33" s="219"/>
      <c r="J33" s="219"/>
      <c r="K33" s="219"/>
      <c r="L33" s="219"/>
      <c r="M33" s="219"/>
      <c r="N33" s="219"/>
      <c r="O33" s="219"/>
      <c r="P33" s="219"/>
      <c r="Q33" s="219"/>
      <c r="R33" s="219"/>
      <c r="S33" s="219"/>
      <c r="T33" s="219"/>
      <c r="U33" s="219"/>
      <c r="V33" s="219"/>
      <c r="W33" s="219"/>
    </row>
    <row r="34" spans="2:23" x14ac:dyDescent="0.15">
      <c r="C34" s="219"/>
      <c r="D34" s="219"/>
      <c r="E34" s="219"/>
      <c r="F34" s="219"/>
      <c r="G34" s="219"/>
      <c r="H34" s="219"/>
      <c r="I34" s="219"/>
      <c r="J34" s="219"/>
      <c r="K34" s="219"/>
      <c r="L34" s="219"/>
      <c r="M34" s="219"/>
      <c r="N34" s="219"/>
      <c r="O34" s="219"/>
      <c r="P34" s="219"/>
      <c r="Q34" s="219"/>
      <c r="R34" s="219"/>
      <c r="S34" s="219"/>
      <c r="T34" s="219"/>
      <c r="U34" s="219"/>
      <c r="V34" s="219"/>
      <c r="W34" s="219"/>
    </row>
    <row r="35" spans="2:23" ht="16.5" customHeight="1" x14ac:dyDescent="0.15"/>
    <row r="36" spans="2:23" ht="16.5" customHeight="1" x14ac:dyDescent="0.15">
      <c r="B36" s="53" t="s">
        <v>367</v>
      </c>
      <c r="C36" s="219" t="s">
        <v>530</v>
      </c>
      <c r="D36" s="219"/>
      <c r="E36" s="219"/>
      <c r="F36" s="219"/>
      <c r="G36" s="219"/>
      <c r="H36" s="219"/>
      <c r="I36" s="219"/>
      <c r="J36" s="219"/>
      <c r="K36" s="219"/>
      <c r="L36" s="219"/>
      <c r="M36" s="219"/>
      <c r="N36" s="219"/>
      <c r="O36" s="219"/>
      <c r="P36" s="219"/>
      <c r="Q36" s="219"/>
      <c r="R36" s="219"/>
      <c r="S36" s="219"/>
      <c r="T36" s="219"/>
      <c r="U36" s="219"/>
      <c r="V36" s="219"/>
      <c r="W36" s="219"/>
    </row>
    <row r="37" spans="2:23" x14ac:dyDescent="0.15">
      <c r="C37" s="219"/>
      <c r="D37" s="219"/>
      <c r="E37" s="219"/>
      <c r="F37" s="219"/>
      <c r="G37" s="219"/>
      <c r="H37" s="219"/>
      <c r="I37" s="219"/>
      <c r="J37" s="219"/>
      <c r="K37" s="219"/>
      <c r="L37" s="219"/>
      <c r="M37" s="219"/>
      <c r="N37" s="219"/>
      <c r="O37" s="219"/>
      <c r="P37" s="219"/>
      <c r="Q37" s="219"/>
      <c r="R37" s="219"/>
      <c r="S37" s="219"/>
      <c r="T37" s="219"/>
      <c r="U37" s="219"/>
      <c r="V37" s="219"/>
      <c r="W37" s="219"/>
    </row>
    <row r="38" spans="2:23" ht="16.5" customHeight="1" x14ac:dyDescent="0.15">
      <c r="C38" s="53"/>
    </row>
    <row r="39" spans="2:23" ht="16.5" customHeight="1" x14ac:dyDescent="0.15">
      <c r="B39" s="53" t="s">
        <v>377</v>
      </c>
      <c r="C39" s="219" t="s">
        <v>389</v>
      </c>
      <c r="D39" s="219"/>
      <c r="E39" s="219"/>
      <c r="F39" s="219"/>
      <c r="G39" s="219"/>
      <c r="H39" s="219"/>
      <c r="I39" s="219"/>
      <c r="J39" s="219"/>
      <c r="K39" s="219"/>
      <c r="L39" s="219"/>
      <c r="M39" s="219"/>
      <c r="N39" s="219"/>
      <c r="O39" s="219"/>
      <c r="P39" s="219"/>
      <c r="Q39" s="219"/>
      <c r="R39" s="219"/>
      <c r="S39" s="219"/>
      <c r="T39" s="219"/>
      <c r="U39" s="219"/>
      <c r="V39" s="219"/>
      <c r="W39" s="219"/>
    </row>
    <row r="40" spans="2:23" x14ac:dyDescent="0.15">
      <c r="C40" s="219"/>
      <c r="D40" s="219"/>
      <c r="E40" s="219"/>
      <c r="F40" s="219"/>
      <c r="G40" s="219"/>
      <c r="H40" s="219"/>
      <c r="I40" s="219"/>
      <c r="J40" s="219"/>
      <c r="K40" s="219"/>
      <c r="L40" s="219"/>
      <c r="M40" s="219"/>
      <c r="N40" s="219"/>
      <c r="O40" s="219"/>
      <c r="P40" s="219"/>
      <c r="Q40" s="219"/>
      <c r="R40" s="219"/>
      <c r="S40" s="219"/>
      <c r="T40" s="219"/>
      <c r="U40" s="219"/>
      <c r="V40" s="219"/>
      <c r="W40" s="219"/>
    </row>
    <row r="41" spans="2:23" x14ac:dyDescent="0.15">
      <c r="C41" s="219"/>
      <c r="D41" s="219"/>
      <c r="E41" s="219"/>
      <c r="F41" s="219"/>
      <c r="G41" s="219"/>
      <c r="H41" s="219"/>
      <c r="I41" s="219"/>
      <c r="J41" s="219"/>
      <c r="K41" s="219"/>
      <c r="L41" s="219"/>
      <c r="M41" s="219"/>
      <c r="N41" s="219"/>
      <c r="O41" s="219"/>
      <c r="P41" s="219"/>
      <c r="Q41" s="219"/>
      <c r="R41" s="219"/>
      <c r="S41" s="219"/>
      <c r="T41" s="219"/>
      <c r="U41" s="219"/>
      <c r="V41" s="219"/>
      <c r="W41" s="219"/>
    </row>
    <row r="42" spans="2:23" ht="16.5" customHeight="1" x14ac:dyDescent="0.15">
      <c r="B42" s="53"/>
      <c r="C42" s="51"/>
      <c r="D42" s="51"/>
      <c r="E42" s="51"/>
      <c r="F42" s="51"/>
      <c r="G42" s="51"/>
      <c r="H42" s="51"/>
      <c r="I42" s="51"/>
      <c r="J42" s="51"/>
      <c r="K42" s="51"/>
      <c r="L42" s="51"/>
      <c r="M42" s="51"/>
      <c r="N42" s="51"/>
      <c r="O42" s="51"/>
      <c r="P42" s="51"/>
      <c r="Q42" s="51"/>
      <c r="R42" s="51"/>
      <c r="S42" s="51"/>
      <c r="T42" s="51"/>
      <c r="U42" s="51"/>
      <c r="V42" s="51"/>
      <c r="W42" s="51"/>
    </row>
    <row r="43" spans="2:23" ht="16.5" customHeight="1" x14ac:dyDescent="0.15">
      <c r="C43" s="51"/>
      <c r="D43" s="51"/>
      <c r="E43" s="51"/>
      <c r="F43" s="51"/>
      <c r="G43" s="51"/>
      <c r="H43" s="51"/>
      <c r="I43" s="51"/>
      <c r="J43" s="51"/>
      <c r="K43" s="51"/>
      <c r="L43" s="51"/>
      <c r="M43" s="51"/>
      <c r="N43" s="51"/>
      <c r="O43" s="51"/>
      <c r="P43" s="51"/>
      <c r="Q43" s="51"/>
      <c r="R43" s="51"/>
      <c r="S43" s="51"/>
      <c r="T43" s="51"/>
      <c r="U43" s="51"/>
      <c r="V43" s="51"/>
      <c r="W43" s="51"/>
    </row>
    <row r="44" spans="2:23" ht="16.5" customHeight="1" x14ac:dyDescent="0.15">
      <c r="C44" s="53"/>
    </row>
    <row r="45" spans="2:23" ht="16.5" customHeight="1" x14ac:dyDescent="0.15"/>
    <row r="46" spans="2:23" ht="16.5" customHeight="1" x14ac:dyDescent="0.15"/>
    <row r="47" spans="2:23" ht="16.5" customHeight="1" x14ac:dyDescent="0.15"/>
    <row r="48" spans="2:23" ht="16.5" customHeight="1" x14ac:dyDescent="0.15"/>
  </sheetData>
  <mergeCells count="16">
    <mergeCell ref="C28:W31"/>
    <mergeCell ref="C39:W41"/>
    <mergeCell ref="C25:W26"/>
    <mergeCell ref="C33:W34"/>
    <mergeCell ref="C36:W37"/>
    <mergeCell ref="J14:M15"/>
    <mergeCell ref="N14:W15"/>
    <mergeCell ref="B18:W19"/>
    <mergeCell ref="B21:W21"/>
    <mergeCell ref="C23:W24"/>
    <mergeCell ref="B3:W3"/>
    <mergeCell ref="R5:S5"/>
    <mergeCell ref="J10:M11"/>
    <mergeCell ref="N10:W11"/>
    <mergeCell ref="J12:M13"/>
    <mergeCell ref="N12:W13"/>
  </mergeCells>
  <phoneticPr fontId="2"/>
  <conditionalFormatting sqref="T5 V5">
    <cfRule type="containsBlanks" dxfId="38" priority="4">
      <formula>LEN(TRIM(T5))=0</formula>
    </cfRule>
  </conditionalFormatting>
  <conditionalFormatting sqref="N10:W15 T5 V5">
    <cfRule type="containsBlanks" dxfId="37" priority="3">
      <formula>LEN(TRIM(N5))=0</formula>
    </cfRule>
  </conditionalFormatting>
  <conditionalFormatting sqref="Q5">
    <cfRule type="containsBlanks" dxfId="36" priority="2">
      <formula>LEN(TRIM(Q5))=0</formula>
    </cfRule>
  </conditionalFormatting>
  <conditionalFormatting sqref="Q5">
    <cfRule type="containsBlanks" dxfId="35" priority="1">
      <formula>LEN(TRIM(Q5))=0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１号</vt:lpstr>
      <vt:lpstr>1号の２</vt:lpstr>
      <vt:lpstr>産業分類（H25）</vt:lpstr>
      <vt:lpstr>１号の３</vt:lpstr>
      <vt:lpstr>１号の４</vt:lpstr>
      <vt:lpstr>１号の４別添</vt:lpstr>
      <vt:lpstr>１号の５</vt:lpstr>
      <vt:lpstr>１号の６</vt:lpstr>
      <vt:lpstr>１号の７</vt:lpstr>
      <vt:lpstr>６号</vt:lpstr>
      <vt:lpstr>６号の２</vt:lpstr>
      <vt:lpstr>６号の３</vt:lpstr>
      <vt:lpstr>８号（精算払）</vt:lpstr>
      <vt:lpstr>８号（概算払）</vt:lpstr>
      <vt:lpstr>８号別紙</vt:lpstr>
      <vt:lpstr>１０号</vt:lpstr>
      <vt:lpstr>'１０号'!OLE_LINK1</vt:lpstr>
      <vt:lpstr>'１号の４別添'!OLE_LINK1</vt:lpstr>
      <vt:lpstr>'１０号'!Print_Area</vt:lpstr>
      <vt:lpstr>'１号'!Print_Area</vt:lpstr>
      <vt:lpstr>'1号の２'!Print_Area</vt:lpstr>
      <vt:lpstr>'１号の３'!Print_Area</vt:lpstr>
      <vt:lpstr>'１号の４'!Print_Area</vt:lpstr>
      <vt:lpstr>'１号の４別添'!Print_Area</vt:lpstr>
      <vt:lpstr>'１号の５'!Print_Area</vt:lpstr>
      <vt:lpstr>'１号の６'!Print_Area</vt:lpstr>
      <vt:lpstr>'１号の７'!Print_Area</vt:lpstr>
      <vt:lpstr>'６号'!Print_Area</vt:lpstr>
      <vt:lpstr>'６号の２'!Print_Area</vt:lpstr>
      <vt:lpstr>'６号の３'!Print_Area</vt:lpstr>
      <vt:lpstr>'８号（概算払）'!Print_Area</vt:lpstr>
      <vt:lpstr>'８号（精算払）'!Print_Area</vt:lpstr>
      <vt:lpstr>'８号別紙'!Print_Area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2025-01-24T05:23:06Z</cp:lastPrinted>
  <dcterms:created xsi:type="dcterms:W3CDTF">2023-09-01T07:31:58Z</dcterms:created>
  <dcterms:modified xsi:type="dcterms:W3CDTF">2025-02-06T01:39:42Z</dcterms:modified>
</cp:coreProperties>
</file>