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森林再生係（Ｈ２０年度～）\R4\P_県民参加の森林づくり\0_県民参加の森林づくり\01_公募事業例規\05_実施要領\R4.11.4改正（令和5年度事業から適用）\様式データ\"/>
    </mc:Choice>
  </mc:AlternateContent>
  <bookViews>
    <workbookView xWindow="0" yWindow="0" windowWidth="20490" windowHeight="7920"/>
  </bookViews>
  <sheets>
    <sheet name="別紙1-4" sheetId="1" r:id="rId1"/>
  </sheets>
  <definedNames>
    <definedName name="_xlnm.Print_Area" localSheetId="0">'別紙1-4'!$A$1:$H$31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3" i="1"/>
  <c r="F22" i="1"/>
  <c r="F20" i="1"/>
  <c r="F19" i="1"/>
  <c r="F17" i="1"/>
  <c r="F16" i="1"/>
  <c r="F15" i="1"/>
  <c r="F14" i="1"/>
  <c r="F13" i="1"/>
  <c r="F12" i="1"/>
  <c r="F10" i="1"/>
  <c r="F9" i="1"/>
  <c r="F8" i="1"/>
  <c r="F6" i="1"/>
  <c r="F5" i="1"/>
  <c r="F4" i="1"/>
  <c r="L18" i="1" l="1"/>
  <c r="G28" i="1" l="1"/>
  <c r="L28" i="1"/>
  <c r="L27" i="1"/>
  <c r="M27" i="1" s="1"/>
  <c r="L24" i="1"/>
  <c r="M24" i="1" s="1"/>
  <c r="L21" i="1"/>
  <c r="M21" i="1" s="1"/>
  <c r="M18" i="1"/>
  <c r="L11" i="1"/>
  <c r="M11" i="1" s="1"/>
  <c r="L7" i="1"/>
  <c r="M7" i="1" s="1"/>
  <c r="M28" i="1" l="1"/>
  <c r="N28" i="1"/>
  <c r="F27" i="1"/>
  <c r="F24" i="1"/>
  <c r="F21" i="1"/>
  <c r="F18" i="1"/>
  <c r="F11" i="1"/>
  <c r="F7" i="1"/>
  <c r="F28" i="1" s="1"/>
</calcChain>
</file>

<file path=xl/sharedStrings.xml><?xml version="1.0" encoding="utf-8"?>
<sst xmlns="http://schemas.openxmlformats.org/spreadsheetml/2006/main" count="57" uniqueCount="50">
  <si>
    <t>区分</t>
    <rPh sb="0" eb="2">
      <t>クブン</t>
    </rPh>
    <phoneticPr fontId="1"/>
  </si>
  <si>
    <t>別紙１－４</t>
    <rPh sb="0" eb="2">
      <t>ベッシ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</si>
  <si>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</si>
  <si>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</si>
  <si>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</si>
  <si>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報償費</t>
    <rPh sb="0" eb="3">
      <t>ホウショウヒ</t>
    </rPh>
    <phoneticPr fontId="1"/>
  </si>
  <si>
    <t>講師謝金</t>
    <rPh sb="0" eb="2">
      <t>コウシ</t>
    </rPh>
    <rPh sb="2" eb="4">
      <t>シャキン</t>
    </rPh>
    <phoneticPr fontId="1"/>
  </si>
  <si>
    <t>旅費</t>
    <rPh sb="0" eb="2">
      <t>リョヒ</t>
    </rPh>
    <phoneticPr fontId="1"/>
  </si>
  <si>
    <t>講師旅費</t>
    <rPh sb="0" eb="2">
      <t>コウシ</t>
    </rPh>
    <rPh sb="2" eb="4">
      <t>リョヒ</t>
    </rPh>
    <phoneticPr fontId="1"/>
  </si>
  <si>
    <t>消耗品費</t>
    <rPh sb="0" eb="3">
      <t>ショウモウヒン</t>
    </rPh>
    <rPh sb="3" eb="4">
      <t>ヒ</t>
    </rPh>
    <phoneticPr fontId="1"/>
  </si>
  <si>
    <t>燃料代</t>
    <rPh sb="0" eb="3">
      <t>ネンリョウダイ</t>
    </rPh>
    <phoneticPr fontId="1"/>
  </si>
  <si>
    <t>印刷製本費</t>
    <rPh sb="0" eb="2">
      <t>インサツ</t>
    </rPh>
    <rPh sb="2" eb="5">
      <t>セイホンヒ</t>
    </rPh>
    <phoneticPr fontId="1"/>
  </si>
  <si>
    <t>修繕費</t>
    <rPh sb="0" eb="3">
      <t>シュウゼンヒ</t>
    </rPh>
    <phoneticPr fontId="1"/>
  </si>
  <si>
    <t>資材購入費</t>
    <rPh sb="0" eb="2">
      <t>シザイ</t>
    </rPh>
    <rPh sb="2" eb="5">
      <t>コウニュウヒ</t>
    </rPh>
    <phoneticPr fontId="1"/>
  </si>
  <si>
    <t>役務費</t>
    <rPh sb="0" eb="3">
      <t>エキムヒ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</si>
  <si>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</si>
  <si>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その他</t>
    <rPh sb="2" eb="3">
      <t>タ</t>
    </rPh>
    <phoneticPr fontId="1"/>
  </si>
  <si>
    <t>左の内、
希望補助金額
（円）</t>
    <rPh sb="0" eb="1">
      <t>ヒダリ</t>
    </rPh>
    <rPh sb="2" eb="3">
      <t>ウチ</t>
    </rPh>
    <rPh sb="5" eb="7">
      <t>キボウ</t>
    </rPh>
    <rPh sb="7" eb="10">
      <t>ホジョキン</t>
    </rPh>
    <rPh sb="10" eb="11">
      <t>ガク</t>
    </rPh>
    <rPh sb="13" eb="14">
      <t>エン</t>
    </rPh>
    <phoneticPr fontId="1"/>
  </si>
  <si>
    <t>（注）原則課税事業者の場合は税抜きの金額で作成すること。</t>
    <phoneticPr fontId="1"/>
  </si>
  <si>
    <t>需用費</t>
    <rPh sb="0" eb="3">
      <t>ジュヨウヒ</t>
    </rPh>
    <phoneticPr fontId="1"/>
  </si>
  <si>
    <t>補助金上限額の50％以内</t>
    <rPh sb="0" eb="2">
      <t>ホジョ</t>
    </rPh>
    <rPh sb="3" eb="6">
      <t>ジョウゲンガク</t>
    </rPh>
    <rPh sb="10" eb="12">
      <t>イナイ</t>
    </rPh>
    <phoneticPr fontId="1"/>
  </si>
  <si>
    <t>補助金上限額の10％以内</t>
    <rPh sb="10" eb="12">
      <t>イナイ</t>
    </rPh>
    <phoneticPr fontId="1"/>
  </si>
  <si>
    <t>補助金上限額の30％以内</t>
    <rPh sb="10" eb="12">
      <t>イナイ</t>
    </rPh>
    <phoneticPr fontId="1"/>
  </si>
  <si>
    <t>補助金上限額の60％以内</t>
    <rPh sb="10" eb="12">
      <t>イナイ</t>
    </rPh>
    <phoneticPr fontId="1"/>
  </si>
  <si>
    <t>（注）必要に応じて、行を追加して作成すること。</t>
    <rPh sb="3" eb="5">
      <t>ヒツヨウ</t>
    </rPh>
    <rPh sb="6" eb="7">
      <t>オウ</t>
    </rPh>
    <rPh sb="10" eb="11">
      <t>ギョウ</t>
    </rPh>
    <rPh sb="12" eb="14">
      <t>ツイカ</t>
    </rPh>
    <rPh sb="16" eb="18">
      <t>サクセイ</t>
    </rPh>
    <phoneticPr fontId="1"/>
  </si>
  <si>
    <t>単価
（円）</t>
    <rPh sb="0" eb="2">
      <t>タンカ</t>
    </rPh>
    <rPh sb="4" eb="5">
      <t>エン</t>
    </rPh>
    <phoneticPr fontId="1"/>
  </si>
  <si>
    <t>金額
（円）</t>
    <rPh sb="0" eb="2">
      <t>キンガク</t>
    </rPh>
    <rPh sb="4" eb="5">
      <t>エン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</si>
  <si>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</si>
  <si>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</si>
  <si>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支出明細書</t>
    <rPh sb="0" eb="2">
      <t>シシュツ</t>
    </rPh>
    <rPh sb="2" eb="5">
      <t>メイサイショ</t>
    </rPh>
    <phoneticPr fontId="1"/>
  </si>
  <si>
    <t>→※印刷対象外</t>
    <rPh sb="2" eb="4">
      <t>インサツ</t>
    </rPh>
    <rPh sb="4" eb="7">
      <t>タイショウガイ</t>
    </rPh>
    <phoneticPr fontId="1"/>
  </si>
  <si>
    <t>STEP区分</t>
    <rPh sb="4" eb="6">
      <t>クブン</t>
    </rPh>
    <phoneticPr fontId="1"/>
  </si>
  <si>
    <t>旅費上限額</t>
    <rPh sb="0" eb="5">
      <t>リョヒジョウゲンガク</t>
    </rPh>
    <phoneticPr fontId="1"/>
  </si>
  <si>
    <t>報償費上限額</t>
    <rPh sb="0" eb="3">
      <t>ホウショウヒ</t>
    </rPh>
    <rPh sb="3" eb="5">
      <t>ジョウゲン</t>
    </rPh>
    <rPh sb="5" eb="6">
      <t>ガク</t>
    </rPh>
    <phoneticPr fontId="1"/>
  </si>
  <si>
    <t>需用費上限額</t>
    <rPh sb="0" eb="6">
      <t>ジュヨウヒジョウゲンガク</t>
    </rPh>
    <phoneticPr fontId="1"/>
  </si>
  <si>
    <t>役務費上限額</t>
    <rPh sb="0" eb="3">
      <t>エキムヒ</t>
    </rPh>
    <rPh sb="3" eb="6">
      <t>ジョウゲンガク</t>
    </rPh>
    <phoneticPr fontId="1"/>
  </si>
  <si>
    <t>使用料及び賃借料上限額</t>
    <rPh sb="0" eb="3">
      <t>シヨウリョウ</t>
    </rPh>
    <rPh sb="3" eb="4">
      <t>オヨ</t>
    </rPh>
    <rPh sb="5" eb="8">
      <t>チンシャクリョウ</t>
    </rPh>
    <rPh sb="8" eb="11">
      <t>ジョウゲンガク</t>
    </rPh>
    <phoneticPr fontId="1"/>
  </si>
  <si>
    <t>その他</t>
    <rPh sb="2" eb="3">
      <t>タ</t>
    </rPh>
    <phoneticPr fontId="1"/>
  </si>
  <si>
    <t>合計上限額</t>
    <rPh sb="0" eb="2">
      <t>ゴウケイ</t>
    </rPh>
    <rPh sb="2" eb="5">
      <t>ジョウゲンガク</t>
    </rPh>
    <phoneticPr fontId="1"/>
  </si>
  <si>
    <t>区分</t>
    <rPh sb="0" eb="2">
      <t>クブン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</si>
  <si>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</si>
  <si>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</si>
  <si>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</si>
  <si>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</si>
  <si>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</si>
  <si>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合計</t>
    <rPh sb="0" eb="2">
      <t>ゴウケイ</t>
    </rPh>
    <phoneticPr fontId="1"/>
  </si>
  <si>
    <t>区分毎の補助金上限額</t>
    <rPh sb="0" eb="3">
      <t>クブンゴト</t>
    </rPh>
    <rPh sb="4" eb="7">
      <t>ホジョキン</t>
    </rPh>
    <rPh sb="7" eb="10">
      <t>ジョウゲンガク</t>
    </rPh>
    <phoneticPr fontId="1"/>
  </si>
  <si>
    <t>※SETP区分を選択してください。</t>
    <rPh sb="5" eb="7">
      <t>クブン</t>
    </rPh>
    <rPh sb="8" eb="10">
      <t>センタク</t>
    </rPh>
    <phoneticPr fontId="1"/>
  </si>
  <si>
    <t>（注）備考欄には具体的な内容を記載すること。</t>
    <rPh sb="3" eb="6">
      <t>ビコウラン</t>
    </rPh>
    <rPh sb="8" eb="11">
      <t>グタイテキ</t>
    </rPh>
    <rPh sb="12" eb="14">
      <t>ナイヨウ</t>
    </rPh>
    <rPh sb="15" eb="17">
      <t>キサイ</t>
    </rPh>
    <phoneticPr fontId="1"/>
  </si>
  <si>
    <r>
      <t>補助金上限額の</t>
    </r>
    <r>
      <rPr>
        <sz val="11"/>
        <color theme="1"/>
        <rFont val="ＭＳ Ｐ明朝"/>
        <family val="1"/>
        <charset val="128"/>
      </rPr>
      <t>100％以内</t>
    </r>
    <rPh sb="11" eb="13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</si>
</sst>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STEP&quot;0"/>
    <numFmt numFmtId="177" formatCode="0&quot;万円&quot;"/>
    <numFmt numFmtId="178" formatCode="&quot;STEP &quot;0"/>
  </numFmts>
  <fonts count="7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2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theme="1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theme="1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" fontId="0" fillId="0" borderId="3" xfId="0" applyNumberFormat="1" applyBorder="1">
      <alignment vertical="center"/>
    </xf>
    <xf numFmtId="3" fontId="0" fillId="0" borderId="1" xfId="0" applyNumberFormat="1" applyBorder="1">
      <alignment vertical="center"/>
    </xf>
    <xf numFmtId="3" fontId="0" fillId="0" borderId="13" xfId="0" applyNumberFormat="1" applyBorder="1" applyAlignment="1">
      <alignment vertical="center"/>
    </xf>
    <xf numFmtId="3" fontId="0" fillId="0" borderId="6" xfId="0" applyNumberFormat="1" applyBorder="1">
      <alignment vertical="center"/>
    </xf>
    <xf numFmtId="3" fontId="0" fillId="0" borderId="17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1" xfId="0" applyNumberFormat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23" xfId="0" applyFill="1" applyBorder="1">
      <alignment vertical="center"/>
    </xf>
    <xf numFmtId="176" fontId="0" fillId="2" borderId="23" xfId="0" applyNumberFormat="1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177" fontId="0" fillId="2" borderId="23" xfId="0" applyNumberFormat="1" applyFill="1" applyBorder="1" applyAlignment="1">
      <alignment horizontal="right" vertical="center"/>
    </xf>
    <xf numFmtId="177" fontId="0" fillId="2" borderId="23" xfId="0" applyNumberFormat="1" applyFill="1" applyBorder="1">
      <alignment vertical="center"/>
    </xf>
    <xf numFmtId="0" fontId="0" fillId="0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left" vertical="top"/>
    </xf>
    <xf numFmtId="178" fontId="0" fillId="3" borderId="22" xfId="0" applyNumberFormat="1" applyFill="1" applyBorder="1">
      <alignment vertical="center"/>
    </xf>
    <xf numFmtId="177" fontId="0" fillId="2" borderId="22" xfId="0" applyNumberFormat="1" applyFill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7" xfId="0" applyFont="1" applyBorder="1">
      <alignment vertical="center"/>
    </xf>
    <xf numFmtId="3" fontId="0" fillId="0" borderId="24" xfId="0" applyNumberFormat="1" applyBorder="1">
      <alignment vertical="center"/>
    </xf>
    <xf numFmtId="3" fontId="0" fillId="0" borderId="25" xfId="0" applyNumberFormat="1" applyBorder="1">
      <alignment vertical="center"/>
    </xf>
    <xf numFmtId="3" fontId="0" fillId="0" borderId="26" xfId="0" applyNumberFormat="1" applyBorder="1">
      <alignment vertical="center"/>
    </xf>
    <xf numFmtId="3" fontId="0" fillId="0" borderId="27" xfId="0" applyNumberForma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showZeros="0" tabSelected="1" topLeftCell="A10" zoomScale="90" zoomScaleNormal="90" workbookViewId="0">
      <selection activeCell="H18" sqref="H18"/>
    </sheetView>
  </sheetViews>
  <sheetFormatPr defaultColWidth="9" defaultRowHeight="13.5" x14ac:dyDescent="0.15"/>
  <cols>
    <col min="1" max="1" width="2.625" customWidth="1"/>
    <col min="2" max="2" width="17.25" bestFit="1" customWidth="1"/>
    <col min="3" max="3" width="11.375" bestFit="1" customWidth="1"/>
    <col min="6" max="6" width="9.75" bestFit="1" customWidth="1"/>
    <col min="7" max="7" width="13" bestFit="1" customWidth="1"/>
    <col min="8" max="8" width="23.5" bestFit="1" customWidth="1"/>
    <col min="9" max="9" width="1.625" customWidth="1"/>
    <col min="11" max="11" width="13" bestFit="1" customWidth="1"/>
    <col min="16" max="16" width="17.25" bestFit="1" customWidth="1"/>
  </cols>
  <sheetData>
    <row r="1" spans="1:21" ht="14.25" thickBot="1" x14ac:dyDescent="0.2">
      <c r="A1" t="s">
        <v>1</v>
      </c>
      <c r="J1" s="34" t="s">
        <v>30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24.95" customHeight="1" thickBot="1" x14ac:dyDescent="0.2">
      <c r="B2" s="45" t="s">
        <v>29</v>
      </c>
      <c r="C2" s="46"/>
      <c r="D2" s="46"/>
      <c r="E2" s="46"/>
      <c r="F2" s="46"/>
      <c r="G2" s="46"/>
      <c r="H2" s="46"/>
      <c r="J2" s="25"/>
      <c r="K2" s="25" t="s">
        <v>31</v>
      </c>
      <c r="L2" s="37">
        <v>1</v>
      </c>
      <c r="M2" s="25"/>
      <c r="N2" s="25"/>
      <c r="O2" s="25"/>
      <c r="P2" s="25"/>
      <c r="Q2" s="48" t="s">
        <v>46</v>
      </c>
      <c r="R2" s="48"/>
      <c r="S2" s="48"/>
      <c r="T2" s="48"/>
      <c r="U2" s="25"/>
    </row>
    <row r="3" spans="1:21" s="1" customFormat="1" ht="40.5" x14ac:dyDescent="0.15">
      <c r="B3" s="5" t="s">
        <v>0</v>
      </c>
      <c r="C3" s="6" t="s">
        <v>2</v>
      </c>
      <c r="D3" s="6" t="s">
        <v>3</v>
      </c>
      <c r="E3" s="7" t="s">
        <v>25</v>
      </c>
      <c r="F3" s="7" t="s">
        <v>26</v>
      </c>
      <c r="G3" s="7" t="s">
        <v>17</v>
      </c>
      <c r="H3" s="8" t="s">
        <v>4</v>
      </c>
      <c r="J3" s="26"/>
      <c r="K3" s="26"/>
      <c r="L3" s="36" t="s">
        <v>47</v>
      </c>
      <c r="M3" s="26"/>
      <c r="N3" s="26"/>
      <c r="O3" s="26"/>
      <c r="P3" s="28" t="s">
        <v>39</v>
      </c>
      <c r="Q3" s="29">
        <v>1</v>
      </c>
      <c r="R3" s="29">
        <v>2</v>
      </c>
      <c r="S3" s="29">
        <v>3</v>
      </c>
      <c r="T3" s="29">
        <v>4</v>
      </c>
      <c r="U3" s="26"/>
    </row>
    <row r="4" spans="1:21" ht="24.95" customHeight="1" x14ac:dyDescent="0.15">
      <c r="B4" s="14" t="s">
        <v>5</v>
      </c>
      <c r="C4" s="9" t="s">
        <v>6</v>
      </c>
      <c r="D4" s="18"/>
      <c r="E4" s="18"/>
      <c r="F4" s="18">
        <f>D4*E4</f>
        <v>0</v>
      </c>
      <c r="G4" s="41"/>
      <c r="H4" s="10"/>
      <c r="J4" s="25"/>
      <c r="K4" s="25"/>
      <c r="L4" s="25"/>
      <c r="M4" s="25"/>
      <c r="N4" s="25"/>
      <c r="O4" s="25"/>
      <c r="P4" s="30" t="s">
        <v>40</v>
      </c>
      <c r="Q4" s="31">
        <v>10</v>
      </c>
      <c r="R4" s="31">
        <v>15</v>
      </c>
      <c r="S4" s="31">
        <v>25</v>
      </c>
      <c r="T4" s="31">
        <v>50</v>
      </c>
      <c r="U4" s="25"/>
    </row>
    <row r="5" spans="1:21" ht="24.95" customHeight="1" x14ac:dyDescent="0.15">
      <c r="B5" s="15"/>
      <c r="C5" s="2"/>
      <c r="D5" s="19"/>
      <c r="E5" s="19"/>
      <c r="F5" s="19">
        <f t="shared" ref="F5:F6" si="0">D5*E5</f>
        <v>0</v>
      </c>
      <c r="G5" s="42"/>
      <c r="H5" s="3"/>
      <c r="J5" s="25"/>
      <c r="K5" s="25"/>
      <c r="L5" s="25"/>
      <c r="M5" s="25"/>
      <c r="N5" s="25"/>
      <c r="O5" s="25"/>
      <c r="P5" s="28" t="s">
        <v>41</v>
      </c>
      <c r="Q5" s="32">
        <v>2</v>
      </c>
      <c r="R5" s="32">
        <v>3</v>
      </c>
      <c r="S5" s="32">
        <v>5</v>
      </c>
      <c r="T5" s="32">
        <v>10</v>
      </c>
      <c r="U5" s="25"/>
    </row>
    <row r="6" spans="1:21" ht="24.95" customHeight="1" thickBot="1" x14ac:dyDescent="0.2">
      <c r="B6" s="15"/>
      <c r="C6" s="2"/>
      <c r="D6" s="19"/>
      <c r="E6" s="19"/>
      <c r="F6" s="19">
        <f t="shared" si="0"/>
        <v>0</v>
      </c>
      <c r="G6" s="42"/>
      <c r="H6" s="3"/>
      <c r="J6" s="25"/>
      <c r="K6" s="25"/>
      <c r="L6" s="25"/>
      <c r="M6" s="25"/>
      <c r="N6" s="25"/>
      <c r="O6" s="25"/>
      <c r="P6" s="28" t="s">
        <v>42</v>
      </c>
      <c r="Q6" s="32">
        <v>20</v>
      </c>
      <c r="R6" s="32">
        <v>30</v>
      </c>
      <c r="S6" s="32">
        <v>50</v>
      </c>
      <c r="T6" s="32">
        <v>100</v>
      </c>
      <c r="U6" s="25"/>
    </row>
    <row r="7" spans="1:21" ht="24.95" customHeight="1" thickBot="1" x14ac:dyDescent="0.2">
      <c r="B7" s="16"/>
      <c r="C7" s="17" t="s">
        <v>27</v>
      </c>
      <c r="D7" s="20"/>
      <c r="E7" s="20"/>
      <c r="F7" s="21">
        <f>SUM(F4:F6)</f>
        <v>0</v>
      </c>
      <c r="G7" s="21"/>
      <c r="H7" s="4" t="s">
        <v>20</v>
      </c>
      <c r="J7" s="25"/>
      <c r="K7" s="25" t="s">
        <v>33</v>
      </c>
      <c r="L7" s="38">
        <f>HLOOKUP(L2,P3:T10,2,TRUE)</f>
        <v>10</v>
      </c>
      <c r="M7" s="35" t="str">
        <f>IF(L7*10000-G7&lt;0,"補助金額を確認してください","OK")</f>
        <v>OK</v>
      </c>
      <c r="N7" s="25"/>
      <c r="O7" s="25"/>
      <c r="P7" s="28" t="s">
        <v>43</v>
      </c>
      <c r="Q7" s="32">
        <v>6</v>
      </c>
      <c r="R7" s="32">
        <v>9</v>
      </c>
      <c r="S7" s="32">
        <v>15</v>
      </c>
      <c r="T7" s="32">
        <v>30</v>
      </c>
      <c r="U7" s="25"/>
    </row>
    <row r="8" spans="1:21" ht="24.95" customHeight="1" x14ac:dyDescent="0.15">
      <c r="B8" s="14" t="s">
        <v>7</v>
      </c>
      <c r="C8" s="9" t="s">
        <v>8</v>
      </c>
      <c r="D8" s="18"/>
      <c r="E8" s="18"/>
      <c r="F8" s="18">
        <f t="shared" ref="F8:F10" si="1">D8*E8</f>
        <v>0</v>
      </c>
      <c r="G8" s="41"/>
      <c r="H8" s="10"/>
      <c r="J8" s="25"/>
      <c r="K8" s="25"/>
      <c r="L8" s="25"/>
      <c r="M8" s="25"/>
      <c r="N8" s="25"/>
      <c r="O8" s="25"/>
      <c r="P8" s="28" t="s">
        <v>44</v>
      </c>
      <c r="Q8" s="32">
        <v>12</v>
      </c>
      <c r="R8" s="32">
        <v>18</v>
      </c>
      <c r="S8" s="32">
        <v>30</v>
      </c>
      <c r="T8" s="32">
        <v>60</v>
      </c>
      <c r="U8" s="25"/>
    </row>
    <row r="9" spans="1:21" ht="24.95" customHeight="1" x14ac:dyDescent="0.15">
      <c r="B9" s="15"/>
      <c r="C9" s="2"/>
      <c r="D9" s="19"/>
      <c r="E9" s="19"/>
      <c r="F9" s="19">
        <f t="shared" si="1"/>
        <v>0</v>
      </c>
      <c r="G9" s="42"/>
      <c r="H9" s="3"/>
      <c r="J9" s="25"/>
      <c r="K9" s="25"/>
      <c r="L9" s="25"/>
      <c r="M9" s="25"/>
      <c r="N9" s="25"/>
      <c r="O9" s="25"/>
      <c r="P9" s="28" t="s">
        <v>37</v>
      </c>
      <c r="Q9" s="32">
        <v>2</v>
      </c>
      <c r="R9" s="32">
        <v>3</v>
      </c>
      <c r="S9" s="32">
        <v>5</v>
      </c>
      <c r="T9" s="32">
        <v>10</v>
      </c>
      <c r="U9" s="25"/>
    </row>
    <row r="10" spans="1:21" ht="24.95" customHeight="1" thickBot="1" x14ac:dyDescent="0.2">
      <c r="B10" s="15"/>
      <c r="C10" s="2"/>
      <c r="D10" s="19"/>
      <c r="E10" s="19"/>
      <c r="F10" s="19">
        <f t="shared" si="1"/>
        <v>0</v>
      </c>
      <c r="G10" s="42"/>
      <c r="H10" s="3"/>
      <c r="J10" s="25"/>
      <c r="K10" s="25"/>
      <c r="L10" s="25"/>
      <c r="M10" s="25"/>
      <c r="N10" s="25"/>
      <c r="O10" s="25"/>
      <c r="P10" s="28" t="s">
        <v>45</v>
      </c>
      <c r="Q10" s="32">
        <v>20</v>
      </c>
      <c r="R10" s="32">
        <v>30</v>
      </c>
      <c r="S10" s="32">
        <v>50</v>
      </c>
      <c r="T10" s="32">
        <v>100</v>
      </c>
      <c r="U10" s="25"/>
    </row>
    <row r="11" spans="1:21" ht="24.95" customHeight="1" thickBot="1" x14ac:dyDescent="0.2">
      <c r="B11" s="16"/>
      <c r="C11" s="17" t="s">
        <v>27</v>
      </c>
      <c r="D11" s="20"/>
      <c r="E11" s="20"/>
      <c r="F11" s="21">
        <f>SUM(F8:F10)</f>
        <v>0</v>
      </c>
      <c r="G11" s="21"/>
      <c r="H11" s="4" t="s">
        <v>21</v>
      </c>
      <c r="J11" s="25"/>
      <c r="K11" s="25" t="s">
        <v>32</v>
      </c>
      <c r="L11" s="38">
        <f>HLOOKUP(L2,P3:T10,3,TRUE)</f>
        <v>2</v>
      </c>
      <c r="M11" s="35" t="str">
        <f>IF(L11*10000-G11&lt;0,"補助金額を確認してください","OK")</f>
        <v>OK</v>
      </c>
      <c r="N11" s="25"/>
      <c r="O11" s="25"/>
      <c r="P11" s="25"/>
      <c r="Q11" s="25"/>
      <c r="R11" s="25"/>
      <c r="S11" s="25"/>
      <c r="T11" s="25"/>
      <c r="U11" s="25"/>
    </row>
    <row r="12" spans="1:21" ht="24.95" customHeight="1" x14ac:dyDescent="0.15">
      <c r="B12" s="14" t="s">
        <v>19</v>
      </c>
      <c r="C12" s="9" t="s">
        <v>9</v>
      </c>
      <c r="D12" s="18"/>
      <c r="E12" s="18"/>
      <c r="F12" s="18">
        <f t="shared" ref="F12:F17" si="2">D12*E12</f>
        <v>0</v>
      </c>
      <c r="G12" s="43"/>
      <c r="H12" s="10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1" ht="24.95" customHeight="1" x14ac:dyDescent="0.15">
      <c r="B13" s="15"/>
      <c r="C13" s="2" t="s">
        <v>10</v>
      </c>
      <c r="D13" s="19"/>
      <c r="E13" s="19"/>
      <c r="F13" s="19">
        <f t="shared" si="2"/>
        <v>0</v>
      </c>
      <c r="G13" s="44"/>
      <c r="H13" s="3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1:21" ht="24.95" customHeight="1" x14ac:dyDescent="0.15">
      <c r="B14" s="15"/>
      <c r="C14" s="2" t="s">
        <v>11</v>
      </c>
      <c r="D14" s="19"/>
      <c r="E14" s="19"/>
      <c r="F14" s="19">
        <f t="shared" si="2"/>
        <v>0</v>
      </c>
      <c r="G14" s="44"/>
      <c r="H14" s="3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24.95" customHeight="1" x14ac:dyDescent="0.15">
      <c r="B15" s="15"/>
      <c r="C15" s="2" t="s">
        <v>12</v>
      </c>
      <c r="D15" s="19"/>
      <c r="E15" s="19"/>
      <c r="F15" s="19">
        <f t="shared" si="2"/>
        <v>0</v>
      </c>
      <c r="G15" s="44"/>
      <c r="H15" s="3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21" ht="24.95" customHeight="1" x14ac:dyDescent="0.15">
      <c r="B16" s="15"/>
      <c r="C16" s="2" t="s">
        <v>13</v>
      </c>
      <c r="D16" s="19"/>
      <c r="E16" s="19"/>
      <c r="F16" s="19">
        <f t="shared" si="2"/>
        <v>0</v>
      </c>
      <c r="G16" s="44"/>
      <c r="H16" s="3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spans="1:21" ht="24.95" customHeight="1" thickBot="1" x14ac:dyDescent="0.2">
      <c r="B17" s="15"/>
      <c r="C17" s="2"/>
      <c r="D17" s="19"/>
      <c r="E17" s="19"/>
      <c r="F17" s="19">
        <f t="shared" si="2"/>
        <v>0</v>
      </c>
      <c r="G17" s="44"/>
      <c r="H17" s="3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spans="1:21" ht="24.95" customHeight="1" thickBot="1" x14ac:dyDescent="0.2">
      <c r="B18" s="16"/>
      <c r="C18" s="17" t="s">
        <v>27</v>
      </c>
      <c r="D18" s="20"/>
      <c r="E18" s="20"/>
      <c r="F18" s="21">
        <f>SUM(F12:F17)</f>
        <v>0</v>
      </c>
      <c r="G18" s="21"/>
      <c r="H18" s="40" t="s">
        <v>49</v>
      </c>
      <c r="J18" s="25"/>
      <c r="K18" s="25" t="s">
        <v>34</v>
      </c>
      <c r="L18" s="38">
        <f>HLOOKUP(L2,P3:T10,4,TRUE)</f>
        <v>20</v>
      </c>
      <c r="M18" s="35" t="str">
        <f>IF(L18*10000-G18&lt;0,"補助金額を確認してください","OK")</f>
        <v>OK</v>
      </c>
      <c r="N18" s="25"/>
      <c r="O18" s="25"/>
      <c r="P18" s="25"/>
      <c r="Q18" s="25"/>
      <c r="R18" s="25"/>
      <c r="S18" s="25"/>
      <c r="T18" s="25"/>
      <c r="U18" s="25"/>
    </row>
    <row r="19" spans="1:21" ht="24.95" customHeight="1" x14ac:dyDescent="0.15">
      <c r="B19" s="14" t="s">
        <v>14</v>
      </c>
      <c r="C19" s="9"/>
      <c r="D19" s="18"/>
      <c r="E19" s="18"/>
      <c r="F19" s="18">
        <f t="shared" ref="F19:F20" si="3">D19*E19</f>
        <v>0</v>
      </c>
      <c r="G19" s="43"/>
      <c r="H19" s="10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spans="1:21" ht="24.95" customHeight="1" thickBot="1" x14ac:dyDescent="0.2">
      <c r="B20" s="15"/>
      <c r="C20" s="2"/>
      <c r="D20" s="19"/>
      <c r="E20" s="19"/>
      <c r="F20" s="19">
        <f t="shared" si="3"/>
        <v>0</v>
      </c>
      <c r="G20" s="44"/>
      <c r="H20" s="3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spans="1:21" ht="24.95" customHeight="1" thickBot="1" x14ac:dyDescent="0.2">
      <c r="B21" s="16"/>
      <c r="C21" s="17" t="s">
        <v>27</v>
      </c>
      <c r="D21" s="20"/>
      <c r="E21" s="20"/>
      <c r="F21" s="21">
        <f>SUM(F19:F20)</f>
        <v>0</v>
      </c>
      <c r="G21" s="21"/>
      <c r="H21" s="4" t="s">
        <v>22</v>
      </c>
      <c r="J21" s="25"/>
      <c r="K21" s="25" t="s">
        <v>35</v>
      </c>
      <c r="L21" s="38">
        <f>HLOOKUP(L2,P3:T10,5,TRUE)</f>
        <v>6</v>
      </c>
      <c r="M21" s="35" t="str">
        <f>IF(L21*10000-G21&lt;0,"補助金額を確認してください","OK")</f>
        <v>OK</v>
      </c>
      <c r="N21" s="25"/>
      <c r="O21" s="25"/>
      <c r="P21" s="25"/>
      <c r="Q21" s="25"/>
      <c r="R21" s="25"/>
      <c r="S21" s="25"/>
      <c r="T21" s="25"/>
      <c r="U21" s="25"/>
    </row>
    <row r="22" spans="1:21" ht="24.95" customHeight="1" x14ac:dyDescent="0.15">
      <c r="B22" s="14" t="s">
        <v>15</v>
      </c>
      <c r="C22" s="9"/>
      <c r="D22" s="18"/>
      <c r="E22" s="18"/>
      <c r="F22" s="18">
        <f t="shared" ref="F22:F23" si="4">D22*E22</f>
        <v>0</v>
      </c>
      <c r="G22" s="43"/>
      <c r="H22" s="10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1:21" ht="24.95" customHeight="1" thickBot="1" x14ac:dyDescent="0.2">
      <c r="B23" s="15"/>
      <c r="C23" s="2"/>
      <c r="D23" s="19"/>
      <c r="E23" s="19"/>
      <c r="F23" s="19">
        <f t="shared" si="4"/>
        <v>0</v>
      </c>
      <c r="G23" s="44"/>
      <c r="H23" s="3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spans="1:21" ht="24.95" customHeight="1" thickBot="1" x14ac:dyDescent="0.2">
      <c r="B24" s="16"/>
      <c r="C24" s="17" t="s">
        <v>27</v>
      </c>
      <c r="D24" s="20"/>
      <c r="E24" s="20"/>
      <c r="F24" s="21">
        <f>SUM(F22:F23)</f>
        <v>0</v>
      </c>
      <c r="G24" s="21"/>
      <c r="H24" s="4" t="s">
        <v>23</v>
      </c>
      <c r="J24" s="25"/>
      <c r="K24" s="27" t="s">
        <v>36</v>
      </c>
      <c r="L24" s="38">
        <f>HLOOKUP(L2,P3:T10,6,TRUE)</f>
        <v>12</v>
      </c>
      <c r="M24" s="35" t="str">
        <f>IF(L24*10000-G24&lt;0,"補助金額を確認してください","OK")</f>
        <v>OK</v>
      </c>
      <c r="N24" s="25"/>
      <c r="O24" s="25"/>
      <c r="P24" s="25"/>
      <c r="Q24" s="25"/>
      <c r="R24" s="25"/>
      <c r="S24" s="25"/>
      <c r="T24" s="25"/>
      <c r="U24" s="25"/>
    </row>
    <row r="25" spans="1:21" ht="24.95" customHeight="1" x14ac:dyDescent="0.15">
      <c r="B25" s="14" t="s">
        <v>16</v>
      </c>
      <c r="C25" s="9"/>
      <c r="D25" s="18"/>
      <c r="E25" s="18"/>
      <c r="F25" s="18">
        <f t="shared" ref="F25:F26" si="5">D25*E25</f>
        <v>0</v>
      </c>
      <c r="G25" s="43"/>
      <c r="H25" s="10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spans="1:21" ht="24.95" customHeight="1" thickBot="1" x14ac:dyDescent="0.2">
      <c r="B26" s="15"/>
      <c r="C26" s="2"/>
      <c r="D26" s="19"/>
      <c r="E26" s="19"/>
      <c r="F26" s="19">
        <f t="shared" si="5"/>
        <v>0</v>
      </c>
      <c r="G26" s="44"/>
      <c r="H26" s="3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" ht="24.95" customHeight="1" thickBot="1" x14ac:dyDescent="0.2">
      <c r="B27" s="16"/>
      <c r="C27" s="17" t="s">
        <v>27</v>
      </c>
      <c r="D27" s="20"/>
      <c r="E27" s="20"/>
      <c r="F27" s="21">
        <f>SUM(F25:F26)</f>
        <v>0</v>
      </c>
      <c r="G27" s="21"/>
      <c r="H27" s="4" t="s">
        <v>21</v>
      </c>
      <c r="J27" s="25"/>
      <c r="K27" s="25" t="s">
        <v>37</v>
      </c>
      <c r="L27" s="38">
        <f>HLOOKUP(L2,P3:T10,7,TRUE)</f>
        <v>2</v>
      </c>
      <c r="M27" s="35" t="str">
        <f>IF(L27*10000-G27&lt;0,"補助金額を確認してください","OK")</f>
        <v>OK</v>
      </c>
      <c r="N27" s="25"/>
      <c r="O27" s="25"/>
      <c r="P27" s="25"/>
      <c r="Q27" s="25"/>
      <c r="R27" s="25"/>
      <c r="S27" s="25"/>
      <c r="T27" s="25"/>
      <c r="U27" s="25"/>
    </row>
    <row r="28" spans="1:21" ht="24.95" customHeight="1" thickBot="1" x14ac:dyDescent="0.2">
      <c r="B28" s="12" t="s">
        <v>28</v>
      </c>
      <c r="C28" s="13"/>
      <c r="D28" s="22"/>
      <c r="E28" s="23"/>
      <c r="F28" s="24">
        <f>F7+F11+F18+F21+F24+F27</f>
        <v>0</v>
      </c>
      <c r="G28" s="24">
        <f>G7+G11+G18+G21+G24+G27</f>
        <v>0</v>
      </c>
      <c r="H28" s="11"/>
      <c r="J28" s="25"/>
      <c r="K28" s="25" t="s">
        <v>38</v>
      </c>
      <c r="L28" s="38">
        <f>HLOOKUP(L2,P3:T10,8,TRUE)</f>
        <v>20</v>
      </c>
      <c r="M28" s="35" t="str">
        <f>IF(L28*10000-G28&lt;0,"補助金額を確認してください","OK")</f>
        <v>OK</v>
      </c>
      <c r="N28" s="35" t="str">
        <f>IF(L2=4,IF(((F28-800000)/2+800000-G28&lt;0),"補助金額を確認してください"," ")," ")</f>
        <v xml:space="preserve"> </v>
      </c>
      <c r="O28" s="25"/>
      <c r="P28" s="25"/>
      <c r="Q28" s="25"/>
      <c r="R28" s="25"/>
      <c r="S28" s="25"/>
      <c r="T28" s="25"/>
      <c r="U28" s="25"/>
    </row>
    <row r="29" spans="1:21" ht="24.95" customHeight="1" x14ac:dyDescent="0.15">
      <c r="B29" s="47" t="s">
        <v>48</v>
      </c>
      <c r="C29" s="47"/>
      <c r="D29" s="47"/>
      <c r="E29" s="47"/>
      <c r="F29" s="47"/>
      <c r="G29" s="47"/>
      <c r="H29" s="47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1:21" ht="24.95" customHeight="1" x14ac:dyDescent="0.15">
      <c r="B30" s="47" t="s">
        <v>18</v>
      </c>
      <c r="C30" s="47"/>
      <c r="D30" s="47"/>
      <c r="E30" s="47"/>
      <c r="F30" s="47"/>
      <c r="G30" s="47"/>
      <c r="H30" s="47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ht="24.2" customHeight="1" x14ac:dyDescent="0.15">
      <c r="A31" s="33"/>
      <c r="B31" s="39" t="s">
        <v>24</v>
      </c>
      <c r="C31" s="39"/>
      <c r="D31" s="39"/>
      <c r="E31" s="39"/>
      <c r="F31" s="39"/>
      <c r="G31" s="39"/>
      <c r="H31" s="39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1:2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1:2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x14ac:dyDescent="0.1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x14ac:dyDescent="0.1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spans="1:21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</row>
    <row r="37" spans="1:2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</row>
    <row r="43" spans="1:2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pans="1:21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</row>
    <row r="45" spans="1:21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</row>
    <row r="46" spans="1:21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</row>
    <row r="47" spans="1:21" x14ac:dyDescent="0.1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</row>
    <row r="48" spans="1:21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</row>
    <row r="49" spans="1:22" x14ac:dyDescent="0.1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</row>
    <row r="50" spans="1:22" x14ac:dyDescent="0.1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</row>
    <row r="51" spans="1:22" x14ac:dyDescent="0.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</row>
    <row r="52" spans="1:22" x14ac:dyDescent="0.1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1:22" x14ac:dyDescent="0.1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1:22" x14ac:dyDescent="0.1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1:22" x14ac:dyDescent="0.1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1:22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1:22" x14ac:dyDescent="0.1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1:22" x14ac:dyDescent="0.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1:22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1:22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1:22" x14ac:dyDescent="0.1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1:22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</row>
    <row r="64" spans="1:22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</row>
    <row r="65" spans="1:22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</row>
    <row r="66" spans="1:22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spans="1:22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</row>
    <row r="68" spans="1:22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1:22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1:22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1:22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1:22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</row>
    <row r="75" spans="1:22" x14ac:dyDescent="0.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1:22" x14ac:dyDescent="0.1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1:22" x14ac:dyDescent="0.1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1:22" x14ac:dyDescent="0.1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1:22" x14ac:dyDescent="0.1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1:22" x14ac:dyDescent="0.1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1:15" x14ac:dyDescent="0.1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1:15" x14ac:dyDescent="0.1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1:15" x14ac:dyDescent="0.1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5" x14ac:dyDescent="0.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5" x14ac:dyDescent="0.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5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</sheetData>
  <mergeCells count="4">
    <mergeCell ref="B2:H2"/>
    <mergeCell ref="B30:H30"/>
    <mergeCell ref="B29:H29"/>
    <mergeCell ref="Q2:T2"/>
  </mergeCells>
  <phoneticPr fontId="1"/>
  <dataValidations count="1">
    <dataValidation type="list" allowBlank="1" showInputMessage="1" showErrorMessage="1" sqref="L2">
      <formula1>$Q$3:$T$3</formula1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別紙1-4</vt:lpstr>
      <vt:lpstr>'別紙1-4'!Print_Area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2022-06-20T05:44:30Z</cp:lastPrinted>
  <dcterms:created xsi:type="dcterms:W3CDTF">2019-08-30T02:54:49Z</dcterms:created>
  <dcterms:modified xsi:type="dcterms:W3CDTF">2022-09-21T01:54:01Z</dcterms:modified>
</cp:coreProperties>
</file>