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森林再生係（Ｈ２０年度～）\R8\P_県民参加の森林づくり\2_森林づくり活動公募事業\P201_森林づくり活動公募事業広報\00_（要綱改正に伴う）HP更新\"/>
    </mc:Choice>
  </mc:AlternateContent>
  <xr:revisionPtr revIDLastSave="0" documentId="13_ncr:1_{83619CEC-60E2-48B7-BB9A-792C5F786301}" xr6:coauthVersionLast="47" xr6:coauthVersionMax="47" xr10:uidLastSave="{00000000-0000-0000-0000-000000000000}"/>
  <bookViews>
    <workbookView xWindow="20370" yWindow="-5955" windowWidth="28110" windowHeight="16440" xr2:uid="{00000000-000D-0000-FFFF-FFFF00000000}"/>
  </bookViews>
  <sheets>
    <sheet name="別紙3－4" sheetId="1" r:id="rId1"/>
  </sheets>
  <definedNames>
    <definedName name="_xlnm.Print_Area" localSheetId="0">'別紙3－4'!$A$1:$K$42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26" i="1"/>
  <c r="H27" i="1"/>
  <c r="H24" i="1"/>
  <c r="H23" i="1"/>
  <c r="H21" i="1"/>
  <c r="H20" i="1"/>
  <c r="H18" i="1"/>
  <c r="H17" i="1"/>
  <c r="H16" i="1"/>
  <c r="H15" i="1"/>
  <c r="H14" i="1"/>
  <c r="H13" i="1"/>
  <c r="H19" i="1" s="1"/>
  <c r="H11" i="1"/>
  <c r="H10" i="1"/>
  <c r="H9" i="1"/>
  <c r="H6" i="1"/>
  <c r="H5" i="1"/>
  <c r="E29" i="1" l="1"/>
  <c r="I29" i="1" l="1"/>
  <c r="O29" i="1" l="1"/>
  <c r="P29" i="1" s="1"/>
  <c r="O19" i="1"/>
  <c r="P19" i="1" s="1"/>
  <c r="O12" i="1"/>
  <c r="P12" i="1" s="1"/>
  <c r="O8" i="1"/>
  <c r="P8" i="1" s="1"/>
  <c r="O28" i="1" l="1"/>
  <c r="P28" i="1" s="1"/>
  <c r="O25" i="1"/>
  <c r="P25" i="1" s="1"/>
  <c r="O22" i="1"/>
  <c r="P22" i="1" s="1"/>
  <c r="J8" i="1"/>
  <c r="J28" i="1" l="1"/>
  <c r="Q28" i="1" s="1"/>
  <c r="D8" i="1" l="1"/>
  <c r="H8" i="1"/>
  <c r="J12" i="1"/>
  <c r="J29" i="1" s="1"/>
  <c r="O32" i="1" s="1"/>
  <c r="J25" i="1"/>
  <c r="J22" i="1"/>
  <c r="J19" i="1"/>
  <c r="H28" i="1" l="1"/>
  <c r="D28" i="1"/>
  <c r="H25" i="1"/>
  <c r="D25" i="1"/>
  <c r="H22" i="1"/>
  <c r="D22" i="1"/>
  <c r="D19" i="1"/>
  <c r="H12" i="1"/>
  <c r="D12" i="1"/>
  <c r="D29" i="1" l="1"/>
  <c r="H29" i="1"/>
  <c r="Q29" i="1" s="1"/>
</calcChain>
</file>

<file path=xl/sharedStrings.xml><?xml version="1.0" encoding="utf-8"?>
<sst xmlns="http://schemas.openxmlformats.org/spreadsheetml/2006/main" count="61" uniqueCount="47">
  <si>
    <t>区分</t>
    <rPh sb="0" eb="2">
      <t>クブン</t>
    </rPh>
    <phoneticPr fontId="1"/>
  </si>
  <si>
    <t>内容</t>
    <rPh sb="0" eb="2">
      <t>ナイヨウ</t>
    </rPh>
    <phoneticPr fontId="1"/>
  </si>
  <si>
    <t>備考</t>
    <rPh sb="0" eb="2">
      <t>ビコウ</t>
    </rPh>
    <phoneticPr fontId="1"/>
  </si>
  <si>
    <t>報償費</t>
    <rPh sb="0" eb="3">
      <t>ホウショウヒ</t>
    </rPh>
    <phoneticPr fontId="1"/>
  </si>
  <si>
    <t>講師謝金</t>
    <rPh sb="0" eb="2">
      <t>コウシ</t>
    </rPh>
    <rPh sb="2" eb="4">
      <t>シャキン</t>
    </rPh>
    <phoneticPr fontId="1"/>
  </si>
  <si>
    <t>旅費</t>
    <rPh sb="0" eb="2">
      <t>リョヒ</t>
    </rPh>
    <phoneticPr fontId="1"/>
  </si>
  <si>
    <t>講師旅費</t>
    <rPh sb="0" eb="2">
      <t>コウシ</t>
    </rPh>
    <rPh sb="2" eb="4">
      <t>リョヒ</t>
    </rPh>
    <phoneticPr fontId="1"/>
  </si>
  <si>
    <t>消耗品費</t>
    <rPh sb="0" eb="3">
      <t>ショウモウヒン</t>
    </rPh>
    <rPh sb="3" eb="4">
      <t>ヒ</t>
    </rPh>
    <phoneticPr fontId="1"/>
  </si>
  <si>
    <t>燃料代</t>
    <rPh sb="0" eb="3">
      <t>ネンリョウダイ</t>
    </rPh>
    <phoneticPr fontId="1"/>
  </si>
  <si>
    <t>印刷製本費</t>
    <rPh sb="0" eb="2">
      <t>インサツ</t>
    </rPh>
    <rPh sb="2" eb="5">
      <t>セイホンヒ</t>
    </rPh>
    <phoneticPr fontId="1"/>
  </si>
  <si>
    <t>修繕費</t>
    <rPh sb="0" eb="3">
      <t>シュウゼンヒ</t>
    </rPh>
    <phoneticPr fontId="1"/>
  </si>
  <si>
    <t>資材購入費</t>
    <rPh sb="0" eb="2">
      <t>シザイ</t>
    </rPh>
    <rPh sb="2" eb="5">
      <t>コウニュウヒ</t>
    </rPh>
    <phoneticPr fontId="1"/>
  </si>
  <si>
    <t>役務費</t>
    <rPh sb="0" eb="3">
      <t>エキムヒ</t>
    </rPh>
    <phoneticPr fontId="1"/>
  </si>
  <si>
    <t>その他</t>
    <rPh sb="2" eb="3">
      <t>タ</t>
    </rPh>
    <phoneticPr fontId="1"/>
  </si>
  <si>
    <t>（注）原則課税事業者の場合は税抜きの金額で作成すること。</t>
    <phoneticPr fontId="1"/>
  </si>
  <si>
    <t>需用費</t>
    <rPh sb="0" eb="3">
      <t>ジュヨウヒ</t>
    </rPh>
    <phoneticPr fontId="1"/>
  </si>
  <si>
    <t>（注）必要に応じて、行を追加して作成すること。</t>
    <rPh sb="3" eb="5">
      <t>ヒツヨウ</t>
    </rPh>
    <rPh sb="6" eb="7">
      <t>オウ</t>
    </rPh>
    <rPh sb="10" eb="11">
      <t>ギョウ</t>
    </rPh>
    <rPh sb="12" eb="14">
      <t>ツイカ</t>
    </rPh>
    <rPh sb="16" eb="18">
      <t>サクセイ</t>
    </rPh>
    <phoneticPr fontId="1"/>
  </si>
  <si>
    <t>精算額
（円）</t>
    <rPh sb="0" eb="3">
      <t>セイサンガク</t>
    </rPh>
    <rPh sb="5" eb="6">
      <t>エン</t>
    </rPh>
    <phoneticPr fontId="1"/>
  </si>
  <si>
    <t>小計</t>
    <rPh sb="0" eb="2">
      <t>ショウケイ</t>
    </rPh>
    <phoneticPr fontId="1"/>
  </si>
  <si>
    <t>使用料</t>
    <rPh sb="0" eb="3">
      <t>シヨウリョウ</t>
    </rPh>
    <phoneticPr fontId="1"/>
  </si>
  <si>
    <t>及び賃借料</t>
    <rPh sb="0" eb="1">
      <t>オヨ</t>
    </rPh>
    <phoneticPr fontId="1"/>
  </si>
  <si>
    <t>合計</t>
    <rPh sb="0" eb="2">
      <t>ゴウケイ</t>
    </rPh>
    <phoneticPr fontId="1"/>
  </si>
  <si>
    <t>別紙３－４</t>
    <rPh sb="0" eb="2">
      <t>ベッシ</t>
    </rPh>
    <phoneticPr fontId="1"/>
  </si>
  <si>
    <t>（注）別紙１－４の予算額と対比させ、作成すること。</t>
    <rPh sb="3" eb="5">
      <t>ベッシ</t>
    </rPh>
    <rPh sb="9" eb="12">
      <t>ヨサンガク</t>
    </rPh>
    <rPh sb="13" eb="15">
      <t>タイヒ</t>
    </rPh>
    <rPh sb="18" eb="20">
      <t>サクセイ</t>
    </rPh>
    <phoneticPr fontId="1"/>
  </si>
  <si>
    <t>支出明細書</t>
    <rPh sb="0" eb="2">
      <t>シシュツ</t>
    </rPh>
    <rPh sb="2" eb="5">
      <t>メイサイショ</t>
    </rPh>
    <phoneticPr fontId="1"/>
  </si>
  <si>
    <t>予算額</t>
    <rPh sb="0" eb="3">
      <t>ヨサンガク</t>
    </rPh>
    <phoneticPr fontId="1"/>
  </si>
  <si>
    <t>事業費
（円）</t>
    <rPh sb="0" eb="3">
      <t>ジギョウヒ</t>
    </rPh>
    <rPh sb="5" eb="6">
      <t>エン</t>
    </rPh>
    <phoneticPr fontId="1"/>
  </si>
  <si>
    <t>左の内、
補助金額
(円）</t>
    <rPh sb="11" eb="12">
      <t>エン</t>
    </rPh>
    <phoneticPr fontId="1"/>
  </si>
  <si>
    <t>→※印刷対象外</t>
    <rPh sb="2" eb="4">
      <t>インサツ</t>
    </rPh>
    <rPh sb="4" eb="7">
      <t>タイショウガイ</t>
    </rPh>
    <phoneticPr fontId="1"/>
  </si>
  <si>
    <t>STEP区分</t>
    <rPh sb="4" eb="6">
      <t>クブン</t>
    </rPh>
    <phoneticPr fontId="1"/>
  </si>
  <si>
    <t>区分毎の補助金上限額</t>
    <rPh sb="0" eb="3">
      <t>クブンゴト</t>
    </rPh>
    <rPh sb="4" eb="7">
      <t>ホジョキン</t>
    </rPh>
    <rPh sb="7" eb="10">
      <t>ジョウゲンガク</t>
    </rPh>
    <phoneticPr fontId="1"/>
  </si>
  <si>
    <t>※SETP区分を選択してください。</t>
    <rPh sb="5" eb="7">
      <t>クブン</t>
    </rPh>
    <rPh sb="8" eb="10">
      <t>センタク</t>
    </rPh>
    <phoneticPr fontId="1"/>
  </si>
  <si>
    <t>報償費上限額</t>
    <rPh sb="0" eb="3">
      <t>ホウショウヒ</t>
    </rPh>
    <rPh sb="3" eb="5">
      <t>ジョウゲン</t>
    </rPh>
    <rPh sb="5" eb="6">
      <t>ガク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</si>
  <si>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</si>
  <si>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旅費上限額</t>
    <rPh sb="0" eb="5">
      <t>リョヒジョウゲンガク</t>
    </rPh>
    <phoneticPr fontId="1"/>
  </si>
  <si>
    <t>需用費上限額</t>
    <rPh sb="0" eb="6">
      <t>ジュヨウヒジョウゲンガク</t>
    </rPh>
    <phoneticPr fontId="1"/>
  </si>
  <si>
    <t>役務費上限額</t>
    <rPh sb="0" eb="3">
      <t>エキムヒ</t>
    </rPh>
    <rPh sb="3" eb="6">
      <t>ジョウゲンガク</t>
    </rPh>
    <phoneticPr fontId="1"/>
  </si>
  <si>
    <t>使用料及び賃借料上限額</t>
    <rPh sb="0" eb="3">
      <t>シヨウリョウ</t>
    </rPh>
    <rPh sb="3" eb="4">
      <t>オヨ</t>
    </rPh>
    <rPh sb="5" eb="8">
      <t>チンシャクリョウ</t>
    </rPh>
    <rPh sb="8" eb="11">
      <t>ジョウゲンガク</t>
    </rPh>
    <phoneticPr fontId="1"/>
  </si>
  <si>
    <t>合計上限額</t>
    <rPh sb="0" eb="2">
      <t>ゴウケイ</t>
    </rPh>
    <rPh sb="2" eb="5">
      <t>ジョウゲンガク</t>
    </rPh>
    <phoneticPr fontId="1"/>
  </si>
  <si>
    <t>3割以上の増減</t>
    <rPh sb="1" eb="2">
      <t>ワリ</t>
    </rPh>
    <rPh sb="2" eb="4">
      <t>イジョウ</t>
    </rPh>
    <rPh sb="5" eb="7">
      <t>ゾウゲン</t>
    </rPh>
    <phoneticPr fontId="1"/>
  </si>
  <si>
    <t>（注）備考欄には具体的な内容を記載すること。</t>
    <rPh sb="3" eb="6">
      <t>ビコウラン</t>
    </rPh>
    <rPh sb="8" eb="11">
      <t>グタイテキ</t>
    </rPh>
    <rPh sb="12" eb="14">
      <t>ナイヨウ</t>
    </rPh>
    <rPh sb="15" eb="17">
      <t>キサイ</t>
    </rPh>
    <phoneticPr fontId="1"/>
  </si>
  <si>
    <t>数量</t>
    <phoneticPr fontId="1"/>
  </si>
  <si>
    <t>単価
（円）</t>
    <phoneticPr fontId="1"/>
  </si>
  <si>
    <t>事業費
（円）</t>
    <rPh sb="0" eb="3">
      <t>ジギョウヒ</t>
    </rPh>
    <rPh sb="5" eb="6">
      <t>エン</t>
    </rPh>
    <phoneticPr fontId="1"/>
  </si>
  <si>
    <t>左の内、
補助金額
（円）</t>
    <phoneticPr fontId="1"/>
  </si>
  <si>
    <t>補助金の
増減額
（円）</t>
    <rPh sb="0" eb="3">
      <t>ホジョキン</t>
    </rPh>
    <rPh sb="5" eb="8">
      <t>ゾウゲンガク</t>
    </rPh>
    <rPh sb="10" eb="11">
      <t>エン</t>
    </rPh>
    <phoneticPr fontId="1"/>
  </si>
  <si>
    <t>森林の整備・保全</t>
    <rPh sb="0" eb="2">
      <t>シンリン</t>
    </rPh>
    <rPh sb="3" eb="5">
      <t>セイビ</t>
    </rPh>
    <rPh sb="6" eb="8">
      <t>ホゼン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</si>
</sst>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&quot;STEP&quot;0"/>
    <numFmt numFmtId="178" formatCode="0&quot;万円&quot;"/>
    <numFmt numFmtId="179" formatCode="&quot;STEP &quot;0"/>
  </numFmts>
  <fonts count="6" x14ac:knownFonts="1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34" xfId="0" applyFill="1" applyBorder="1">
      <alignment vertical="center"/>
    </xf>
    <xf numFmtId="177" fontId="0" fillId="2" borderId="34" xfId="0" applyNumberFormat="1" applyFill="1" applyBorder="1" applyAlignment="1">
      <alignment horizontal="center" vertical="center"/>
    </xf>
    <xf numFmtId="0" fontId="0" fillId="2" borderId="34" xfId="0" applyFill="1" applyBorder="1" applyAlignment="1">
      <alignment horizontal="left" vertical="center"/>
    </xf>
    <xf numFmtId="178" fontId="0" fillId="2" borderId="34" xfId="0" applyNumberFormat="1" applyFill="1" applyBorder="1" applyAlignment="1">
      <alignment horizontal="right" vertical="center"/>
    </xf>
    <xf numFmtId="178" fontId="0" fillId="2" borderId="34" xfId="0" applyNumberFormat="1" applyFill="1" applyBorder="1">
      <alignment vertical="center"/>
    </xf>
    <xf numFmtId="0" fontId="3" fillId="2" borderId="0" xfId="0" applyFont="1" applyFill="1">
      <alignment vertical="center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178" fontId="0" fillId="2" borderId="33" xfId="0" applyNumberFormat="1" applyFill="1" applyBorder="1">
      <alignment vertical="center"/>
    </xf>
    <xf numFmtId="179" fontId="0" fillId="3" borderId="33" xfId="0" applyNumberForma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0" borderId="30" xfId="0" applyFont="1" applyBorder="1">
      <alignment vertical="center"/>
    </xf>
    <xf numFmtId="176" fontId="4" fillId="0" borderId="38" xfId="0" applyNumberFormat="1" applyFont="1" applyBorder="1">
      <alignment vertical="center"/>
    </xf>
    <xf numFmtId="176" fontId="4" fillId="0" borderId="41" xfId="0" applyNumberFormat="1" applyFont="1" applyBorder="1">
      <alignment vertical="center"/>
    </xf>
    <xf numFmtId="176" fontId="4" fillId="0" borderId="17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3" xfId="0" applyNumberFormat="1" applyFont="1" applyBorder="1">
      <alignment vertical="center"/>
    </xf>
    <xf numFmtId="0" fontId="4" fillId="0" borderId="23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31" xfId="0" applyFont="1" applyBorder="1">
      <alignment vertical="center"/>
    </xf>
    <xf numFmtId="176" fontId="4" fillId="0" borderId="39" xfId="0" applyNumberFormat="1" applyFont="1" applyBorder="1">
      <alignment vertical="center"/>
    </xf>
    <xf numFmtId="176" fontId="4" fillId="0" borderId="42" xfId="0" applyNumberFormat="1" applyFont="1" applyBorder="1">
      <alignment vertical="center"/>
    </xf>
    <xf numFmtId="176" fontId="4" fillId="0" borderId="18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44" xfId="0" applyNumberFormat="1" applyFont="1" applyBorder="1">
      <alignment vertical="center"/>
    </xf>
    <xf numFmtId="0" fontId="4" fillId="0" borderId="24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32" xfId="0" applyFont="1" applyBorder="1" applyAlignment="1">
      <alignment horizontal="right" vertical="center"/>
    </xf>
    <xf numFmtId="176" fontId="4" fillId="0" borderId="37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21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0" fontId="4" fillId="0" borderId="19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 applyAlignment="1">
      <alignment horizontal="left" vertical="center"/>
    </xf>
    <xf numFmtId="176" fontId="4" fillId="0" borderId="40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0" fontId="4" fillId="0" borderId="25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34" xfId="0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2"/>
  <sheetViews>
    <sheetView showZeros="0" tabSelected="1" zoomScale="90" zoomScaleNormal="90" workbookViewId="0">
      <selection activeCell="P17" sqref="P17"/>
    </sheetView>
  </sheetViews>
  <sheetFormatPr defaultColWidth="9" defaultRowHeight="13.5" x14ac:dyDescent="0.15"/>
  <cols>
    <col min="1" max="1" width="2.625" customWidth="1"/>
    <col min="2" max="2" width="11" bestFit="1" customWidth="1"/>
    <col min="3" max="3" width="11.375" bestFit="1" customWidth="1"/>
    <col min="9" max="9" width="13" bestFit="1" customWidth="1"/>
    <col min="11" max="11" width="23.5" bestFit="1" customWidth="1"/>
    <col min="12" max="12" width="2" customWidth="1"/>
    <col min="14" max="14" width="14.625" customWidth="1"/>
    <col min="15" max="15" width="9.25" bestFit="1" customWidth="1"/>
    <col min="19" max="19" width="11.625" customWidth="1"/>
    <col min="20" max="20" width="15.875" customWidth="1"/>
  </cols>
  <sheetData>
    <row r="1" spans="1:25" ht="14.25" thickBot="1" x14ac:dyDescent="0.2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M1" s="9" t="s">
        <v>28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4.95" customHeight="1" thickBot="1" x14ac:dyDescent="0.2">
      <c r="A2" s="15"/>
      <c r="B2" s="56" t="s">
        <v>24</v>
      </c>
      <c r="C2" s="56"/>
      <c r="D2" s="57"/>
      <c r="E2" s="57"/>
      <c r="F2" s="56"/>
      <c r="G2" s="56"/>
      <c r="H2" s="56"/>
      <c r="I2" s="56"/>
      <c r="J2" s="56"/>
      <c r="K2" s="56"/>
      <c r="M2" s="2"/>
      <c r="N2" s="2" t="s">
        <v>29</v>
      </c>
      <c r="O2" s="14" t="s">
        <v>46</v>
      </c>
      <c r="P2" s="2"/>
      <c r="Q2" s="2"/>
      <c r="R2" s="2"/>
      <c r="S2" s="2"/>
      <c r="T2" s="70" t="s">
        <v>30</v>
      </c>
      <c r="U2" s="71"/>
      <c r="V2" s="71"/>
      <c r="W2" s="71"/>
      <c r="X2" s="72"/>
      <c r="Y2" s="2"/>
    </row>
    <row r="3" spans="1:25" s="1" customFormat="1" ht="13.5" customHeight="1" x14ac:dyDescent="0.15">
      <c r="A3" s="16"/>
      <c r="B3" s="61" t="s">
        <v>0</v>
      </c>
      <c r="C3" s="63" t="s">
        <v>1</v>
      </c>
      <c r="D3" s="59" t="s">
        <v>25</v>
      </c>
      <c r="E3" s="60"/>
      <c r="F3" s="69" t="s">
        <v>17</v>
      </c>
      <c r="G3" s="69"/>
      <c r="H3" s="69"/>
      <c r="I3" s="60"/>
      <c r="J3" s="65" t="s">
        <v>45</v>
      </c>
      <c r="K3" s="67" t="s">
        <v>2</v>
      </c>
      <c r="M3" s="3"/>
      <c r="N3" s="3"/>
      <c r="O3" s="12" t="s">
        <v>31</v>
      </c>
      <c r="P3" s="3"/>
      <c r="Q3" s="3"/>
      <c r="R3" s="3"/>
      <c r="S3" s="4" t="s">
        <v>0</v>
      </c>
      <c r="T3" s="73" t="s">
        <v>46</v>
      </c>
      <c r="U3" s="5">
        <v>1</v>
      </c>
      <c r="V3" s="5">
        <v>2</v>
      </c>
      <c r="W3" s="5">
        <v>3</v>
      </c>
      <c r="X3" s="5">
        <v>4</v>
      </c>
      <c r="Y3" s="11"/>
    </row>
    <row r="4" spans="1:25" s="1" customFormat="1" ht="40.5" x14ac:dyDescent="0.15">
      <c r="A4" s="16"/>
      <c r="B4" s="62"/>
      <c r="C4" s="64"/>
      <c r="D4" s="17" t="s">
        <v>26</v>
      </c>
      <c r="E4" s="18" t="s">
        <v>27</v>
      </c>
      <c r="F4" s="19" t="s">
        <v>41</v>
      </c>
      <c r="G4" s="20" t="s">
        <v>42</v>
      </c>
      <c r="H4" s="20" t="s">
        <v>43</v>
      </c>
      <c r="I4" s="21" t="s">
        <v>44</v>
      </c>
      <c r="J4" s="66"/>
      <c r="K4" s="68"/>
      <c r="M4" s="2"/>
      <c r="N4" s="2"/>
      <c r="O4" s="2"/>
      <c r="P4" s="2"/>
      <c r="Q4" s="2"/>
      <c r="R4" s="2"/>
      <c r="S4" s="6" t="s">
        <v>3</v>
      </c>
      <c r="T4" s="7">
        <v>50</v>
      </c>
      <c r="U4" s="7">
        <v>10</v>
      </c>
      <c r="V4" s="7">
        <v>15</v>
      </c>
      <c r="W4" s="7">
        <v>25</v>
      </c>
      <c r="X4" s="7">
        <v>50</v>
      </c>
      <c r="Y4" s="11"/>
    </row>
    <row r="5" spans="1:25" ht="24.95" customHeight="1" x14ac:dyDescent="0.15">
      <c r="A5" s="15"/>
      <c r="B5" s="22" t="s">
        <v>3</v>
      </c>
      <c r="C5" s="23" t="s">
        <v>4</v>
      </c>
      <c r="D5" s="24"/>
      <c r="E5" s="25"/>
      <c r="F5" s="26"/>
      <c r="G5" s="27"/>
      <c r="H5" s="27">
        <f>F5*G5</f>
        <v>0</v>
      </c>
      <c r="I5" s="25"/>
      <c r="J5" s="28"/>
      <c r="K5" s="29"/>
      <c r="M5" s="2"/>
      <c r="N5" s="2"/>
      <c r="O5" s="2"/>
      <c r="P5" s="2"/>
      <c r="Q5" s="2"/>
      <c r="R5" s="2"/>
      <c r="S5" s="4" t="s">
        <v>5</v>
      </c>
      <c r="T5" s="8">
        <v>10</v>
      </c>
      <c r="U5" s="8">
        <v>2</v>
      </c>
      <c r="V5" s="8">
        <v>3</v>
      </c>
      <c r="W5" s="8">
        <v>5</v>
      </c>
      <c r="X5" s="8">
        <v>10</v>
      </c>
      <c r="Y5" s="2"/>
    </row>
    <row r="6" spans="1:25" ht="24.95" customHeight="1" x14ac:dyDescent="0.15">
      <c r="A6" s="15"/>
      <c r="B6" s="30"/>
      <c r="C6" s="31"/>
      <c r="D6" s="32"/>
      <c r="E6" s="33"/>
      <c r="F6" s="34"/>
      <c r="G6" s="35"/>
      <c r="H6" s="35">
        <f t="shared" ref="H6" si="0">F6*G6</f>
        <v>0</v>
      </c>
      <c r="I6" s="33"/>
      <c r="J6" s="36"/>
      <c r="K6" s="37"/>
      <c r="M6" s="2"/>
      <c r="N6" s="2"/>
      <c r="O6" s="2"/>
      <c r="P6" s="2"/>
      <c r="Q6" s="2"/>
      <c r="R6" s="2"/>
      <c r="S6" s="4" t="s">
        <v>15</v>
      </c>
      <c r="T6" s="8">
        <v>100</v>
      </c>
      <c r="U6" s="8">
        <v>20</v>
      </c>
      <c r="V6" s="8">
        <v>30</v>
      </c>
      <c r="W6" s="8">
        <v>50</v>
      </c>
      <c r="X6" s="8">
        <v>100</v>
      </c>
      <c r="Y6" s="2"/>
    </row>
    <row r="7" spans="1:25" ht="24.95" customHeight="1" thickBot="1" x14ac:dyDescent="0.2">
      <c r="A7" s="15"/>
      <c r="B7" s="30"/>
      <c r="C7" s="31"/>
      <c r="D7" s="32"/>
      <c r="E7" s="33"/>
      <c r="F7" s="34"/>
      <c r="G7" s="35"/>
      <c r="H7" s="35">
        <f>F7*G7</f>
        <v>0</v>
      </c>
      <c r="I7" s="33"/>
      <c r="J7" s="36"/>
      <c r="K7" s="37"/>
      <c r="M7" s="2"/>
      <c r="N7" s="2"/>
      <c r="O7" s="2"/>
      <c r="P7" s="2"/>
      <c r="Q7" s="2"/>
      <c r="R7" s="2"/>
      <c r="S7" s="4" t="s">
        <v>12</v>
      </c>
      <c r="T7" s="8">
        <v>30</v>
      </c>
      <c r="U7" s="8">
        <v>6</v>
      </c>
      <c r="V7" s="8">
        <v>9</v>
      </c>
      <c r="W7" s="8">
        <v>15</v>
      </c>
      <c r="X7" s="8">
        <v>30</v>
      </c>
      <c r="Y7" s="2"/>
    </row>
    <row r="8" spans="1:25" ht="24.95" customHeight="1" thickBot="1" x14ac:dyDescent="0.2">
      <c r="A8" s="15"/>
      <c r="B8" s="38"/>
      <c r="C8" s="39" t="s">
        <v>18</v>
      </c>
      <c r="D8" s="40">
        <f>SUM(D5:D7)</f>
        <v>0</v>
      </c>
      <c r="E8" s="41"/>
      <c r="F8" s="42"/>
      <c r="G8" s="43"/>
      <c r="H8" s="44">
        <f>SUM(H5:H7)</f>
        <v>0</v>
      </c>
      <c r="I8" s="41"/>
      <c r="J8" s="45">
        <f>I8-E8</f>
        <v>0</v>
      </c>
      <c r="K8" s="46"/>
      <c r="M8" s="2"/>
      <c r="N8" s="2" t="s">
        <v>32</v>
      </c>
      <c r="O8" s="13">
        <f>HLOOKUP(O2,S3:X10,2,TRUE)</f>
        <v>50</v>
      </c>
      <c r="P8" s="9" t="str">
        <f>IF(O8*10000-I8&lt;0,"補助金額を確認してください","OK")</f>
        <v>OK</v>
      </c>
      <c r="Q8" s="2"/>
      <c r="R8" s="2"/>
      <c r="S8" s="4" t="s">
        <v>33</v>
      </c>
      <c r="T8" s="8">
        <v>60</v>
      </c>
      <c r="U8" s="8">
        <v>12</v>
      </c>
      <c r="V8" s="8">
        <v>18</v>
      </c>
      <c r="W8" s="8">
        <v>30</v>
      </c>
      <c r="X8" s="8">
        <v>60</v>
      </c>
      <c r="Y8" s="2"/>
    </row>
    <row r="9" spans="1:25" ht="24.95" customHeight="1" x14ac:dyDescent="0.15">
      <c r="A9" s="15"/>
      <c r="B9" s="22" t="s">
        <v>5</v>
      </c>
      <c r="C9" s="23" t="s">
        <v>6</v>
      </c>
      <c r="D9" s="24"/>
      <c r="E9" s="25"/>
      <c r="F9" s="26"/>
      <c r="G9" s="27"/>
      <c r="H9" s="27">
        <f t="shared" ref="H9:H11" si="1">F9*G9</f>
        <v>0</v>
      </c>
      <c r="I9" s="25"/>
      <c r="J9" s="28"/>
      <c r="K9" s="29"/>
      <c r="M9" s="2"/>
      <c r="N9" s="2"/>
      <c r="O9" s="2"/>
      <c r="P9" s="2"/>
      <c r="Q9" s="2"/>
      <c r="R9" s="2"/>
      <c r="S9" s="4" t="s">
        <v>13</v>
      </c>
      <c r="T9" s="8">
        <v>10</v>
      </c>
      <c r="U9" s="8">
        <v>2</v>
      </c>
      <c r="V9" s="8">
        <v>3</v>
      </c>
      <c r="W9" s="8">
        <v>5</v>
      </c>
      <c r="X9" s="8">
        <v>10</v>
      </c>
      <c r="Y9" s="2"/>
    </row>
    <row r="10" spans="1:25" ht="24.95" customHeight="1" x14ac:dyDescent="0.15">
      <c r="A10" s="15"/>
      <c r="B10" s="30"/>
      <c r="C10" s="31"/>
      <c r="D10" s="32"/>
      <c r="E10" s="33"/>
      <c r="F10" s="34"/>
      <c r="G10" s="35"/>
      <c r="H10" s="35">
        <f t="shared" si="1"/>
        <v>0</v>
      </c>
      <c r="I10" s="33"/>
      <c r="J10" s="36"/>
      <c r="K10" s="37"/>
      <c r="M10" s="2"/>
      <c r="N10" s="2"/>
      <c r="O10" s="2"/>
      <c r="P10" s="2"/>
      <c r="Q10" s="2"/>
      <c r="R10" s="2"/>
      <c r="S10" s="4" t="s">
        <v>21</v>
      </c>
      <c r="T10" s="8">
        <v>100</v>
      </c>
      <c r="U10" s="8">
        <v>20</v>
      </c>
      <c r="V10" s="8">
        <v>30</v>
      </c>
      <c r="W10" s="8">
        <v>50</v>
      </c>
      <c r="X10" s="8">
        <v>100</v>
      </c>
      <c r="Y10" s="2"/>
    </row>
    <row r="11" spans="1:25" ht="24.95" customHeight="1" thickBot="1" x14ac:dyDescent="0.2">
      <c r="A11" s="15"/>
      <c r="B11" s="30"/>
      <c r="C11" s="31"/>
      <c r="D11" s="32"/>
      <c r="E11" s="33"/>
      <c r="F11" s="34"/>
      <c r="G11" s="35"/>
      <c r="H11" s="35">
        <f t="shared" si="1"/>
        <v>0</v>
      </c>
      <c r="I11" s="33"/>
      <c r="J11" s="36"/>
      <c r="K11" s="37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4.95" customHeight="1" thickBot="1" x14ac:dyDescent="0.2">
      <c r="A12" s="15"/>
      <c r="B12" s="38"/>
      <c r="C12" s="39" t="s">
        <v>18</v>
      </c>
      <c r="D12" s="40">
        <f>SUM(D9:D11)</f>
        <v>0</v>
      </c>
      <c r="E12" s="41"/>
      <c r="F12" s="42"/>
      <c r="G12" s="43"/>
      <c r="H12" s="44">
        <f>SUM(H9:H11)</f>
        <v>0</v>
      </c>
      <c r="I12" s="41"/>
      <c r="J12" s="45">
        <f>I12-E12</f>
        <v>0</v>
      </c>
      <c r="K12" s="46"/>
      <c r="M12" s="2"/>
      <c r="N12" s="2" t="s">
        <v>34</v>
      </c>
      <c r="O12" s="13">
        <f>HLOOKUP(O2,S3:X10,3,TRUE)</f>
        <v>10</v>
      </c>
      <c r="P12" s="9" t="str">
        <f>IF(O12*10000-I12&lt;0,"補助金額を確認してください","OK")</f>
        <v>OK</v>
      </c>
      <c r="Q12" s="2"/>
      <c r="R12" s="2"/>
      <c r="S12" s="2"/>
      <c r="T12" s="2"/>
      <c r="U12" s="2"/>
      <c r="V12" s="2"/>
      <c r="W12" s="2"/>
      <c r="X12" s="2"/>
      <c r="Y12" s="2"/>
    </row>
    <row r="13" spans="1:25" ht="24.95" customHeight="1" x14ac:dyDescent="0.15">
      <c r="A13" s="15"/>
      <c r="B13" s="22" t="s">
        <v>15</v>
      </c>
      <c r="C13" s="23" t="s">
        <v>7</v>
      </c>
      <c r="D13" s="24"/>
      <c r="E13" s="25"/>
      <c r="F13" s="26"/>
      <c r="G13" s="27"/>
      <c r="H13" s="27">
        <f t="shared" ref="H13:H18" si="2">F13*G13</f>
        <v>0</v>
      </c>
      <c r="I13" s="25"/>
      <c r="J13" s="28"/>
      <c r="K13" s="29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4.95" customHeight="1" x14ac:dyDescent="0.15">
      <c r="A14" s="15"/>
      <c r="B14" s="30"/>
      <c r="C14" s="31" t="s">
        <v>8</v>
      </c>
      <c r="D14" s="32"/>
      <c r="E14" s="33"/>
      <c r="F14" s="34"/>
      <c r="G14" s="35"/>
      <c r="H14" s="35">
        <f t="shared" si="2"/>
        <v>0</v>
      </c>
      <c r="I14" s="33"/>
      <c r="J14" s="36"/>
      <c r="K14" s="3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4.95" customHeight="1" x14ac:dyDescent="0.15">
      <c r="A15" s="15"/>
      <c r="B15" s="30"/>
      <c r="C15" s="31" t="s">
        <v>9</v>
      </c>
      <c r="D15" s="32"/>
      <c r="E15" s="33"/>
      <c r="F15" s="34"/>
      <c r="G15" s="35"/>
      <c r="H15" s="35">
        <f t="shared" si="2"/>
        <v>0</v>
      </c>
      <c r="I15" s="33"/>
      <c r="J15" s="36"/>
      <c r="K15" s="3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4.95" customHeight="1" x14ac:dyDescent="0.15">
      <c r="A16" s="15"/>
      <c r="B16" s="30"/>
      <c r="C16" s="31" t="s">
        <v>10</v>
      </c>
      <c r="D16" s="32"/>
      <c r="E16" s="33"/>
      <c r="F16" s="34"/>
      <c r="G16" s="35"/>
      <c r="H16" s="35">
        <f t="shared" si="2"/>
        <v>0</v>
      </c>
      <c r="I16" s="33"/>
      <c r="J16" s="36"/>
      <c r="K16" s="3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24.95" customHeight="1" x14ac:dyDescent="0.15">
      <c r="A17" s="15"/>
      <c r="B17" s="30"/>
      <c r="C17" s="31" t="s">
        <v>11</v>
      </c>
      <c r="D17" s="32"/>
      <c r="E17" s="33"/>
      <c r="F17" s="34"/>
      <c r="G17" s="35"/>
      <c r="H17" s="35">
        <f t="shared" si="2"/>
        <v>0</v>
      </c>
      <c r="I17" s="33"/>
      <c r="J17" s="36"/>
      <c r="K17" s="3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24.95" customHeight="1" thickBot="1" x14ac:dyDescent="0.2">
      <c r="A18" s="15"/>
      <c r="B18" s="30"/>
      <c r="C18" s="31"/>
      <c r="D18" s="32"/>
      <c r="E18" s="33"/>
      <c r="F18" s="34"/>
      <c r="G18" s="35"/>
      <c r="H18" s="35">
        <f t="shared" si="2"/>
        <v>0</v>
      </c>
      <c r="I18" s="33"/>
      <c r="J18" s="36"/>
      <c r="K18" s="37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24.95" customHeight="1" thickBot="1" x14ac:dyDescent="0.2">
      <c r="A19" s="15"/>
      <c r="B19" s="38"/>
      <c r="C19" s="39" t="s">
        <v>18</v>
      </c>
      <c r="D19" s="40">
        <f>SUM(D13:D18)</f>
        <v>0</v>
      </c>
      <c r="E19" s="41"/>
      <c r="F19" s="42"/>
      <c r="G19" s="43"/>
      <c r="H19" s="44">
        <f>SUM(H13:H18)</f>
        <v>0</v>
      </c>
      <c r="I19" s="41"/>
      <c r="J19" s="45">
        <f>I19-E19</f>
        <v>0</v>
      </c>
      <c r="K19" s="46"/>
      <c r="M19" s="2"/>
      <c r="N19" s="2" t="s">
        <v>35</v>
      </c>
      <c r="O19" s="13">
        <f>HLOOKUP(O2,S3:X10,4,TRUE)</f>
        <v>100</v>
      </c>
      <c r="P19" s="9" t="str">
        <f>IF(O19*10000-I19&lt;0,"補助金額を確認してください","OK")</f>
        <v>OK</v>
      </c>
      <c r="Q19" s="2"/>
      <c r="R19" s="2"/>
      <c r="S19" s="2"/>
      <c r="T19" s="2"/>
      <c r="U19" s="2"/>
      <c r="V19" s="2"/>
      <c r="W19" s="2"/>
      <c r="X19" s="2"/>
      <c r="Y19" s="2"/>
    </row>
    <row r="20" spans="1:25" ht="24.95" customHeight="1" x14ac:dyDescent="0.15">
      <c r="A20" s="15"/>
      <c r="B20" s="22" t="s">
        <v>12</v>
      </c>
      <c r="C20" s="23"/>
      <c r="D20" s="24"/>
      <c r="E20" s="25"/>
      <c r="F20" s="26"/>
      <c r="G20" s="27"/>
      <c r="H20" s="27">
        <f t="shared" ref="H20:H21" si="3">F20*G20</f>
        <v>0</v>
      </c>
      <c r="I20" s="25"/>
      <c r="J20" s="28"/>
      <c r="K20" s="2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24.95" customHeight="1" thickBot="1" x14ac:dyDescent="0.2">
      <c r="A21" s="15"/>
      <c r="B21" s="30"/>
      <c r="C21" s="31"/>
      <c r="D21" s="32"/>
      <c r="E21" s="33"/>
      <c r="F21" s="34"/>
      <c r="G21" s="35"/>
      <c r="H21" s="35">
        <f t="shared" si="3"/>
        <v>0</v>
      </c>
      <c r="I21" s="33"/>
      <c r="J21" s="36"/>
      <c r="K21" s="37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24.95" customHeight="1" thickBot="1" x14ac:dyDescent="0.2">
      <c r="A22" s="15"/>
      <c r="B22" s="38"/>
      <c r="C22" s="39" t="s">
        <v>18</v>
      </c>
      <c r="D22" s="40">
        <f>SUM(D20:D21)</f>
        <v>0</v>
      </c>
      <c r="E22" s="41"/>
      <c r="F22" s="42"/>
      <c r="G22" s="43"/>
      <c r="H22" s="44">
        <f>SUM(H20:H21)</f>
        <v>0</v>
      </c>
      <c r="I22" s="41"/>
      <c r="J22" s="45">
        <f>I22-E22</f>
        <v>0</v>
      </c>
      <c r="K22" s="46"/>
      <c r="M22" s="2"/>
      <c r="N22" s="2" t="s">
        <v>36</v>
      </c>
      <c r="O22" s="13">
        <f>HLOOKUP(O2,S3:X10,5,TRUE)</f>
        <v>30</v>
      </c>
      <c r="P22" s="9" t="str">
        <f>IF(O22*10000-I22&lt;0,"補助金額を確認してください","OK")</f>
        <v>OK</v>
      </c>
      <c r="Q22" s="2"/>
      <c r="R22" s="2"/>
      <c r="S22" s="2"/>
      <c r="T22" s="2"/>
      <c r="U22" s="2"/>
      <c r="V22" s="2"/>
      <c r="W22" s="2"/>
      <c r="X22" s="2"/>
      <c r="Y22" s="2"/>
    </row>
    <row r="23" spans="1:25" ht="24.95" customHeight="1" x14ac:dyDescent="0.15">
      <c r="A23" s="15"/>
      <c r="B23" s="22" t="s">
        <v>19</v>
      </c>
      <c r="C23" s="23"/>
      <c r="D23" s="24"/>
      <c r="E23" s="25"/>
      <c r="F23" s="26"/>
      <c r="G23" s="27"/>
      <c r="H23" s="27">
        <f t="shared" ref="H23:H24" si="4">F23*G23</f>
        <v>0</v>
      </c>
      <c r="I23" s="25"/>
      <c r="J23" s="28"/>
      <c r="K23" s="2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24.95" customHeight="1" thickBot="1" x14ac:dyDescent="0.2">
      <c r="A24" s="15"/>
      <c r="B24" s="30" t="s">
        <v>20</v>
      </c>
      <c r="C24" s="31"/>
      <c r="D24" s="32"/>
      <c r="E24" s="33"/>
      <c r="F24" s="34"/>
      <c r="G24" s="35"/>
      <c r="H24" s="35">
        <f t="shared" si="4"/>
        <v>0</v>
      </c>
      <c r="I24" s="33"/>
      <c r="J24" s="36"/>
      <c r="K24" s="37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24.95" customHeight="1" thickBot="1" x14ac:dyDescent="0.2">
      <c r="A25" s="15"/>
      <c r="B25" s="38"/>
      <c r="C25" s="39" t="s">
        <v>18</v>
      </c>
      <c r="D25" s="40">
        <f>SUM(D23:D24)</f>
        <v>0</v>
      </c>
      <c r="E25" s="41"/>
      <c r="F25" s="42"/>
      <c r="G25" s="43"/>
      <c r="H25" s="44">
        <f>SUM(H23:H24)</f>
        <v>0</v>
      </c>
      <c r="I25" s="41"/>
      <c r="J25" s="45">
        <f>I25-E25</f>
        <v>0</v>
      </c>
      <c r="K25" s="46"/>
      <c r="M25" s="2"/>
      <c r="N25" s="10" t="s">
        <v>37</v>
      </c>
      <c r="O25" s="13">
        <f>HLOOKUP(O2,S3:X10,6,TRUE)</f>
        <v>60</v>
      </c>
      <c r="P25" s="9" t="str">
        <f>IF(O25*10000-I25&lt;0,"補助金額を確認してください","OK")</f>
        <v>OK</v>
      </c>
      <c r="Q25" s="2"/>
      <c r="R25" s="2"/>
      <c r="S25" s="2"/>
      <c r="T25" s="2"/>
      <c r="U25" s="2"/>
      <c r="V25" s="2"/>
      <c r="W25" s="2"/>
      <c r="X25" s="2"/>
      <c r="Y25" s="2"/>
    </row>
    <row r="26" spans="1:25" ht="24.95" customHeight="1" x14ac:dyDescent="0.15">
      <c r="A26" s="15"/>
      <c r="B26" s="22" t="s">
        <v>13</v>
      </c>
      <c r="C26" s="23"/>
      <c r="D26" s="24"/>
      <c r="E26" s="25"/>
      <c r="F26" s="26"/>
      <c r="G26" s="27"/>
      <c r="H26" s="27">
        <f>F26*G26</f>
        <v>0</v>
      </c>
      <c r="I26" s="25"/>
      <c r="J26" s="28"/>
      <c r="K26" s="2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4.95" customHeight="1" thickBot="1" x14ac:dyDescent="0.2">
      <c r="A27" s="15"/>
      <c r="B27" s="30"/>
      <c r="C27" s="31"/>
      <c r="D27" s="32"/>
      <c r="E27" s="33"/>
      <c r="F27" s="34"/>
      <c r="G27" s="35"/>
      <c r="H27" s="35">
        <f t="shared" ref="H27" si="5">F27*G27</f>
        <v>0</v>
      </c>
      <c r="I27" s="33"/>
      <c r="J27" s="36"/>
      <c r="K27" s="37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24.95" customHeight="1" thickBot="1" x14ac:dyDescent="0.2">
      <c r="A28" s="15"/>
      <c r="B28" s="38"/>
      <c r="C28" s="39" t="s">
        <v>18</v>
      </c>
      <c r="D28" s="40">
        <f>SUM(D26:D27)</f>
        <v>0</v>
      </c>
      <c r="E28" s="41"/>
      <c r="F28" s="42"/>
      <c r="G28" s="43"/>
      <c r="H28" s="44">
        <f>SUM(H26:H27)</f>
        <v>0</v>
      </c>
      <c r="I28" s="41"/>
      <c r="J28" s="45">
        <f>I28-E28</f>
        <v>0</v>
      </c>
      <c r="K28" s="46"/>
      <c r="M28" s="2"/>
      <c r="N28" s="2" t="s">
        <v>13</v>
      </c>
      <c r="O28" s="13">
        <f>HLOOKUP(O2,S3:X10,7,TRUE)</f>
        <v>10</v>
      </c>
      <c r="P28" s="9" t="str">
        <f>IF(O28*10000-I28&lt;0,"補助金額を確認してください","OK")</f>
        <v>OK</v>
      </c>
      <c r="Q28" s="9" t="str">
        <f>IF(O2=4,IF(((I28-800000)/2+800000-J28&lt;0),"補助金額を確認してください"," ")," ")</f>
        <v xml:space="preserve"> </v>
      </c>
      <c r="R28" s="2"/>
      <c r="S28" s="2"/>
      <c r="T28" s="2"/>
      <c r="U28" s="2"/>
      <c r="V28" s="2"/>
      <c r="W28" s="2"/>
      <c r="X28" s="2"/>
      <c r="Y28" s="2"/>
    </row>
    <row r="29" spans="1:25" ht="24.95" customHeight="1" thickBot="1" x14ac:dyDescent="0.2">
      <c r="A29" s="15"/>
      <c r="B29" s="47"/>
      <c r="C29" s="48" t="s">
        <v>21</v>
      </c>
      <c r="D29" s="49">
        <f>D8+D12+D19+D22+D25+D28</f>
        <v>0</v>
      </c>
      <c r="E29" s="50">
        <f>E8+E12+E19+E22+E25+E28</f>
        <v>0</v>
      </c>
      <c r="F29" s="51"/>
      <c r="G29" s="51"/>
      <c r="H29" s="52">
        <f>H8+H12+H19+H22+H25+H28</f>
        <v>0</v>
      </c>
      <c r="I29" s="50">
        <f>I8+I12+I19+I22+I25+I28</f>
        <v>0</v>
      </c>
      <c r="J29" s="53">
        <f>J8+J12+J19+J22+J25+J28</f>
        <v>0</v>
      </c>
      <c r="K29" s="54"/>
      <c r="M29" s="2"/>
      <c r="N29" s="2" t="s">
        <v>38</v>
      </c>
      <c r="O29" s="13">
        <f>HLOOKUP(O2,S3:X10,8,TRUE)</f>
        <v>100</v>
      </c>
      <c r="P29" s="9" t="str">
        <f>IF(O29*10000-I29&lt;0,"補助金額を確認してください","OK")</f>
        <v>OK</v>
      </c>
      <c r="Q29" s="9" t="str">
        <f>IF(O2=4,IF(((H29-800000)/2+800000-I29&lt;0),"補助金額を確認してください"," ")," ")</f>
        <v xml:space="preserve"> </v>
      </c>
      <c r="R29" s="2"/>
      <c r="S29" s="2"/>
      <c r="T29" s="2"/>
      <c r="U29" s="2"/>
      <c r="V29" s="2"/>
      <c r="W29" s="2"/>
      <c r="X29" s="2"/>
      <c r="Y29" s="2"/>
    </row>
    <row r="30" spans="1:25" ht="24.95" customHeight="1" x14ac:dyDescent="0.15">
      <c r="A30" s="15"/>
      <c r="B30" s="58" t="s">
        <v>23</v>
      </c>
      <c r="C30" s="58"/>
      <c r="D30" s="58"/>
      <c r="E30" s="58"/>
      <c r="F30" s="58"/>
      <c r="G30" s="58"/>
      <c r="H30" s="58"/>
      <c r="I30" s="58"/>
      <c r="J30" s="58"/>
      <c r="K30" s="5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4.95" customHeight="1" x14ac:dyDescent="0.15">
      <c r="A31" s="15"/>
      <c r="B31" s="58" t="s">
        <v>40</v>
      </c>
      <c r="C31" s="58"/>
      <c r="D31" s="58"/>
      <c r="E31" s="58"/>
      <c r="F31" s="58"/>
      <c r="G31" s="58"/>
      <c r="H31" s="58"/>
      <c r="I31" s="55"/>
      <c r="J31" s="55"/>
      <c r="K31" s="55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4.95" customHeight="1" x14ac:dyDescent="0.15">
      <c r="A32" s="15"/>
      <c r="B32" s="58" t="s">
        <v>14</v>
      </c>
      <c r="C32" s="58"/>
      <c r="D32" s="58"/>
      <c r="E32" s="58"/>
      <c r="F32" s="58"/>
      <c r="G32" s="58"/>
      <c r="H32" s="58"/>
      <c r="I32" s="58"/>
      <c r="J32" s="58"/>
      <c r="K32" s="58"/>
      <c r="M32" s="2"/>
      <c r="N32" s="2" t="s">
        <v>39</v>
      </c>
      <c r="O32" s="9" t="e">
        <f>IF(AND(-0.3&lt;J29/E29,J29/E29&lt;0.3),"OK","変更協議を行ってください")</f>
        <v>#DIV/0!</v>
      </c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24.95" customHeight="1" x14ac:dyDescent="0.15">
      <c r="A33" s="15"/>
      <c r="B33" s="58" t="s">
        <v>16</v>
      </c>
      <c r="C33" s="58"/>
      <c r="D33" s="58"/>
      <c r="E33" s="58"/>
      <c r="F33" s="58"/>
      <c r="G33" s="58"/>
      <c r="H33" s="58"/>
      <c r="I33" s="58"/>
      <c r="J33" s="58"/>
      <c r="K33" s="5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15"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x14ac:dyDescent="0.15"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x14ac:dyDescent="0.15"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15"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15"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15"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x14ac:dyDescent="0.15"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x14ac:dyDescent="0.15"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x14ac:dyDescent="0.15"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</sheetData>
  <mergeCells count="12">
    <mergeCell ref="B2:K2"/>
    <mergeCell ref="B32:K32"/>
    <mergeCell ref="B30:K30"/>
    <mergeCell ref="B33:K33"/>
    <mergeCell ref="D3:E3"/>
    <mergeCell ref="B3:B4"/>
    <mergeCell ref="C3:C4"/>
    <mergeCell ref="J3:J4"/>
    <mergeCell ref="K3:K4"/>
    <mergeCell ref="B31:H31"/>
    <mergeCell ref="F3:I3"/>
    <mergeCell ref="T2:X2"/>
  </mergeCells>
  <phoneticPr fontId="1"/>
  <dataValidations count="1">
    <dataValidation type="list" allowBlank="1" showInputMessage="1" showErrorMessage="1" sqref="O2" xr:uid="{00000000-0002-0000-0000-000000000000}">
      <formula1>$T$3:$X$3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別紙3－4</vt:lpstr>
      <vt:lpstr>'別紙3－4'!Print_Area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谷口　寛昭</cp:lastModifiedBy>
  <cp:lastPrinted>2022-06-21T01:40:57Z</cp:lastPrinted>
  <dcterms:created xsi:type="dcterms:W3CDTF">2019-08-30T02:54:49Z</dcterms:created>
  <dcterms:modified xsi:type="dcterms:W3CDTF">2026-04-07T08:30:00Z</dcterms:modified>
</cp:coreProperties>
</file>