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2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<sst xmlns="http://schemas.openxmlformats.org/spreadsheetml/2006/main" count="220" uniqueCount="158">
  <si>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</si>
  <si>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</si>
  <si>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</si>
  <si>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</si>
  <si>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</si>
  <si>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</si>
  <si>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</si>
  <si>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</si>
  <si>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</si>
  <si>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</si>
  <si>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</si>
  <si>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</si>
  <si>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</si>
  <si>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</si>
  <si>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</si>
  <si>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</si>
  <si>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</si>
  <si>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</si>
  <si>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</si>
  <si>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</si>
  <si>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</si>
  <si>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</si>
  <si>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</si>
  <si>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</si>
  <si>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</si>
  <si>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</si>
  <si>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</si>
  <si>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</si>
  <si>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</si>
  <si>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</si>
  <si>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</si>
  <si>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</si>
  <si>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</si>
  <si>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</si>
  <si>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</si>
  <si>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</si>
  <si>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</si>
  <si>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</si>
  <si>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</si>
  <si>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</si>
  <si>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</si>
  <si>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</si>
  <si>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</si>
  <si>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</si>
  <si>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</si>
  <si>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</si>
  <si>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</si>
  <si>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</si>
  <si>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</si>
  <si>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</si>
  <si>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</si>
  <si>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</si>
  <si>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</si>
  <si>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</si>
  <si>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</si>
  <si>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</si>
  <si>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</si>
  <si>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</si>
  <si>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</si>
  <si>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</si>
  <si>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</si>
  <si>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</si>
  <si>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</si>
  <si>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</si>
  <si>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</si>
  <si>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</si>
  <si>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</si>
  <si>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</si>
  <si>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</si>
  <si>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</si>
  <si>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</si>
  <si>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</si>
  <si>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</si>
  <si>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</si>
  <si>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</si>
  <si>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</si>
  <si>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</si>
  <si>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</si>
  <si>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</si>
  <si>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</si>
  <si>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</si>
  <si>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</si>
  <si>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</si>
  <si>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</si>
  <si>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</si>
  <si>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</si>
  <si>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</si>
  <si>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</si>
  <si>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</si>
  <si>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</si>
  <si>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</si>
  <si>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</si>
  <si>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</si>
  <si>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</si>
  <si>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</si>
  <si>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</si>
  <si>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</si>
  <si>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</si>
  <si>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</si>
  <si>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</si>
  <si>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</si>
  <si>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</si>
  <si>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</si>
  <si>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</si>
  <si>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</si>
  <si>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</si>
  <si>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</si>
  <si>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</si>
  <si>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</si>
  <si>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</si>
  <si>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</si>
  <si>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</si>
  <si>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</si>
  <si>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</si>
  <si>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</si>
  <si>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</si>
  <si>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</si>
  <si>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</si>
  <si>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</si>
  <si>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</si>
  <si>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</si>
  <si>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</si>
  <si>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</si>
  <si>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</si>
  <si>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</si>
  <si>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</si>
  <si>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</si>
  <si>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</si>
  <si>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</si>
  <si>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</si>
  <si>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</si>
  <si>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</si>
  <si>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</si>
  <si>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</si>
  <si>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</si>
  <si>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</si>
  <si>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</si>
  <si>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</si>
  <si>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</si>
  <si>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</si>
  <si>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</si>
  <si>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</si>
  <si>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Ｈ12</t>
  </si>
  <si>
    <t xml:space="preserve"> Ｈ13</t>
  </si>
  <si>
    <t>Ｈ15</t>
  </si>
  <si>
    <t>H14</t>
  </si>
  <si>
    <t>＊従来西日本鉄道㈱のみの数値にて作成していたが、H15より西鉄グループ全体の数値にて作成。H11まで遡及して作成。</t>
  </si>
  <si>
    <t>－</t>
  </si>
  <si>
    <t>H16</t>
  </si>
  <si>
    <t>Ｈ17</t>
  </si>
  <si>
    <t xml:space="preserve">  ②平成17年　福岡空港乗降客数　　　　　　　　　　       　　　　　　         　</t>
  </si>
  <si>
    <t>H16</t>
  </si>
  <si>
    <t>H17</t>
  </si>
  <si>
    <t>H17</t>
  </si>
  <si>
    <t>H17</t>
  </si>
  <si>
    <t>合　計</t>
  </si>
  <si>
    <t>H17</t>
  </si>
  <si>
    <t>　平成１７年の出入国管理統計年報によると、福岡県への入国外国人数は４９８，２９０人、対前年比で７．８％の増加となり、福岡県への入国外国人数調査開始である昭和６２年以来過去最高となった。
これは、官民連携によるビジット・ジャパン・キャンペーン（ＶＪＣ）の推進や訪日査証発給の緩和措置等による効果とみられる。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</si>
</sst>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7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32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>
      <alignment horizontal="center" vertical="center"/>
      <protection/>
    </xf>
    <xf numFmtId="3" fontId="42" fillId="0" borderId="34" xfId="0" applyNumberFormat="1" applyFont="1" applyFill="1" applyBorder="1" applyAlignment="1" applyProtection="1" quotePrefix="1">
      <alignment horizontal="center" vertical="center"/>
      <protection/>
    </xf>
    <xf numFmtId="177" fontId="42" fillId="0" borderId="35" xfId="0" applyNumberFormat="1" applyFont="1" applyFill="1" applyBorder="1" applyAlignment="1" applyProtection="1">
      <alignment horizontal="center" vertical="center"/>
      <protection/>
    </xf>
    <xf numFmtId="3" fontId="42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5" fillId="0" borderId="56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 quotePrefix="1">
      <alignment horizontal="center" vertical="center"/>
      <protection/>
    </xf>
    <xf numFmtId="3" fontId="45" fillId="0" borderId="56" xfId="24" applyNumberFormat="1" applyFont="1" applyFill="1" applyBorder="1" applyAlignment="1" applyProtection="1" quotePrefix="1">
      <alignment horizontal="center" vertical="center"/>
      <protection/>
    </xf>
    <xf numFmtId="3" fontId="45" fillId="0" borderId="18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 quotePrefix="1">
      <alignment horizontal="center" vertical="center"/>
      <protection/>
    </xf>
    <xf numFmtId="3" fontId="45" fillId="0" borderId="16" xfId="24" applyNumberFormat="1" applyFont="1" applyFill="1" applyBorder="1" applyAlignment="1" applyProtection="1" quotePrefix="1">
      <alignment horizontal="center" vertical="center"/>
      <protection/>
    </xf>
    <xf numFmtId="3" fontId="46" fillId="0" borderId="22" xfId="24" applyNumberFormat="1" applyFont="1" applyFill="1" applyBorder="1" applyAlignment="1" applyProtection="1">
      <alignment horizontal="center" vertical="center"/>
      <protection/>
    </xf>
    <xf numFmtId="3" fontId="46" fillId="0" borderId="44" xfId="24" applyNumberFormat="1" applyFont="1" applyFill="1" applyBorder="1" applyAlignment="1" applyProtection="1">
      <alignment horizontal="center" vertical="center"/>
      <protection/>
    </xf>
    <xf numFmtId="3" fontId="46" fillId="0" borderId="46" xfId="24" applyNumberFormat="1" applyFont="1" applyFill="1" applyBorder="1" applyAlignment="1" applyProtection="1">
      <alignment horizontal="center" vertical="center"/>
      <protection/>
    </xf>
    <xf numFmtId="3" fontId="45" fillId="0" borderId="60" xfId="24" applyNumberFormat="1" applyFont="1" applyFill="1" applyBorder="1" applyAlignment="1" applyProtection="1">
      <alignment horizontal="center" vertical="center"/>
      <protection/>
    </xf>
    <xf numFmtId="3" fontId="45" fillId="0" borderId="61" xfId="24" applyNumberFormat="1" applyFont="1" applyFill="1" applyBorder="1" applyAlignment="1" applyProtection="1" quotePrefix="1">
      <alignment horizontal="center" vertical="center"/>
      <protection/>
    </xf>
    <xf numFmtId="3" fontId="45" fillId="0" borderId="60" xfId="24" applyNumberFormat="1" applyFont="1" applyFill="1" applyBorder="1" applyAlignment="1" applyProtection="1" quotePrefix="1">
      <alignment horizontal="center" vertical="center"/>
      <protection/>
    </xf>
    <xf numFmtId="3" fontId="45" fillId="0" borderId="15" xfId="24" applyNumberFormat="1" applyFont="1" applyFill="1" applyBorder="1" applyAlignment="1" applyProtection="1" quotePrefix="1">
      <alignment horizontal="center" vertical="center"/>
      <protection/>
    </xf>
    <xf numFmtId="3" fontId="46" fillId="0" borderId="20" xfId="24" applyNumberFormat="1" applyFont="1" applyFill="1" applyBorder="1" applyAlignment="1" applyProtection="1">
      <alignment horizontal="center" vertical="center"/>
      <protection/>
    </xf>
    <xf numFmtId="3" fontId="46" fillId="0" borderId="38" xfId="24" applyNumberFormat="1" applyFont="1" applyFill="1" applyBorder="1" applyAlignment="1" applyProtection="1">
      <alignment horizontal="center" vertical="center"/>
      <protection/>
    </xf>
    <xf numFmtId="3" fontId="46" fillId="0" borderId="40" xfId="24" applyNumberFormat="1" applyFont="1" applyFill="1" applyBorder="1" applyAlignment="1" applyProtection="1">
      <alignment horizontal="center" vertical="center"/>
      <protection/>
    </xf>
    <xf numFmtId="3" fontId="46" fillId="0" borderId="23" xfId="24" applyNumberFormat="1" applyFont="1" applyFill="1" applyBorder="1" applyAlignment="1" applyProtection="1">
      <alignment horizontal="center" vertical="center"/>
      <protection/>
    </xf>
    <xf numFmtId="3" fontId="46" fillId="0" borderId="6" xfId="24" applyNumberFormat="1" applyFont="1" applyFill="1" applyBorder="1" applyAlignment="1" applyProtection="1">
      <alignment horizontal="center" vertical="center"/>
      <protection/>
    </xf>
    <xf numFmtId="3" fontId="46" fillId="0" borderId="7" xfId="24" applyNumberFormat="1" applyFont="1" applyFill="1" applyBorder="1" applyAlignment="1" applyProtection="1">
      <alignment horizontal="center" vertical="center"/>
      <protection/>
    </xf>
    <xf numFmtId="3" fontId="45" fillId="0" borderId="62" xfId="24" applyNumberFormat="1" applyFont="1" applyFill="1" applyBorder="1" applyAlignment="1" applyProtection="1">
      <alignment horizontal="center" vertical="center"/>
      <protection/>
    </xf>
    <xf numFmtId="3" fontId="45" fillId="0" borderId="63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>
      <alignment horizontal="center" vertical="center"/>
      <protection/>
    </xf>
    <xf numFmtId="3" fontId="46" fillId="0" borderId="11" xfId="24" applyNumberFormat="1" applyFont="1" applyFill="1" applyBorder="1" applyAlignment="1" applyProtection="1">
      <alignment horizontal="center" vertical="center"/>
      <protection/>
    </xf>
    <xf numFmtId="3" fontId="45" fillId="0" borderId="64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>
      <alignment horizontal="center" vertical="center"/>
      <protection/>
    </xf>
    <xf numFmtId="3" fontId="45" fillId="0" borderId="18" xfId="24" applyNumberFormat="1" applyFont="1" applyFill="1" applyBorder="1" applyAlignment="1" applyProtection="1">
      <alignment horizontal="center" vertical="center"/>
      <protection/>
    </xf>
    <xf numFmtId="3" fontId="46" fillId="0" borderId="19" xfId="24" applyNumberFormat="1" applyFont="1" applyFill="1" applyBorder="1" applyAlignment="1" applyProtection="1">
      <alignment horizontal="center" vertical="center"/>
      <protection/>
    </xf>
    <xf numFmtId="3" fontId="46" fillId="0" borderId="8" xfId="24" applyNumberFormat="1" applyFont="1" applyFill="1" applyBorder="1" applyAlignment="1" applyProtection="1">
      <alignment horizontal="center" vertical="center"/>
      <protection/>
    </xf>
    <xf numFmtId="0" fontId="44" fillId="0" borderId="8" xfId="0" applyFont="1" applyBorder="1" applyAlignment="1">
      <alignment horizontal="center" vertical="center"/>
    </xf>
    <xf numFmtId="177" fontId="44" fillId="0" borderId="8" xfId="0" applyNumberFormat="1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177" fontId="44" fillId="0" borderId="65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66" xfId="0" applyNumberFormat="1" applyFont="1" applyBorder="1" applyAlignment="1">
      <alignment horizontal="center" vertical="center"/>
    </xf>
    <xf numFmtId="179" fontId="44" fillId="0" borderId="65" xfId="0" applyNumberFormat="1" applyFont="1" applyBorder="1" applyAlignment="1">
      <alignment horizontal="center" vertical="center"/>
    </xf>
    <xf numFmtId="179" fontId="44" fillId="0" borderId="10" xfId="0" applyNumberFormat="1" applyFont="1" applyBorder="1" applyAlignment="1">
      <alignment horizontal="center" vertical="center"/>
    </xf>
    <xf numFmtId="179" fontId="44" fillId="0" borderId="67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 applyProtection="1">
      <alignment horizontal="center" vertical="center"/>
      <protection/>
    </xf>
    <xf numFmtId="177" fontId="44" fillId="0" borderId="29" xfId="0" applyNumberFormat="1" applyFont="1" applyBorder="1" applyAlignment="1">
      <alignment horizontal="center" vertical="center"/>
    </xf>
    <xf numFmtId="176" fontId="44" fillId="0" borderId="26" xfId="0" applyNumberFormat="1" applyFont="1" applyFill="1" applyBorder="1" applyAlignment="1" applyProtection="1">
      <alignment horizontal="center" vertical="center"/>
      <protection/>
    </xf>
    <xf numFmtId="177" fontId="44" fillId="0" borderId="26" xfId="0" applyNumberFormat="1" applyFont="1" applyBorder="1" applyAlignment="1">
      <alignment horizontal="center" vertical="center"/>
    </xf>
    <xf numFmtId="176" fontId="44" fillId="0" borderId="68" xfId="0" applyNumberFormat="1" applyFont="1" applyFill="1" applyBorder="1" applyAlignment="1" applyProtection="1">
      <alignment horizontal="center" vertical="center"/>
      <protection/>
    </xf>
    <xf numFmtId="177" fontId="44" fillId="0" borderId="31" xfId="0" applyNumberFormat="1" applyFont="1" applyBorder="1" applyAlignment="1">
      <alignment horizontal="center" vertical="center"/>
    </xf>
    <xf numFmtId="3" fontId="46" fillId="0" borderId="65" xfId="24" applyNumberFormat="1" applyFont="1" applyFill="1" applyBorder="1" applyAlignment="1" applyProtection="1" quotePrefix="1">
      <alignment horizontal="center" vertical="center"/>
      <protection/>
    </xf>
    <xf numFmtId="3" fontId="46" fillId="0" borderId="69" xfId="24" applyNumberFormat="1" applyFont="1" applyFill="1" applyBorder="1" applyAlignment="1" applyProtection="1" quotePrefix="1">
      <alignment horizontal="center" vertical="center"/>
      <protection/>
    </xf>
    <xf numFmtId="3" fontId="46" fillId="0" borderId="70" xfId="24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3" fontId="43" fillId="0" borderId="72" xfId="0" applyNumberFormat="1" applyFont="1" applyFill="1" applyBorder="1" applyAlignment="1" applyProtection="1" quotePrefix="1">
      <alignment horizontal="center" vertical="center"/>
      <protection/>
    </xf>
    <xf numFmtId="3" fontId="42" fillId="0" borderId="71" xfId="0" applyNumberFormat="1" applyFont="1" applyFill="1" applyBorder="1" applyAlignment="1" applyProtection="1" quotePrefix="1">
      <alignment horizontal="center" vertical="center"/>
      <protection/>
    </xf>
    <xf numFmtId="177" fontId="42" fillId="0" borderId="72" xfId="0" applyNumberFormat="1" applyFont="1" applyFill="1" applyBorder="1" applyAlignment="1" applyProtection="1">
      <alignment horizontal="center" vertical="center"/>
      <protection/>
    </xf>
    <xf numFmtId="3" fontId="43" fillId="0" borderId="73" xfId="0" applyNumberFormat="1" applyFont="1" applyFill="1" applyBorder="1" applyAlignment="1" applyProtection="1" quotePrefix="1">
      <alignment horizontal="center" vertical="center"/>
      <protection/>
    </xf>
    <xf numFmtId="3" fontId="43" fillId="0" borderId="74" xfId="0" applyNumberFormat="1" applyFont="1" applyFill="1" applyBorder="1" applyAlignment="1" applyProtection="1" quotePrefix="1">
      <alignment horizontal="center" vertical="center"/>
      <protection/>
    </xf>
    <xf numFmtId="3" fontId="44" fillId="0" borderId="75" xfId="0" applyNumberFormat="1" applyFont="1" applyFill="1" applyBorder="1" applyAlignment="1" applyProtection="1" quotePrefix="1">
      <alignment horizontal="center" vertical="center"/>
      <protection/>
    </xf>
    <xf numFmtId="3" fontId="44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4" fillId="0" borderId="6" xfId="0" applyNumberFormat="1" applyFont="1" applyFill="1" applyBorder="1" applyAlignment="1" applyProtection="1" quotePrefix="1">
      <alignment horizontal="center" vertical="center"/>
      <protection/>
    </xf>
    <xf numFmtId="177" fontId="44" fillId="0" borderId="5" xfId="0" applyNumberFormat="1" applyFont="1" applyFill="1" applyBorder="1" applyAlignment="1" applyProtection="1" quotePrefix="1">
      <alignment horizontal="center" vertical="center"/>
      <protection/>
    </xf>
    <xf numFmtId="177" fontId="44" fillId="0" borderId="7" xfId="0" applyNumberFormat="1" applyFont="1" applyFill="1" applyBorder="1" applyAlignment="1" applyProtection="1" quotePrefix="1">
      <alignment horizontal="center" vertical="center"/>
      <protection/>
    </xf>
    <xf numFmtId="177" fontId="44" fillId="0" borderId="11" xfId="0" applyNumberFormat="1" applyFont="1" applyFill="1" applyBorder="1" applyAlignment="1" applyProtection="1" quotePrefix="1">
      <alignment horizontal="center" vertical="center"/>
      <protection/>
    </xf>
    <xf numFmtId="0" fontId="42" fillId="0" borderId="7" xfId="0" applyNumberFormat="1" applyFont="1" applyFill="1" applyBorder="1" applyAlignment="1" applyProtection="1">
      <alignment horizontal="center" vertical="center"/>
      <protection/>
    </xf>
    <xf numFmtId="177" fontId="42" fillId="0" borderId="55" xfId="0" applyNumberFormat="1" applyFont="1" applyFill="1" applyBorder="1" applyAlignment="1" applyProtection="1">
      <alignment horizontal="center" vertical="center"/>
      <protection/>
    </xf>
    <xf numFmtId="177" fontId="42" fillId="0" borderId="42" xfId="0" applyNumberFormat="1" applyFont="1" applyFill="1" applyBorder="1" applyAlignment="1" applyProtection="1">
      <alignment horizontal="center" vertical="center"/>
      <protection/>
    </xf>
    <xf numFmtId="177" fontId="42" fillId="0" borderId="76" xfId="0" applyNumberFormat="1" applyFont="1" applyFill="1" applyBorder="1" applyAlignment="1" applyProtection="1">
      <alignment horizontal="center" vertical="center"/>
      <protection/>
    </xf>
    <xf numFmtId="3" fontId="43" fillId="0" borderId="77" xfId="0" applyNumberFormat="1" applyFont="1" applyFill="1" applyBorder="1" applyAlignment="1" applyProtection="1" quotePrefix="1">
      <alignment horizontal="center" vertical="center"/>
      <protection/>
    </xf>
    <xf numFmtId="177" fontId="42" fillId="0" borderId="77" xfId="0" applyNumberFormat="1" applyFont="1" applyFill="1" applyBorder="1" applyAlignment="1" applyProtection="1">
      <alignment horizontal="center" vertical="center"/>
      <protection/>
    </xf>
    <xf numFmtId="3" fontId="43" fillId="0" borderId="78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4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3" xfId="0" applyNumberFormat="1" applyFont="1" applyFill="1" applyBorder="1" applyAlignment="1" applyProtection="1">
      <alignment horizontal="center" vertical="center"/>
      <protection/>
    </xf>
    <xf numFmtId="0" fontId="20" fillId="0" borderId="84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177" fontId="20" fillId="0" borderId="83" xfId="0" applyNumberFormat="1" applyFont="1" applyFill="1" applyBorder="1" applyAlignment="1" applyProtection="1">
      <alignment horizontal="center" vertical="center"/>
      <protection/>
    </xf>
    <xf numFmtId="177" fontId="20" fillId="0" borderId="84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center" vertical="center"/>
      <protection/>
    </xf>
    <xf numFmtId="0" fontId="27" fillId="0" borderId="26" xfId="0" applyNumberFormat="1" applyFont="1" applyFill="1" applyBorder="1" applyAlignment="1" applyProtection="1" quotePrefix="1">
      <alignment horizontal="center" vertical="center"/>
      <protection/>
    </xf>
    <xf numFmtId="0" fontId="27" fillId="0" borderId="89" xfId="0" applyNumberFormat="1" applyFont="1" applyFill="1" applyBorder="1" applyAlignment="1" applyProtection="1" quotePrefix="1">
      <alignment horizontal="center" vertical="center"/>
      <protection/>
    </xf>
    <xf numFmtId="0" fontId="27" fillId="0" borderId="90" xfId="0" applyNumberFormat="1" applyFont="1" applyFill="1" applyBorder="1" applyAlignment="1" applyProtection="1" quotePrefix="1">
      <alignment horizontal="center"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29294335"/>
        <c:axId val="62322424"/>
      </c:bar3D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92943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24030905"/>
        <c:axId val="14951554"/>
        <c:axId val="346259"/>
      </c:area3D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4030905"/>
        <c:crossesAt val="1"/>
        <c:crossBetween val="midCat"/>
        <c:dispUnits/>
      </c:valAx>
      <c:serAx>
        <c:axId val="3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149515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3116332"/>
        <c:axId val="28046989"/>
      </c:bar3DChart>
      <c:catAx>
        <c:axId val="31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3116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51096310"/>
        <c:axId val="57213607"/>
        <c:axId val="45160416"/>
      </c:area3D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1096310"/>
        <c:crossesAt val="1"/>
        <c:crossBetween val="midCat"/>
        <c:dispUnits/>
      </c:valAx>
      <c:ser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572136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50" zoomScaleNormal="50" zoomScaleSheetLayoutView="50" workbookViewId="0" topLeftCell="A91">
      <selection activeCell="K112" sqref="K112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100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141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58" t="s">
        <v>47</v>
      </c>
      <c r="D8" s="259"/>
      <c r="E8" s="18" t="s">
        <v>143</v>
      </c>
      <c r="F8" s="18" t="s">
        <v>134</v>
      </c>
      <c r="G8" s="119" t="s">
        <v>136</v>
      </c>
      <c r="H8" s="121" t="s">
        <v>151</v>
      </c>
      <c r="I8" s="205" t="s">
        <v>152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2" t="s">
        <v>48</v>
      </c>
      <c r="D9" s="263"/>
      <c r="E9" s="285">
        <v>27202</v>
      </c>
      <c r="F9" s="287">
        <v>27149</v>
      </c>
      <c r="G9" s="289">
        <v>27698</v>
      </c>
      <c r="H9" s="282">
        <v>27109</v>
      </c>
      <c r="I9" s="257">
        <v>27157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0" t="s">
        <v>0</v>
      </c>
      <c r="D10" s="261"/>
      <c r="E10" s="286"/>
      <c r="F10" s="288"/>
      <c r="G10" s="290"/>
      <c r="H10" s="282"/>
      <c r="I10" s="257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2" t="s">
        <v>1</v>
      </c>
      <c r="D11" s="263"/>
      <c r="E11" s="285">
        <v>710</v>
      </c>
      <c r="F11" s="264">
        <v>707</v>
      </c>
      <c r="G11" s="266">
        <v>718</v>
      </c>
      <c r="H11" s="282">
        <v>732</v>
      </c>
      <c r="I11" s="257">
        <v>725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0" t="s">
        <v>0</v>
      </c>
      <c r="D12" s="261"/>
      <c r="E12" s="286"/>
      <c r="F12" s="265"/>
      <c r="G12" s="267"/>
      <c r="H12" s="282"/>
      <c r="I12" s="257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68" t="s">
        <v>49</v>
      </c>
      <c r="D13" s="259"/>
      <c r="E13" s="82">
        <v>28</v>
      </c>
      <c r="F13" s="82">
        <v>28</v>
      </c>
      <c r="G13" s="120">
        <v>29</v>
      </c>
      <c r="H13" s="122">
        <v>27</v>
      </c>
      <c r="I13" s="206">
        <v>30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4" t="s">
        <v>146</v>
      </c>
      <c r="D14" s="284"/>
      <c r="E14" s="284"/>
      <c r="F14" s="284"/>
      <c r="G14" s="284"/>
      <c r="H14" s="284"/>
      <c r="I14" s="28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58" t="s">
        <v>47</v>
      </c>
      <c r="D16" s="259"/>
      <c r="E16" s="20" t="s">
        <v>143</v>
      </c>
      <c r="F16" s="21" t="s">
        <v>145</v>
      </c>
      <c r="G16" s="78" t="s">
        <v>136</v>
      </c>
      <c r="H16" s="121" t="s">
        <v>151</v>
      </c>
      <c r="I16" s="205" t="s">
        <v>153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68" t="s">
        <v>0</v>
      </c>
      <c r="D17" s="259"/>
      <c r="E17" s="123">
        <v>11137</v>
      </c>
      <c r="F17" s="124">
        <v>10842</v>
      </c>
      <c r="G17" s="125">
        <v>10743</v>
      </c>
      <c r="H17" s="122">
        <v>10408</v>
      </c>
      <c r="I17" s="206">
        <v>10310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0" t="s">
        <v>142</v>
      </c>
      <c r="E21" s="20" t="s">
        <v>143</v>
      </c>
      <c r="F21" s="21" t="s">
        <v>134</v>
      </c>
      <c r="G21" s="78" t="s">
        <v>138</v>
      </c>
      <c r="H21" s="121" t="s">
        <v>151</v>
      </c>
      <c r="I21" s="205" t="s">
        <v>152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126">
        <v>153894</v>
      </c>
      <c r="E22" s="126">
        <v>151375</v>
      </c>
      <c r="F22" s="127">
        <v>149268</v>
      </c>
      <c r="G22" s="128">
        <v>148669</v>
      </c>
      <c r="H22" s="129">
        <v>143894</v>
      </c>
      <c r="I22" s="207">
        <v>140444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130">
        <v>27691</v>
      </c>
      <c r="E23" s="130">
        <v>27414</v>
      </c>
      <c r="F23" s="131">
        <v>26553</v>
      </c>
      <c r="G23" s="132">
        <v>27285</v>
      </c>
      <c r="H23" s="133">
        <v>26506</v>
      </c>
      <c r="I23" s="208">
        <v>26363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130">
        <v>48054</v>
      </c>
      <c r="E24" s="130">
        <v>46434</v>
      </c>
      <c r="F24" s="131">
        <v>44651</v>
      </c>
      <c r="G24" s="132">
        <v>44023</v>
      </c>
      <c r="H24" s="133">
        <v>42988</v>
      </c>
      <c r="I24" s="208">
        <v>41327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130">
        <v>15153</v>
      </c>
      <c r="E25" s="130">
        <v>14702</v>
      </c>
      <c r="F25" s="131">
        <v>14028</v>
      </c>
      <c r="G25" s="132">
        <v>13440</v>
      </c>
      <c r="H25" s="133">
        <v>13279</v>
      </c>
      <c r="I25" s="208">
        <v>13188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134">
        <v>11253</v>
      </c>
      <c r="E26" s="134">
        <v>10787</v>
      </c>
      <c r="F26" s="135">
        <v>10312</v>
      </c>
      <c r="G26" s="136">
        <v>9904</v>
      </c>
      <c r="H26" s="137">
        <v>9881</v>
      </c>
      <c r="I26" s="209">
        <v>9711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72" t="s">
        <v>60</v>
      </c>
      <c r="E27" s="272"/>
      <c r="F27" s="272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83"/>
      <c r="H29" s="283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1" t="s">
        <v>98</v>
      </c>
      <c r="I30" s="281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142</v>
      </c>
      <c r="E31" s="20" t="s">
        <v>143</v>
      </c>
      <c r="F31" s="21" t="s">
        <v>134</v>
      </c>
      <c r="G31" s="78" t="s">
        <v>136</v>
      </c>
      <c r="H31" s="121" t="s">
        <v>151</v>
      </c>
      <c r="I31" s="205" t="s">
        <v>154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8017</v>
      </c>
      <c r="E32" s="138">
        <v>7994</v>
      </c>
      <c r="F32" s="139">
        <v>7970</v>
      </c>
      <c r="G32" s="140">
        <v>8029</v>
      </c>
      <c r="H32" s="141">
        <v>8137</v>
      </c>
      <c r="I32" s="210">
        <v>8132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63</v>
      </c>
      <c r="D33" s="142">
        <v>0.9892645607107601</v>
      </c>
      <c r="E33" s="143">
        <v>0.9971310964201072</v>
      </c>
      <c r="F33" s="142">
        <v>0.9969977483112334</v>
      </c>
      <c r="G33" s="144">
        <f>G32/F32</f>
        <v>1.0074027603513174</v>
      </c>
      <c r="H33" s="145">
        <f>H32/G32</f>
        <v>1.0134512392576909</v>
      </c>
      <c r="I33" s="211">
        <f>I32/H32</f>
        <v>0.999385522919995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52551</v>
      </c>
      <c r="E34" s="146">
        <v>52647</v>
      </c>
      <c r="F34" s="147">
        <v>51674</v>
      </c>
      <c r="G34" s="148">
        <v>52142</v>
      </c>
      <c r="H34" s="133">
        <v>52544</v>
      </c>
      <c r="I34" s="208">
        <v>52828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63</v>
      </c>
      <c r="D35" s="149">
        <v>0.9992964174336351</v>
      </c>
      <c r="E35" s="150">
        <v>1.0018267968259404</v>
      </c>
      <c r="F35" s="149">
        <v>0.9815184151043744</v>
      </c>
      <c r="G35" s="151">
        <f>G34/F34</f>
        <v>1.009056779037814</v>
      </c>
      <c r="H35" s="152">
        <f>H34/G34</f>
        <v>1.0077097157761497</v>
      </c>
      <c r="I35" s="212">
        <f>I34/H34</f>
        <v>1.005404993909866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65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66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142</v>
      </c>
      <c r="E40" s="20" t="s">
        <v>143</v>
      </c>
      <c r="F40" s="21" t="s">
        <v>134</v>
      </c>
      <c r="G40" s="78" t="s">
        <v>136</v>
      </c>
      <c r="H40" s="121" t="s">
        <v>151</v>
      </c>
      <c r="I40" s="205" t="s">
        <v>153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89</v>
      </c>
      <c r="D41" s="153">
        <v>96123</v>
      </c>
      <c r="E41" s="153">
        <v>97794</v>
      </c>
      <c r="F41" s="154">
        <v>98199</v>
      </c>
      <c r="G41" s="155">
        <v>97945</v>
      </c>
      <c r="H41" s="156">
        <v>97530</v>
      </c>
      <c r="I41" s="213">
        <v>97988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15271</v>
      </c>
      <c r="E42" s="138">
        <v>15278</v>
      </c>
      <c r="F42" s="139">
        <v>15239</v>
      </c>
      <c r="G42" s="140">
        <v>15844</v>
      </c>
      <c r="H42" s="157">
        <v>16223</v>
      </c>
      <c r="I42" s="214">
        <v>16606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90</v>
      </c>
      <c r="D43" s="138">
        <v>40091</v>
      </c>
      <c r="E43" s="138">
        <v>40133</v>
      </c>
      <c r="F43" s="139">
        <v>39970</v>
      </c>
      <c r="G43" s="140">
        <v>40265</v>
      </c>
      <c r="H43" s="157">
        <v>40103</v>
      </c>
      <c r="I43" s="214">
        <v>38745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8943</v>
      </c>
      <c r="E44" s="138">
        <v>8742</v>
      </c>
      <c r="F44" s="139">
        <v>8486</v>
      </c>
      <c r="G44" s="140">
        <v>8768</v>
      </c>
      <c r="H44" s="157">
        <v>8866</v>
      </c>
      <c r="I44" s="214">
        <v>8977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91</v>
      </c>
      <c r="D45" s="138">
        <v>19562</v>
      </c>
      <c r="E45" s="138">
        <v>19266</v>
      </c>
      <c r="F45" s="139">
        <v>18530</v>
      </c>
      <c r="G45" s="140">
        <v>17698</v>
      </c>
      <c r="H45" s="157">
        <v>16714</v>
      </c>
      <c r="I45" s="214">
        <v>16261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92</v>
      </c>
      <c r="D46" s="138">
        <v>18556</v>
      </c>
      <c r="E46" s="138">
        <v>17784</v>
      </c>
      <c r="F46" s="139">
        <v>16944</v>
      </c>
      <c r="G46" s="140">
        <v>15236</v>
      </c>
      <c r="H46" s="157">
        <v>13576</v>
      </c>
      <c r="I46" s="214">
        <v>12544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93</v>
      </c>
      <c r="D47" s="138">
        <v>18910</v>
      </c>
      <c r="E47" s="138">
        <v>18892</v>
      </c>
      <c r="F47" s="139">
        <v>18036</v>
      </c>
      <c r="G47" s="140">
        <v>17214</v>
      </c>
      <c r="H47" s="157">
        <v>17025</v>
      </c>
      <c r="I47" s="214">
        <v>16799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94</v>
      </c>
      <c r="D48" s="138">
        <v>10863</v>
      </c>
      <c r="E48" s="138">
        <v>10638</v>
      </c>
      <c r="F48" s="139">
        <v>10172</v>
      </c>
      <c r="G48" s="140">
        <v>10453</v>
      </c>
      <c r="H48" s="157">
        <v>10542</v>
      </c>
      <c r="I48" s="214">
        <v>10374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95</v>
      </c>
      <c r="D49" s="138">
        <v>10736</v>
      </c>
      <c r="E49" s="138">
        <v>10586</v>
      </c>
      <c r="F49" s="139">
        <v>10423</v>
      </c>
      <c r="G49" s="140">
        <v>10326</v>
      </c>
      <c r="H49" s="157">
        <v>10121</v>
      </c>
      <c r="I49" s="214">
        <v>9918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10639</v>
      </c>
      <c r="E50" s="138">
        <v>10922</v>
      </c>
      <c r="F50" s="139">
        <v>10662</v>
      </c>
      <c r="G50" s="140">
        <v>10636</v>
      </c>
      <c r="H50" s="157">
        <v>10711</v>
      </c>
      <c r="I50" s="214">
        <v>10829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96</v>
      </c>
      <c r="D51" s="138">
        <v>8554</v>
      </c>
      <c r="E51" s="138">
        <v>8606</v>
      </c>
      <c r="F51" s="139">
        <v>7659</v>
      </c>
      <c r="G51" s="140">
        <v>7465</v>
      </c>
      <c r="H51" s="157">
        <v>7454</v>
      </c>
      <c r="I51" s="214">
        <v>7227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97</v>
      </c>
      <c r="D52" s="158">
        <v>8183</v>
      </c>
      <c r="E52" s="159">
        <v>8383</v>
      </c>
      <c r="F52" s="160">
        <v>8952</v>
      </c>
      <c r="G52" s="161">
        <v>9149</v>
      </c>
      <c r="H52" s="162">
        <v>9174</v>
      </c>
      <c r="I52" s="215">
        <v>9298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73</v>
      </c>
    </row>
    <row r="55" s="8" customFormat="1" ht="33" customHeight="1">
      <c r="C55" s="30" t="s">
        <v>99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132</v>
      </c>
      <c r="E59" s="59" t="s">
        <v>133</v>
      </c>
      <c r="F59" s="58" t="s">
        <v>134</v>
      </c>
      <c r="G59" s="113" t="s">
        <v>144</v>
      </c>
      <c r="H59" s="118" t="s">
        <v>148</v>
      </c>
      <c r="I59" s="216" t="s">
        <v>149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0" t="s">
        <v>32</v>
      </c>
      <c r="C60" s="271"/>
      <c r="D60" s="163">
        <v>2433185</v>
      </c>
      <c r="E60" s="163">
        <v>2129471</v>
      </c>
      <c r="F60" s="164">
        <v>2120204</v>
      </c>
      <c r="G60" s="165">
        <v>1706086</v>
      </c>
      <c r="H60" s="141">
        <v>2163137</v>
      </c>
      <c r="I60" s="217">
        <v>2192289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5" t="s">
        <v>33</v>
      </c>
      <c r="C61" s="256"/>
      <c r="D61" s="166">
        <v>1.04</v>
      </c>
      <c r="E61" s="166">
        <f>E60/D60</f>
        <v>0.8751784184104373</v>
      </c>
      <c r="F61" s="166">
        <f>F60/E60</f>
        <v>0.9956482149792132</v>
      </c>
      <c r="G61" s="167">
        <f>G60/F60</f>
        <v>0.8046801156869811</v>
      </c>
      <c r="H61" s="168">
        <f>H60/G60</f>
        <v>1.2678944672191204</v>
      </c>
      <c r="I61" s="218">
        <f>I60/H60</f>
        <v>1.0134767238505928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5" t="s">
        <v>34</v>
      </c>
      <c r="C62" s="256"/>
      <c r="D62" s="163">
        <v>17183513</v>
      </c>
      <c r="E62" s="163">
        <v>17282854</v>
      </c>
      <c r="F62" s="169">
        <v>17282513</v>
      </c>
      <c r="G62" s="170">
        <v>17097816</v>
      </c>
      <c r="H62" s="133">
        <v>16338590</v>
      </c>
      <c r="I62" s="219">
        <v>16452105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4" t="s">
        <v>33</v>
      </c>
      <c r="C63" s="269"/>
      <c r="D63" s="171">
        <v>1.092</v>
      </c>
      <c r="E63" s="171">
        <f>E62/D62</f>
        <v>1.0057811810658275</v>
      </c>
      <c r="F63" s="171">
        <f>F62/E62</f>
        <v>0.9999802694624395</v>
      </c>
      <c r="G63" s="172">
        <f>G62/F62</f>
        <v>0.9893130703850765</v>
      </c>
      <c r="H63" s="173">
        <f>H62/G62</f>
        <v>0.955595147356832</v>
      </c>
      <c r="I63" s="220">
        <f>I62/H62</f>
        <v>1.006947661946349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0" t="s">
        <v>35</v>
      </c>
      <c r="C64" s="271"/>
      <c r="D64" s="164">
        <f>D60+D62</f>
        <v>19616698</v>
      </c>
      <c r="E64" s="163">
        <v>19412325</v>
      </c>
      <c r="F64" s="164">
        <v>19402717</v>
      </c>
      <c r="G64" s="165">
        <v>18803902</v>
      </c>
      <c r="H64" s="174">
        <v>18501727</v>
      </c>
      <c r="I64" s="221">
        <v>18644394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4" t="s">
        <v>33</v>
      </c>
      <c r="C65" s="269"/>
      <c r="D65" s="171">
        <v>1.029</v>
      </c>
      <c r="E65" s="171">
        <f>E64/D64</f>
        <v>0.9895816818916211</v>
      </c>
      <c r="F65" s="171">
        <f>F64/E64</f>
        <v>0.9995050567101056</v>
      </c>
      <c r="G65" s="172">
        <f>G64/F64</f>
        <v>0.9691375697537618</v>
      </c>
      <c r="H65" s="173">
        <f>H64/G64</f>
        <v>0.9839301970410184</v>
      </c>
      <c r="I65" s="220">
        <f>I64/H64</f>
        <v>1.0077110098965356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150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66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42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5" t="s">
        <v>75</v>
      </c>
      <c r="C71" s="66" t="s">
        <v>76</v>
      </c>
      <c r="D71" s="175">
        <v>95760</v>
      </c>
      <c r="E71" s="176">
        <v>96590</v>
      </c>
      <c r="F71" s="177">
        <v>96799</v>
      </c>
      <c r="G71" s="176">
        <v>85334</v>
      </c>
      <c r="H71" s="177">
        <v>78985</v>
      </c>
      <c r="I71" s="178">
        <v>81612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76"/>
      <c r="C72" s="67" t="s">
        <v>77</v>
      </c>
      <c r="D72" s="179">
        <v>99545</v>
      </c>
      <c r="E72" s="180">
        <v>91556</v>
      </c>
      <c r="F72" s="181">
        <v>99055</v>
      </c>
      <c r="G72" s="180">
        <v>82964</v>
      </c>
      <c r="H72" s="181">
        <v>82919</v>
      </c>
      <c r="I72" s="182">
        <v>82247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77"/>
      <c r="C73" s="68" t="s">
        <v>78</v>
      </c>
      <c r="D73" s="183">
        <f aca="true" t="shared" si="0" ref="D73:I73">D71+D72</f>
        <v>195305</v>
      </c>
      <c r="E73" s="184">
        <f t="shared" si="0"/>
        <v>188146</v>
      </c>
      <c r="F73" s="184">
        <f t="shared" si="0"/>
        <v>195854</v>
      </c>
      <c r="G73" s="184">
        <f t="shared" si="0"/>
        <v>168298</v>
      </c>
      <c r="H73" s="184">
        <f t="shared" si="0"/>
        <v>161904</v>
      </c>
      <c r="I73" s="185">
        <f t="shared" si="0"/>
        <v>163859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78" t="s">
        <v>79</v>
      </c>
      <c r="C74" s="69" t="s">
        <v>76</v>
      </c>
      <c r="D74" s="186">
        <v>677718</v>
      </c>
      <c r="E74" s="187">
        <v>661195</v>
      </c>
      <c r="F74" s="188">
        <v>764264</v>
      </c>
      <c r="G74" s="187">
        <v>633105</v>
      </c>
      <c r="H74" s="187">
        <v>664358</v>
      </c>
      <c r="I74" s="189">
        <v>648913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79"/>
      <c r="C75" s="67" t="s">
        <v>77</v>
      </c>
      <c r="D75" s="179">
        <v>609935</v>
      </c>
      <c r="E75" s="180">
        <v>655851</v>
      </c>
      <c r="F75" s="181">
        <v>753473</v>
      </c>
      <c r="G75" s="180">
        <v>647493</v>
      </c>
      <c r="H75" s="180">
        <v>636137</v>
      </c>
      <c r="I75" s="182">
        <v>640406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0"/>
      <c r="C76" s="68" t="s">
        <v>78</v>
      </c>
      <c r="D76" s="183">
        <f aca="true" t="shared" si="1" ref="D76:I76">D74+D75</f>
        <v>1287653</v>
      </c>
      <c r="E76" s="184">
        <f t="shared" si="1"/>
        <v>1317046</v>
      </c>
      <c r="F76" s="184">
        <f t="shared" si="1"/>
        <v>1517737</v>
      </c>
      <c r="G76" s="184">
        <f t="shared" si="1"/>
        <v>1280598</v>
      </c>
      <c r="H76" s="184">
        <f t="shared" si="1"/>
        <v>1300495</v>
      </c>
      <c r="I76" s="185">
        <f t="shared" si="1"/>
        <v>1289319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0" t="s">
        <v>80</v>
      </c>
      <c r="C77" s="271"/>
      <c r="D77" s="190">
        <f aca="true" t="shared" si="2" ref="D77:I78">D71+D74</f>
        <v>773478</v>
      </c>
      <c r="E77" s="191">
        <f t="shared" si="2"/>
        <v>757785</v>
      </c>
      <c r="F77" s="191">
        <f t="shared" si="2"/>
        <v>861063</v>
      </c>
      <c r="G77" s="191">
        <f t="shared" si="2"/>
        <v>718439</v>
      </c>
      <c r="H77" s="191">
        <f t="shared" si="2"/>
        <v>743343</v>
      </c>
      <c r="I77" s="192">
        <f t="shared" si="2"/>
        <v>730525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4" t="s">
        <v>81</v>
      </c>
      <c r="C78" s="269"/>
      <c r="D78" s="183">
        <f t="shared" si="2"/>
        <v>709480</v>
      </c>
      <c r="E78" s="184">
        <f t="shared" si="2"/>
        <v>747407</v>
      </c>
      <c r="F78" s="184">
        <f t="shared" si="2"/>
        <v>852528</v>
      </c>
      <c r="G78" s="184">
        <f t="shared" si="2"/>
        <v>730457</v>
      </c>
      <c r="H78" s="184">
        <f t="shared" si="2"/>
        <v>719056</v>
      </c>
      <c r="I78" s="185">
        <f t="shared" si="2"/>
        <v>722653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3" t="s">
        <v>82</v>
      </c>
      <c r="C79" s="274"/>
      <c r="D79" s="193">
        <f aca="true" t="shared" si="3" ref="D79:I79">D77+D78</f>
        <v>1482958</v>
      </c>
      <c r="E79" s="194">
        <f t="shared" si="3"/>
        <v>1505192</v>
      </c>
      <c r="F79" s="194">
        <f t="shared" si="3"/>
        <v>1713591</v>
      </c>
      <c r="G79" s="194">
        <f t="shared" si="3"/>
        <v>1448896</v>
      </c>
      <c r="H79" s="194">
        <f t="shared" si="3"/>
        <v>1462399</v>
      </c>
      <c r="I79" s="195">
        <f t="shared" si="3"/>
        <v>1453178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66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83</v>
      </c>
      <c r="D109" s="50" t="s">
        <v>84</v>
      </c>
      <c r="E109" s="78" t="s">
        <v>85</v>
      </c>
      <c r="F109" s="50" t="s">
        <v>86</v>
      </c>
      <c r="G109" s="78" t="s">
        <v>87</v>
      </c>
      <c r="H109" s="51" t="s">
        <v>88</v>
      </c>
      <c r="I109" s="216" t="s">
        <v>155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91955</v>
      </c>
      <c r="D110" s="187">
        <v>104825</v>
      </c>
      <c r="E110" s="188">
        <v>94885</v>
      </c>
      <c r="F110" s="187">
        <v>87222</v>
      </c>
      <c r="G110" s="188">
        <v>96148</v>
      </c>
      <c r="H110" s="178">
        <v>91013</v>
      </c>
      <c r="I110" s="222">
        <f>D71+E71+F71+G71+H71+I71+C110+D110+E110+F110+G110+H110</f>
        <v>1101128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90513</v>
      </c>
      <c r="D111" s="198">
        <v>101237</v>
      </c>
      <c r="E111" s="181">
        <v>96514</v>
      </c>
      <c r="F111" s="180">
        <v>86333</v>
      </c>
      <c r="G111" s="181">
        <v>95539</v>
      </c>
      <c r="H111" s="182">
        <v>82739</v>
      </c>
      <c r="I111" s="223">
        <f>D72+E72+F72+G72+H72+I72+C111+D111+E111+F111+G111+H111</f>
        <v>1091161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182468</v>
      </c>
      <c r="D112" s="184">
        <f aca="true" t="shared" si="4" ref="D112:I112">D110+D111</f>
        <v>206062</v>
      </c>
      <c r="E112" s="184">
        <f t="shared" si="4"/>
        <v>191399</v>
      </c>
      <c r="F112" s="184">
        <f t="shared" si="4"/>
        <v>173555</v>
      </c>
      <c r="G112" s="184">
        <f t="shared" si="4"/>
        <v>191687</v>
      </c>
      <c r="H112" s="185">
        <f t="shared" si="4"/>
        <v>173752</v>
      </c>
      <c r="I112" s="199">
        <f t="shared" si="4"/>
        <v>2192289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674207</v>
      </c>
      <c r="D113" s="201">
        <v>742671</v>
      </c>
      <c r="E113" s="177">
        <v>690160</v>
      </c>
      <c r="F113" s="176">
        <v>728394</v>
      </c>
      <c r="G113" s="177">
        <v>743834</v>
      </c>
      <c r="H113" s="202">
        <v>639612</v>
      </c>
      <c r="I113" s="222">
        <f>D74+E74+F74+G74+H74+I74+C113+D113+E113+F113+G113+H113</f>
        <v>8268431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675820</v>
      </c>
      <c r="D114" s="198">
        <v>730210</v>
      </c>
      <c r="E114" s="181">
        <v>680821</v>
      </c>
      <c r="F114" s="180">
        <v>725076</v>
      </c>
      <c r="G114" s="181">
        <v>733609</v>
      </c>
      <c r="H114" s="182">
        <v>694843</v>
      </c>
      <c r="I114" s="224">
        <f>D75+E75+F75+G75+H75+I75+C114+D114+E114+F114+G114+H114</f>
        <v>8183674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1350027</v>
      </c>
      <c r="D115" s="184">
        <f aca="true" t="shared" si="5" ref="D115:I115">D113+D114</f>
        <v>1472881</v>
      </c>
      <c r="E115" s="184">
        <f t="shared" si="5"/>
        <v>1370981</v>
      </c>
      <c r="F115" s="184">
        <f t="shared" si="5"/>
        <v>1453470</v>
      </c>
      <c r="G115" s="184">
        <f t="shared" si="5"/>
        <v>1477443</v>
      </c>
      <c r="H115" s="185">
        <f t="shared" si="5"/>
        <v>1334455</v>
      </c>
      <c r="I115" s="199">
        <f t="shared" si="5"/>
        <v>16452105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766162</v>
      </c>
      <c r="D116" s="191">
        <f aca="true" t="shared" si="6" ref="D116:I116">D110+D113</f>
        <v>847496</v>
      </c>
      <c r="E116" s="191">
        <f t="shared" si="6"/>
        <v>785045</v>
      </c>
      <c r="F116" s="191">
        <f t="shared" si="6"/>
        <v>815616</v>
      </c>
      <c r="G116" s="191">
        <f t="shared" si="6"/>
        <v>839982</v>
      </c>
      <c r="H116" s="192">
        <f t="shared" si="6"/>
        <v>730625</v>
      </c>
      <c r="I116" s="203">
        <f t="shared" si="6"/>
        <v>9369559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766333</v>
      </c>
      <c r="D117" s="184">
        <f aca="true" t="shared" si="7" ref="D117:I117">D111+D114</f>
        <v>831447</v>
      </c>
      <c r="E117" s="184">
        <f t="shared" si="7"/>
        <v>777335</v>
      </c>
      <c r="F117" s="184">
        <f t="shared" si="7"/>
        <v>811409</v>
      </c>
      <c r="G117" s="184">
        <f t="shared" si="7"/>
        <v>829148</v>
      </c>
      <c r="H117" s="185">
        <f t="shared" si="7"/>
        <v>777582</v>
      </c>
      <c r="I117" s="199">
        <f t="shared" si="7"/>
        <v>9274835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1532495</v>
      </c>
      <c r="D118" s="194">
        <f aca="true" t="shared" si="8" ref="D118:I118">D116+D117</f>
        <v>1678943</v>
      </c>
      <c r="E118" s="194">
        <f t="shared" si="8"/>
        <v>1562380</v>
      </c>
      <c r="F118" s="194">
        <f t="shared" si="8"/>
        <v>1627025</v>
      </c>
      <c r="G118" s="194">
        <f t="shared" si="8"/>
        <v>1669130</v>
      </c>
      <c r="H118" s="195">
        <f t="shared" si="8"/>
        <v>1508207</v>
      </c>
      <c r="I118" s="204">
        <f t="shared" si="8"/>
        <v>18644394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="75" zoomScaleNormal="50" zoomScaleSheetLayoutView="75" workbookViewId="0" topLeftCell="A66">
      <selection activeCell="C70" sqref="C70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104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101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66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5" t="s">
        <v>121</v>
      </c>
      <c r="D5" s="306"/>
      <c r="E5" s="90" t="s">
        <v>133</v>
      </c>
      <c r="F5" s="90" t="s">
        <v>134</v>
      </c>
      <c r="G5" s="90" t="s">
        <v>136</v>
      </c>
      <c r="H5" s="247" t="s">
        <v>148</v>
      </c>
      <c r="I5" s="102" t="s">
        <v>156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07" t="s">
        <v>122</v>
      </c>
      <c r="D6" s="308"/>
      <c r="E6" s="104">
        <v>25355</v>
      </c>
      <c r="F6" s="104">
        <v>30017</v>
      </c>
      <c r="G6" s="104">
        <v>29567</v>
      </c>
      <c r="H6" s="248">
        <v>39031</v>
      </c>
      <c r="I6" s="105">
        <v>42700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5" t="s">
        <v>123</v>
      </c>
      <c r="D7" s="296"/>
      <c r="E7" s="106">
        <v>65618</v>
      </c>
      <c r="F7" s="106">
        <v>68752</v>
      </c>
      <c r="G7" s="106">
        <v>50952</v>
      </c>
      <c r="H7" s="249">
        <v>74484</v>
      </c>
      <c r="I7" s="107">
        <v>78305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5" t="s">
        <v>124</v>
      </c>
      <c r="D8" s="296"/>
      <c r="E8" s="106">
        <v>6403</v>
      </c>
      <c r="F8" s="106">
        <v>7830</v>
      </c>
      <c r="G8" s="106">
        <v>5356</v>
      </c>
      <c r="H8" s="249">
        <v>10974</v>
      </c>
      <c r="I8" s="107">
        <v>8519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5" t="s">
        <v>67</v>
      </c>
      <c r="D9" s="296"/>
      <c r="E9" s="108">
        <v>143</v>
      </c>
      <c r="F9" s="108">
        <v>222</v>
      </c>
      <c r="G9" s="108">
        <v>87</v>
      </c>
      <c r="H9" s="249">
        <v>127</v>
      </c>
      <c r="I9" s="107">
        <v>119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5" t="s">
        <v>105</v>
      </c>
      <c r="D10" s="296"/>
      <c r="E10" s="106">
        <v>596</v>
      </c>
      <c r="F10" s="106">
        <v>654</v>
      </c>
      <c r="G10" s="106">
        <v>631</v>
      </c>
      <c r="H10" s="249">
        <v>744</v>
      </c>
      <c r="I10" s="107">
        <v>906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5" t="s">
        <v>106</v>
      </c>
      <c r="D11" s="296"/>
      <c r="E11" s="106">
        <v>1669</v>
      </c>
      <c r="F11" s="106">
        <v>1793</v>
      </c>
      <c r="G11" s="106">
        <v>1618</v>
      </c>
      <c r="H11" s="249">
        <v>1958</v>
      </c>
      <c r="I11" s="107">
        <v>2758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5" t="s">
        <v>107</v>
      </c>
      <c r="D12" s="296"/>
      <c r="E12" s="106">
        <v>178815</v>
      </c>
      <c r="F12" s="106">
        <v>209963</v>
      </c>
      <c r="G12" s="106">
        <v>228510</v>
      </c>
      <c r="H12" s="249">
        <v>265945</v>
      </c>
      <c r="I12" s="107">
        <v>297949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5" t="s">
        <v>108</v>
      </c>
      <c r="D13" s="296"/>
      <c r="E13" s="106">
        <v>773</v>
      </c>
      <c r="F13" s="106">
        <v>818</v>
      </c>
      <c r="G13" s="106">
        <v>607</v>
      </c>
      <c r="H13" s="249">
        <v>754</v>
      </c>
      <c r="I13" s="107">
        <v>863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5" t="s">
        <v>109</v>
      </c>
      <c r="D14" s="296"/>
      <c r="E14" s="106">
        <v>14251</v>
      </c>
      <c r="F14" s="106">
        <v>16415</v>
      </c>
      <c r="G14" s="106">
        <v>18771</v>
      </c>
      <c r="H14" s="249">
        <v>21012</v>
      </c>
      <c r="I14" s="107">
        <v>18996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5" t="s">
        <v>110</v>
      </c>
      <c r="D15" s="296"/>
      <c r="E15" s="106">
        <v>3019</v>
      </c>
      <c r="F15" s="106">
        <v>3549</v>
      </c>
      <c r="G15" s="106">
        <v>3490</v>
      </c>
      <c r="H15" s="249">
        <v>5071</v>
      </c>
      <c r="I15" s="107">
        <v>4798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5" t="s">
        <v>111</v>
      </c>
      <c r="D16" s="296"/>
      <c r="E16" s="106">
        <v>394</v>
      </c>
      <c r="F16" s="106">
        <v>432</v>
      </c>
      <c r="G16" s="106">
        <v>638</v>
      </c>
      <c r="H16" s="249">
        <v>998</v>
      </c>
      <c r="I16" s="107">
        <v>1209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97" t="s">
        <v>112</v>
      </c>
      <c r="D17" s="298"/>
      <c r="E17" s="109">
        <v>6571</v>
      </c>
      <c r="F17" s="109">
        <v>6687</v>
      </c>
      <c r="G17" s="109">
        <v>5172</v>
      </c>
      <c r="H17" s="250">
        <v>7315</v>
      </c>
      <c r="I17" s="110">
        <v>8812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0" t="s">
        <v>68</v>
      </c>
      <c r="D18" s="302"/>
      <c r="E18" s="225">
        <v>303607</v>
      </c>
      <c r="F18" s="225">
        <v>347132</v>
      </c>
      <c r="G18" s="225">
        <f>SUM(G6:G17)</f>
        <v>345399</v>
      </c>
      <c r="H18" s="251">
        <f>SUM(H6:H17)</f>
        <v>428413</v>
      </c>
      <c r="I18" s="226">
        <f>SUM(I6:I17)</f>
        <v>465934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106</v>
      </c>
      <c r="F19" s="111">
        <v>114</v>
      </c>
      <c r="G19" s="111">
        <v>107</v>
      </c>
      <c r="H19" s="248">
        <v>135</v>
      </c>
      <c r="I19" s="105">
        <v>138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654</v>
      </c>
      <c r="F20" s="106">
        <v>705</v>
      </c>
      <c r="G20" s="106">
        <v>552</v>
      </c>
      <c r="H20" s="249">
        <v>668</v>
      </c>
      <c r="I20" s="107">
        <v>753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795</v>
      </c>
      <c r="F21" s="106">
        <v>813</v>
      </c>
      <c r="G21" s="106">
        <v>686</v>
      </c>
      <c r="H21" s="249">
        <v>993</v>
      </c>
      <c r="I21" s="107">
        <v>930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288</v>
      </c>
      <c r="F22" s="106">
        <v>251</v>
      </c>
      <c r="G22" s="106">
        <v>129</v>
      </c>
      <c r="H22" s="249">
        <v>255</v>
      </c>
      <c r="I22" s="107">
        <v>234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351</v>
      </c>
      <c r="F23" s="106">
        <v>286</v>
      </c>
      <c r="G23" s="106">
        <v>230</v>
      </c>
      <c r="H23" s="249">
        <v>296</v>
      </c>
      <c r="I23" s="107">
        <v>384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172</v>
      </c>
      <c r="F24" s="106">
        <v>238</v>
      </c>
      <c r="G24" s="106">
        <v>153</v>
      </c>
      <c r="H24" s="249">
        <v>181</v>
      </c>
      <c r="I24" s="107">
        <v>171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71</v>
      </c>
      <c r="F25" s="106">
        <v>89</v>
      </c>
      <c r="G25" s="106">
        <v>93</v>
      </c>
      <c r="H25" s="249">
        <v>93</v>
      </c>
      <c r="I25" s="107">
        <v>104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172</v>
      </c>
      <c r="F26" s="106">
        <v>166</v>
      </c>
      <c r="G26" s="106">
        <v>93</v>
      </c>
      <c r="H26" s="249">
        <v>129</v>
      </c>
      <c r="I26" s="107">
        <v>152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126</v>
      </c>
      <c r="F27" s="106">
        <v>133</v>
      </c>
      <c r="G27" s="106">
        <v>135</v>
      </c>
      <c r="H27" s="249">
        <v>138</v>
      </c>
      <c r="I27" s="107">
        <v>165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596</v>
      </c>
      <c r="F28" s="106">
        <v>718</v>
      </c>
      <c r="G28" s="106">
        <v>934</v>
      </c>
      <c r="H28" s="249">
        <v>1892</v>
      </c>
      <c r="I28" s="107">
        <v>2555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3900</v>
      </c>
      <c r="F29" s="106">
        <v>3752</v>
      </c>
      <c r="G29" s="106">
        <v>2858</v>
      </c>
      <c r="H29" s="249">
        <v>4054</v>
      </c>
      <c r="I29" s="107">
        <v>3442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13566</v>
      </c>
      <c r="F30" s="106">
        <v>8230</v>
      </c>
      <c r="G30" s="106">
        <v>2925</v>
      </c>
      <c r="H30" s="249">
        <v>2139</v>
      </c>
      <c r="I30" s="107">
        <v>1353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2156</v>
      </c>
      <c r="F31" s="109">
        <v>2628</v>
      </c>
      <c r="G31" s="109">
        <v>2037</v>
      </c>
      <c r="H31" s="249">
        <v>2666</v>
      </c>
      <c r="I31" s="107">
        <v>2409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0" t="s">
        <v>69</v>
      </c>
      <c r="D32" s="302"/>
      <c r="E32" s="225">
        <v>22953</v>
      </c>
      <c r="F32" s="225">
        <v>18123</v>
      </c>
      <c r="G32" s="225">
        <f>SUM(G19:G31)</f>
        <v>10932</v>
      </c>
      <c r="H32" s="251">
        <f>SUM(H19:H31)</f>
        <v>13639</v>
      </c>
      <c r="I32" s="226">
        <f>SUM(I19:I31)</f>
        <v>12790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0" t="s">
        <v>113</v>
      </c>
      <c r="D33" s="301"/>
      <c r="E33" s="227">
        <v>419</v>
      </c>
      <c r="F33" s="227">
        <v>552</v>
      </c>
      <c r="G33" s="227">
        <v>392</v>
      </c>
      <c r="H33" s="252">
        <v>552</v>
      </c>
      <c r="I33" s="228">
        <v>594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3215</v>
      </c>
      <c r="F34" s="111">
        <v>3394</v>
      </c>
      <c r="G34" s="111">
        <v>3035</v>
      </c>
      <c r="H34" s="248">
        <v>3794</v>
      </c>
      <c r="I34" s="105">
        <v>3685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97</v>
      </c>
      <c r="F35" s="106">
        <v>276</v>
      </c>
      <c r="G35" s="106">
        <v>73</v>
      </c>
      <c r="H35" s="249">
        <v>250</v>
      </c>
      <c r="I35" s="107">
        <v>81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8814</v>
      </c>
      <c r="F36" s="106">
        <v>8610</v>
      </c>
      <c r="G36" s="106">
        <v>7810</v>
      </c>
      <c r="H36" s="249">
        <v>10529</v>
      </c>
      <c r="I36" s="107">
        <v>9995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125</v>
      </c>
      <c r="F37" s="109">
        <v>133</v>
      </c>
      <c r="G37" s="109">
        <v>76</v>
      </c>
      <c r="H37" s="249">
        <v>69</v>
      </c>
      <c r="I37" s="107">
        <v>56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0" t="s">
        <v>70</v>
      </c>
      <c r="D38" s="302"/>
      <c r="E38" s="225">
        <v>12251</v>
      </c>
      <c r="F38" s="225">
        <v>12413</v>
      </c>
      <c r="G38" s="225">
        <f>SUM(G34:G37)</f>
        <v>10994</v>
      </c>
      <c r="H38" s="251">
        <f>SUM(H34:H37)</f>
        <v>14642</v>
      </c>
      <c r="I38" s="226">
        <f>SUM(I34:I37)</f>
        <v>13817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114</v>
      </c>
      <c r="D39" s="92"/>
      <c r="E39" s="111">
        <v>35</v>
      </c>
      <c r="F39" s="111">
        <v>26</v>
      </c>
      <c r="G39" s="111">
        <v>32</v>
      </c>
      <c r="H39" s="249">
        <v>22</v>
      </c>
      <c r="I39" s="107">
        <v>46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92</v>
      </c>
      <c r="F40" s="106">
        <v>98</v>
      </c>
      <c r="G40" s="106">
        <v>87</v>
      </c>
      <c r="H40" s="249">
        <v>87</v>
      </c>
      <c r="I40" s="107">
        <v>128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36</v>
      </c>
      <c r="F41" s="106">
        <v>29</v>
      </c>
      <c r="G41" s="106">
        <v>13</v>
      </c>
      <c r="H41" s="249">
        <v>13</v>
      </c>
      <c r="I41" s="107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43</v>
      </c>
      <c r="F42" s="106">
        <v>56</v>
      </c>
      <c r="G42" s="106">
        <v>23</v>
      </c>
      <c r="H42" s="249">
        <v>25</v>
      </c>
      <c r="I42" s="107">
        <v>29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63</v>
      </c>
      <c r="F43" s="109">
        <v>94</v>
      </c>
      <c r="G43" s="109">
        <v>55</v>
      </c>
      <c r="H43" s="249">
        <v>72</v>
      </c>
      <c r="I43" s="107">
        <v>59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0" t="s">
        <v>71</v>
      </c>
      <c r="D44" s="302"/>
      <c r="E44" s="225">
        <v>269</v>
      </c>
      <c r="F44" s="225">
        <v>303</v>
      </c>
      <c r="G44" s="225">
        <f>SUM(G39:G43)</f>
        <v>210</v>
      </c>
      <c r="H44" s="251">
        <f>SUM(H39:H43)</f>
        <v>219</v>
      </c>
      <c r="I44" s="226">
        <v>275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2447</v>
      </c>
      <c r="F45" s="111">
        <v>2722</v>
      </c>
      <c r="G45" s="111">
        <v>2777</v>
      </c>
      <c r="H45" s="249">
        <v>3358</v>
      </c>
      <c r="I45" s="107">
        <v>3469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312" t="s">
        <v>30</v>
      </c>
      <c r="D46" s="313"/>
      <c r="E46" s="106">
        <v>1021</v>
      </c>
      <c r="F46" s="106">
        <v>1114</v>
      </c>
      <c r="G46" s="106">
        <v>862</v>
      </c>
      <c r="H46" s="249">
        <v>1179</v>
      </c>
      <c r="I46" s="107">
        <v>1267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14" t="s">
        <v>31</v>
      </c>
      <c r="D47" s="315"/>
      <c r="E47" s="109">
        <v>151</v>
      </c>
      <c r="F47" s="109">
        <v>97</v>
      </c>
      <c r="G47" s="109">
        <v>80</v>
      </c>
      <c r="H47" s="249">
        <v>98</v>
      </c>
      <c r="I47" s="107">
        <v>126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0" t="s">
        <v>72</v>
      </c>
      <c r="D48" s="311"/>
      <c r="E48" s="229">
        <v>3619</v>
      </c>
      <c r="F48" s="225">
        <v>3933</v>
      </c>
      <c r="G48" s="229">
        <f>SUM(G45:G47)</f>
        <v>3719</v>
      </c>
      <c r="H48" s="253">
        <f>SUM(H45:H47)</f>
        <v>4635</v>
      </c>
      <c r="I48" s="230">
        <v>4862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0" t="s">
        <v>115</v>
      </c>
      <c r="D49" s="301"/>
      <c r="E49" s="227">
        <v>23</v>
      </c>
      <c r="F49" s="227">
        <v>25</v>
      </c>
      <c r="G49" s="227">
        <v>14</v>
      </c>
      <c r="H49" s="252">
        <v>12</v>
      </c>
      <c r="I49" s="228">
        <v>18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3" t="s">
        <v>116</v>
      </c>
      <c r="D50" s="304"/>
      <c r="E50" s="231">
        <f>E18+E32+E33+E38+E44+E48+E49</f>
        <v>343141</v>
      </c>
      <c r="F50" s="231">
        <f>F18+F32+F33+F38+F44+F48+F49</f>
        <v>382481</v>
      </c>
      <c r="G50" s="231">
        <f>G18+G32+G33+G38+G44+G48+G49</f>
        <v>371660</v>
      </c>
      <c r="H50" s="231">
        <f>H18+H32+H33+H38+H44+H48+H49</f>
        <v>462112</v>
      </c>
      <c r="I50" s="232">
        <f>SUM(I49,I48,I44,I38,I33,I32,I18)</f>
        <v>498290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103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3" t="s">
        <v>125</v>
      </c>
      <c r="D55" s="293"/>
      <c r="E55" s="59" t="s">
        <v>133</v>
      </c>
      <c r="F55" s="59" t="s">
        <v>137</v>
      </c>
      <c r="G55" s="51" t="s">
        <v>138</v>
      </c>
      <c r="H55" s="25" t="s">
        <v>151</v>
      </c>
      <c r="I55" s="25" t="s">
        <v>156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0" t="s">
        <v>126</v>
      </c>
      <c r="D56" s="299"/>
      <c r="E56" s="233">
        <v>265389</v>
      </c>
      <c r="F56" s="233">
        <v>275493</v>
      </c>
      <c r="G56" s="234">
        <v>250652</v>
      </c>
      <c r="H56" s="235">
        <v>311331</v>
      </c>
      <c r="I56" s="235">
        <v>320060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5" t="s">
        <v>127</v>
      </c>
      <c r="D57" s="291"/>
      <c r="E57" s="236">
        <v>158</v>
      </c>
      <c r="F57" s="237">
        <v>420</v>
      </c>
      <c r="G57" s="238">
        <v>208</v>
      </c>
      <c r="H57" s="239">
        <v>70</v>
      </c>
      <c r="I57" s="239">
        <v>78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2" t="s">
        <v>128</v>
      </c>
      <c r="D58" s="291"/>
      <c r="E58" s="236">
        <v>77191</v>
      </c>
      <c r="F58" s="236">
        <v>96361</v>
      </c>
      <c r="G58" s="238">
        <v>114499</v>
      </c>
      <c r="H58" s="239">
        <v>142542</v>
      </c>
      <c r="I58" s="239">
        <v>177996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5" t="s">
        <v>129</v>
      </c>
      <c r="D59" s="291"/>
      <c r="E59" s="236" t="s">
        <v>135</v>
      </c>
      <c r="F59" s="237" t="s">
        <v>135</v>
      </c>
      <c r="G59" s="238" t="s">
        <v>139</v>
      </c>
      <c r="H59" s="239" t="s">
        <v>147</v>
      </c>
      <c r="I59" s="239" t="s">
        <v>147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5" t="s">
        <v>130</v>
      </c>
      <c r="D60" s="291"/>
      <c r="E60" s="236">
        <v>61</v>
      </c>
      <c r="F60" s="236">
        <v>37</v>
      </c>
      <c r="G60" s="238">
        <v>6288</v>
      </c>
      <c r="H60" s="239">
        <v>8144</v>
      </c>
      <c r="I60" s="239">
        <v>101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5" t="s">
        <v>131</v>
      </c>
      <c r="D61" s="291"/>
      <c r="E61" s="236">
        <v>311</v>
      </c>
      <c r="F61" s="236">
        <v>10146</v>
      </c>
      <c r="G61" s="238" t="s">
        <v>139</v>
      </c>
      <c r="H61" s="239" t="s">
        <v>147</v>
      </c>
      <c r="I61" s="239" t="s">
        <v>147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5" t="s">
        <v>45</v>
      </c>
      <c r="D62" s="291"/>
      <c r="E62" s="240" t="s">
        <v>41</v>
      </c>
      <c r="F62" s="240" t="s">
        <v>135</v>
      </c>
      <c r="G62" s="238" t="s">
        <v>139</v>
      </c>
      <c r="H62" s="239" t="s">
        <v>147</v>
      </c>
      <c r="I62" s="239" t="s">
        <v>147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5" t="s">
        <v>117</v>
      </c>
      <c r="D63" s="291"/>
      <c r="E63" s="236">
        <v>19</v>
      </c>
      <c r="F63" s="236">
        <v>1</v>
      </c>
      <c r="G63" s="238" t="s">
        <v>139</v>
      </c>
      <c r="H63" s="239" t="s">
        <v>147</v>
      </c>
      <c r="I63" s="239" t="s">
        <v>147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5" t="s">
        <v>44</v>
      </c>
      <c r="D64" s="291"/>
      <c r="E64" s="240" t="s">
        <v>41</v>
      </c>
      <c r="F64" s="240" t="s">
        <v>135</v>
      </c>
      <c r="G64" s="238" t="s">
        <v>140</v>
      </c>
      <c r="H64" s="239" t="s">
        <v>147</v>
      </c>
      <c r="I64" s="239" t="s">
        <v>147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5" t="s">
        <v>118</v>
      </c>
      <c r="D65" s="291"/>
      <c r="E65" s="236">
        <v>12</v>
      </c>
      <c r="F65" s="236">
        <v>19</v>
      </c>
      <c r="G65" s="238">
        <v>11</v>
      </c>
      <c r="H65" s="239">
        <v>25</v>
      </c>
      <c r="I65" s="239">
        <v>49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4" t="s">
        <v>119</v>
      </c>
      <c r="D66" s="294"/>
      <c r="E66" s="241" t="s">
        <v>135</v>
      </c>
      <c r="F66" s="242">
        <v>4</v>
      </c>
      <c r="G66" s="238">
        <v>2</v>
      </c>
      <c r="H66" s="239" t="s">
        <v>147</v>
      </c>
      <c r="I66" s="239">
        <v>6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3" t="s">
        <v>120</v>
      </c>
      <c r="D67" s="293"/>
      <c r="E67" s="243">
        <f>SUM(E56:E66)</f>
        <v>343141</v>
      </c>
      <c r="F67" s="244">
        <f>SUM(F56:F66)</f>
        <v>382481</v>
      </c>
      <c r="G67" s="244">
        <f>SUM(G56:G66)</f>
        <v>371660</v>
      </c>
      <c r="H67" s="245">
        <f>SUM(H56:H66)</f>
        <v>462112</v>
      </c>
      <c r="I67" s="246">
        <f>SUM(I56:I66)</f>
        <v>498290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09" t="s">
        <v>157</v>
      </c>
      <c r="D69" s="309"/>
      <c r="E69" s="309"/>
      <c r="F69" s="309"/>
      <c r="G69" s="309"/>
      <c r="H69" s="309"/>
      <c r="I69" s="309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