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60" yWindow="65521" windowWidth="3855" windowHeight="8580" activeTab="0"/>
  </bookViews>
  <sheets>
    <sheet name="１" sheetId="1" r:id="rId1"/>
  </sheets>
  <definedNames>
    <definedName name="_Regression_Int" localSheetId="0" hidden="1">1</definedName>
    <definedName name="Print_Area_MI" localSheetId="0">'１'!$A$1:$R$46</definedName>
  </definedNames>
  <calcPr fullCalcOnLoad="1"/>
</workbook>
</file>

<file path=xl/sharedStrings.xml><?xml version="1.0" encoding="utf-8"?>
<sst xmlns="http://schemas.openxmlformats.org/spreadsheetml/2006/main" count="88" uniqueCount="52">
  <si>
    <t>Ⅰ  学 校 統 計 表</t>
  </si>
  <si>
    <t xml:space="preserve">    1. 学校総括表</t>
  </si>
  <si>
    <t>事務職員等数</t>
  </si>
  <si>
    <t>学  校</t>
  </si>
  <si>
    <t>設  置</t>
  </si>
  <si>
    <t>児童・生徒数</t>
  </si>
  <si>
    <t>教員数（本務者）</t>
  </si>
  <si>
    <t>その他の職員数</t>
  </si>
  <si>
    <t>種  別</t>
  </si>
  <si>
    <t>者  別</t>
  </si>
  <si>
    <t>計</t>
  </si>
  <si>
    <t>男</t>
  </si>
  <si>
    <t>女</t>
  </si>
  <si>
    <t>国</t>
  </si>
  <si>
    <t xml:space="preserve"> </t>
  </si>
  <si>
    <t>公</t>
  </si>
  <si>
    <t>私</t>
  </si>
  <si>
    <t>(3)</t>
  </si>
  <si>
    <t xml:space="preserve">   小計</t>
  </si>
  <si>
    <t>公 県</t>
  </si>
  <si>
    <t>立 市町</t>
  </si>
  <si>
    <t>高</t>
  </si>
  <si>
    <t xml:space="preserve">   組合</t>
  </si>
  <si>
    <t xml:space="preserve">   私</t>
  </si>
  <si>
    <t>等</t>
  </si>
  <si>
    <t>定</t>
  </si>
  <si>
    <t>時</t>
  </si>
  <si>
    <t>県</t>
  </si>
  <si>
    <t>学</t>
  </si>
  <si>
    <t>制</t>
  </si>
  <si>
    <t>通</t>
  </si>
  <si>
    <t>校</t>
  </si>
  <si>
    <t>信</t>
  </si>
  <si>
    <t>専</t>
  </si>
  <si>
    <t>攻</t>
  </si>
  <si>
    <t>科</t>
  </si>
  <si>
    <t>※  （  ）内は外数で分校、分園を示す。</t>
  </si>
  <si>
    <t>※  事務職員等には、負担法による事務職員、学校栄養職員、寄宿舎指導員を含む。</t>
  </si>
  <si>
    <r>
      <t xml:space="preserve">立 </t>
    </r>
    <r>
      <rPr>
        <sz val="10"/>
        <rFont val="ＭＳ 明朝"/>
        <family val="1"/>
      </rPr>
      <t>市町村</t>
    </r>
  </si>
  <si>
    <t>市町</t>
  </si>
  <si>
    <t>特別支援学校</t>
  </si>
  <si>
    <t xml:space="preserve">   　組合</t>
  </si>
  <si>
    <t>市</t>
  </si>
  <si>
    <t>中等教育学校</t>
  </si>
  <si>
    <t>公 小計</t>
  </si>
  <si>
    <t xml:space="preserve">   県</t>
  </si>
  <si>
    <t>(1)</t>
  </si>
  <si>
    <t>(6)</t>
  </si>
  <si>
    <t>(2)</t>
  </si>
  <si>
    <t>平成２９年５月１日現在</t>
  </si>
  <si>
    <t>義務教育
学　　校</t>
  </si>
  <si>
    <t>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</si>
</sst>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46">
    <font>
      <sz val="14"/>
      <name val="Terminal"/>
      <family val="0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6"/>
      <name val="ＭＳ ゴシック"/>
      <family val="3"/>
    </font>
    <font>
      <sz val="7"/>
      <name val="ＭＳ Ｐゴシック"/>
      <family val="3"/>
    </font>
    <font>
      <sz val="10"/>
      <name val="ＭＳ 明朝"/>
      <family val="1"/>
    </font>
    <font>
      <sz val="13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0">
    <xf numFmtId="37" fontId="0" fillId="0" borderId="0" xfId="0" applyAlignment="1">
      <alignment/>
    </xf>
    <xf numFmtId="37" fontId="5" fillId="33" borderId="0" xfId="0" applyFont="1" applyFill="1" applyAlignment="1">
      <alignment/>
    </xf>
    <xf numFmtId="37" fontId="5" fillId="33" borderId="0" xfId="0" applyFont="1" applyFill="1" applyBorder="1" applyAlignment="1">
      <alignment vertical="center"/>
    </xf>
    <xf numFmtId="37" fontId="5" fillId="33" borderId="0" xfId="0" applyFont="1" applyFill="1" applyAlignment="1">
      <alignment vertical="center"/>
    </xf>
    <xf numFmtId="37" fontId="5" fillId="33" borderId="0" xfId="0" applyFont="1" applyFill="1" applyBorder="1" applyAlignment="1">
      <alignment/>
    </xf>
    <xf numFmtId="37" fontId="5" fillId="33" borderId="0" xfId="0" applyFont="1" applyFill="1" applyBorder="1" applyAlignment="1" applyProtection="1">
      <alignment horizontal="left"/>
      <protection/>
    </xf>
    <xf numFmtId="37" fontId="5" fillId="33" borderId="0" xfId="0" applyFont="1" applyFill="1" applyAlignment="1" applyProtection="1">
      <alignment horizontal="left"/>
      <protection/>
    </xf>
    <xf numFmtId="37" fontId="5" fillId="0" borderId="0" xfId="0" applyFont="1" applyFill="1" applyAlignment="1">
      <alignment/>
    </xf>
    <xf numFmtId="37" fontId="6" fillId="0" borderId="0" xfId="0" applyFont="1" applyFill="1" applyAlignment="1" applyProtection="1">
      <alignment horizontal="left"/>
      <protection/>
    </xf>
    <xf numFmtId="37" fontId="7" fillId="0" borderId="10" xfId="0" applyFont="1" applyFill="1" applyBorder="1" applyAlignment="1" applyProtection="1">
      <alignment horizontal="left"/>
      <protection/>
    </xf>
    <xf numFmtId="37" fontId="5" fillId="0" borderId="10" xfId="0" applyFont="1" applyFill="1" applyBorder="1" applyAlignment="1">
      <alignment/>
    </xf>
    <xf numFmtId="37" fontId="5" fillId="0" borderId="10" xfId="0" applyFont="1" applyFill="1" applyBorder="1" applyAlignment="1" applyProtection="1">
      <alignment horizontal="left"/>
      <protection/>
    </xf>
    <xf numFmtId="37" fontId="5" fillId="0" borderId="0" xfId="0" applyFont="1" applyFill="1" applyBorder="1" applyAlignment="1">
      <alignment vertical="center"/>
    </xf>
    <xf numFmtId="37" fontId="5" fillId="0" borderId="11" xfId="0" applyFont="1" applyFill="1" applyBorder="1" applyAlignment="1">
      <alignment vertical="center"/>
    </xf>
    <xf numFmtId="37" fontId="5" fillId="0" borderId="11" xfId="0" applyFont="1" applyFill="1" applyBorder="1" applyAlignment="1" applyProtection="1">
      <alignment horizontal="centerContinuous" vertical="center"/>
      <protection/>
    </xf>
    <xf numFmtId="37" fontId="5" fillId="0" borderId="0" xfId="0" applyFont="1" applyFill="1" applyBorder="1" applyAlignment="1">
      <alignment horizontal="centerContinuous" vertical="center"/>
    </xf>
    <xf numFmtId="37" fontId="5" fillId="0" borderId="0" xfId="0" applyFont="1" applyFill="1" applyBorder="1" applyAlignment="1" applyProtection="1">
      <alignment horizontal="centerContinuous" vertical="center"/>
      <protection/>
    </xf>
    <xf numFmtId="37" fontId="5" fillId="0" borderId="11" xfId="0" applyFont="1" applyFill="1" applyBorder="1" applyAlignment="1" applyProtection="1">
      <alignment horizontal="center" vertical="center"/>
      <protection/>
    </xf>
    <xf numFmtId="37" fontId="5" fillId="0" borderId="11" xfId="0" applyFont="1" applyFill="1" applyBorder="1" applyAlignment="1" applyProtection="1">
      <alignment horizontal="left" vertical="center"/>
      <protection/>
    </xf>
    <xf numFmtId="37" fontId="5" fillId="0" borderId="12" xfId="0" applyFont="1" applyFill="1" applyBorder="1" applyAlignment="1">
      <alignment vertical="center"/>
    </xf>
    <xf numFmtId="37" fontId="5" fillId="0" borderId="13" xfId="0" applyFont="1" applyFill="1" applyBorder="1" applyAlignment="1">
      <alignment vertical="center"/>
    </xf>
    <xf numFmtId="37" fontId="4" fillId="0" borderId="12" xfId="0" applyFont="1" applyFill="1" applyBorder="1" applyAlignment="1">
      <alignment vertical="center"/>
    </xf>
    <xf numFmtId="37" fontId="5" fillId="0" borderId="13" xfId="0" applyFont="1" applyFill="1" applyBorder="1" applyAlignment="1" applyProtection="1">
      <alignment horizontal="center" vertical="center"/>
      <protection/>
    </xf>
    <xf numFmtId="37" fontId="5" fillId="0" borderId="12" xfId="0" applyFont="1" applyFill="1" applyBorder="1" applyAlignment="1" applyProtection="1">
      <alignment horizontal="centerContinuous" vertical="center"/>
      <protection/>
    </xf>
    <xf numFmtId="37" fontId="5" fillId="0" borderId="13" xfId="0" applyFont="1" applyFill="1" applyBorder="1" applyAlignment="1">
      <alignment horizontal="centerContinuous" vertical="center"/>
    </xf>
    <xf numFmtId="37" fontId="5" fillId="0" borderId="12" xfId="0" applyFont="1" applyFill="1" applyBorder="1" applyAlignment="1" applyProtection="1">
      <alignment horizontal="center" vertical="center"/>
      <protection/>
    </xf>
    <xf numFmtId="37" fontId="5" fillId="0" borderId="11" xfId="0" applyFont="1" applyFill="1" applyBorder="1" applyAlignment="1" applyProtection="1">
      <alignment vertical="center"/>
      <protection/>
    </xf>
    <xf numFmtId="37" fontId="5" fillId="0" borderId="0" xfId="0" applyFont="1" applyFill="1" applyBorder="1" applyAlignment="1" applyProtection="1" quotePrefix="1">
      <alignment horizontal="right" vertical="center"/>
      <protection locked="0"/>
    </xf>
    <xf numFmtId="37" fontId="5" fillId="0" borderId="0" xfId="0" applyFont="1" applyFill="1" applyBorder="1" applyAlignment="1" applyProtection="1">
      <alignment horizontal="centerContinuous" vertical="top"/>
      <protection/>
    </xf>
    <xf numFmtId="37" fontId="5" fillId="0" borderId="0" xfId="0" applyFont="1" applyFill="1" applyBorder="1" applyAlignment="1">
      <alignment horizontal="centerContinuous" vertical="top"/>
    </xf>
    <xf numFmtId="37" fontId="5" fillId="0" borderId="11" xfId="0" applyFont="1" applyFill="1" applyBorder="1" applyAlignment="1" applyProtection="1">
      <alignment vertical="center"/>
      <protection locked="0"/>
    </xf>
    <xf numFmtId="37" fontId="5" fillId="0" borderId="0" xfId="0" applyFont="1" applyFill="1" applyBorder="1" applyAlignment="1" applyProtection="1">
      <alignment vertical="center"/>
      <protection locked="0"/>
    </xf>
    <xf numFmtId="38" fontId="5" fillId="0" borderId="11" xfId="48" applyFont="1" applyFill="1" applyBorder="1" applyAlignment="1" applyProtection="1">
      <alignment vertical="center"/>
      <protection locked="0"/>
    </xf>
    <xf numFmtId="37" fontId="5" fillId="0" borderId="13" xfId="0" applyFont="1" applyFill="1" applyBorder="1" applyAlignment="1" applyProtection="1">
      <alignment horizontal="centerContinuous" vertical="top"/>
      <protection/>
    </xf>
    <xf numFmtId="37" fontId="5" fillId="0" borderId="13" xfId="0" applyFont="1" applyFill="1" applyBorder="1" applyAlignment="1">
      <alignment horizontal="centerContinuous" vertical="top"/>
    </xf>
    <xf numFmtId="37" fontId="5" fillId="0" borderId="12" xfId="0" applyFont="1" applyFill="1" applyBorder="1" applyAlignment="1" applyProtection="1">
      <alignment vertical="center"/>
      <protection locked="0"/>
    </xf>
    <xf numFmtId="37" fontId="5" fillId="0" borderId="14" xfId="0" applyFont="1" applyFill="1" applyBorder="1" applyAlignment="1" applyProtection="1" quotePrefix="1">
      <alignment horizontal="right" vertical="center"/>
      <protection locked="0"/>
    </xf>
    <xf numFmtId="37" fontId="5" fillId="0" borderId="12" xfId="0" applyFont="1" applyFill="1" applyBorder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 quotePrefix="1">
      <alignment horizontal="right" vertical="center"/>
      <protection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5" fillId="0" borderId="13" xfId="0" applyNumberFormat="1" applyFont="1" applyFill="1" applyBorder="1" applyAlignment="1" applyProtection="1">
      <alignment vertical="center"/>
      <protection locked="0"/>
    </xf>
    <xf numFmtId="37" fontId="9" fillId="0" borderId="11" xfId="0" applyFont="1" applyFill="1" applyBorder="1" applyAlignment="1" applyProtection="1">
      <alignment horizontal="left" vertical="top"/>
      <protection/>
    </xf>
    <xf numFmtId="37" fontId="5" fillId="0" borderId="13" xfId="0" applyFont="1" applyFill="1" applyBorder="1" applyAlignment="1" applyProtection="1">
      <alignment horizontal="centerContinuous" vertical="center"/>
      <protection/>
    </xf>
    <xf numFmtId="37" fontId="5" fillId="0" borderId="13" xfId="0" applyFont="1" applyFill="1" applyBorder="1" applyAlignment="1" applyProtection="1">
      <alignment vertical="center"/>
      <protection locked="0"/>
    </xf>
    <xf numFmtId="37" fontId="5" fillId="0" borderId="15" xfId="0" applyFont="1" applyFill="1" applyBorder="1" applyAlignment="1" applyProtection="1">
      <alignment vertical="center"/>
      <protection/>
    </xf>
    <xf numFmtId="37" fontId="5" fillId="0" borderId="16" xfId="0" applyFont="1" applyFill="1" applyBorder="1" applyAlignment="1" applyProtection="1">
      <alignment horizontal="center" vertical="center"/>
      <protection/>
    </xf>
    <xf numFmtId="37" fontId="5" fillId="0" borderId="16" xfId="0" applyFont="1" applyFill="1" applyBorder="1" applyAlignment="1" applyProtection="1">
      <alignment vertical="center"/>
      <protection locked="0"/>
    </xf>
    <xf numFmtId="37" fontId="5" fillId="0" borderId="17" xfId="0" applyFont="1" applyFill="1" applyBorder="1" applyAlignment="1" applyProtection="1">
      <alignment vertical="center"/>
      <protection locked="0"/>
    </xf>
    <xf numFmtId="37" fontId="5" fillId="0" borderId="16" xfId="0" applyFont="1" applyFill="1" applyBorder="1" applyAlignment="1" applyProtection="1">
      <alignment vertical="center"/>
      <protection/>
    </xf>
    <xf numFmtId="37" fontId="5" fillId="0" borderId="11" xfId="0" applyFont="1" applyFill="1" applyBorder="1" applyAlignment="1" applyProtection="1">
      <alignment horizontal="center"/>
      <protection/>
    </xf>
    <xf numFmtId="37" fontId="5" fillId="0" borderId="0" xfId="0" applyFont="1" applyFill="1" applyBorder="1" applyAlignment="1" applyProtection="1">
      <alignment vertical="center"/>
      <protection/>
    </xf>
    <xf numFmtId="37" fontId="5" fillId="0" borderId="0" xfId="0" applyFont="1" applyFill="1" applyBorder="1" applyAlignment="1" applyProtection="1">
      <alignment horizontal="center" vertical="center"/>
      <protection/>
    </xf>
    <xf numFmtId="37" fontId="5" fillId="0" borderId="11" xfId="0" applyFont="1" applyFill="1" applyBorder="1" applyAlignment="1" applyProtection="1">
      <alignment horizontal="left" vertical="top"/>
      <protection/>
    </xf>
    <xf numFmtId="37" fontId="5" fillId="0" borderId="0" xfId="0" applyFont="1" applyFill="1" applyBorder="1" applyAlignment="1">
      <alignment horizontal="center" vertical="center"/>
    </xf>
    <xf numFmtId="37" fontId="5" fillId="0" borderId="12" xfId="0" applyFont="1" applyFill="1" applyBorder="1" applyAlignment="1" applyProtection="1">
      <alignment horizontal="left" vertical="center"/>
      <protection/>
    </xf>
    <xf numFmtId="37" fontId="5" fillId="0" borderId="13" xfId="0" applyFont="1" applyFill="1" applyBorder="1" applyAlignment="1" applyProtection="1" quotePrefix="1">
      <alignment horizontal="right" vertical="center"/>
      <protection locked="0"/>
    </xf>
    <xf numFmtId="37" fontId="5" fillId="0" borderId="12" xfId="0" applyFont="1" applyFill="1" applyBorder="1" applyAlignment="1">
      <alignment horizontal="center" vertical="center"/>
    </xf>
    <xf numFmtId="37" fontId="5" fillId="0" borderId="15" xfId="0" applyFont="1" applyFill="1" applyBorder="1" applyAlignment="1" applyProtection="1">
      <alignment vertical="center"/>
      <protection locked="0"/>
    </xf>
    <xf numFmtId="37" fontId="5" fillId="0" borderId="18" xfId="0" applyFont="1" applyFill="1" applyBorder="1" applyAlignment="1" applyProtection="1">
      <alignment vertical="center"/>
      <protection locked="0"/>
    </xf>
    <xf numFmtId="37" fontId="5" fillId="33" borderId="11" xfId="0" applyFont="1" applyFill="1" applyBorder="1" applyAlignment="1">
      <alignment vertical="center"/>
    </xf>
    <xf numFmtId="37" fontId="5" fillId="33" borderId="11" xfId="0" applyFont="1" applyFill="1" applyBorder="1" applyAlignment="1" applyProtection="1">
      <alignment horizontal="center" vertical="center"/>
      <protection/>
    </xf>
    <xf numFmtId="37" fontId="5" fillId="33" borderId="11" xfId="0" applyFont="1" applyFill="1" applyBorder="1" applyAlignment="1" applyProtection="1">
      <alignment vertical="center"/>
      <protection/>
    </xf>
    <xf numFmtId="37" fontId="4" fillId="0" borderId="19" xfId="0" applyFont="1" applyFill="1" applyBorder="1" applyAlignment="1" applyProtection="1">
      <alignment horizontal="center" vertical="center" textRotation="255"/>
      <protection/>
    </xf>
    <xf numFmtId="37" fontId="4" fillId="0" borderId="20" xfId="0" applyFont="1" applyFill="1" applyBorder="1" applyAlignment="1" applyProtection="1">
      <alignment horizontal="center" vertical="center" textRotation="255"/>
      <protection/>
    </xf>
    <xf numFmtId="37" fontId="4" fillId="0" borderId="0" xfId="0" applyFont="1" applyFill="1" applyBorder="1" applyAlignment="1" applyProtection="1">
      <alignment horizontal="center" vertical="center" textRotation="255"/>
      <protection/>
    </xf>
    <xf numFmtId="37" fontId="4" fillId="0" borderId="21" xfId="0" applyFont="1" applyFill="1" applyBorder="1" applyAlignment="1" applyProtection="1">
      <alignment horizontal="center" vertical="center" textRotation="255"/>
      <protection/>
    </xf>
    <xf numFmtId="37" fontId="4" fillId="0" borderId="13" xfId="0" applyFont="1" applyFill="1" applyBorder="1" applyAlignment="1" applyProtection="1">
      <alignment horizontal="center" vertical="center" textRotation="255"/>
      <protection/>
    </xf>
    <xf numFmtId="37" fontId="4" fillId="0" borderId="14" xfId="0" applyFont="1" applyFill="1" applyBorder="1" applyAlignment="1" applyProtection="1">
      <alignment horizontal="center" vertical="center" textRotation="255"/>
      <protection/>
    </xf>
    <xf numFmtId="37" fontId="10" fillId="0" borderId="19" xfId="0" applyFont="1" applyFill="1" applyBorder="1" applyAlignment="1">
      <alignment horizontal="center" vertical="center" textRotation="255" shrinkToFit="1"/>
    </xf>
    <xf numFmtId="37" fontId="10" fillId="0" borderId="20" xfId="0" applyFont="1" applyFill="1" applyBorder="1" applyAlignment="1">
      <alignment horizontal="center" vertical="center" textRotation="255" shrinkToFit="1"/>
    </xf>
    <xf numFmtId="37" fontId="10" fillId="0" borderId="0" xfId="0" applyFont="1" applyFill="1" applyBorder="1" applyAlignment="1">
      <alignment horizontal="center" vertical="center" textRotation="255" shrinkToFit="1"/>
    </xf>
    <xf numFmtId="37" fontId="10" fillId="0" borderId="21" xfId="0" applyFont="1" applyFill="1" applyBorder="1" applyAlignment="1">
      <alignment horizontal="center" vertical="center" textRotation="255" shrinkToFit="1"/>
    </xf>
    <xf numFmtId="37" fontId="10" fillId="0" borderId="13" xfId="0" applyFont="1" applyFill="1" applyBorder="1" applyAlignment="1">
      <alignment horizontal="center" vertical="center" textRotation="255" shrinkToFit="1"/>
    </xf>
    <xf numFmtId="37" fontId="10" fillId="0" borderId="14" xfId="0" applyFont="1" applyFill="1" applyBorder="1" applyAlignment="1">
      <alignment horizontal="center" vertical="center" textRotation="255" shrinkToFit="1"/>
    </xf>
    <xf numFmtId="37" fontId="11" fillId="0" borderId="17" xfId="0" applyFont="1" applyFill="1" applyBorder="1" applyAlignment="1" applyProtection="1">
      <alignment horizontal="center" vertical="center" wrapText="1"/>
      <protection/>
    </xf>
    <xf numFmtId="37" fontId="11" fillId="0" borderId="22" xfId="0" applyFont="1" applyFill="1" applyBorder="1" applyAlignment="1" applyProtection="1">
      <alignment horizontal="center" vertical="center" wrapText="1"/>
      <protection/>
    </xf>
    <xf numFmtId="37" fontId="5" fillId="0" borderId="11" xfId="0" applyFont="1" applyFill="1" applyBorder="1" applyAlignment="1" applyProtection="1">
      <alignment horizontal="center" vertical="center"/>
      <protection/>
    </xf>
    <xf numFmtId="37" fontId="5" fillId="0" borderId="0" xfId="0" applyFont="1" applyFill="1" applyBorder="1" applyAlignment="1" applyProtection="1">
      <alignment horizontal="center" vertical="center"/>
      <protection/>
    </xf>
    <xf numFmtId="37" fontId="5" fillId="0" borderId="2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11</xdr:row>
      <xdr:rowOff>104775</xdr:rowOff>
    </xdr:from>
    <xdr:to>
      <xdr:col>1</xdr:col>
      <xdr:colOff>428625</xdr:colOff>
      <xdr:row>14</xdr:row>
      <xdr:rowOff>342900</xdr:rowOff>
    </xdr:to>
    <xdr:sp>
      <xdr:nvSpPr>
        <xdr:cNvPr id="1" name="テキスト 12"/>
        <xdr:cNvSpPr txBox="1">
          <a:spLocks noChangeArrowheads="1"/>
        </xdr:cNvSpPr>
      </xdr:nvSpPr>
      <xdr:spPr>
        <a:xfrm>
          <a:off x="66675" y="4124325"/>
          <a:ext cx="828675" cy="1438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小学校</a:t>
          </a:r>
        </a:p>
      </xdr:txBody>
    </xdr:sp>
    <xdr:clientData/>
  </xdr:twoCellAnchor>
  <xdr:twoCellAnchor>
    <xdr:from>
      <xdr:col>0</xdr:col>
      <xdr:colOff>95250</xdr:colOff>
      <xdr:row>15</xdr:row>
      <xdr:rowOff>104775</xdr:rowOff>
    </xdr:from>
    <xdr:to>
      <xdr:col>1</xdr:col>
      <xdr:colOff>457200</xdr:colOff>
      <xdr:row>21</xdr:row>
      <xdr:rowOff>333375</xdr:rowOff>
    </xdr:to>
    <xdr:sp>
      <xdr:nvSpPr>
        <xdr:cNvPr id="2" name="テキスト 13"/>
        <xdr:cNvSpPr txBox="1">
          <a:spLocks noChangeArrowheads="1"/>
        </xdr:cNvSpPr>
      </xdr:nvSpPr>
      <xdr:spPr>
        <a:xfrm>
          <a:off x="95250" y="5724525"/>
          <a:ext cx="828675" cy="2552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0</xdr:col>
      <xdr:colOff>57150</xdr:colOff>
      <xdr:row>7</xdr:row>
      <xdr:rowOff>123825</xdr:rowOff>
    </xdr:from>
    <xdr:to>
      <xdr:col>1</xdr:col>
      <xdr:colOff>466725</xdr:colOff>
      <xdr:row>10</xdr:row>
      <xdr:rowOff>333375</xdr:rowOff>
    </xdr:to>
    <xdr:sp>
      <xdr:nvSpPr>
        <xdr:cNvPr id="3" name="テキスト 14"/>
        <xdr:cNvSpPr txBox="1">
          <a:spLocks noChangeArrowheads="1"/>
        </xdr:cNvSpPr>
      </xdr:nvSpPr>
      <xdr:spPr>
        <a:xfrm>
          <a:off x="57150" y="2543175"/>
          <a:ext cx="876300" cy="1409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幼稚園</a:t>
          </a:r>
        </a:p>
      </xdr:txBody>
    </xdr:sp>
    <xdr:clientData/>
  </xdr:twoCellAnchor>
  <xdr:twoCellAnchor>
    <xdr:from>
      <xdr:col>3</xdr:col>
      <xdr:colOff>114300</xdr:colOff>
      <xdr:row>3</xdr:row>
      <xdr:rowOff>114300</xdr:rowOff>
    </xdr:from>
    <xdr:to>
      <xdr:col>4</xdr:col>
      <xdr:colOff>409575</xdr:colOff>
      <xdr:row>6</xdr:row>
      <xdr:rowOff>333375</xdr:rowOff>
    </xdr:to>
    <xdr:sp>
      <xdr:nvSpPr>
        <xdr:cNvPr id="4" name="テキスト 15"/>
        <xdr:cNvSpPr txBox="1">
          <a:spLocks noChangeArrowheads="1"/>
        </xdr:cNvSpPr>
      </xdr:nvSpPr>
      <xdr:spPr>
        <a:xfrm>
          <a:off x="1943100" y="933450"/>
          <a:ext cx="952500" cy="1419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学校数</a:t>
          </a:r>
        </a:p>
      </xdr:txBody>
    </xdr:sp>
    <xdr:clientData/>
  </xdr:twoCellAnchor>
  <xdr:twoCellAnchor>
    <xdr:from>
      <xdr:col>5</xdr:col>
      <xdr:colOff>171450</xdr:colOff>
      <xdr:row>3</xdr:row>
      <xdr:rowOff>114300</xdr:rowOff>
    </xdr:from>
    <xdr:to>
      <xdr:col>5</xdr:col>
      <xdr:colOff>828675</xdr:colOff>
      <xdr:row>6</xdr:row>
      <xdr:rowOff>333375</xdr:rowOff>
    </xdr:to>
    <xdr:sp>
      <xdr:nvSpPr>
        <xdr:cNvPr id="5" name="テキスト 16"/>
        <xdr:cNvSpPr txBox="1">
          <a:spLocks noChangeArrowheads="1"/>
        </xdr:cNvSpPr>
      </xdr:nvSpPr>
      <xdr:spPr>
        <a:xfrm>
          <a:off x="3267075" y="933450"/>
          <a:ext cx="657225" cy="1419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学級数</a:t>
          </a:r>
        </a:p>
      </xdr:txBody>
    </xdr:sp>
    <xdr:clientData/>
  </xdr:twoCellAnchor>
  <xdr:twoCellAnchor>
    <xdr:from>
      <xdr:col>1</xdr:col>
      <xdr:colOff>95250</xdr:colOff>
      <xdr:row>24</xdr:row>
      <xdr:rowOff>28575</xdr:rowOff>
    </xdr:from>
    <xdr:to>
      <xdr:col>1</xdr:col>
      <xdr:colOff>466725</xdr:colOff>
      <xdr:row>28</xdr:row>
      <xdr:rowOff>47625</xdr:rowOff>
    </xdr:to>
    <xdr:sp>
      <xdr:nvSpPr>
        <xdr:cNvPr id="6" name="テキスト 17"/>
        <xdr:cNvSpPr txBox="1">
          <a:spLocks noChangeArrowheads="1"/>
        </xdr:cNvSpPr>
      </xdr:nvSpPr>
      <xdr:spPr>
        <a:xfrm>
          <a:off x="561975" y="9172575"/>
          <a:ext cx="371475" cy="1552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全日制</a:t>
          </a:r>
        </a:p>
      </xdr:txBody>
    </xdr:sp>
    <xdr:clientData/>
  </xdr:twoCellAnchor>
  <xdr:twoCellAnchor>
    <xdr:from>
      <xdr:col>2</xdr:col>
      <xdr:colOff>352425</xdr:colOff>
      <xdr:row>24</xdr:row>
      <xdr:rowOff>85725</xdr:rowOff>
    </xdr:from>
    <xdr:to>
      <xdr:col>2</xdr:col>
      <xdr:colOff>352425</xdr:colOff>
      <xdr:row>27</xdr:row>
      <xdr:rowOff>238125</xdr:rowOff>
    </xdr:to>
    <xdr:sp>
      <xdr:nvSpPr>
        <xdr:cNvPr id="7" name="Line 18"/>
        <xdr:cNvSpPr>
          <a:spLocks/>
        </xdr:cNvSpPr>
      </xdr:nvSpPr>
      <xdr:spPr>
        <a:xfrm>
          <a:off x="1285875" y="9229725"/>
          <a:ext cx="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</xdr:col>
      <xdr:colOff>352425</xdr:colOff>
      <xdr:row>24</xdr:row>
      <xdr:rowOff>57150</xdr:rowOff>
    </xdr:from>
    <xdr:to>
      <xdr:col>2</xdr:col>
      <xdr:colOff>409575</xdr:colOff>
      <xdr:row>24</xdr:row>
      <xdr:rowOff>85725</xdr:rowOff>
    </xdr:to>
    <xdr:sp>
      <xdr:nvSpPr>
        <xdr:cNvPr id="8" name="Line 22"/>
        <xdr:cNvSpPr>
          <a:spLocks/>
        </xdr:cNvSpPr>
      </xdr:nvSpPr>
      <xdr:spPr>
        <a:xfrm flipV="1">
          <a:off x="1285875" y="9201150"/>
          <a:ext cx="571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</xdr:col>
      <xdr:colOff>352425</xdr:colOff>
      <xdr:row>27</xdr:row>
      <xdr:rowOff>247650</xdr:rowOff>
    </xdr:from>
    <xdr:to>
      <xdr:col>2</xdr:col>
      <xdr:colOff>409575</xdr:colOff>
      <xdr:row>27</xdr:row>
      <xdr:rowOff>276225</xdr:rowOff>
    </xdr:to>
    <xdr:sp>
      <xdr:nvSpPr>
        <xdr:cNvPr id="9" name="Line 24"/>
        <xdr:cNvSpPr>
          <a:spLocks/>
        </xdr:cNvSpPr>
      </xdr:nvSpPr>
      <xdr:spPr>
        <a:xfrm>
          <a:off x="1285875" y="10591800"/>
          <a:ext cx="571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</xdr:col>
      <xdr:colOff>342900</xdr:colOff>
      <xdr:row>17</xdr:row>
      <xdr:rowOff>76200</xdr:rowOff>
    </xdr:from>
    <xdr:to>
      <xdr:col>2</xdr:col>
      <xdr:colOff>342900</xdr:colOff>
      <xdr:row>20</xdr:row>
      <xdr:rowOff>180975</xdr:rowOff>
    </xdr:to>
    <xdr:sp>
      <xdr:nvSpPr>
        <xdr:cNvPr id="10" name="Line 38"/>
        <xdr:cNvSpPr>
          <a:spLocks/>
        </xdr:cNvSpPr>
      </xdr:nvSpPr>
      <xdr:spPr>
        <a:xfrm>
          <a:off x="1276350" y="6496050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</xdr:col>
      <xdr:colOff>352425</xdr:colOff>
      <xdr:row>17</xdr:row>
      <xdr:rowOff>38100</xdr:rowOff>
    </xdr:from>
    <xdr:to>
      <xdr:col>2</xdr:col>
      <xdr:colOff>409575</xdr:colOff>
      <xdr:row>17</xdr:row>
      <xdr:rowOff>66675</xdr:rowOff>
    </xdr:to>
    <xdr:sp>
      <xdr:nvSpPr>
        <xdr:cNvPr id="11" name="Line 40"/>
        <xdr:cNvSpPr>
          <a:spLocks/>
        </xdr:cNvSpPr>
      </xdr:nvSpPr>
      <xdr:spPr>
        <a:xfrm flipV="1">
          <a:off x="1285875" y="6457950"/>
          <a:ext cx="571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</xdr:col>
      <xdr:colOff>352425</xdr:colOff>
      <xdr:row>20</xdr:row>
      <xdr:rowOff>180975</xdr:rowOff>
    </xdr:from>
    <xdr:to>
      <xdr:col>2</xdr:col>
      <xdr:colOff>409575</xdr:colOff>
      <xdr:row>20</xdr:row>
      <xdr:rowOff>209550</xdr:rowOff>
    </xdr:to>
    <xdr:sp>
      <xdr:nvSpPr>
        <xdr:cNvPr id="12" name="Line 41"/>
        <xdr:cNvSpPr>
          <a:spLocks/>
        </xdr:cNvSpPr>
      </xdr:nvSpPr>
      <xdr:spPr>
        <a:xfrm>
          <a:off x="1285875" y="7800975"/>
          <a:ext cx="571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46"/>
  <sheetViews>
    <sheetView showGridLines="0" showZeros="0" tabSelected="1" zoomScale="70" zoomScaleNormal="70" zoomScaleSheetLayoutView="70" workbookViewId="0" topLeftCell="A7">
      <selection activeCell="H14" sqref="H14"/>
    </sheetView>
  </sheetViews>
  <sheetFormatPr defaultColWidth="6.66015625" defaultRowHeight="18"/>
  <cols>
    <col min="1" max="2" width="4.08203125" style="1" customWidth="1"/>
    <col min="3" max="3" width="7.83203125" style="1" customWidth="1"/>
    <col min="4" max="4" width="5.75" style="1" customWidth="1"/>
    <col min="5" max="5" width="5.33203125" style="1" customWidth="1"/>
    <col min="6" max="6" width="8.58203125" style="1" customWidth="1"/>
    <col min="7" max="9" width="9.83203125" style="1" customWidth="1"/>
    <col min="10" max="10" width="8.33203125" style="1" customWidth="1"/>
    <col min="11" max="11" width="7.08203125" style="1" customWidth="1"/>
    <col min="12" max="12" width="8.75" style="1" customWidth="1"/>
    <col min="13" max="13" width="7.08203125" style="1" customWidth="1"/>
    <col min="14" max="15" width="5.5" style="1" customWidth="1"/>
    <col min="16" max="16" width="7.08203125" style="1" customWidth="1"/>
    <col min="17" max="17" width="6.33203125" style="1" customWidth="1"/>
    <col min="18" max="18" width="7.08203125" style="1" customWidth="1"/>
    <col min="19" max="16384" width="6.58203125" style="1" customWidth="1"/>
  </cols>
  <sheetData>
    <row r="1" spans="1:18" ht="11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25.5" customHeight="1">
      <c r="A2" s="8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27.75" customHeight="1" thickBot="1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 t="s">
        <v>49</v>
      </c>
      <c r="P3" s="10"/>
      <c r="Q3" s="10"/>
      <c r="R3" s="10"/>
    </row>
    <row r="4" spans="1:18" s="3" customFormat="1" ht="31.5" customHeight="1">
      <c r="A4" s="12"/>
      <c r="B4" s="12"/>
      <c r="C4" s="13"/>
      <c r="D4" s="13"/>
      <c r="E4" s="12"/>
      <c r="F4" s="13"/>
      <c r="G4" s="13"/>
      <c r="H4" s="12"/>
      <c r="I4" s="12"/>
      <c r="J4" s="13"/>
      <c r="K4" s="12"/>
      <c r="L4" s="12"/>
      <c r="M4" s="14"/>
      <c r="N4" s="15"/>
      <c r="O4" s="15"/>
      <c r="P4" s="13"/>
      <c r="Q4" s="12"/>
      <c r="R4" s="12"/>
    </row>
    <row r="5" spans="1:18" s="3" customFormat="1" ht="31.5" customHeight="1">
      <c r="A5" s="16" t="s">
        <v>3</v>
      </c>
      <c r="B5" s="15"/>
      <c r="C5" s="17" t="s">
        <v>4</v>
      </c>
      <c r="D5" s="14"/>
      <c r="E5" s="15"/>
      <c r="F5" s="17"/>
      <c r="G5" s="14" t="s">
        <v>5</v>
      </c>
      <c r="H5" s="15"/>
      <c r="I5" s="15"/>
      <c r="J5" s="14" t="s">
        <v>6</v>
      </c>
      <c r="K5" s="15"/>
      <c r="L5" s="15"/>
      <c r="M5" s="77" t="s">
        <v>2</v>
      </c>
      <c r="N5" s="78"/>
      <c r="O5" s="79"/>
      <c r="P5" s="14" t="s">
        <v>7</v>
      </c>
      <c r="Q5" s="15"/>
      <c r="R5" s="15"/>
    </row>
    <row r="6" spans="1:18" s="3" customFormat="1" ht="31.5" customHeight="1">
      <c r="A6" s="16" t="s">
        <v>8</v>
      </c>
      <c r="B6" s="15"/>
      <c r="C6" s="17" t="s">
        <v>9</v>
      </c>
      <c r="D6" s="14"/>
      <c r="E6" s="15"/>
      <c r="F6" s="17"/>
      <c r="G6" s="19"/>
      <c r="H6" s="20"/>
      <c r="I6" s="20"/>
      <c r="J6" s="19"/>
      <c r="K6" s="20"/>
      <c r="L6" s="20"/>
      <c r="M6" s="21"/>
      <c r="N6" s="22"/>
      <c r="O6" s="20"/>
      <c r="P6" s="19"/>
      <c r="Q6" s="20"/>
      <c r="R6" s="20"/>
    </row>
    <row r="7" spans="1:18" s="3" customFormat="1" ht="31.5" customHeight="1">
      <c r="A7" s="20"/>
      <c r="B7" s="20"/>
      <c r="C7" s="19"/>
      <c r="D7" s="23"/>
      <c r="E7" s="24"/>
      <c r="F7" s="25"/>
      <c r="G7" s="25" t="s">
        <v>10</v>
      </c>
      <c r="H7" s="25" t="s">
        <v>11</v>
      </c>
      <c r="I7" s="25" t="s">
        <v>12</v>
      </c>
      <c r="J7" s="25" t="s">
        <v>10</v>
      </c>
      <c r="K7" s="25" t="s">
        <v>11</v>
      </c>
      <c r="L7" s="25" t="s">
        <v>12</v>
      </c>
      <c r="M7" s="25" t="s">
        <v>10</v>
      </c>
      <c r="N7" s="25" t="s">
        <v>11</v>
      </c>
      <c r="O7" s="25" t="s">
        <v>12</v>
      </c>
      <c r="P7" s="25" t="s">
        <v>10</v>
      </c>
      <c r="Q7" s="25" t="s">
        <v>11</v>
      </c>
      <c r="R7" s="25" t="s">
        <v>12</v>
      </c>
    </row>
    <row r="8" spans="1:18" s="3" customFormat="1" ht="31.5" customHeight="1">
      <c r="A8" s="12"/>
      <c r="B8" s="12"/>
      <c r="C8" s="17" t="s">
        <v>10</v>
      </c>
      <c r="D8" s="26">
        <f>SUM(D9:D11)</f>
        <v>455</v>
      </c>
      <c r="E8" s="27" t="s">
        <v>46</v>
      </c>
      <c r="F8" s="26">
        <f>SUM(F9:F11)</f>
        <v>2841</v>
      </c>
      <c r="G8" s="26">
        <f aca="true" t="shared" si="0" ref="G8:G16">SUM(H8:I8)</f>
        <v>62895</v>
      </c>
      <c r="H8" s="26">
        <f>SUM(H9:H11)</f>
        <v>32083</v>
      </c>
      <c r="I8" s="26">
        <f>SUM(I9:I11)</f>
        <v>30812</v>
      </c>
      <c r="J8" s="26">
        <f aca="true" t="shared" si="1" ref="J8:J13">SUM(K8:L8)</f>
        <v>4978</v>
      </c>
      <c r="K8" s="26">
        <f>SUM(K9:K11)</f>
        <v>352</v>
      </c>
      <c r="L8" s="26">
        <f>SUM(L9:L11)</f>
        <v>4626</v>
      </c>
      <c r="M8" s="26">
        <f aca="true" t="shared" si="2" ref="M8:M13">SUM(N8:O8)</f>
        <v>424</v>
      </c>
      <c r="N8" s="26">
        <f>SUM(N9:N11)</f>
        <v>141</v>
      </c>
      <c r="O8" s="26">
        <f>SUM(O9:O11)</f>
        <v>283</v>
      </c>
      <c r="P8" s="26">
        <f aca="true" t="shared" si="3" ref="P8:P13">SUM(Q8:R8)</f>
        <v>412</v>
      </c>
      <c r="Q8" s="26">
        <f>SUM(Q9:Q11)</f>
        <v>299</v>
      </c>
      <c r="R8" s="26">
        <f>SUM(R9:R11)</f>
        <v>113</v>
      </c>
    </row>
    <row r="9" spans="1:18" s="3" customFormat="1" ht="31.5" customHeight="1">
      <c r="A9" s="28"/>
      <c r="B9" s="29"/>
      <c r="C9" s="17" t="s">
        <v>13</v>
      </c>
      <c r="D9" s="30">
        <v>1</v>
      </c>
      <c r="E9" s="31"/>
      <c r="F9" s="30">
        <v>3</v>
      </c>
      <c r="G9" s="26">
        <f t="shared" si="0"/>
        <v>49</v>
      </c>
      <c r="H9" s="30">
        <v>22</v>
      </c>
      <c r="I9" s="32">
        <v>27</v>
      </c>
      <c r="J9" s="26">
        <f t="shared" si="1"/>
        <v>6</v>
      </c>
      <c r="K9" s="30">
        <v>1</v>
      </c>
      <c r="L9" s="30">
        <v>5</v>
      </c>
      <c r="M9" s="26">
        <f t="shared" si="2"/>
        <v>0</v>
      </c>
      <c r="N9" s="30"/>
      <c r="O9" s="30"/>
      <c r="P9" s="26">
        <f t="shared" si="3"/>
        <v>0</v>
      </c>
      <c r="Q9" s="30"/>
      <c r="R9" s="30"/>
    </row>
    <row r="10" spans="1:18" s="3" customFormat="1" ht="31.5" customHeight="1">
      <c r="A10" s="28"/>
      <c r="B10" s="29"/>
      <c r="C10" s="17" t="s">
        <v>15</v>
      </c>
      <c r="D10" s="30">
        <v>46</v>
      </c>
      <c r="E10" s="27"/>
      <c r="F10" s="30">
        <v>145</v>
      </c>
      <c r="G10" s="26">
        <f t="shared" si="0"/>
        <v>2826</v>
      </c>
      <c r="H10" s="30">
        <v>1452</v>
      </c>
      <c r="I10" s="30">
        <v>1374</v>
      </c>
      <c r="J10" s="26">
        <f t="shared" si="1"/>
        <v>258</v>
      </c>
      <c r="K10" s="30">
        <v>13</v>
      </c>
      <c r="L10" s="30">
        <v>245</v>
      </c>
      <c r="M10" s="26">
        <f t="shared" si="2"/>
        <v>13</v>
      </c>
      <c r="N10" s="30">
        <v>0</v>
      </c>
      <c r="O10" s="30">
        <v>13</v>
      </c>
      <c r="P10" s="26">
        <f t="shared" si="3"/>
        <v>4</v>
      </c>
      <c r="Q10" s="30">
        <v>1</v>
      </c>
      <c r="R10" s="30">
        <v>3</v>
      </c>
    </row>
    <row r="11" spans="1:18" s="3" customFormat="1" ht="31.5" customHeight="1">
      <c r="A11" s="33"/>
      <c r="B11" s="34"/>
      <c r="C11" s="25" t="s">
        <v>16</v>
      </c>
      <c r="D11" s="35">
        <v>408</v>
      </c>
      <c r="E11" s="36" t="s">
        <v>46</v>
      </c>
      <c r="F11" s="35">
        <v>2693</v>
      </c>
      <c r="G11" s="37">
        <f t="shared" si="0"/>
        <v>60020</v>
      </c>
      <c r="H11" s="35">
        <v>30609</v>
      </c>
      <c r="I11" s="35">
        <v>29411</v>
      </c>
      <c r="J11" s="37">
        <f t="shared" si="1"/>
        <v>4714</v>
      </c>
      <c r="K11" s="35">
        <v>338</v>
      </c>
      <c r="L11" s="35">
        <v>4376</v>
      </c>
      <c r="M11" s="37">
        <f t="shared" si="2"/>
        <v>411</v>
      </c>
      <c r="N11" s="35">
        <v>141</v>
      </c>
      <c r="O11" s="35">
        <v>270</v>
      </c>
      <c r="P11" s="37">
        <f t="shared" si="3"/>
        <v>408</v>
      </c>
      <c r="Q11" s="35">
        <v>298</v>
      </c>
      <c r="R11" s="35">
        <v>110</v>
      </c>
    </row>
    <row r="12" spans="1:18" s="3" customFormat="1" ht="31.5" customHeight="1">
      <c r="A12" s="12"/>
      <c r="B12" s="12"/>
      <c r="C12" s="17" t="s">
        <v>10</v>
      </c>
      <c r="D12" s="26">
        <f>SUM(D13:D15)</f>
        <v>742</v>
      </c>
      <c r="E12" s="38" t="s">
        <v>47</v>
      </c>
      <c r="F12" s="26">
        <f>SUM(F13:F15)</f>
        <v>11246</v>
      </c>
      <c r="G12" s="26">
        <f t="shared" si="0"/>
        <v>278932</v>
      </c>
      <c r="H12" s="26">
        <f>SUM(H13:H15)</f>
        <v>142545</v>
      </c>
      <c r="I12" s="26">
        <f>SUM(I13:I15)</f>
        <v>136387</v>
      </c>
      <c r="J12" s="26">
        <f t="shared" si="1"/>
        <v>16838</v>
      </c>
      <c r="K12" s="26">
        <f>SUM(K13:K15)</f>
        <v>5796</v>
      </c>
      <c r="L12" s="26">
        <f>SUM(L13:L15)</f>
        <v>11042</v>
      </c>
      <c r="M12" s="26">
        <f t="shared" si="2"/>
        <v>911</v>
      </c>
      <c r="N12" s="26">
        <f>SUM(N13:N15)</f>
        <v>306</v>
      </c>
      <c r="O12" s="26">
        <f>SUM(O13:O15)</f>
        <v>605</v>
      </c>
      <c r="P12" s="26">
        <f t="shared" si="3"/>
        <v>2021</v>
      </c>
      <c r="Q12" s="26">
        <f>SUM(Q13:Q15)</f>
        <v>444</v>
      </c>
      <c r="R12" s="26">
        <f>SUM(R13:R15)</f>
        <v>1577</v>
      </c>
    </row>
    <row r="13" spans="1:18" s="3" customFormat="1" ht="31.5" customHeight="1">
      <c r="A13" s="28"/>
      <c r="B13" s="15"/>
      <c r="C13" s="17" t="s">
        <v>13</v>
      </c>
      <c r="D13" s="30">
        <v>3</v>
      </c>
      <c r="E13" s="39"/>
      <c r="F13" s="30">
        <v>43</v>
      </c>
      <c r="G13" s="26">
        <f t="shared" si="0"/>
        <v>1292</v>
      </c>
      <c r="H13" s="30">
        <v>650</v>
      </c>
      <c r="I13" s="30">
        <v>642</v>
      </c>
      <c r="J13" s="26">
        <f t="shared" si="1"/>
        <v>62</v>
      </c>
      <c r="K13" s="30">
        <v>45</v>
      </c>
      <c r="L13" s="30">
        <v>17</v>
      </c>
      <c r="M13" s="26">
        <f t="shared" si="2"/>
        <v>6</v>
      </c>
      <c r="N13" s="30">
        <v>2</v>
      </c>
      <c r="O13" s="30">
        <v>4</v>
      </c>
      <c r="P13" s="26">
        <f t="shared" si="3"/>
        <v>2</v>
      </c>
      <c r="Q13" s="30">
        <v>1</v>
      </c>
      <c r="R13" s="30">
        <v>1</v>
      </c>
    </row>
    <row r="14" spans="1:18" s="3" customFormat="1" ht="31.5" customHeight="1">
      <c r="A14" s="28"/>
      <c r="B14" s="15"/>
      <c r="C14" s="17" t="s">
        <v>15</v>
      </c>
      <c r="D14" s="30">
        <v>730</v>
      </c>
      <c r="E14" s="40" t="s">
        <v>47</v>
      </c>
      <c r="F14" s="30">
        <v>11118</v>
      </c>
      <c r="G14" s="26">
        <f t="shared" si="0"/>
        <v>275145</v>
      </c>
      <c r="H14" s="30">
        <v>140930</v>
      </c>
      <c r="I14" s="30">
        <v>134215</v>
      </c>
      <c r="J14" s="26">
        <f aca="true" t="shared" si="4" ref="J14:J20">SUM(K14:L14)</f>
        <v>16616</v>
      </c>
      <c r="K14" s="30">
        <v>5681</v>
      </c>
      <c r="L14" s="30">
        <v>10935</v>
      </c>
      <c r="M14" s="26">
        <f>SUM(N14:O14)</f>
        <v>880</v>
      </c>
      <c r="N14" s="30">
        <v>296</v>
      </c>
      <c r="O14" s="30">
        <v>584</v>
      </c>
      <c r="P14" s="26">
        <f aca="true" t="shared" si="5" ref="P14:P27">SUM(Q14:R14)</f>
        <v>2001</v>
      </c>
      <c r="Q14" s="30">
        <v>439</v>
      </c>
      <c r="R14" s="30">
        <v>1562</v>
      </c>
    </row>
    <row r="15" spans="1:18" s="3" customFormat="1" ht="31.5" customHeight="1">
      <c r="A15" s="33"/>
      <c r="B15" s="24"/>
      <c r="C15" s="25" t="s">
        <v>16</v>
      </c>
      <c r="D15" s="35">
        <v>9</v>
      </c>
      <c r="E15" s="41"/>
      <c r="F15" s="35">
        <v>85</v>
      </c>
      <c r="G15" s="37">
        <f t="shared" si="0"/>
        <v>2495</v>
      </c>
      <c r="H15" s="35">
        <v>965</v>
      </c>
      <c r="I15" s="35">
        <v>1530</v>
      </c>
      <c r="J15" s="37">
        <f t="shared" si="4"/>
        <v>160</v>
      </c>
      <c r="K15" s="35">
        <v>70</v>
      </c>
      <c r="L15" s="35">
        <v>90</v>
      </c>
      <c r="M15" s="37">
        <f>SUM(N15:O15)</f>
        <v>25</v>
      </c>
      <c r="N15" s="35">
        <v>8</v>
      </c>
      <c r="O15" s="35">
        <v>17</v>
      </c>
      <c r="P15" s="37">
        <f t="shared" si="5"/>
        <v>18</v>
      </c>
      <c r="Q15" s="35">
        <v>4</v>
      </c>
      <c r="R15" s="35">
        <v>14</v>
      </c>
    </row>
    <row r="16" spans="1:18" s="3" customFormat="1" ht="31.5" customHeight="1">
      <c r="A16" s="12"/>
      <c r="B16" s="12"/>
      <c r="C16" s="17" t="s">
        <v>10</v>
      </c>
      <c r="D16" s="26">
        <f>SUM(D17:D22)-(D19+D20)</f>
        <v>365</v>
      </c>
      <c r="E16" s="27" t="s">
        <v>17</v>
      </c>
      <c r="F16" s="26">
        <f>SUM(F17,F18,F22)</f>
        <v>4684</v>
      </c>
      <c r="G16" s="26">
        <f t="shared" si="0"/>
        <v>136806</v>
      </c>
      <c r="H16" s="26">
        <f>SUM(H17,H18,H22)</f>
        <v>69633</v>
      </c>
      <c r="I16" s="26">
        <f>SUM(I17,I18,I22)</f>
        <v>67173</v>
      </c>
      <c r="J16" s="26">
        <f t="shared" si="4"/>
        <v>9763</v>
      </c>
      <c r="K16" s="26">
        <f>SUM(K17,K18,K22)</f>
        <v>5322</v>
      </c>
      <c r="L16" s="26">
        <f>SUM(L17,L18,L22)</f>
        <v>4441</v>
      </c>
      <c r="M16" s="26">
        <f>SUM(N16:O16)</f>
        <v>502</v>
      </c>
      <c r="N16" s="26">
        <f>SUM(N17,N18,N22)</f>
        <v>215</v>
      </c>
      <c r="O16" s="26">
        <f>SUM(O17,O18,O22)</f>
        <v>287</v>
      </c>
      <c r="P16" s="26">
        <f>SUM(Q16:R16)</f>
        <v>831</v>
      </c>
      <c r="Q16" s="26">
        <f>SUM(Q17,Q18,Q22)</f>
        <v>323</v>
      </c>
      <c r="R16" s="26">
        <f>SUM(R17,R18,R22)</f>
        <v>508</v>
      </c>
    </row>
    <row r="17" spans="1:18" s="3" customFormat="1" ht="31.5" customHeight="1">
      <c r="A17" s="16"/>
      <c r="B17" s="15"/>
      <c r="C17" s="17" t="s">
        <v>13</v>
      </c>
      <c r="D17" s="30">
        <v>3</v>
      </c>
      <c r="E17" s="31"/>
      <c r="F17" s="30">
        <v>30</v>
      </c>
      <c r="G17" s="26">
        <f>SUM(H17:I17)</f>
        <v>1091</v>
      </c>
      <c r="H17" s="30">
        <v>542</v>
      </c>
      <c r="I17" s="30">
        <v>549</v>
      </c>
      <c r="J17" s="26">
        <f t="shared" si="4"/>
        <v>55</v>
      </c>
      <c r="K17" s="30">
        <v>36</v>
      </c>
      <c r="L17" s="30">
        <v>19</v>
      </c>
      <c r="M17" s="26">
        <f aca="true" t="shared" si="6" ref="M17:M22">SUM(N17:O17)</f>
        <v>0</v>
      </c>
      <c r="N17" s="30">
        <v>0</v>
      </c>
      <c r="O17" s="30"/>
      <c r="P17" s="26">
        <f t="shared" si="5"/>
        <v>0</v>
      </c>
      <c r="Q17" s="30"/>
      <c r="R17" s="30"/>
    </row>
    <row r="18" spans="1:18" s="3" customFormat="1" ht="31.5" customHeight="1">
      <c r="A18" s="16"/>
      <c r="B18" s="15"/>
      <c r="C18" s="18" t="s">
        <v>44</v>
      </c>
      <c r="D18" s="30">
        <v>335</v>
      </c>
      <c r="E18" s="27" t="s">
        <v>17</v>
      </c>
      <c r="F18" s="30">
        <v>4424</v>
      </c>
      <c r="G18" s="26">
        <f>SUM(H18:I18)</f>
        <v>128543</v>
      </c>
      <c r="H18" s="30">
        <v>66039</v>
      </c>
      <c r="I18" s="30">
        <v>62504</v>
      </c>
      <c r="J18" s="26">
        <f t="shared" si="4"/>
        <v>9218</v>
      </c>
      <c r="K18" s="30">
        <v>5014</v>
      </c>
      <c r="L18" s="30">
        <v>4204</v>
      </c>
      <c r="M18" s="26">
        <f t="shared" si="6"/>
        <v>441</v>
      </c>
      <c r="N18" s="30">
        <v>197</v>
      </c>
      <c r="O18" s="30">
        <v>244</v>
      </c>
      <c r="P18" s="26">
        <f>SUM(Q18:R18)</f>
        <v>802</v>
      </c>
      <c r="Q18" s="30">
        <v>314</v>
      </c>
      <c r="R18" s="30">
        <v>488</v>
      </c>
    </row>
    <row r="19" spans="1:18" s="3" customFormat="1" ht="31.5" customHeight="1">
      <c r="A19" s="16"/>
      <c r="B19" s="15"/>
      <c r="C19" s="18" t="s">
        <v>45</v>
      </c>
      <c r="D19" s="30">
        <v>4</v>
      </c>
      <c r="E19" s="27"/>
      <c r="F19" s="30">
        <v>30</v>
      </c>
      <c r="G19" s="26">
        <f>SUM(H19:I19)</f>
        <v>1188</v>
      </c>
      <c r="H19" s="30">
        <v>503</v>
      </c>
      <c r="I19" s="30">
        <v>685</v>
      </c>
      <c r="J19" s="26">
        <f t="shared" si="4"/>
        <v>59</v>
      </c>
      <c r="K19" s="30">
        <v>37</v>
      </c>
      <c r="L19" s="30">
        <v>22</v>
      </c>
      <c r="M19" s="26">
        <f t="shared" si="6"/>
        <v>4</v>
      </c>
      <c r="N19" s="30">
        <v>4</v>
      </c>
      <c r="O19" s="30">
        <v>0</v>
      </c>
      <c r="P19" s="26">
        <f>SUM(Q19:R19)</f>
        <v>0</v>
      </c>
      <c r="Q19" s="30"/>
      <c r="R19" s="30"/>
    </row>
    <row r="20" spans="1:18" s="3" customFormat="1" ht="31.5" customHeight="1">
      <c r="A20" s="16"/>
      <c r="B20" s="15"/>
      <c r="C20" s="18" t="s">
        <v>38</v>
      </c>
      <c r="D20" s="30">
        <f>D18-D19</f>
        <v>331</v>
      </c>
      <c r="E20" s="27" t="s">
        <v>17</v>
      </c>
      <c r="F20" s="30">
        <f>+F18-F19</f>
        <v>4394</v>
      </c>
      <c r="G20" s="26">
        <f>SUM(H20:I20)</f>
        <v>127355</v>
      </c>
      <c r="H20" s="30">
        <f>+H18-H19</f>
        <v>65536</v>
      </c>
      <c r="I20" s="30">
        <f>+I18-I19</f>
        <v>61819</v>
      </c>
      <c r="J20" s="26">
        <f t="shared" si="4"/>
        <v>9159</v>
      </c>
      <c r="K20" s="30">
        <f>+K18-K19</f>
        <v>4977</v>
      </c>
      <c r="L20" s="30">
        <f>+L18-L19</f>
        <v>4182</v>
      </c>
      <c r="M20" s="26">
        <f t="shared" si="6"/>
        <v>437</v>
      </c>
      <c r="N20" s="30">
        <f>+N18-N19</f>
        <v>193</v>
      </c>
      <c r="O20" s="30">
        <f>+O18-O19</f>
        <v>244</v>
      </c>
      <c r="P20" s="26">
        <f>SUM(Q20:R20)</f>
        <v>802</v>
      </c>
      <c r="Q20" s="30">
        <f>+Q18-Q19</f>
        <v>314</v>
      </c>
      <c r="R20" s="30">
        <f>+R18-R19</f>
        <v>488</v>
      </c>
    </row>
    <row r="21" spans="1:18" s="3" customFormat="1" ht="25.5" customHeight="1">
      <c r="A21" s="16"/>
      <c r="B21" s="15"/>
      <c r="C21" s="42" t="s">
        <v>41</v>
      </c>
      <c r="D21" s="30"/>
      <c r="E21" s="27"/>
      <c r="F21" s="30"/>
      <c r="G21" s="26"/>
      <c r="H21" s="30"/>
      <c r="I21" s="30"/>
      <c r="J21" s="26"/>
      <c r="K21" s="30"/>
      <c r="L21" s="30"/>
      <c r="M21" s="26"/>
      <c r="N21" s="30"/>
      <c r="O21" s="30"/>
      <c r="P21" s="26"/>
      <c r="Q21" s="30"/>
      <c r="R21" s="30"/>
    </row>
    <row r="22" spans="1:18" s="3" customFormat="1" ht="31.5" customHeight="1">
      <c r="A22" s="43"/>
      <c r="B22" s="24"/>
      <c r="C22" s="25" t="s">
        <v>16</v>
      </c>
      <c r="D22" s="35">
        <v>27</v>
      </c>
      <c r="E22" s="44"/>
      <c r="F22" s="35">
        <v>230</v>
      </c>
      <c r="G22" s="45">
        <f aca="true" t="shared" si="7" ref="G22:G27">SUM(H22:I22)</f>
        <v>7172</v>
      </c>
      <c r="H22" s="35">
        <v>3052</v>
      </c>
      <c r="I22" s="35">
        <v>4120</v>
      </c>
      <c r="J22" s="45">
        <f aca="true" t="shared" si="8" ref="J22:J27">SUM(K22:L22)</f>
        <v>490</v>
      </c>
      <c r="K22" s="35">
        <v>272</v>
      </c>
      <c r="L22" s="35">
        <v>218</v>
      </c>
      <c r="M22" s="45">
        <f t="shared" si="6"/>
        <v>61</v>
      </c>
      <c r="N22" s="35">
        <v>18</v>
      </c>
      <c r="O22" s="35">
        <v>43</v>
      </c>
      <c r="P22" s="37">
        <f t="shared" si="5"/>
        <v>29</v>
      </c>
      <c r="Q22" s="35">
        <v>9</v>
      </c>
      <c r="R22" s="35">
        <v>20</v>
      </c>
    </row>
    <row r="23" spans="1:18" s="3" customFormat="1" ht="31.5" customHeight="1">
      <c r="A23" s="75" t="s">
        <v>50</v>
      </c>
      <c r="B23" s="76"/>
      <c r="C23" s="46" t="s">
        <v>51</v>
      </c>
      <c r="D23" s="47">
        <v>1</v>
      </c>
      <c r="E23" s="48"/>
      <c r="F23" s="47">
        <v>10</v>
      </c>
      <c r="G23" s="49">
        <f t="shared" si="7"/>
        <v>179</v>
      </c>
      <c r="H23" s="47">
        <v>100</v>
      </c>
      <c r="I23" s="47">
        <v>79</v>
      </c>
      <c r="J23" s="49">
        <f t="shared" si="8"/>
        <v>25</v>
      </c>
      <c r="K23" s="47">
        <v>12</v>
      </c>
      <c r="L23" s="47">
        <v>13</v>
      </c>
      <c r="M23" s="49">
        <f>SUM(N23:O23)</f>
        <v>2</v>
      </c>
      <c r="N23" s="47"/>
      <c r="O23" s="47">
        <v>2</v>
      </c>
      <c r="P23" s="49">
        <f>SUM(Q23:R23)</f>
        <v>6</v>
      </c>
      <c r="Q23" s="47"/>
      <c r="R23" s="47">
        <v>6</v>
      </c>
    </row>
    <row r="24" spans="1:18" s="3" customFormat="1" ht="31.5" customHeight="1">
      <c r="A24" s="2"/>
      <c r="B24" s="60"/>
      <c r="C24" s="61" t="s">
        <v>10</v>
      </c>
      <c r="D24" s="62">
        <f>D25+D29</f>
        <v>161</v>
      </c>
      <c r="E24" s="2"/>
      <c r="F24" s="62">
        <f>F25</f>
        <v>1931</v>
      </c>
      <c r="G24" s="62">
        <f t="shared" si="7"/>
        <v>127199</v>
      </c>
      <c r="H24" s="62">
        <f>H25+H29</f>
        <v>64071</v>
      </c>
      <c r="I24" s="62">
        <f>I25+I29</f>
        <v>63128</v>
      </c>
      <c r="J24" s="62">
        <f t="shared" si="8"/>
        <v>8214</v>
      </c>
      <c r="K24" s="62">
        <f>K25+K29</f>
        <v>5447</v>
      </c>
      <c r="L24" s="62">
        <f>L25+L29</f>
        <v>2767</v>
      </c>
      <c r="M24" s="62">
        <f>SUM(N24:O24)</f>
        <v>1034</v>
      </c>
      <c r="N24" s="62">
        <f>N25+N29</f>
        <v>463</v>
      </c>
      <c r="O24" s="62">
        <f>O25+O29</f>
        <v>571</v>
      </c>
      <c r="P24" s="62">
        <f>SUM(Q24:R24)</f>
        <v>794</v>
      </c>
      <c r="Q24" s="62">
        <f>Q25+Q29</f>
        <v>458</v>
      </c>
      <c r="R24" s="62">
        <f>R25+R29</f>
        <v>336</v>
      </c>
    </row>
    <row r="25" spans="1:18" s="3" customFormat="1" ht="31.5" customHeight="1">
      <c r="A25" s="12"/>
      <c r="B25" s="50"/>
      <c r="C25" s="18" t="s">
        <v>18</v>
      </c>
      <c r="D25" s="26">
        <f>D26+D27</f>
        <v>101</v>
      </c>
      <c r="E25" s="51"/>
      <c r="F25" s="26">
        <v>1931</v>
      </c>
      <c r="G25" s="26">
        <f t="shared" si="7"/>
        <v>73660</v>
      </c>
      <c r="H25" s="26">
        <f>SUM(H26:H27)</f>
        <v>36836</v>
      </c>
      <c r="I25" s="26">
        <f>SUM(I26:I27)</f>
        <v>36824</v>
      </c>
      <c r="J25" s="26">
        <f t="shared" si="8"/>
        <v>5126</v>
      </c>
      <c r="K25" s="26">
        <f>SUM(K26:K27)</f>
        <v>3322</v>
      </c>
      <c r="L25" s="26">
        <f>SUM(L26:L27)</f>
        <v>1804</v>
      </c>
      <c r="M25" s="26">
        <f>SUM(N25:O25)</f>
        <v>625</v>
      </c>
      <c r="N25" s="26">
        <f>SUM(N26:N27)</f>
        <v>258</v>
      </c>
      <c r="O25" s="26">
        <f>SUM(O26:O27)</f>
        <v>367</v>
      </c>
      <c r="P25" s="26">
        <f t="shared" si="5"/>
        <v>586</v>
      </c>
      <c r="Q25" s="26">
        <f>SUM(Q26:Q27)</f>
        <v>339</v>
      </c>
      <c r="R25" s="26">
        <f>SUM(R26:R27)</f>
        <v>247</v>
      </c>
    </row>
    <row r="26" spans="1:18" s="3" customFormat="1" ht="31.5" customHeight="1">
      <c r="A26" s="12"/>
      <c r="B26" s="50"/>
      <c r="C26" s="18" t="s">
        <v>19</v>
      </c>
      <c r="D26" s="30">
        <v>92</v>
      </c>
      <c r="E26" s="12"/>
      <c r="F26" s="30">
        <f>F25-F27</f>
        <v>1756</v>
      </c>
      <c r="G26" s="26">
        <f t="shared" si="7"/>
        <v>66993</v>
      </c>
      <c r="H26" s="30">
        <v>34295</v>
      </c>
      <c r="I26" s="30">
        <v>32698</v>
      </c>
      <c r="J26" s="26">
        <f t="shared" si="8"/>
        <v>4607</v>
      </c>
      <c r="K26" s="30">
        <v>3010</v>
      </c>
      <c r="L26" s="30">
        <v>1597</v>
      </c>
      <c r="M26" s="26">
        <f>SUM(N26:O26)</f>
        <v>587</v>
      </c>
      <c r="N26" s="30">
        <v>241</v>
      </c>
      <c r="O26" s="30">
        <v>346</v>
      </c>
      <c r="P26" s="26">
        <f t="shared" si="5"/>
        <v>538</v>
      </c>
      <c r="Q26" s="30">
        <v>311</v>
      </c>
      <c r="R26" s="30">
        <v>227</v>
      </c>
    </row>
    <row r="27" spans="1:18" s="3" customFormat="1" ht="31.5" customHeight="1">
      <c r="A27" s="12"/>
      <c r="B27" s="50"/>
      <c r="C27" s="18" t="s">
        <v>20</v>
      </c>
      <c r="D27" s="30">
        <v>9</v>
      </c>
      <c r="E27" s="12"/>
      <c r="F27" s="30">
        <v>175</v>
      </c>
      <c r="G27" s="26">
        <f t="shared" si="7"/>
        <v>6667</v>
      </c>
      <c r="H27" s="30">
        <v>2541</v>
      </c>
      <c r="I27" s="30">
        <v>4126</v>
      </c>
      <c r="J27" s="26">
        <f t="shared" si="8"/>
        <v>519</v>
      </c>
      <c r="K27" s="30">
        <v>312</v>
      </c>
      <c r="L27" s="30">
        <v>207</v>
      </c>
      <c r="M27" s="26">
        <f>SUM(N27:O27)</f>
        <v>38</v>
      </c>
      <c r="N27" s="30">
        <v>17</v>
      </c>
      <c r="O27" s="30">
        <v>21</v>
      </c>
      <c r="P27" s="26">
        <f t="shared" si="5"/>
        <v>48</v>
      </c>
      <c r="Q27" s="30">
        <v>28</v>
      </c>
      <c r="R27" s="30">
        <v>20</v>
      </c>
    </row>
    <row r="28" spans="1:18" s="3" customFormat="1" ht="26.25" customHeight="1">
      <c r="A28" s="52" t="s">
        <v>21</v>
      </c>
      <c r="B28" s="13"/>
      <c r="C28" s="53" t="s">
        <v>22</v>
      </c>
      <c r="D28" s="30"/>
      <c r="E28" s="12"/>
      <c r="F28" s="30" t="s">
        <v>14</v>
      </c>
      <c r="G28" s="26"/>
      <c r="H28" s="30"/>
      <c r="I28" s="30"/>
      <c r="J28" s="13"/>
      <c r="K28" s="30"/>
      <c r="L28" s="30"/>
      <c r="M28" s="13"/>
      <c r="N28" s="30"/>
      <c r="O28" s="30"/>
      <c r="P28" s="13"/>
      <c r="Q28" s="30"/>
      <c r="R28" s="30"/>
    </row>
    <row r="29" spans="1:18" s="3" customFormat="1" ht="31.5" customHeight="1">
      <c r="A29" s="54"/>
      <c r="B29" s="19"/>
      <c r="C29" s="55" t="s">
        <v>23</v>
      </c>
      <c r="D29" s="35">
        <v>60</v>
      </c>
      <c r="E29" s="20"/>
      <c r="F29" s="35"/>
      <c r="G29" s="37">
        <f aca="true" t="shared" si="9" ref="G29:G37">SUM(H29:I29)</f>
        <v>53539</v>
      </c>
      <c r="H29" s="35">
        <v>27235</v>
      </c>
      <c r="I29" s="35">
        <v>26304</v>
      </c>
      <c r="J29" s="37">
        <f aca="true" t="shared" si="10" ref="J29:J34">SUM(K29:L29)</f>
        <v>3088</v>
      </c>
      <c r="K29" s="35">
        <v>2125</v>
      </c>
      <c r="L29" s="35">
        <v>963</v>
      </c>
      <c r="M29" s="37">
        <f>SUM(N29:O29)</f>
        <v>409</v>
      </c>
      <c r="N29" s="35">
        <v>205</v>
      </c>
      <c r="O29" s="35">
        <v>204</v>
      </c>
      <c r="P29" s="37">
        <f aca="true" t="shared" si="11" ref="P29:P35">SUM(Q29:R29)</f>
        <v>208</v>
      </c>
      <c r="Q29" s="35">
        <v>119</v>
      </c>
      <c r="R29" s="35">
        <v>89</v>
      </c>
    </row>
    <row r="30" spans="1:18" s="3" customFormat="1" ht="31.5" customHeight="1">
      <c r="A30" s="52" t="s">
        <v>24</v>
      </c>
      <c r="B30" s="17" t="s">
        <v>25</v>
      </c>
      <c r="C30" s="17" t="s">
        <v>10</v>
      </c>
      <c r="D30" s="26">
        <f>SUM(D31:D32)</f>
        <v>21</v>
      </c>
      <c r="E30" s="27" t="s">
        <v>48</v>
      </c>
      <c r="F30" s="26">
        <f>SUM(F32+F31)</f>
        <v>168</v>
      </c>
      <c r="G30" s="26">
        <f t="shared" si="9"/>
        <v>3230</v>
      </c>
      <c r="H30" s="26">
        <f>H31+H32</f>
        <v>1697</v>
      </c>
      <c r="I30" s="26">
        <f aca="true" t="shared" si="12" ref="I30:Q30">I31+I32</f>
        <v>1533</v>
      </c>
      <c r="J30" s="26">
        <f t="shared" si="12"/>
        <v>349</v>
      </c>
      <c r="K30" s="26">
        <f t="shared" si="12"/>
        <v>249</v>
      </c>
      <c r="L30" s="26">
        <f t="shared" si="12"/>
        <v>100</v>
      </c>
      <c r="M30" s="26">
        <f t="shared" si="12"/>
        <v>40</v>
      </c>
      <c r="N30" s="26">
        <f t="shared" si="12"/>
        <v>29</v>
      </c>
      <c r="O30" s="26">
        <f t="shared" si="12"/>
        <v>11</v>
      </c>
      <c r="P30" s="26">
        <f t="shared" si="12"/>
        <v>17</v>
      </c>
      <c r="Q30" s="26">
        <f t="shared" si="12"/>
        <v>11</v>
      </c>
      <c r="R30" s="26">
        <f>R31+R32</f>
        <v>6</v>
      </c>
    </row>
    <row r="31" spans="1:18" s="3" customFormat="1" ht="31.5" customHeight="1">
      <c r="A31" s="54"/>
      <c r="B31" s="17" t="s">
        <v>26</v>
      </c>
      <c r="C31" s="17" t="s">
        <v>27</v>
      </c>
      <c r="D31" s="30">
        <v>21</v>
      </c>
      <c r="E31" s="31"/>
      <c r="F31" s="30">
        <v>157</v>
      </c>
      <c r="G31" s="26">
        <f>SUM(H31:I31)</f>
        <v>3114</v>
      </c>
      <c r="H31" s="30">
        <v>1622</v>
      </c>
      <c r="I31" s="30">
        <v>1492</v>
      </c>
      <c r="J31" s="26">
        <f t="shared" si="10"/>
        <v>320</v>
      </c>
      <c r="K31" s="30">
        <v>231</v>
      </c>
      <c r="L31" s="30">
        <v>89</v>
      </c>
      <c r="M31" s="26">
        <f>SUM(N31:O31)</f>
        <v>37</v>
      </c>
      <c r="N31" s="30">
        <v>29</v>
      </c>
      <c r="O31" s="30">
        <v>8</v>
      </c>
      <c r="P31" s="26">
        <f t="shared" si="11"/>
        <v>17</v>
      </c>
      <c r="Q31" s="30">
        <v>11</v>
      </c>
      <c r="R31" s="30">
        <v>6</v>
      </c>
    </row>
    <row r="32" spans="1:18" s="3" customFormat="1" ht="31.5" customHeight="1">
      <c r="A32" s="52" t="s">
        <v>28</v>
      </c>
      <c r="B32" s="25" t="s">
        <v>29</v>
      </c>
      <c r="C32" s="25" t="s">
        <v>39</v>
      </c>
      <c r="D32" s="35"/>
      <c r="E32" s="56" t="s">
        <v>48</v>
      </c>
      <c r="F32" s="35">
        <v>11</v>
      </c>
      <c r="G32" s="37">
        <f t="shared" si="9"/>
        <v>116</v>
      </c>
      <c r="H32" s="35">
        <v>75</v>
      </c>
      <c r="I32" s="35">
        <v>41</v>
      </c>
      <c r="J32" s="37">
        <f t="shared" si="10"/>
        <v>29</v>
      </c>
      <c r="K32" s="35">
        <v>18</v>
      </c>
      <c r="L32" s="35">
        <v>11</v>
      </c>
      <c r="M32" s="37">
        <f>SUM(N32:O32)</f>
        <v>3</v>
      </c>
      <c r="N32" s="35">
        <v>0</v>
      </c>
      <c r="O32" s="35">
        <v>3</v>
      </c>
      <c r="P32" s="37">
        <f t="shared" si="11"/>
        <v>0</v>
      </c>
      <c r="Q32" s="35"/>
      <c r="R32" s="35">
        <v>0</v>
      </c>
    </row>
    <row r="33" spans="1:18" s="3" customFormat="1" ht="31.5" customHeight="1">
      <c r="A33" s="54"/>
      <c r="B33" s="17" t="s">
        <v>30</v>
      </c>
      <c r="C33" s="17" t="s">
        <v>10</v>
      </c>
      <c r="D33" s="26">
        <f>SUM(D34:D35)</f>
        <v>6</v>
      </c>
      <c r="E33" s="12"/>
      <c r="F33" s="13"/>
      <c r="G33" s="26">
        <f t="shared" si="9"/>
        <v>3158</v>
      </c>
      <c r="H33" s="26">
        <f aca="true" t="shared" si="13" ref="H33:O33">SUM(H34:H35)</f>
        <v>1749</v>
      </c>
      <c r="I33" s="26">
        <f t="shared" si="13"/>
        <v>1409</v>
      </c>
      <c r="J33" s="26">
        <f t="shared" si="13"/>
        <v>63</v>
      </c>
      <c r="K33" s="26">
        <f t="shared" si="13"/>
        <v>42</v>
      </c>
      <c r="L33" s="26">
        <f t="shared" si="13"/>
        <v>21</v>
      </c>
      <c r="M33" s="26">
        <f t="shared" si="13"/>
        <v>12</v>
      </c>
      <c r="N33" s="26">
        <f t="shared" si="13"/>
        <v>6</v>
      </c>
      <c r="O33" s="26">
        <f t="shared" si="13"/>
        <v>6</v>
      </c>
      <c r="P33" s="26">
        <f t="shared" si="11"/>
        <v>3</v>
      </c>
      <c r="Q33" s="26">
        <f>Q34+Q35</f>
        <v>1</v>
      </c>
      <c r="R33" s="26">
        <f>R34+R35</f>
        <v>2</v>
      </c>
    </row>
    <row r="34" spans="1:18" s="3" customFormat="1" ht="31.5" customHeight="1">
      <c r="A34" s="52" t="s">
        <v>31</v>
      </c>
      <c r="B34" s="17" t="s">
        <v>32</v>
      </c>
      <c r="C34" s="17" t="s">
        <v>27</v>
      </c>
      <c r="D34" s="30">
        <v>1</v>
      </c>
      <c r="E34" s="12"/>
      <c r="F34" s="13"/>
      <c r="G34" s="26">
        <f t="shared" si="9"/>
        <v>1262</v>
      </c>
      <c r="H34" s="30">
        <v>618</v>
      </c>
      <c r="I34" s="30">
        <v>644</v>
      </c>
      <c r="J34" s="26">
        <f t="shared" si="10"/>
        <v>26</v>
      </c>
      <c r="K34" s="30">
        <v>18</v>
      </c>
      <c r="L34" s="30">
        <v>8</v>
      </c>
      <c r="M34" s="26">
        <f>SUM(N34:O34)</f>
        <v>5</v>
      </c>
      <c r="N34" s="30">
        <v>2</v>
      </c>
      <c r="O34" s="30">
        <v>3</v>
      </c>
      <c r="P34" s="26">
        <f t="shared" si="11"/>
        <v>0</v>
      </c>
      <c r="Q34" s="26">
        <v>0</v>
      </c>
      <c r="R34" s="26">
        <v>0</v>
      </c>
    </row>
    <row r="35" spans="1:18" s="3" customFormat="1" ht="31.5" customHeight="1">
      <c r="A35" s="12"/>
      <c r="B35" s="25" t="s">
        <v>29</v>
      </c>
      <c r="C35" s="25" t="s">
        <v>16</v>
      </c>
      <c r="D35" s="35">
        <v>5</v>
      </c>
      <c r="E35" s="20"/>
      <c r="F35" s="19"/>
      <c r="G35" s="37">
        <f t="shared" si="9"/>
        <v>1896</v>
      </c>
      <c r="H35" s="35">
        <v>1131</v>
      </c>
      <c r="I35" s="35">
        <v>765</v>
      </c>
      <c r="J35" s="37">
        <f>SUM(K35:L35)</f>
        <v>37</v>
      </c>
      <c r="K35" s="35">
        <v>24</v>
      </c>
      <c r="L35" s="35">
        <v>13</v>
      </c>
      <c r="M35" s="37">
        <f>SUM(N35:O35)</f>
        <v>7</v>
      </c>
      <c r="N35" s="35">
        <v>4</v>
      </c>
      <c r="O35" s="35">
        <v>3</v>
      </c>
      <c r="P35" s="37">
        <f t="shared" si="11"/>
        <v>3</v>
      </c>
      <c r="Q35" s="37">
        <v>1</v>
      </c>
      <c r="R35" s="37">
        <v>2</v>
      </c>
    </row>
    <row r="36" spans="1:18" s="3" customFormat="1" ht="31.5" customHeight="1">
      <c r="A36" s="12"/>
      <c r="B36" s="17" t="s">
        <v>33</v>
      </c>
      <c r="C36" s="17" t="s">
        <v>10</v>
      </c>
      <c r="D36" s="30">
        <f>SUM(D37+D38)</f>
        <v>12</v>
      </c>
      <c r="E36" s="12"/>
      <c r="F36" s="13"/>
      <c r="G36" s="26">
        <f t="shared" si="9"/>
        <v>957</v>
      </c>
      <c r="H36" s="26">
        <f>SUM(H37:H38)</f>
        <v>120</v>
      </c>
      <c r="I36" s="26">
        <f>SUM(I37:I38)</f>
        <v>837</v>
      </c>
      <c r="J36" s="13"/>
      <c r="K36" s="13"/>
      <c r="L36" s="13"/>
      <c r="M36" s="13"/>
      <c r="N36" s="13"/>
      <c r="O36" s="13"/>
      <c r="P36" s="13"/>
      <c r="Q36" s="13"/>
      <c r="R36" s="13"/>
    </row>
    <row r="37" spans="1:18" s="3" customFormat="1" ht="31.5" customHeight="1">
      <c r="A37" s="12"/>
      <c r="B37" s="17" t="s">
        <v>34</v>
      </c>
      <c r="C37" s="17" t="s">
        <v>27</v>
      </c>
      <c r="D37" s="30">
        <v>2</v>
      </c>
      <c r="E37" s="12"/>
      <c r="F37" s="13"/>
      <c r="G37" s="26">
        <f t="shared" si="9"/>
        <v>54</v>
      </c>
      <c r="H37" s="30">
        <v>46</v>
      </c>
      <c r="I37" s="30">
        <v>8</v>
      </c>
      <c r="J37" s="13"/>
      <c r="K37" s="13"/>
      <c r="L37" s="13"/>
      <c r="M37" s="13"/>
      <c r="N37" s="13"/>
      <c r="O37" s="13"/>
      <c r="P37" s="13"/>
      <c r="Q37" s="13"/>
      <c r="R37" s="13"/>
    </row>
    <row r="38" spans="1:18" s="3" customFormat="1" ht="31.5" customHeight="1">
      <c r="A38" s="20"/>
      <c r="B38" s="25" t="s">
        <v>35</v>
      </c>
      <c r="C38" s="57" t="s">
        <v>16</v>
      </c>
      <c r="D38" s="19">
        <v>10</v>
      </c>
      <c r="E38" s="20"/>
      <c r="F38" s="19"/>
      <c r="G38" s="37">
        <f>SUM(H38:I38)</f>
        <v>903</v>
      </c>
      <c r="H38" s="35">
        <v>74</v>
      </c>
      <c r="I38" s="58">
        <v>829</v>
      </c>
      <c r="J38" s="19"/>
      <c r="K38" s="19"/>
      <c r="L38" s="19"/>
      <c r="M38" s="19"/>
      <c r="N38" s="19"/>
      <c r="O38" s="19"/>
      <c r="P38" s="19"/>
      <c r="Q38" s="19"/>
      <c r="R38" s="19"/>
    </row>
    <row r="39" spans="1:18" s="3" customFormat="1" ht="31.5" customHeight="1">
      <c r="A39" s="69" t="s">
        <v>43</v>
      </c>
      <c r="B39" s="70"/>
      <c r="C39" s="17" t="s">
        <v>10</v>
      </c>
      <c r="D39" s="30">
        <f>SUM(D40+D41)</f>
        <v>2</v>
      </c>
      <c r="E39" s="12"/>
      <c r="F39" s="13">
        <f>SUM(F40:F41)</f>
        <v>24</v>
      </c>
      <c r="G39" s="26">
        <f>SUM(G40:G41)</f>
        <v>705</v>
      </c>
      <c r="H39" s="30">
        <f>SUM(H40:H41)</f>
        <v>318</v>
      </c>
      <c r="I39" s="30">
        <f>SUM(I40:I41)</f>
        <v>387</v>
      </c>
      <c r="J39" s="13">
        <f aca="true" t="shared" si="14" ref="J39:R39">SUM(J40:J41)</f>
        <v>59</v>
      </c>
      <c r="K39" s="13">
        <f>SUM(K40:K41)</f>
        <v>41</v>
      </c>
      <c r="L39" s="13">
        <f t="shared" si="14"/>
        <v>18</v>
      </c>
      <c r="M39" s="13">
        <f t="shared" si="14"/>
        <v>7</v>
      </c>
      <c r="N39" s="13">
        <f t="shared" si="14"/>
        <v>2</v>
      </c>
      <c r="O39" s="13">
        <f t="shared" si="14"/>
        <v>5</v>
      </c>
      <c r="P39" s="13">
        <f t="shared" si="14"/>
        <v>7</v>
      </c>
      <c r="Q39" s="13">
        <f t="shared" si="14"/>
        <v>2</v>
      </c>
      <c r="R39" s="13">
        <f t="shared" si="14"/>
        <v>5</v>
      </c>
    </row>
    <row r="40" spans="1:18" s="3" customFormat="1" ht="31.5" customHeight="1">
      <c r="A40" s="71"/>
      <c r="B40" s="72"/>
      <c r="C40" s="17" t="s">
        <v>27</v>
      </c>
      <c r="D40" s="30">
        <v>1</v>
      </c>
      <c r="E40" s="31"/>
      <c r="F40" s="30">
        <v>18</v>
      </c>
      <c r="G40" s="26">
        <f>SUM(H40:I40)</f>
        <v>624</v>
      </c>
      <c r="H40" s="30">
        <v>280</v>
      </c>
      <c r="I40" s="59">
        <v>344</v>
      </c>
      <c r="J40" s="26">
        <f>SUM(K40:L40)</f>
        <v>49</v>
      </c>
      <c r="K40" s="30">
        <v>37</v>
      </c>
      <c r="L40" s="30">
        <v>12</v>
      </c>
      <c r="M40" s="26">
        <f>SUM(N40:O40)</f>
        <v>6</v>
      </c>
      <c r="N40" s="30">
        <v>2</v>
      </c>
      <c r="O40" s="30">
        <v>4</v>
      </c>
      <c r="P40" s="26">
        <f>SUM(Q40:R40)</f>
        <v>4</v>
      </c>
      <c r="Q40" s="30">
        <v>1</v>
      </c>
      <c r="R40" s="30">
        <v>3</v>
      </c>
    </row>
    <row r="41" spans="1:18" s="3" customFormat="1" ht="31.5" customHeight="1">
      <c r="A41" s="73"/>
      <c r="B41" s="74"/>
      <c r="C41" s="57" t="s">
        <v>16</v>
      </c>
      <c r="D41" s="35">
        <v>1</v>
      </c>
      <c r="E41" s="44"/>
      <c r="F41" s="35">
        <v>6</v>
      </c>
      <c r="G41" s="37">
        <f>SUM(H41:I41)</f>
        <v>81</v>
      </c>
      <c r="H41" s="35">
        <v>38</v>
      </c>
      <c r="I41" s="35">
        <v>43</v>
      </c>
      <c r="J41" s="37">
        <f>SUM(K41:L41)</f>
        <v>10</v>
      </c>
      <c r="K41" s="35">
        <v>4</v>
      </c>
      <c r="L41" s="35">
        <v>6</v>
      </c>
      <c r="M41" s="37">
        <f>SUM(N41:O41)</f>
        <v>1</v>
      </c>
      <c r="N41" s="35"/>
      <c r="O41" s="35">
        <v>1</v>
      </c>
      <c r="P41" s="37">
        <f>SUM(Q41:R41)</f>
        <v>3</v>
      </c>
      <c r="Q41" s="35">
        <v>1</v>
      </c>
      <c r="R41" s="35">
        <v>2</v>
      </c>
    </row>
    <row r="42" spans="1:18" s="3" customFormat="1" ht="31.5" customHeight="1">
      <c r="A42" s="63" t="s">
        <v>40</v>
      </c>
      <c r="B42" s="64"/>
      <c r="C42" s="17" t="s">
        <v>10</v>
      </c>
      <c r="D42" s="26">
        <f>D43+D44</f>
        <v>38</v>
      </c>
      <c r="E42" s="27"/>
      <c r="F42" s="26">
        <f>SUM(F43:F44)</f>
        <v>1424</v>
      </c>
      <c r="G42" s="26">
        <f>SUM(H42:I42)</f>
        <v>5945</v>
      </c>
      <c r="H42" s="26">
        <v>3834</v>
      </c>
      <c r="I42" s="26">
        <v>2111</v>
      </c>
      <c r="J42" s="26">
        <f>SUM(K42:L42)</f>
        <v>3178</v>
      </c>
      <c r="K42" s="26">
        <v>1203</v>
      </c>
      <c r="L42" s="26">
        <v>1975</v>
      </c>
      <c r="M42" s="26">
        <f aca="true" t="shared" si="15" ref="M42:R42">SUM(M43:M44)</f>
        <v>306</v>
      </c>
      <c r="N42" s="26">
        <v>127</v>
      </c>
      <c r="O42" s="26">
        <v>179</v>
      </c>
      <c r="P42" s="26">
        <f t="shared" si="15"/>
        <v>199</v>
      </c>
      <c r="Q42" s="26">
        <f t="shared" si="15"/>
        <v>39</v>
      </c>
      <c r="R42" s="26">
        <f t="shared" si="15"/>
        <v>160</v>
      </c>
    </row>
    <row r="43" spans="1:18" s="3" customFormat="1" ht="31.5" customHeight="1">
      <c r="A43" s="65"/>
      <c r="B43" s="66"/>
      <c r="C43" s="17" t="s">
        <v>27</v>
      </c>
      <c r="D43" s="30">
        <v>20</v>
      </c>
      <c r="E43" s="27"/>
      <c r="F43" s="30">
        <v>681</v>
      </c>
      <c r="G43" s="26">
        <f>SUM(H43:I43)</f>
        <v>2923</v>
      </c>
      <c r="H43" s="30">
        <f>H42-H44</f>
        <v>1845</v>
      </c>
      <c r="I43" s="30">
        <f>I42-I44</f>
        <v>1078</v>
      </c>
      <c r="J43" s="26">
        <f>SUM(K43:L43)</f>
        <v>1569</v>
      </c>
      <c r="K43" s="30">
        <f>K42-K44</f>
        <v>659</v>
      </c>
      <c r="L43" s="30">
        <f>L42-L44</f>
        <v>910</v>
      </c>
      <c r="M43" s="26">
        <f>SUM(N43:O43)</f>
        <v>229</v>
      </c>
      <c r="N43" s="30">
        <f>N42-N44</f>
        <v>97</v>
      </c>
      <c r="O43" s="30">
        <f>O42-O44</f>
        <v>132</v>
      </c>
      <c r="P43" s="26">
        <f>SUM(Q43:R43)</f>
        <v>100</v>
      </c>
      <c r="Q43" s="30">
        <v>30</v>
      </c>
      <c r="R43" s="30">
        <v>70</v>
      </c>
    </row>
    <row r="44" spans="1:18" s="3" customFormat="1" ht="31.5" customHeight="1">
      <c r="A44" s="67"/>
      <c r="B44" s="68"/>
      <c r="C44" s="25" t="s">
        <v>42</v>
      </c>
      <c r="D44" s="35">
        <v>18</v>
      </c>
      <c r="E44" s="56"/>
      <c r="F44" s="35">
        <v>743</v>
      </c>
      <c r="G44" s="37">
        <f>SUM(H44:I44)</f>
        <v>3022</v>
      </c>
      <c r="H44" s="35">
        <v>1989</v>
      </c>
      <c r="I44" s="35">
        <v>1033</v>
      </c>
      <c r="J44" s="37">
        <f>SUM(K44:L44)</f>
        <v>1609</v>
      </c>
      <c r="K44" s="35">
        <v>544</v>
      </c>
      <c r="L44" s="35">
        <v>1065</v>
      </c>
      <c r="M44" s="37">
        <f>SUM(N44:O44)</f>
        <v>77</v>
      </c>
      <c r="N44" s="35">
        <v>30</v>
      </c>
      <c r="O44" s="35">
        <v>47</v>
      </c>
      <c r="P44" s="37">
        <f>SUM(Q44:R44)</f>
        <v>99</v>
      </c>
      <c r="Q44" s="35">
        <v>9</v>
      </c>
      <c r="R44" s="35">
        <v>90</v>
      </c>
    </row>
    <row r="45" spans="1:18" ht="25.5" customHeight="1">
      <c r="A45" s="4"/>
      <c r="B45" s="4"/>
      <c r="C45" s="5" t="s">
        <v>36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ht="25.5" customHeight="1">
      <c r="C46" s="6" t="s">
        <v>37</v>
      </c>
    </row>
  </sheetData>
  <sheetProtection/>
  <mergeCells count="4">
    <mergeCell ref="A42:B44"/>
    <mergeCell ref="A39:B41"/>
    <mergeCell ref="A23:B23"/>
    <mergeCell ref="M5:O5"/>
  </mergeCells>
  <printOptions horizontalCentered="1"/>
  <pageMargins left="0.48" right="0.28" top="0.63" bottom="0.1968503937007874" header="0.5118110236220472" footer="0.3937007874015748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YasuKichi</dc:creator>
  <cp:keywords/>
  <dc:description/>
  <cp:lastModifiedBy>0924054</cp:lastModifiedBy>
  <cp:lastPrinted>2017-08-09T06:29:10Z</cp:lastPrinted>
  <dcterms:created xsi:type="dcterms:W3CDTF">1997-07-29T08:38:13Z</dcterms:created>
  <dcterms:modified xsi:type="dcterms:W3CDTF">2017-10-04T04:31:00Z</dcterms:modified>
  <cp:category/>
  <cp:version/>
  <cp:contentType/>
  <cp:contentStatus/>
</cp:coreProperties>
</file>