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580" activeTab="0"/>
  </bookViews>
  <sheets>
    <sheet name="1" sheetId="1" r:id="rId1"/>
  </sheets>
  <definedNames>
    <definedName name="_Regression_Int" localSheetId="0" hidden="1">1</definedName>
    <definedName name="_xlnm.Print_Area" localSheetId="0">'1'!$A$1:$R$46</definedName>
    <definedName name="Print_Area_MI" localSheetId="0">'1'!$A$1:$R$46</definedName>
  </definedNames>
  <calcPr fullCalcOnLoad="1" refMode="R1C1"/>
</workbook>
</file>

<file path=xl/sharedStrings.xml><?xml version="1.0" encoding="utf-8"?>
<sst xmlns="http://schemas.openxmlformats.org/spreadsheetml/2006/main" count="89" uniqueCount="52">
  <si>
    <t>Ⅰ  学 校 統 計 表</t>
  </si>
  <si>
    <t xml:space="preserve">    1. 学校総括表</t>
  </si>
  <si>
    <t>事務職員等数</t>
  </si>
  <si>
    <t>学  校</t>
  </si>
  <si>
    <t>設  置</t>
  </si>
  <si>
    <t>児童・生徒数</t>
  </si>
  <si>
    <t>教員数（本務者）</t>
  </si>
  <si>
    <t>その他の職員数</t>
  </si>
  <si>
    <t>種  別</t>
  </si>
  <si>
    <t>者  別</t>
  </si>
  <si>
    <t>計</t>
  </si>
  <si>
    <t>男</t>
  </si>
  <si>
    <t>女</t>
  </si>
  <si>
    <t>国</t>
  </si>
  <si>
    <t xml:space="preserve"> </t>
  </si>
  <si>
    <t>公</t>
  </si>
  <si>
    <t>私</t>
  </si>
  <si>
    <t>(3)</t>
  </si>
  <si>
    <t xml:space="preserve">   小計</t>
  </si>
  <si>
    <t>公 県</t>
  </si>
  <si>
    <t>立 市町</t>
  </si>
  <si>
    <t>高</t>
  </si>
  <si>
    <t xml:space="preserve">   組合</t>
  </si>
  <si>
    <t xml:space="preserve">   私</t>
  </si>
  <si>
    <t>等</t>
  </si>
  <si>
    <t>定</t>
  </si>
  <si>
    <t>時</t>
  </si>
  <si>
    <t>県</t>
  </si>
  <si>
    <t>学</t>
  </si>
  <si>
    <t>制</t>
  </si>
  <si>
    <t>通</t>
  </si>
  <si>
    <t>校</t>
  </si>
  <si>
    <t>信</t>
  </si>
  <si>
    <t>専</t>
  </si>
  <si>
    <t>攻</t>
  </si>
  <si>
    <t>科</t>
  </si>
  <si>
    <t>※  （  ）内は外数で分校、分園を示す。</t>
  </si>
  <si>
    <t>※  事務職員等には、負担法による事務職員、学校栄養職員、寄宿舎指導員を含む。</t>
  </si>
  <si>
    <r>
      <t xml:space="preserve">立 </t>
    </r>
    <r>
      <rPr>
        <sz val="10"/>
        <rFont val="ＭＳ 明朝"/>
        <family val="1"/>
      </rPr>
      <t>市町村</t>
    </r>
  </si>
  <si>
    <t>市町</t>
  </si>
  <si>
    <t>特別支援学校</t>
  </si>
  <si>
    <t xml:space="preserve">   　組合</t>
  </si>
  <si>
    <t>市</t>
  </si>
  <si>
    <t>中等教育学校</t>
  </si>
  <si>
    <t>公 小計</t>
  </si>
  <si>
    <t xml:space="preserve">   県</t>
  </si>
  <si>
    <t>(1)</t>
  </si>
  <si>
    <t>(6)</t>
  </si>
  <si>
    <t>(2)</t>
  </si>
  <si>
    <t>義務教育
学　　校</t>
  </si>
  <si>
    <t>市</t>
  </si>
  <si>
    <t>平成３０年５月１日現在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</si>
</sst>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6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6"/>
      <name val="ＭＳ ゴシック"/>
      <family val="3"/>
    </font>
    <font>
      <sz val="7"/>
      <name val="ＭＳ Ｐゴシック"/>
      <family val="3"/>
    </font>
    <font>
      <sz val="10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37" fontId="0" fillId="0" borderId="0" xfId="0" applyAlignment="1">
      <alignment/>
    </xf>
    <xf numFmtId="37" fontId="5" fillId="0" borderId="0" xfId="0" applyFont="1" applyFill="1" applyAlignment="1">
      <alignment/>
    </xf>
    <xf numFmtId="37" fontId="6" fillId="0" borderId="0" xfId="0" applyFont="1" applyFill="1" applyAlignment="1" applyProtection="1">
      <alignment horizontal="left"/>
      <protection/>
    </xf>
    <xf numFmtId="37" fontId="7" fillId="0" borderId="10" xfId="0" applyFont="1" applyFill="1" applyBorder="1" applyAlignment="1" applyProtection="1">
      <alignment horizontal="left"/>
      <protection/>
    </xf>
    <xf numFmtId="37" fontId="5" fillId="0" borderId="10" xfId="0" applyFont="1" applyFill="1" applyBorder="1" applyAlignment="1">
      <alignment/>
    </xf>
    <xf numFmtId="37" fontId="5" fillId="0" borderId="10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 vertical="center"/>
    </xf>
    <xf numFmtId="37" fontId="5" fillId="0" borderId="11" xfId="0" applyFont="1" applyFill="1" applyBorder="1" applyAlignment="1">
      <alignment vertical="center"/>
    </xf>
    <xf numFmtId="37" fontId="5" fillId="0" borderId="11" xfId="0" applyFont="1" applyFill="1" applyBorder="1" applyAlignment="1" applyProtection="1">
      <alignment horizontal="centerContinuous" vertical="center"/>
      <protection/>
    </xf>
    <xf numFmtId="37" fontId="5" fillId="0" borderId="0" xfId="0" applyFont="1" applyFill="1" applyBorder="1" applyAlignment="1">
      <alignment horizontal="centerContinuous" vertical="center"/>
    </xf>
    <xf numFmtId="37" fontId="5" fillId="0" borderId="0" xfId="0" applyFont="1" applyFill="1" applyBorder="1" applyAlignment="1" applyProtection="1">
      <alignment horizontal="centerContinuous" vertical="center"/>
      <protection/>
    </xf>
    <xf numFmtId="37" fontId="5" fillId="0" borderId="11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 applyProtection="1">
      <alignment horizontal="left" vertical="center"/>
      <protection/>
    </xf>
    <xf numFmtId="37" fontId="5" fillId="0" borderId="12" xfId="0" applyFont="1" applyFill="1" applyBorder="1" applyAlignment="1">
      <alignment vertical="center"/>
    </xf>
    <xf numFmtId="37" fontId="5" fillId="0" borderId="13" xfId="0" applyFont="1" applyFill="1" applyBorder="1" applyAlignment="1">
      <alignment vertical="center"/>
    </xf>
    <xf numFmtId="37" fontId="4" fillId="0" borderId="12" xfId="0" applyFont="1" applyFill="1" applyBorder="1" applyAlignment="1">
      <alignment vertical="center"/>
    </xf>
    <xf numFmtId="37" fontId="5" fillId="0" borderId="13" xfId="0" applyFont="1" applyFill="1" applyBorder="1" applyAlignment="1" applyProtection="1">
      <alignment horizontal="center" vertical="center"/>
      <protection/>
    </xf>
    <xf numFmtId="37" fontId="5" fillId="0" borderId="12" xfId="0" applyFont="1" applyFill="1" applyBorder="1" applyAlignment="1" applyProtection="1">
      <alignment horizontal="centerContinuous" vertical="center"/>
      <protection/>
    </xf>
    <xf numFmtId="37" fontId="5" fillId="0" borderId="13" xfId="0" applyFont="1" applyFill="1" applyBorder="1" applyAlignment="1">
      <alignment horizontal="centerContinuous" vertical="center"/>
    </xf>
    <xf numFmtId="37" fontId="5" fillId="0" borderId="12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 quotePrefix="1">
      <alignment horizontal="right" vertical="center"/>
      <protection locked="0"/>
    </xf>
    <xf numFmtId="37" fontId="5" fillId="0" borderId="0" xfId="0" applyFont="1" applyFill="1" applyBorder="1" applyAlignment="1" applyProtection="1">
      <alignment horizontal="centerContinuous" vertical="top"/>
      <protection/>
    </xf>
    <xf numFmtId="37" fontId="5" fillId="0" borderId="0" xfId="0" applyFont="1" applyFill="1" applyBorder="1" applyAlignment="1">
      <alignment horizontal="centerContinuous" vertical="top"/>
    </xf>
    <xf numFmtId="37" fontId="5" fillId="0" borderId="11" xfId="0" applyFont="1" applyFill="1" applyBorder="1" applyAlignment="1" applyProtection="1">
      <alignment vertical="center"/>
      <protection locked="0"/>
    </xf>
    <xf numFmtId="37" fontId="5" fillId="0" borderId="0" xfId="0" applyFont="1" applyFill="1" applyBorder="1" applyAlignment="1" applyProtection="1">
      <alignment vertical="center"/>
      <protection locked="0"/>
    </xf>
    <xf numFmtId="38" fontId="5" fillId="0" borderId="11" xfId="48" applyFont="1" applyFill="1" applyBorder="1" applyAlignment="1" applyProtection="1">
      <alignment vertical="center"/>
      <protection locked="0"/>
    </xf>
    <xf numFmtId="37" fontId="5" fillId="0" borderId="13" xfId="0" applyFont="1" applyFill="1" applyBorder="1" applyAlignment="1" applyProtection="1">
      <alignment horizontal="centerContinuous" vertical="top"/>
      <protection/>
    </xf>
    <xf numFmtId="37" fontId="5" fillId="0" borderId="13" xfId="0" applyFont="1" applyFill="1" applyBorder="1" applyAlignment="1">
      <alignment horizontal="centerContinuous" vertical="top"/>
    </xf>
    <xf numFmtId="37" fontId="5" fillId="0" borderId="12" xfId="0" applyFont="1" applyFill="1" applyBorder="1" applyAlignment="1" applyProtection="1">
      <alignment vertical="center"/>
      <protection locked="0"/>
    </xf>
    <xf numFmtId="37" fontId="5" fillId="0" borderId="14" xfId="0" applyFont="1" applyFill="1" applyBorder="1" applyAlignment="1" applyProtection="1" quotePrefix="1">
      <alignment horizontal="right" vertical="center"/>
      <protection locked="0"/>
    </xf>
    <xf numFmtId="37" fontId="5" fillId="0" borderId="12" xfId="0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 quotePrefix="1">
      <alignment horizontal="right" vertical="center"/>
      <protection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6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5" fillId="0" borderId="13" xfId="0" applyNumberFormat="1" applyFont="1" applyFill="1" applyBorder="1" applyAlignment="1" applyProtection="1">
      <alignment vertical="center"/>
      <protection locked="0"/>
    </xf>
    <xf numFmtId="37" fontId="9" fillId="0" borderId="11" xfId="0" applyFont="1" applyFill="1" applyBorder="1" applyAlignment="1" applyProtection="1">
      <alignment horizontal="left" vertical="top"/>
      <protection/>
    </xf>
    <xf numFmtId="37" fontId="5" fillId="0" borderId="13" xfId="0" applyFont="1" applyFill="1" applyBorder="1" applyAlignment="1" applyProtection="1">
      <alignment horizontal="centerContinuous" vertical="center"/>
      <protection/>
    </xf>
    <xf numFmtId="37" fontId="5" fillId="0" borderId="13" xfId="0" applyFont="1" applyFill="1" applyBorder="1" applyAlignment="1" applyProtection="1">
      <alignment vertical="center"/>
      <protection locked="0"/>
    </xf>
    <xf numFmtId="37" fontId="5" fillId="0" borderId="15" xfId="0" applyFont="1" applyFill="1" applyBorder="1" applyAlignment="1" applyProtection="1">
      <alignment vertical="center"/>
      <protection/>
    </xf>
    <xf numFmtId="37" fontId="5" fillId="0" borderId="16" xfId="0" applyFont="1" applyFill="1" applyBorder="1" applyAlignment="1" applyProtection="1">
      <alignment horizontal="center" vertical="center"/>
      <protection/>
    </xf>
    <xf numFmtId="37" fontId="5" fillId="0" borderId="16" xfId="0" applyFont="1" applyFill="1" applyBorder="1" applyAlignment="1" applyProtection="1">
      <alignment vertical="center"/>
      <protection locked="0"/>
    </xf>
    <xf numFmtId="37" fontId="5" fillId="0" borderId="17" xfId="0" applyFont="1" applyFill="1" applyBorder="1" applyAlignment="1" applyProtection="1">
      <alignment vertical="center"/>
      <protection locked="0"/>
    </xf>
    <xf numFmtId="37" fontId="5" fillId="0" borderId="16" xfId="0" applyFont="1" applyFill="1" applyBorder="1" applyAlignment="1" applyProtection="1">
      <alignment vertical="center"/>
      <protection/>
    </xf>
    <xf numFmtId="37" fontId="5" fillId="0" borderId="11" xfId="0" applyFont="1" applyFill="1" applyBorder="1" applyAlignment="1" applyProtection="1">
      <alignment horizontal="center"/>
      <protection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11" xfId="0" applyFont="1" applyFill="1" applyBorder="1" applyAlignment="1" applyProtection="1">
      <alignment horizontal="left" vertical="top"/>
      <protection/>
    </xf>
    <xf numFmtId="37" fontId="5" fillId="0" borderId="0" xfId="0" applyFont="1" applyFill="1" applyBorder="1" applyAlignment="1">
      <alignment horizontal="center" vertical="center"/>
    </xf>
    <xf numFmtId="37" fontId="5" fillId="0" borderId="12" xfId="0" applyFont="1" applyFill="1" applyBorder="1" applyAlignment="1" applyProtection="1">
      <alignment horizontal="left" vertical="center"/>
      <protection/>
    </xf>
    <xf numFmtId="37" fontId="5" fillId="0" borderId="13" xfId="0" applyFont="1" applyFill="1" applyBorder="1" applyAlignment="1" applyProtection="1" quotePrefix="1">
      <alignment horizontal="right" vertical="center"/>
      <protection locked="0"/>
    </xf>
    <xf numFmtId="37" fontId="5" fillId="0" borderId="12" xfId="0" applyFont="1" applyFill="1" applyBorder="1" applyAlignment="1">
      <alignment horizontal="center" vertical="center"/>
    </xf>
    <xf numFmtId="37" fontId="5" fillId="0" borderId="15" xfId="0" applyFont="1" applyFill="1" applyBorder="1" applyAlignment="1" applyProtection="1">
      <alignment vertical="center"/>
      <protection locked="0"/>
    </xf>
    <xf numFmtId="37" fontId="5" fillId="0" borderId="18" xfId="0" applyFont="1" applyFill="1" applyBorder="1" applyAlignment="1" applyProtection="1">
      <alignment vertical="center"/>
      <protection locked="0"/>
    </xf>
    <xf numFmtId="37" fontId="5" fillId="0" borderId="0" xfId="0" applyFont="1" applyFill="1" applyAlignment="1">
      <alignment vertical="center"/>
    </xf>
    <xf numFmtId="37" fontId="5" fillId="0" borderId="0" xfId="0" applyFont="1" applyFill="1" applyBorder="1" applyAlignment="1" applyProtection="1">
      <alignment horizontal="left" vertical="center"/>
      <protection/>
    </xf>
    <xf numFmtId="37" fontId="5" fillId="0" borderId="0" xfId="0" applyFont="1" applyFill="1" applyBorder="1" applyAlignment="1">
      <alignment/>
    </xf>
    <xf numFmtId="37" fontId="5" fillId="0" borderId="0" xfId="0" applyFont="1" applyFill="1" applyBorder="1" applyAlignment="1" applyProtection="1">
      <alignment horizontal="left"/>
      <protection/>
    </xf>
    <xf numFmtId="37" fontId="5" fillId="0" borderId="0" xfId="0" applyFont="1" applyFill="1" applyAlignment="1" applyProtection="1">
      <alignment horizontal="left"/>
      <protection/>
    </xf>
    <xf numFmtId="37" fontId="4" fillId="0" borderId="19" xfId="0" applyFont="1" applyFill="1" applyBorder="1" applyAlignment="1" applyProtection="1">
      <alignment horizontal="center" vertical="center" textRotation="255"/>
      <protection/>
    </xf>
    <xf numFmtId="37" fontId="4" fillId="0" borderId="20" xfId="0" applyFont="1" applyFill="1" applyBorder="1" applyAlignment="1" applyProtection="1">
      <alignment horizontal="center" vertical="center" textRotation="255"/>
      <protection/>
    </xf>
    <xf numFmtId="37" fontId="4" fillId="0" borderId="0" xfId="0" applyFont="1" applyFill="1" applyBorder="1" applyAlignment="1" applyProtection="1">
      <alignment horizontal="center" vertical="center" textRotation="255"/>
      <protection/>
    </xf>
    <xf numFmtId="37" fontId="4" fillId="0" borderId="21" xfId="0" applyFont="1" applyFill="1" applyBorder="1" applyAlignment="1" applyProtection="1">
      <alignment horizontal="center" vertical="center" textRotation="255"/>
      <protection/>
    </xf>
    <xf numFmtId="37" fontId="4" fillId="0" borderId="13" xfId="0" applyFont="1" applyFill="1" applyBorder="1" applyAlignment="1" applyProtection="1">
      <alignment horizontal="center" vertical="center" textRotation="255"/>
      <protection/>
    </xf>
    <xf numFmtId="37" fontId="4" fillId="0" borderId="14" xfId="0" applyFont="1" applyFill="1" applyBorder="1" applyAlignment="1" applyProtection="1">
      <alignment horizontal="center" vertical="center" textRotation="255"/>
      <protection/>
    </xf>
    <xf numFmtId="37" fontId="10" fillId="0" borderId="19" xfId="0" applyFont="1" applyFill="1" applyBorder="1" applyAlignment="1">
      <alignment horizontal="center" vertical="center" textRotation="255" shrinkToFit="1"/>
    </xf>
    <xf numFmtId="37" fontId="10" fillId="0" borderId="20" xfId="0" applyFont="1" applyFill="1" applyBorder="1" applyAlignment="1">
      <alignment horizontal="center" vertical="center" textRotation="255" shrinkToFit="1"/>
    </xf>
    <xf numFmtId="37" fontId="10" fillId="0" borderId="0" xfId="0" applyFont="1" applyFill="1" applyBorder="1" applyAlignment="1">
      <alignment horizontal="center" vertical="center" textRotation="255" shrinkToFit="1"/>
    </xf>
    <xf numFmtId="37" fontId="10" fillId="0" borderId="21" xfId="0" applyFont="1" applyFill="1" applyBorder="1" applyAlignment="1">
      <alignment horizontal="center" vertical="center" textRotation="255" shrinkToFit="1"/>
    </xf>
    <xf numFmtId="37" fontId="10" fillId="0" borderId="13" xfId="0" applyFont="1" applyFill="1" applyBorder="1" applyAlignment="1">
      <alignment horizontal="center" vertical="center" textRotation="255" shrinkToFit="1"/>
    </xf>
    <xf numFmtId="37" fontId="10" fillId="0" borderId="14" xfId="0" applyFont="1" applyFill="1" applyBorder="1" applyAlignment="1">
      <alignment horizontal="center" vertical="center" textRotation="255" shrinkToFit="1"/>
    </xf>
    <xf numFmtId="37" fontId="11" fillId="0" borderId="17" xfId="0" applyFont="1" applyFill="1" applyBorder="1" applyAlignment="1" applyProtection="1">
      <alignment horizontal="center" vertical="center" wrapText="1"/>
      <protection/>
    </xf>
    <xf numFmtId="37" fontId="11" fillId="0" borderId="22" xfId="0" applyFont="1" applyFill="1" applyBorder="1" applyAlignment="1" applyProtection="1">
      <alignment horizontal="center" vertical="center" wrapText="1"/>
      <protection/>
    </xf>
    <xf numFmtId="37" fontId="5" fillId="0" borderId="11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2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104775</xdr:rowOff>
    </xdr:from>
    <xdr:to>
      <xdr:col>1</xdr:col>
      <xdr:colOff>428625</xdr:colOff>
      <xdr:row>14</xdr:row>
      <xdr:rowOff>342900</xdr:rowOff>
    </xdr:to>
    <xdr:sp>
      <xdr:nvSpPr>
        <xdr:cNvPr id="1" name="テキスト 12"/>
        <xdr:cNvSpPr txBox="1">
          <a:spLocks noChangeArrowheads="1"/>
        </xdr:cNvSpPr>
      </xdr:nvSpPr>
      <xdr:spPr>
        <a:xfrm>
          <a:off x="66675" y="4048125"/>
          <a:ext cx="828675" cy="1438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0</xdr:col>
      <xdr:colOff>95250</xdr:colOff>
      <xdr:row>15</xdr:row>
      <xdr:rowOff>104775</xdr:rowOff>
    </xdr:from>
    <xdr:to>
      <xdr:col>1</xdr:col>
      <xdr:colOff>457200</xdr:colOff>
      <xdr:row>21</xdr:row>
      <xdr:rowOff>333375</xdr:rowOff>
    </xdr:to>
    <xdr:sp>
      <xdr:nvSpPr>
        <xdr:cNvPr id="2" name="テキスト 13"/>
        <xdr:cNvSpPr txBox="1">
          <a:spLocks noChangeArrowheads="1"/>
        </xdr:cNvSpPr>
      </xdr:nvSpPr>
      <xdr:spPr>
        <a:xfrm>
          <a:off x="95250" y="5648325"/>
          <a:ext cx="828675" cy="2552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0</xdr:col>
      <xdr:colOff>57150</xdr:colOff>
      <xdr:row>7</xdr:row>
      <xdr:rowOff>123825</xdr:rowOff>
    </xdr:from>
    <xdr:to>
      <xdr:col>1</xdr:col>
      <xdr:colOff>466725</xdr:colOff>
      <xdr:row>10</xdr:row>
      <xdr:rowOff>333375</xdr:rowOff>
    </xdr:to>
    <xdr:sp>
      <xdr:nvSpPr>
        <xdr:cNvPr id="3" name="テキスト 14"/>
        <xdr:cNvSpPr txBox="1">
          <a:spLocks noChangeArrowheads="1"/>
        </xdr:cNvSpPr>
      </xdr:nvSpPr>
      <xdr:spPr>
        <a:xfrm>
          <a:off x="57150" y="2466975"/>
          <a:ext cx="876300" cy="1409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幼稚園</a:t>
          </a:r>
        </a:p>
      </xdr:txBody>
    </xdr:sp>
    <xdr:clientData/>
  </xdr:twoCellAnchor>
  <xdr:twoCellAnchor>
    <xdr:from>
      <xdr:col>3</xdr:col>
      <xdr:colOff>114300</xdr:colOff>
      <xdr:row>3</xdr:row>
      <xdr:rowOff>114300</xdr:rowOff>
    </xdr:from>
    <xdr:to>
      <xdr:col>4</xdr:col>
      <xdr:colOff>409575</xdr:colOff>
      <xdr:row>6</xdr:row>
      <xdr:rowOff>342900</xdr:rowOff>
    </xdr:to>
    <xdr:sp>
      <xdr:nvSpPr>
        <xdr:cNvPr id="4" name="テキスト 15"/>
        <xdr:cNvSpPr txBox="1">
          <a:spLocks noChangeArrowheads="1"/>
        </xdr:cNvSpPr>
      </xdr:nvSpPr>
      <xdr:spPr>
        <a:xfrm>
          <a:off x="1943100" y="933450"/>
          <a:ext cx="952500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学校数</a:t>
          </a:r>
        </a:p>
      </xdr:txBody>
    </xdr:sp>
    <xdr:clientData/>
  </xdr:twoCellAnchor>
  <xdr:twoCellAnchor>
    <xdr:from>
      <xdr:col>5</xdr:col>
      <xdr:colOff>171450</xdr:colOff>
      <xdr:row>3</xdr:row>
      <xdr:rowOff>114300</xdr:rowOff>
    </xdr:from>
    <xdr:to>
      <xdr:col>5</xdr:col>
      <xdr:colOff>828675</xdr:colOff>
      <xdr:row>6</xdr:row>
      <xdr:rowOff>342900</xdr:rowOff>
    </xdr:to>
    <xdr:sp>
      <xdr:nvSpPr>
        <xdr:cNvPr id="5" name="テキスト 16"/>
        <xdr:cNvSpPr txBox="1">
          <a:spLocks noChangeArrowheads="1"/>
        </xdr:cNvSpPr>
      </xdr:nvSpPr>
      <xdr:spPr>
        <a:xfrm>
          <a:off x="3267075" y="933450"/>
          <a:ext cx="657225" cy="1371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学級数</a:t>
          </a:r>
        </a:p>
      </xdr:txBody>
    </xdr:sp>
    <xdr:clientData/>
  </xdr:twoCellAnchor>
  <xdr:twoCellAnchor>
    <xdr:from>
      <xdr:col>1</xdr:col>
      <xdr:colOff>95250</xdr:colOff>
      <xdr:row>24</xdr:row>
      <xdr:rowOff>28575</xdr:rowOff>
    </xdr:from>
    <xdr:to>
      <xdr:col>1</xdr:col>
      <xdr:colOff>466725</xdr:colOff>
      <xdr:row>28</xdr:row>
      <xdr:rowOff>47625</xdr:rowOff>
    </xdr:to>
    <xdr:sp>
      <xdr:nvSpPr>
        <xdr:cNvPr id="6" name="テキスト 17"/>
        <xdr:cNvSpPr txBox="1">
          <a:spLocks noChangeArrowheads="1"/>
        </xdr:cNvSpPr>
      </xdr:nvSpPr>
      <xdr:spPr>
        <a:xfrm>
          <a:off x="561975" y="9096375"/>
          <a:ext cx="371475" cy="1552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全日制</a:t>
          </a:r>
        </a:p>
      </xdr:txBody>
    </xdr:sp>
    <xdr:clientData/>
  </xdr:twoCellAnchor>
  <xdr:twoCellAnchor>
    <xdr:from>
      <xdr:col>2</xdr:col>
      <xdr:colOff>352425</xdr:colOff>
      <xdr:row>24</xdr:row>
      <xdr:rowOff>85725</xdr:rowOff>
    </xdr:from>
    <xdr:to>
      <xdr:col>2</xdr:col>
      <xdr:colOff>352425</xdr:colOff>
      <xdr:row>27</xdr:row>
      <xdr:rowOff>238125</xdr:rowOff>
    </xdr:to>
    <xdr:sp>
      <xdr:nvSpPr>
        <xdr:cNvPr id="7" name="Line 18"/>
        <xdr:cNvSpPr>
          <a:spLocks/>
        </xdr:cNvSpPr>
      </xdr:nvSpPr>
      <xdr:spPr>
        <a:xfrm>
          <a:off x="1285875" y="9153525"/>
          <a:ext cx="0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24</xdr:row>
      <xdr:rowOff>57150</xdr:rowOff>
    </xdr:from>
    <xdr:to>
      <xdr:col>2</xdr:col>
      <xdr:colOff>409575</xdr:colOff>
      <xdr:row>24</xdr:row>
      <xdr:rowOff>85725</xdr:rowOff>
    </xdr:to>
    <xdr:sp>
      <xdr:nvSpPr>
        <xdr:cNvPr id="8" name="Line 22"/>
        <xdr:cNvSpPr>
          <a:spLocks/>
        </xdr:cNvSpPr>
      </xdr:nvSpPr>
      <xdr:spPr>
        <a:xfrm flipV="1">
          <a:off x="1285875" y="91249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247650</xdr:rowOff>
    </xdr:from>
    <xdr:to>
      <xdr:col>2</xdr:col>
      <xdr:colOff>409575</xdr:colOff>
      <xdr:row>27</xdr:row>
      <xdr:rowOff>276225</xdr:rowOff>
    </xdr:to>
    <xdr:sp>
      <xdr:nvSpPr>
        <xdr:cNvPr id="9" name="Line 24"/>
        <xdr:cNvSpPr>
          <a:spLocks/>
        </xdr:cNvSpPr>
      </xdr:nvSpPr>
      <xdr:spPr>
        <a:xfrm>
          <a:off x="1285875" y="1051560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342900</xdr:colOff>
      <xdr:row>17</xdr:row>
      <xdr:rowOff>76200</xdr:rowOff>
    </xdr:from>
    <xdr:to>
      <xdr:col>2</xdr:col>
      <xdr:colOff>342900</xdr:colOff>
      <xdr:row>20</xdr:row>
      <xdr:rowOff>180975</xdr:rowOff>
    </xdr:to>
    <xdr:sp>
      <xdr:nvSpPr>
        <xdr:cNvPr id="10" name="Line 38"/>
        <xdr:cNvSpPr>
          <a:spLocks/>
        </xdr:cNvSpPr>
      </xdr:nvSpPr>
      <xdr:spPr>
        <a:xfrm>
          <a:off x="1276350" y="6419850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17</xdr:row>
      <xdr:rowOff>38100</xdr:rowOff>
    </xdr:from>
    <xdr:to>
      <xdr:col>2</xdr:col>
      <xdr:colOff>409575</xdr:colOff>
      <xdr:row>17</xdr:row>
      <xdr:rowOff>66675</xdr:rowOff>
    </xdr:to>
    <xdr:sp>
      <xdr:nvSpPr>
        <xdr:cNvPr id="11" name="Line 40"/>
        <xdr:cNvSpPr>
          <a:spLocks/>
        </xdr:cNvSpPr>
      </xdr:nvSpPr>
      <xdr:spPr>
        <a:xfrm flipV="1">
          <a:off x="1285875" y="63817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2</xdr:col>
      <xdr:colOff>352425</xdr:colOff>
      <xdr:row>20</xdr:row>
      <xdr:rowOff>180975</xdr:rowOff>
    </xdr:from>
    <xdr:to>
      <xdr:col>2</xdr:col>
      <xdr:colOff>409575</xdr:colOff>
      <xdr:row>20</xdr:row>
      <xdr:rowOff>209550</xdr:rowOff>
    </xdr:to>
    <xdr:sp>
      <xdr:nvSpPr>
        <xdr:cNvPr id="12" name="Line 41"/>
        <xdr:cNvSpPr>
          <a:spLocks/>
        </xdr:cNvSpPr>
      </xdr:nvSpPr>
      <xdr:spPr>
        <a:xfrm>
          <a:off x="1285875" y="7724775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46"/>
  <sheetViews>
    <sheetView showGridLines="0" showZeros="0" tabSelected="1" zoomScale="80" zoomScaleNormal="80" zoomScaleSheetLayoutView="70" zoomScalePageLayoutView="0" workbookViewId="0" topLeftCell="A1">
      <selection activeCell="H2" sqref="H2"/>
    </sheetView>
  </sheetViews>
  <sheetFormatPr defaultColWidth="6.66015625" defaultRowHeight="18"/>
  <cols>
    <col min="1" max="2" width="4.08203125" style="1" customWidth="1"/>
    <col min="3" max="3" width="7.83203125" style="1" customWidth="1"/>
    <col min="4" max="4" width="5.75" style="1" customWidth="1"/>
    <col min="5" max="5" width="5.33203125" style="1" customWidth="1"/>
    <col min="6" max="6" width="8.58203125" style="1" customWidth="1"/>
    <col min="7" max="9" width="9.83203125" style="1" customWidth="1"/>
    <col min="10" max="10" width="8.33203125" style="1" customWidth="1"/>
    <col min="11" max="11" width="7.08203125" style="1" customWidth="1"/>
    <col min="12" max="12" width="8.75" style="1" customWidth="1"/>
    <col min="13" max="13" width="7.08203125" style="1" customWidth="1"/>
    <col min="14" max="15" width="5.5" style="1" customWidth="1"/>
    <col min="16" max="16" width="7.08203125" style="1" customWidth="1"/>
    <col min="17" max="17" width="6.33203125" style="1" customWidth="1"/>
    <col min="18" max="18" width="7.08203125" style="1" customWidth="1"/>
    <col min="19" max="16384" width="6.58203125" style="1" customWidth="1"/>
  </cols>
  <sheetData>
    <row r="1" ht="11.25" customHeight="1"/>
    <row r="2" ht="25.5" customHeight="1">
      <c r="A2" s="2" t="s">
        <v>0</v>
      </c>
    </row>
    <row r="3" spans="1:18" ht="27.75" customHeight="1" thickBo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 t="s">
        <v>51</v>
      </c>
      <c r="P3" s="4"/>
      <c r="Q3" s="4"/>
      <c r="R3" s="4"/>
    </row>
    <row r="4" spans="1:19" s="54" customFormat="1" ht="30" customHeight="1">
      <c r="A4" s="6"/>
      <c r="B4" s="6"/>
      <c r="C4" s="7"/>
      <c r="D4" s="7"/>
      <c r="E4" s="6"/>
      <c r="F4" s="7"/>
      <c r="G4" s="7"/>
      <c r="H4" s="6"/>
      <c r="I4" s="6"/>
      <c r="J4" s="7"/>
      <c r="K4" s="6"/>
      <c r="L4" s="6"/>
      <c r="M4" s="8"/>
      <c r="N4" s="9"/>
      <c r="O4" s="9"/>
      <c r="P4" s="7"/>
      <c r="Q4" s="6"/>
      <c r="R4" s="6"/>
      <c r="S4" s="6"/>
    </row>
    <row r="5" spans="1:19" s="54" customFormat="1" ht="30" customHeight="1">
      <c r="A5" s="10" t="s">
        <v>3</v>
      </c>
      <c r="B5" s="9"/>
      <c r="C5" s="11" t="s">
        <v>4</v>
      </c>
      <c r="D5" s="8"/>
      <c r="E5" s="9"/>
      <c r="F5" s="11"/>
      <c r="G5" s="8" t="s">
        <v>5</v>
      </c>
      <c r="H5" s="9"/>
      <c r="I5" s="9"/>
      <c r="J5" s="8" t="s">
        <v>6</v>
      </c>
      <c r="K5" s="9"/>
      <c r="L5" s="9"/>
      <c r="M5" s="73" t="s">
        <v>2</v>
      </c>
      <c r="N5" s="74"/>
      <c r="O5" s="75"/>
      <c r="P5" s="8" t="s">
        <v>7</v>
      </c>
      <c r="Q5" s="9"/>
      <c r="R5" s="9"/>
      <c r="S5" s="6"/>
    </row>
    <row r="6" spans="1:19" s="54" customFormat="1" ht="30" customHeight="1">
      <c r="A6" s="10" t="s">
        <v>8</v>
      </c>
      <c r="B6" s="9"/>
      <c r="C6" s="11" t="s">
        <v>9</v>
      </c>
      <c r="D6" s="8"/>
      <c r="E6" s="9"/>
      <c r="F6" s="11"/>
      <c r="G6" s="13"/>
      <c r="H6" s="14"/>
      <c r="I6" s="14"/>
      <c r="J6" s="13"/>
      <c r="K6" s="14"/>
      <c r="L6" s="14"/>
      <c r="M6" s="15"/>
      <c r="N6" s="16"/>
      <c r="O6" s="14"/>
      <c r="P6" s="13"/>
      <c r="Q6" s="14"/>
      <c r="R6" s="14"/>
      <c r="S6" s="6"/>
    </row>
    <row r="7" spans="1:19" s="54" customFormat="1" ht="30" customHeight="1">
      <c r="A7" s="14"/>
      <c r="B7" s="14"/>
      <c r="C7" s="13"/>
      <c r="D7" s="17"/>
      <c r="E7" s="18"/>
      <c r="F7" s="19"/>
      <c r="G7" s="19" t="s">
        <v>10</v>
      </c>
      <c r="H7" s="19" t="s">
        <v>11</v>
      </c>
      <c r="I7" s="19" t="s">
        <v>12</v>
      </c>
      <c r="J7" s="19" t="s">
        <v>10</v>
      </c>
      <c r="K7" s="19" t="s">
        <v>11</v>
      </c>
      <c r="L7" s="19" t="s">
        <v>12</v>
      </c>
      <c r="M7" s="19" t="s">
        <v>10</v>
      </c>
      <c r="N7" s="19" t="s">
        <v>11</v>
      </c>
      <c r="O7" s="19" t="s">
        <v>12</v>
      </c>
      <c r="P7" s="19" t="s">
        <v>10</v>
      </c>
      <c r="Q7" s="19" t="s">
        <v>11</v>
      </c>
      <c r="R7" s="19" t="s">
        <v>12</v>
      </c>
      <c r="S7" s="6"/>
    </row>
    <row r="8" spans="1:19" s="54" customFormat="1" ht="31.5" customHeight="1">
      <c r="A8" s="6"/>
      <c r="B8" s="6"/>
      <c r="C8" s="11" t="s">
        <v>10</v>
      </c>
      <c r="D8" s="20">
        <f>SUM(D9:D11)</f>
        <v>440</v>
      </c>
      <c r="E8" s="21" t="s">
        <v>46</v>
      </c>
      <c r="F8" s="20">
        <f>SUM(F9:F11)</f>
        <v>2790</v>
      </c>
      <c r="G8" s="20">
        <f aca="true" t="shared" si="0" ref="G8:G16">SUM(H8:I8)</f>
        <v>61299</v>
      </c>
      <c r="H8" s="20">
        <f>SUM(H9:H11)</f>
        <v>31266</v>
      </c>
      <c r="I8" s="20">
        <f>SUM(I9:I11)</f>
        <v>30033</v>
      </c>
      <c r="J8" s="20">
        <f aca="true" t="shared" si="1" ref="J8:J13">SUM(K8:L8)</f>
        <v>4974</v>
      </c>
      <c r="K8" s="20">
        <f>SUM(K9:K11)</f>
        <v>337</v>
      </c>
      <c r="L8" s="20">
        <f>SUM(L9:L11)</f>
        <v>4637</v>
      </c>
      <c r="M8" s="20">
        <f aca="true" t="shared" si="2" ref="M8:M13">SUM(N8:O8)</f>
        <v>425</v>
      </c>
      <c r="N8" s="20">
        <f>SUM(N9:N11)</f>
        <v>142</v>
      </c>
      <c r="O8" s="20">
        <f>SUM(O9:O11)</f>
        <v>283</v>
      </c>
      <c r="P8" s="20">
        <f aca="true" t="shared" si="3" ref="P8:P13">SUM(Q8:R8)</f>
        <v>393</v>
      </c>
      <c r="Q8" s="20">
        <f>SUM(Q9:Q11)</f>
        <v>288</v>
      </c>
      <c r="R8" s="20">
        <f>SUM(R9:R11)</f>
        <v>105</v>
      </c>
      <c r="S8" s="6"/>
    </row>
    <row r="9" spans="1:19" s="54" customFormat="1" ht="31.5" customHeight="1">
      <c r="A9" s="22"/>
      <c r="B9" s="23"/>
      <c r="C9" s="11" t="s">
        <v>13</v>
      </c>
      <c r="D9" s="24">
        <v>1</v>
      </c>
      <c r="E9" s="25"/>
      <c r="F9" s="24">
        <v>3</v>
      </c>
      <c r="G9" s="20">
        <f t="shared" si="0"/>
        <v>53</v>
      </c>
      <c r="H9" s="24">
        <v>24</v>
      </c>
      <c r="I9" s="26">
        <v>29</v>
      </c>
      <c r="J9" s="20">
        <f t="shared" si="1"/>
        <v>6</v>
      </c>
      <c r="K9" s="24">
        <v>1</v>
      </c>
      <c r="L9" s="24">
        <v>5</v>
      </c>
      <c r="M9" s="20">
        <f t="shared" si="2"/>
        <v>0</v>
      </c>
      <c r="N9" s="24"/>
      <c r="O9" s="24"/>
      <c r="P9" s="20">
        <f t="shared" si="3"/>
        <v>0</v>
      </c>
      <c r="Q9" s="24"/>
      <c r="R9" s="24"/>
      <c r="S9" s="6"/>
    </row>
    <row r="10" spans="1:19" s="54" customFormat="1" ht="31.5" customHeight="1">
      <c r="A10" s="22"/>
      <c r="B10" s="23"/>
      <c r="C10" s="11" t="s">
        <v>15</v>
      </c>
      <c r="D10" s="24">
        <v>37</v>
      </c>
      <c r="E10" s="21"/>
      <c r="F10" s="24">
        <v>132</v>
      </c>
      <c r="G10" s="20">
        <f t="shared" si="0"/>
        <v>2578</v>
      </c>
      <c r="H10" s="24">
        <v>1321</v>
      </c>
      <c r="I10" s="24">
        <v>1257</v>
      </c>
      <c r="J10" s="20">
        <f t="shared" si="1"/>
        <v>231</v>
      </c>
      <c r="K10" s="24">
        <v>12</v>
      </c>
      <c r="L10" s="24">
        <v>219</v>
      </c>
      <c r="M10" s="20">
        <f t="shared" si="2"/>
        <v>13</v>
      </c>
      <c r="N10" s="24">
        <v>0</v>
      </c>
      <c r="O10" s="24">
        <v>13</v>
      </c>
      <c r="P10" s="20">
        <f t="shared" si="3"/>
        <v>4</v>
      </c>
      <c r="Q10" s="24">
        <v>1</v>
      </c>
      <c r="R10" s="24">
        <v>3</v>
      </c>
      <c r="S10" s="6"/>
    </row>
    <row r="11" spans="1:19" s="54" customFormat="1" ht="31.5" customHeight="1">
      <c r="A11" s="27"/>
      <c r="B11" s="28"/>
      <c r="C11" s="19" t="s">
        <v>16</v>
      </c>
      <c r="D11" s="29">
        <v>402</v>
      </c>
      <c r="E11" s="30" t="s">
        <v>46</v>
      </c>
      <c r="F11" s="29">
        <v>2655</v>
      </c>
      <c r="G11" s="31">
        <f t="shared" si="0"/>
        <v>58668</v>
      </c>
      <c r="H11" s="29">
        <v>29921</v>
      </c>
      <c r="I11" s="29">
        <v>28747</v>
      </c>
      <c r="J11" s="31">
        <f t="shared" si="1"/>
        <v>4737</v>
      </c>
      <c r="K11" s="29">
        <v>324</v>
      </c>
      <c r="L11" s="29">
        <v>4413</v>
      </c>
      <c r="M11" s="31">
        <f t="shared" si="2"/>
        <v>412</v>
      </c>
      <c r="N11" s="29">
        <v>142</v>
      </c>
      <c r="O11" s="29">
        <v>270</v>
      </c>
      <c r="P11" s="31">
        <f>SUM(Q11:R11)</f>
        <v>389</v>
      </c>
      <c r="Q11" s="29">
        <v>287</v>
      </c>
      <c r="R11" s="29">
        <v>102</v>
      </c>
      <c r="S11" s="6"/>
    </row>
    <row r="12" spans="1:19" s="54" customFormat="1" ht="31.5" customHeight="1">
      <c r="A12" s="6"/>
      <c r="B12" s="6"/>
      <c r="C12" s="11" t="s">
        <v>10</v>
      </c>
      <c r="D12" s="20">
        <f>SUM(D13:D15)</f>
        <v>735</v>
      </c>
      <c r="E12" s="32" t="s">
        <v>47</v>
      </c>
      <c r="F12" s="20">
        <f>SUM(F13:F15)</f>
        <v>11402</v>
      </c>
      <c r="G12" s="20">
        <f t="shared" si="0"/>
        <v>281424</v>
      </c>
      <c r="H12" s="20">
        <f>SUM(H13:H15)</f>
        <v>143814</v>
      </c>
      <c r="I12" s="20">
        <f>SUM(I13:I15)</f>
        <v>137610</v>
      </c>
      <c r="J12" s="20">
        <f t="shared" si="1"/>
        <v>17303</v>
      </c>
      <c r="K12" s="20">
        <f>SUM(K13:K15)</f>
        <v>5993</v>
      </c>
      <c r="L12" s="20">
        <f>SUM(L13:L15)</f>
        <v>11310</v>
      </c>
      <c r="M12" s="20">
        <f t="shared" si="2"/>
        <v>937</v>
      </c>
      <c r="N12" s="20">
        <f>SUM(N13:N15)</f>
        <v>310</v>
      </c>
      <c r="O12" s="20">
        <f>SUM(O13:O15)</f>
        <v>627</v>
      </c>
      <c r="P12" s="20">
        <f t="shared" si="3"/>
        <v>1880</v>
      </c>
      <c r="Q12" s="20">
        <f>SUM(Q13:Q15)</f>
        <v>418</v>
      </c>
      <c r="R12" s="20">
        <f>SUM(R13:R15)</f>
        <v>1462</v>
      </c>
      <c r="S12" s="6"/>
    </row>
    <row r="13" spans="1:19" s="54" customFormat="1" ht="31.5" customHeight="1">
      <c r="A13" s="22"/>
      <c r="B13" s="9"/>
      <c r="C13" s="11" t="s">
        <v>13</v>
      </c>
      <c r="D13" s="24">
        <v>3</v>
      </c>
      <c r="E13" s="33"/>
      <c r="F13" s="24">
        <v>42</v>
      </c>
      <c r="G13" s="20">
        <f t="shared" si="0"/>
        <v>1286</v>
      </c>
      <c r="H13" s="24">
        <v>645</v>
      </c>
      <c r="I13" s="24">
        <v>641</v>
      </c>
      <c r="J13" s="20">
        <f t="shared" si="1"/>
        <v>63</v>
      </c>
      <c r="K13" s="24">
        <v>46</v>
      </c>
      <c r="L13" s="24">
        <v>17</v>
      </c>
      <c r="M13" s="20">
        <f t="shared" si="2"/>
        <v>7</v>
      </c>
      <c r="N13" s="24">
        <v>3</v>
      </c>
      <c r="O13" s="24">
        <v>4</v>
      </c>
      <c r="P13" s="20">
        <f t="shared" si="3"/>
        <v>2</v>
      </c>
      <c r="Q13" s="24">
        <v>1</v>
      </c>
      <c r="R13" s="24">
        <v>1</v>
      </c>
      <c r="S13" s="6"/>
    </row>
    <row r="14" spans="1:19" s="54" customFormat="1" ht="31.5" customHeight="1">
      <c r="A14" s="22"/>
      <c r="B14" s="9"/>
      <c r="C14" s="11" t="s">
        <v>15</v>
      </c>
      <c r="D14" s="24">
        <v>723</v>
      </c>
      <c r="E14" s="34" t="s">
        <v>47</v>
      </c>
      <c r="F14" s="24">
        <v>11272</v>
      </c>
      <c r="G14" s="20">
        <f t="shared" si="0"/>
        <v>277644</v>
      </c>
      <c r="H14" s="24">
        <v>142192</v>
      </c>
      <c r="I14" s="24">
        <v>135452</v>
      </c>
      <c r="J14" s="20">
        <f aca="true" t="shared" si="4" ref="J14:J20">SUM(K14:L14)</f>
        <v>17071</v>
      </c>
      <c r="K14" s="24">
        <v>5874</v>
      </c>
      <c r="L14" s="24">
        <v>11197</v>
      </c>
      <c r="M14" s="20">
        <f>SUM(N14:O14)</f>
        <v>906</v>
      </c>
      <c r="N14" s="24">
        <v>300</v>
      </c>
      <c r="O14" s="24">
        <v>606</v>
      </c>
      <c r="P14" s="20">
        <f aca="true" t="shared" si="5" ref="P14:P27">SUM(Q14:R14)</f>
        <v>1858</v>
      </c>
      <c r="Q14" s="24">
        <v>411</v>
      </c>
      <c r="R14" s="24">
        <v>1447</v>
      </c>
      <c r="S14" s="6"/>
    </row>
    <row r="15" spans="1:19" s="54" customFormat="1" ht="31.5" customHeight="1">
      <c r="A15" s="27"/>
      <c r="B15" s="18"/>
      <c r="C15" s="19" t="s">
        <v>16</v>
      </c>
      <c r="D15" s="29">
        <v>9</v>
      </c>
      <c r="E15" s="35"/>
      <c r="F15" s="29">
        <v>88</v>
      </c>
      <c r="G15" s="31">
        <f t="shared" si="0"/>
        <v>2494</v>
      </c>
      <c r="H15" s="29">
        <v>977</v>
      </c>
      <c r="I15" s="29">
        <v>1517</v>
      </c>
      <c r="J15" s="31">
        <f t="shared" si="4"/>
        <v>169</v>
      </c>
      <c r="K15" s="29">
        <v>73</v>
      </c>
      <c r="L15" s="29">
        <v>96</v>
      </c>
      <c r="M15" s="31">
        <f>SUM(N15:O15)</f>
        <v>24</v>
      </c>
      <c r="N15" s="29">
        <v>7</v>
      </c>
      <c r="O15" s="29">
        <v>17</v>
      </c>
      <c r="P15" s="31">
        <f t="shared" si="5"/>
        <v>20</v>
      </c>
      <c r="Q15" s="29">
        <v>6</v>
      </c>
      <c r="R15" s="29">
        <v>14</v>
      </c>
      <c r="S15" s="6"/>
    </row>
    <row r="16" spans="1:19" s="54" customFormat="1" ht="31.5" customHeight="1">
      <c r="A16" s="6"/>
      <c r="B16" s="6"/>
      <c r="C16" s="11" t="s">
        <v>10</v>
      </c>
      <c r="D16" s="20">
        <f>SUM(D17:D22)-(D19+D20)</f>
        <v>364</v>
      </c>
      <c r="E16" s="21" t="s">
        <v>17</v>
      </c>
      <c r="F16" s="20">
        <f>SUM(F17,F18,F22)</f>
        <v>4648</v>
      </c>
      <c r="G16" s="20">
        <f t="shared" si="0"/>
        <v>134450</v>
      </c>
      <c r="H16" s="20">
        <f>SUM(H17,H18,H22)</f>
        <v>68475</v>
      </c>
      <c r="I16" s="20">
        <f>SUM(I17,I18,I22)</f>
        <v>65975</v>
      </c>
      <c r="J16" s="20">
        <f t="shared" si="4"/>
        <v>9696</v>
      </c>
      <c r="K16" s="20">
        <f>SUM(K17,K18,K22)</f>
        <v>5255</v>
      </c>
      <c r="L16" s="20">
        <f>SUM(L17,L18,L22)</f>
        <v>4441</v>
      </c>
      <c r="M16" s="20">
        <f>SUM(N16:O16)</f>
        <v>501</v>
      </c>
      <c r="N16" s="20">
        <f>SUM(N17,N18,N22)</f>
        <v>206</v>
      </c>
      <c r="O16" s="20">
        <f>SUM(O17,O18,O22)</f>
        <v>295</v>
      </c>
      <c r="P16" s="20">
        <f>SUM(Q16:R16)</f>
        <v>817</v>
      </c>
      <c r="Q16" s="20">
        <f>SUM(Q17,Q18,Q22)</f>
        <v>300</v>
      </c>
      <c r="R16" s="20">
        <f>SUM(R17,R18,R22)</f>
        <v>517</v>
      </c>
      <c r="S16" s="6"/>
    </row>
    <row r="17" spans="1:19" s="54" customFormat="1" ht="31.5" customHeight="1">
      <c r="A17" s="10"/>
      <c r="B17" s="9"/>
      <c r="C17" s="11" t="s">
        <v>13</v>
      </c>
      <c r="D17" s="24">
        <v>3</v>
      </c>
      <c r="E17" s="25"/>
      <c r="F17" s="24">
        <v>30</v>
      </c>
      <c r="G17" s="20">
        <f>SUM(H17:I17)</f>
        <v>1084</v>
      </c>
      <c r="H17" s="24">
        <v>542</v>
      </c>
      <c r="I17" s="24">
        <v>542</v>
      </c>
      <c r="J17" s="20">
        <f t="shared" si="4"/>
        <v>55</v>
      </c>
      <c r="K17" s="24">
        <v>37</v>
      </c>
      <c r="L17" s="24">
        <v>18</v>
      </c>
      <c r="M17" s="20">
        <f aca="true" t="shared" si="6" ref="M17:M22">SUM(N17:O17)</f>
        <v>0</v>
      </c>
      <c r="N17" s="24">
        <v>0</v>
      </c>
      <c r="O17" s="24"/>
      <c r="P17" s="20">
        <f t="shared" si="5"/>
        <v>0</v>
      </c>
      <c r="Q17" s="24"/>
      <c r="R17" s="24"/>
      <c r="S17" s="6"/>
    </row>
    <row r="18" spans="1:19" s="54" customFormat="1" ht="31.5" customHeight="1">
      <c r="A18" s="10"/>
      <c r="B18" s="9"/>
      <c r="C18" s="12" t="s">
        <v>44</v>
      </c>
      <c r="D18" s="24">
        <v>334</v>
      </c>
      <c r="E18" s="21" t="s">
        <v>17</v>
      </c>
      <c r="F18" s="24">
        <v>4390</v>
      </c>
      <c r="G18" s="20">
        <f>SUM(H18:I18)</f>
        <v>126285</v>
      </c>
      <c r="H18" s="24">
        <v>64910</v>
      </c>
      <c r="I18" s="24">
        <v>61375</v>
      </c>
      <c r="J18" s="20">
        <f t="shared" si="4"/>
        <v>9152</v>
      </c>
      <c r="K18" s="24">
        <v>4947</v>
      </c>
      <c r="L18" s="24">
        <v>4205</v>
      </c>
      <c r="M18" s="20">
        <f t="shared" si="6"/>
        <v>440</v>
      </c>
      <c r="N18" s="24">
        <v>186</v>
      </c>
      <c r="O18" s="24">
        <v>254</v>
      </c>
      <c r="P18" s="20">
        <f>SUM(Q18:R18)</f>
        <v>786</v>
      </c>
      <c r="Q18" s="24">
        <v>290</v>
      </c>
      <c r="R18" s="24">
        <v>496</v>
      </c>
      <c r="S18" s="6"/>
    </row>
    <row r="19" spans="1:19" s="54" customFormat="1" ht="31.5" customHeight="1">
      <c r="A19" s="10"/>
      <c r="B19" s="9"/>
      <c r="C19" s="12" t="s">
        <v>45</v>
      </c>
      <c r="D19" s="24">
        <v>4</v>
      </c>
      <c r="E19" s="21"/>
      <c r="F19" s="24">
        <v>30</v>
      </c>
      <c r="G19" s="20">
        <f>SUM(H19:I19)</f>
        <v>1192</v>
      </c>
      <c r="H19" s="24">
        <v>519</v>
      </c>
      <c r="I19" s="24">
        <v>673</v>
      </c>
      <c r="J19" s="20">
        <f t="shared" si="4"/>
        <v>58</v>
      </c>
      <c r="K19" s="24">
        <v>33</v>
      </c>
      <c r="L19" s="24">
        <v>25</v>
      </c>
      <c r="M19" s="20">
        <f t="shared" si="6"/>
        <v>4</v>
      </c>
      <c r="N19" s="24">
        <v>2</v>
      </c>
      <c r="O19" s="24">
        <v>2</v>
      </c>
      <c r="P19" s="20">
        <f>SUM(Q19:R19)</f>
        <v>0</v>
      </c>
      <c r="Q19" s="24"/>
      <c r="R19" s="24"/>
      <c r="S19" s="6"/>
    </row>
    <row r="20" spans="1:19" s="54" customFormat="1" ht="31.5" customHeight="1">
      <c r="A20" s="10"/>
      <c r="B20" s="9"/>
      <c r="C20" s="12" t="s">
        <v>38</v>
      </c>
      <c r="D20" s="24">
        <f>D18-D19</f>
        <v>330</v>
      </c>
      <c r="E20" s="21" t="s">
        <v>17</v>
      </c>
      <c r="F20" s="24">
        <f>+F18-F19</f>
        <v>4360</v>
      </c>
      <c r="G20" s="20">
        <f>SUM(H20:I20)</f>
        <v>125093</v>
      </c>
      <c r="H20" s="24">
        <f>+H18-H19</f>
        <v>64391</v>
      </c>
      <c r="I20" s="24">
        <f>+I18-I19</f>
        <v>60702</v>
      </c>
      <c r="J20" s="20">
        <f t="shared" si="4"/>
        <v>9094</v>
      </c>
      <c r="K20" s="24">
        <v>4914</v>
      </c>
      <c r="L20" s="24">
        <f>+L18-L19</f>
        <v>4180</v>
      </c>
      <c r="M20" s="20">
        <f t="shared" si="6"/>
        <v>436</v>
      </c>
      <c r="N20" s="24">
        <f>+N18-N19</f>
        <v>184</v>
      </c>
      <c r="O20" s="24">
        <f>+O18-O19</f>
        <v>252</v>
      </c>
      <c r="P20" s="20">
        <f>SUM(Q20:R20)</f>
        <v>786</v>
      </c>
      <c r="Q20" s="24">
        <f>+Q18-Q19</f>
        <v>290</v>
      </c>
      <c r="R20" s="24">
        <f>+R18-R19</f>
        <v>496</v>
      </c>
      <c r="S20" s="6"/>
    </row>
    <row r="21" spans="1:19" s="54" customFormat="1" ht="25.5" customHeight="1">
      <c r="A21" s="10"/>
      <c r="B21" s="9"/>
      <c r="C21" s="36" t="s">
        <v>41</v>
      </c>
      <c r="D21" s="24"/>
      <c r="E21" s="21"/>
      <c r="F21" s="24"/>
      <c r="G21" s="20"/>
      <c r="H21" s="24"/>
      <c r="I21" s="24"/>
      <c r="J21" s="20"/>
      <c r="K21" s="24"/>
      <c r="L21" s="24"/>
      <c r="M21" s="20"/>
      <c r="N21" s="24"/>
      <c r="O21" s="24"/>
      <c r="P21" s="20"/>
      <c r="Q21" s="24"/>
      <c r="R21" s="24"/>
      <c r="S21" s="6"/>
    </row>
    <row r="22" spans="1:19" s="54" customFormat="1" ht="31.5" customHeight="1">
      <c r="A22" s="37"/>
      <c r="B22" s="18"/>
      <c r="C22" s="19" t="s">
        <v>16</v>
      </c>
      <c r="D22" s="29">
        <v>27</v>
      </c>
      <c r="E22" s="38"/>
      <c r="F22" s="29">
        <v>228</v>
      </c>
      <c r="G22" s="39">
        <f aca="true" t="shared" si="7" ref="G22:G27">SUM(H22:I22)</f>
        <v>7081</v>
      </c>
      <c r="H22" s="29">
        <v>3023</v>
      </c>
      <c r="I22" s="29">
        <v>4058</v>
      </c>
      <c r="J22" s="39">
        <f aca="true" t="shared" si="8" ref="J22:J27">SUM(K22:L22)</f>
        <v>489</v>
      </c>
      <c r="K22" s="29">
        <v>271</v>
      </c>
      <c r="L22" s="29">
        <v>218</v>
      </c>
      <c r="M22" s="39">
        <f t="shared" si="6"/>
        <v>61</v>
      </c>
      <c r="N22" s="29">
        <v>20</v>
      </c>
      <c r="O22" s="29">
        <v>41</v>
      </c>
      <c r="P22" s="31">
        <f t="shared" si="5"/>
        <v>31</v>
      </c>
      <c r="Q22" s="29">
        <v>10</v>
      </c>
      <c r="R22" s="29">
        <v>21</v>
      </c>
      <c r="S22" s="6"/>
    </row>
    <row r="23" spans="1:19" s="54" customFormat="1" ht="31.5" customHeight="1">
      <c r="A23" s="71" t="s">
        <v>49</v>
      </c>
      <c r="B23" s="72"/>
      <c r="C23" s="40" t="s">
        <v>50</v>
      </c>
      <c r="D23" s="41">
        <v>2</v>
      </c>
      <c r="E23" s="42"/>
      <c r="F23" s="41">
        <v>21</v>
      </c>
      <c r="G23" s="43">
        <f t="shared" si="7"/>
        <v>220</v>
      </c>
      <c r="H23" s="41">
        <v>125</v>
      </c>
      <c r="I23" s="41">
        <v>95</v>
      </c>
      <c r="J23" s="43">
        <f t="shared" si="8"/>
        <v>46</v>
      </c>
      <c r="K23" s="41">
        <v>25</v>
      </c>
      <c r="L23" s="41">
        <v>21</v>
      </c>
      <c r="M23" s="43">
        <f>SUM(N23:O23)</f>
        <v>4</v>
      </c>
      <c r="N23" s="41"/>
      <c r="O23" s="41">
        <v>4</v>
      </c>
      <c r="P23" s="43">
        <f>SUM(Q23:R23)</f>
        <v>7</v>
      </c>
      <c r="Q23" s="41"/>
      <c r="R23" s="41">
        <v>7</v>
      </c>
      <c r="S23" s="6"/>
    </row>
    <row r="24" spans="1:19" s="54" customFormat="1" ht="31.5" customHeight="1">
      <c r="A24" s="6"/>
      <c r="B24" s="7"/>
      <c r="C24" s="11" t="s">
        <v>10</v>
      </c>
      <c r="D24" s="20">
        <f>D25+D29</f>
        <v>161</v>
      </c>
      <c r="E24" s="6"/>
      <c r="F24" s="20">
        <f>F25</f>
        <v>1918</v>
      </c>
      <c r="G24" s="20">
        <f t="shared" si="7"/>
        <v>126613</v>
      </c>
      <c r="H24" s="20">
        <f>H25+H29</f>
        <v>63657</v>
      </c>
      <c r="I24" s="20">
        <f>I25+I29</f>
        <v>62956</v>
      </c>
      <c r="J24" s="20">
        <f t="shared" si="8"/>
        <v>8218</v>
      </c>
      <c r="K24" s="20">
        <f>K25+K29</f>
        <v>5424</v>
      </c>
      <c r="L24" s="20">
        <f>L25+L29</f>
        <v>2794</v>
      </c>
      <c r="M24" s="20">
        <f>SUM(N24:O24)</f>
        <v>1031</v>
      </c>
      <c r="N24" s="20">
        <f>N25+N29</f>
        <v>457</v>
      </c>
      <c r="O24" s="20">
        <f>O25+O29</f>
        <v>574</v>
      </c>
      <c r="P24" s="20">
        <f>SUM(Q24:R24)</f>
        <v>786</v>
      </c>
      <c r="Q24" s="20">
        <f>Q25+Q29</f>
        <v>459</v>
      </c>
      <c r="R24" s="20">
        <f>R25+R29</f>
        <v>327</v>
      </c>
      <c r="S24" s="6"/>
    </row>
    <row r="25" spans="1:19" s="54" customFormat="1" ht="31.5" customHeight="1">
      <c r="A25" s="6"/>
      <c r="B25" s="44"/>
      <c r="C25" s="12" t="s">
        <v>18</v>
      </c>
      <c r="D25" s="20">
        <f>D26+D27</f>
        <v>101</v>
      </c>
      <c r="E25" s="45"/>
      <c r="F25" s="20">
        <v>1918</v>
      </c>
      <c r="G25" s="20">
        <f t="shared" si="7"/>
        <v>73168</v>
      </c>
      <c r="H25" s="20">
        <f>SUM(H26:H27)</f>
        <v>36591</v>
      </c>
      <c r="I25" s="20">
        <f>SUM(I26:I27)</f>
        <v>36577</v>
      </c>
      <c r="J25" s="20">
        <f t="shared" si="8"/>
        <v>5107</v>
      </c>
      <c r="K25" s="20">
        <f>SUM(K26:K27)</f>
        <v>3292</v>
      </c>
      <c r="L25" s="20">
        <f>SUM(L26:L27)</f>
        <v>1815</v>
      </c>
      <c r="M25" s="20">
        <f>SUM(N25:O25)</f>
        <v>614</v>
      </c>
      <c r="N25" s="20">
        <f>SUM(N26:N27)</f>
        <v>255</v>
      </c>
      <c r="O25" s="20">
        <f>SUM(O26:O27)</f>
        <v>359</v>
      </c>
      <c r="P25" s="20">
        <f t="shared" si="5"/>
        <v>585</v>
      </c>
      <c r="Q25" s="20">
        <f>SUM(Q26:Q27)</f>
        <v>340</v>
      </c>
      <c r="R25" s="20">
        <f>SUM(R26:R27)</f>
        <v>245</v>
      </c>
      <c r="S25" s="6"/>
    </row>
    <row r="26" spans="1:19" s="54" customFormat="1" ht="31.5" customHeight="1">
      <c r="A26" s="6"/>
      <c r="B26" s="44"/>
      <c r="C26" s="12" t="s">
        <v>19</v>
      </c>
      <c r="D26" s="24">
        <v>92</v>
      </c>
      <c r="E26" s="6"/>
      <c r="F26" s="24">
        <f>F25-F27</f>
        <v>1746</v>
      </c>
      <c r="G26" s="20">
        <f t="shared" si="7"/>
        <v>66488</v>
      </c>
      <c r="H26" s="24">
        <v>34014</v>
      </c>
      <c r="I26" s="24">
        <v>32474</v>
      </c>
      <c r="J26" s="20">
        <f t="shared" si="8"/>
        <v>4589</v>
      </c>
      <c r="K26" s="24">
        <v>2984</v>
      </c>
      <c r="L26" s="24">
        <v>1605</v>
      </c>
      <c r="M26" s="20">
        <f>SUM(N26:O26)</f>
        <v>575</v>
      </c>
      <c r="N26" s="24">
        <v>239</v>
      </c>
      <c r="O26" s="24">
        <v>336</v>
      </c>
      <c r="P26" s="20">
        <f t="shared" si="5"/>
        <v>537</v>
      </c>
      <c r="Q26" s="24">
        <v>311</v>
      </c>
      <c r="R26" s="24">
        <v>226</v>
      </c>
      <c r="S26" s="6"/>
    </row>
    <row r="27" spans="1:19" s="54" customFormat="1" ht="31.5" customHeight="1">
      <c r="A27" s="6"/>
      <c r="B27" s="44"/>
      <c r="C27" s="12" t="s">
        <v>20</v>
      </c>
      <c r="D27" s="24">
        <v>9</v>
      </c>
      <c r="E27" s="6"/>
      <c r="F27" s="24">
        <v>172</v>
      </c>
      <c r="G27" s="20">
        <f t="shared" si="7"/>
        <v>6680</v>
      </c>
      <c r="H27" s="24">
        <v>2577</v>
      </c>
      <c r="I27" s="24">
        <v>4103</v>
      </c>
      <c r="J27" s="20">
        <f t="shared" si="8"/>
        <v>518</v>
      </c>
      <c r="K27" s="24">
        <v>308</v>
      </c>
      <c r="L27" s="24">
        <v>210</v>
      </c>
      <c r="M27" s="20">
        <f>SUM(N27:O27)</f>
        <v>39</v>
      </c>
      <c r="N27" s="24">
        <v>16</v>
      </c>
      <c r="O27" s="24">
        <v>23</v>
      </c>
      <c r="P27" s="20">
        <f t="shared" si="5"/>
        <v>48</v>
      </c>
      <c r="Q27" s="24">
        <v>29</v>
      </c>
      <c r="R27" s="24">
        <v>19</v>
      </c>
      <c r="S27" s="6"/>
    </row>
    <row r="28" spans="1:19" s="54" customFormat="1" ht="26.25" customHeight="1">
      <c r="A28" s="46" t="s">
        <v>21</v>
      </c>
      <c r="B28" s="7"/>
      <c r="C28" s="47" t="s">
        <v>22</v>
      </c>
      <c r="D28" s="24"/>
      <c r="E28" s="6"/>
      <c r="F28" s="24" t="s">
        <v>14</v>
      </c>
      <c r="G28" s="20"/>
      <c r="H28" s="24"/>
      <c r="I28" s="24"/>
      <c r="J28" s="7"/>
      <c r="K28" s="24"/>
      <c r="L28" s="24"/>
      <c r="M28" s="7"/>
      <c r="N28" s="24"/>
      <c r="O28" s="24"/>
      <c r="P28" s="7"/>
      <c r="Q28" s="24"/>
      <c r="R28" s="24"/>
      <c r="S28" s="6"/>
    </row>
    <row r="29" spans="1:19" s="54" customFormat="1" ht="31.5" customHeight="1">
      <c r="A29" s="48"/>
      <c r="B29" s="13"/>
      <c r="C29" s="49" t="s">
        <v>23</v>
      </c>
      <c r="D29" s="29">
        <v>60</v>
      </c>
      <c r="E29" s="14"/>
      <c r="F29" s="29"/>
      <c r="G29" s="31">
        <f aca="true" t="shared" si="9" ref="G29:G37">SUM(H29:I29)</f>
        <v>53445</v>
      </c>
      <c r="H29" s="29">
        <v>27066</v>
      </c>
      <c r="I29" s="29">
        <v>26379</v>
      </c>
      <c r="J29" s="31">
        <f aca="true" t="shared" si="10" ref="J29:J34">SUM(K29:L29)</f>
        <v>3111</v>
      </c>
      <c r="K29" s="29">
        <v>2132</v>
      </c>
      <c r="L29" s="29">
        <v>979</v>
      </c>
      <c r="M29" s="31">
        <f>SUM(N29:O29)</f>
        <v>417</v>
      </c>
      <c r="N29" s="29">
        <v>202</v>
      </c>
      <c r="O29" s="29">
        <v>215</v>
      </c>
      <c r="P29" s="31">
        <f aca="true" t="shared" si="11" ref="P29:P35">SUM(Q29:R29)</f>
        <v>201</v>
      </c>
      <c r="Q29" s="29">
        <v>119</v>
      </c>
      <c r="R29" s="29">
        <v>82</v>
      </c>
      <c r="S29" s="6"/>
    </row>
    <row r="30" spans="1:19" s="54" customFormat="1" ht="31.5" customHeight="1">
      <c r="A30" s="46" t="s">
        <v>24</v>
      </c>
      <c r="B30" s="11" t="s">
        <v>25</v>
      </c>
      <c r="C30" s="11" t="s">
        <v>10</v>
      </c>
      <c r="D30" s="20">
        <f>SUM(D31:D32)</f>
        <v>20</v>
      </c>
      <c r="E30" s="21" t="s">
        <v>48</v>
      </c>
      <c r="F30" s="20">
        <f>SUM(F32+F31)</f>
        <v>171</v>
      </c>
      <c r="G30" s="20">
        <f t="shared" si="9"/>
        <v>3190</v>
      </c>
      <c r="H30" s="20">
        <f>H31+H32</f>
        <v>1684</v>
      </c>
      <c r="I30" s="20">
        <f aca="true" t="shared" si="12" ref="I30:Q30">I31+I32</f>
        <v>1506</v>
      </c>
      <c r="J30" s="20">
        <f t="shared" si="12"/>
        <v>341</v>
      </c>
      <c r="K30" s="20">
        <f t="shared" si="12"/>
        <v>239</v>
      </c>
      <c r="L30" s="20">
        <f t="shared" si="12"/>
        <v>102</v>
      </c>
      <c r="M30" s="20">
        <f t="shared" si="12"/>
        <v>39</v>
      </c>
      <c r="N30" s="20">
        <f t="shared" si="12"/>
        <v>26</v>
      </c>
      <c r="O30" s="20">
        <f t="shared" si="12"/>
        <v>13</v>
      </c>
      <c r="P30" s="20">
        <f t="shared" si="12"/>
        <v>17</v>
      </c>
      <c r="Q30" s="20">
        <f t="shared" si="12"/>
        <v>11</v>
      </c>
      <c r="R30" s="20">
        <f>R31+R32</f>
        <v>6</v>
      </c>
      <c r="S30" s="6"/>
    </row>
    <row r="31" spans="1:19" s="54" customFormat="1" ht="31.5" customHeight="1">
      <c r="A31" s="48"/>
      <c r="B31" s="11" t="s">
        <v>26</v>
      </c>
      <c r="C31" s="11" t="s">
        <v>27</v>
      </c>
      <c r="D31" s="24">
        <v>20</v>
      </c>
      <c r="E31" s="25"/>
      <c r="F31" s="24">
        <v>160</v>
      </c>
      <c r="G31" s="20">
        <f>SUM(H31:I31)</f>
        <v>3076</v>
      </c>
      <c r="H31" s="24">
        <v>1615</v>
      </c>
      <c r="I31" s="24">
        <v>1461</v>
      </c>
      <c r="J31" s="20">
        <f t="shared" si="10"/>
        <v>313</v>
      </c>
      <c r="K31" s="24">
        <v>220</v>
      </c>
      <c r="L31" s="24">
        <v>93</v>
      </c>
      <c r="M31" s="20">
        <f>SUM(N31:O31)</f>
        <v>36</v>
      </c>
      <c r="N31" s="24">
        <v>26</v>
      </c>
      <c r="O31" s="24">
        <v>10</v>
      </c>
      <c r="P31" s="20">
        <f t="shared" si="11"/>
        <v>17</v>
      </c>
      <c r="Q31" s="24">
        <v>11</v>
      </c>
      <c r="R31" s="24">
        <v>6</v>
      </c>
      <c r="S31" s="6"/>
    </row>
    <row r="32" spans="1:19" s="54" customFormat="1" ht="31.5" customHeight="1">
      <c r="A32" s="46" t="s">
        <v>28</v>
      </c>
      <c r="B32" s="19" t="s">
        <v>29</v>
      </c>
      <c r="C32" s="19" t="s">
        <v>39</v>
      </c>
      <c r="D32" s="29"/>
      <c r="E32" s="50" t="s">
        <v>48</v>
      </c>
      <c r="F32" s="29">
        <v>11</v>
      </c>
      <c r="G32" s="31">
        <f t="shared" si="9"/>
        <v>114</v>
      </c>
      <c r="H32" s="29">
        <v>69</v>
      </c>
      <c r="I32" s="29">
        <v>45</v>
      </c>
      <c r="J32" s="31">
        <f t="shared" si="10"/>
        <v>28</v>
      </c>
      <c r="K32" s="29">
        <v>19</v>
      </c>
      <c r="L32" s="29">
        <v>9</v>
      </c>
      <c r="M32" s="31">
        <f>SUM(N32:O32)</f>
        <v>3</v>
      </c>
      <c r="N32" s="29">
        <v>0</v>
      </c>
      <c r="O32" s="29">
        <v>3</v>
      </c>
      <c r="P32" s="31">
        <f t="shared" si="11"/>
        <v>0</v>
      </c>
      <c r="Q32" s="29"/>
      <c r="R32" s="29">
        <v>0</v>
      </c>
      <c r="S32" s="6"/>
    </row>
    <row r="33" spans="1:19" s="54" customFormat="1" ht="31.5" customHeight="1">
      <c r="A33" s="48"/>
      <c r="B33" s="11" t="s">
        <v>30</v>
      </c>
      <c r="C33" s="11" t="s">
        <v>10</v>
      </c>
      <c r="D33" s="20">
        <f>SUM(D34:D35)</f>
        <v>5</v>
      </c>
      <c r="E33" s="6"/>
      <c r="F33" s="7"/>
      <c r="G33" s="20">
        <f t="shared" si="9"/>
        <v>3311</v>
      </c>
      <c r="H33" s="20">
        <f aca="true" t="shared" si="13" ref="H33:O33">SUM(H34:H35)</f>
        <v>1852</v>
      </c>
      <c r="I33" s="20">
        <f t="shared" si="13"/>
        <v>1459</v>
      </c>
      <c r="J33" s="20">
        <f t="shared" si="13"/>
        <v>66</v>
      </c>
      <c r="K33" s="20">
        <f t="shared" si="13"/>
        <v>48</v>
      </c>
      <c r="L33" s="20">
        <f t="shared" si="13"/>
        <v>18</v>
      </c>
      <c r="M33" s="20">
        <f t="shared" si="13"/>
        <v>12</v>
      </c>
      <c r="N33" s="20">
        <f t="shared" si="13"/>
        <v>6</v>
      </c>
      <c r="O33" s="20">
        <f t="shared" si="13"/>
        <v>6</v>
      </c>
      <c r="P33" s="20">
        <f t="shared" si="11"/>
        <v>4</v>
      </c>
      <c r="Q33" s="20">
        <f>Q34+Q35</f>
        <v>3</v>
      </c>
      <c r="R33" s="20">
        <f>R34+R35</f>
        <v>1</v>
      </c>
      <c r="S33" s="6"/>
    </row>
    <row r="34" spans="1:19" s="54" customFormat="1" ht="31.5" customHeight="1">
      <c r="A34" s="46" t="s">
        <v>31</v>
      </c>
      <c r="B34" s="11" t="s">
        <v>32</v>
      </c>
      <c r="C34" s="11" t="s">
        <v>27</v>
      </c>
      <c r="D34" s="24">
        <v>1</v>
      </c>
      <c r="E34" s="6"/>
      <c r="F34" s="7"/>
      <c r="G34" s="20">
        <f t="shared" si="9"/>
        <v>1313</v>
      </c>
      <c r="H34" s="24">
        <v>645</v>
      </c>
      <c r="I34" s="24">
        <v>668</v>
      </c>
      <c r="J34" s="20">
        <f t="shared" si="10"/>
        <v>27</v>
      </c>
      <c r="K34" s="24">
        <v>20</v>
      </c>
      <c r="L34" s="24">
        <v>7</v>
      </c>
      <c r="M34" s="20">
        <f>SUM(N34:O34)</f>
        <v>4</v>
      </c>
      <c r="N34" s="24">
        <v>2</v>
      </c>
      <c r="O34" s="24">
        <v>2</v>
      </c>
      <c r="P34" s="20">
        <f t="shared" si="11"/>
        <v>0</v>
      </c>
      <c r="Q34" s="20">
        <v>0</v>
      </c>
      <c r="R34" s="20">
        <v>0</v>
      </c>
      <c r="S34" s="6"/>
    </row>
    <row r="35" spans="1:19" s="54" customFormat="1" ht="31.5" customHeight="1">
      <c r="A35" s="6"/>
      <c r="B35" s="19" t="s">
        <v>29</v>
      </c>
      <c r="C35" s="19" t="s">
        <v>16</v>
      </c>
      <c r="D35" s="29">
        <v>4</v>
      </c>
      <c r="E35" s="14"/>
      <c r="F35" s="13"/>
      <c r="G35" s="31">
        <f t="shared" si="9"/>
        <v>1998</v>
      </c>
      <c r="H35" s="29">
        <v>1207</v>
      </c>
      <c r="I35" s="29">
        <v>791</v>
      </c>
      <c r="J35" s="31">
        <f>SUM(K35:L35)</f>
        <v>39</v>
      </c>
      <c r="K35" s="29">
        <v>28</v>
      </c>
      <c r="L35" s="29">
        <v>11</v>
      </c>
      <c r="M35" s="31">
        <f>SUM(N35:O35)</f>
        <v>8</v>
      </c>
      <c r="N35" s="29">
        <v>4</v>
      </c>
      <c r="O35" s="29">
        <v>4</v>
      </c>
      <c r="P35" s="31">
        <f t="shared" si="11"/>
        <v>4</v>
      </c>
      <c r="Q35" s="31">
        <v>3</v>
      </c>
      <c r="R35" s="31">
        <v>1</v>
      </c>
      <c r="S35" s="6"/>
    </row>
    <row r="36" spans="1:19" s="54" customFormat="1" ht="31.5" customHeight="1">
      <c r="A36" s="6"/>
      <c r="B36" s="11" t="s">
        <v>33</v>
      </c>
      <c r="C36" s="11" t="s">
        <v>10</v>
      </c>
      <c r="D36" s="24">
        <f>SUM(D37+D38)</f>
        <v>12</v>
      </c>
      <c r="E36" s="6"/>
      <c r="F36" s="7"/>
      <c r="G36" s="20">
        <f t="shared" si="9"/>
        <v>933</v>
      </c>
      <c r="H36" s="20">
        <f>SUM(H37:H38)</f>
        <v>134</v>
      </c>
      <c r="I36" s="20">
        <f>SUM(I37:I38)</f>
        <v>799</v>
      </c>
      <c r="J36" s="7"/>
      <c r="K36" s="7"/>
      <c r="L36" s="7"/>
      <c r="M36" s="7"/>
      <c r="N36" s="7"/>
      <c r="O36" s="7"/>
      <c r="P36" s="7"/>
      <c r="Q36" s="7"/>
      <c r="R36" s="7"/>
      <c r="S36" s="6"/>
    </row>
    <row r="37" spans="1:19" s="54" customFormat="1" ht="31.5" customHeight="1">
      <c r="A37" s="6"/>
      <c r="B37" s="11" t="s">
        <v>34</v>
      </c>
      <c r="C37" s="11" t="s">
        <v>27</v>
      </c>
      <c r="D37" s="24">
        <v>2</v>
      </c>
      <c r="E37" s="6"/>
      <c r="F37" s="7"/>
      <c r="G37" s="20">
        <f t="shared" si="9"/>
        <v>68</v>
      </c>
      <c r="H37" s="24">
        <v>58</v>
      </c>
      <c r="I37" s="24">
        <v>10</v>
      </c>
      <c r="J37" s="7"/>
      <c r="K37" s="7"/>
      <c r="L37" s="7"/>
      <c r="M37" s="7"/>
      <c r="N37" s="7"/>
      <c r="O37" s="7"/>
      <c r="P37" s="7"/>
      <c r="Q37" s="7"/>
      <c r="R37" s="7"/>
      <c r="S37" s="6"/>
    </row>
    <row r="38" spans="1:19" s="54" customFormat="1" ht="31.5" customHeight="1">
      <c r="A38" s="14"/>
      <c r="B38" s="19" t="s">
        <v>35</v>
      </c>
      <c r="C38" s="51" t="s">
        <v>16</v>
      </c>
      <c r="D38" s="13">
        <v>10</v>
      </c>
      <c r="E38" s="14"/>
      <c r="F38" s="13"/>
      <c r="G38" s="31">
        <f>SUM(H38:I38)</f>
        <v>865</v>
      </c>
      <c r="H38" s="29">
        <v>76</v>
      </c>
      <c r="I38" s="52">
        <v>789</v>
      </c>
      <c r="J38" s="13"/>
      <c r="K38" s="13"/>
      <c r="L38" s="13"/>
      <c r="M38" s="13"/>
      <c r="N38" s="13"/>
      <c r="O38" s="13"/>
      <c r="P38" s="13"/>
      <c r="Q38" s="13"/>
      <c r="R38" s="13"/>
      <c r="S38" s="6"/>
    </row>
    <row r="39" spans="1:19" s="54" customFormat="1" ht="31.5" customHeight="1">
      <c r="A39" s="65" t="s">
        <v>43</v>
      </c>
      <c r="B39" s="66"/>
      <c r="C39" s="11" t="s">
        <v>10</v>
      </c>
      <c r="D39" s="24">
        <f>SUM(D40+D41)</f>
        <v>2</v>
      </c>
      <c r="E39" s="6"/>
      <c r="F39" s="7">
        <f>SUM(F40:F41)</f>
        <v>24</v>
      </c>
      <c r="G39" s="20">
        <f>SUM(G40:G41)</f>
        <v>704</v>
      </c>
      <c r="H39" s="24">
        <f>SUM(H40:H41)</f>
        <v>313</v>
      </c>
      <c r="I39" s="24">
        <f>SUM(I40:I41)</f>
        <v>391</v>
      </c>
      <c r="J39" s="7">
        <f aca="true" t="shared" si="14" ref="J39:R39">SUM(J40:J41)</f>
        <v>66</v>
      </c>
      <c r="K39" s="7">
        <f>SUM(K40:K41)</f>
        <v>45</v>
      </c>
      <c r="L39" s="7">
        <f t="shared" si="14"/>
        <v>21</v>
      </c>
      <c r="M39" s="7">
        <f t="shared" si="14"/>
        <v>9</v>
      </c>
      <c r="N39" s="7">
        <f t="shared" si="14"/>
        <v>3</v>
      </c>
      <c r="O39" s="7">
        <f t="shared" si="14"/>
        <v>6</v>
      </c>
      <c r="P39" s="7">
        <f t="shared" si="14"/>
        <v>7</v>
      </c>
      <c r="Q39" s="7">
        <f t="shared" si="14"/>
        <v>2</v>
      </c>
      <c r="R39" s="7">
        <f t="shared" si="14"/>
        <v>5</v>
      </c>
      <c r="S39" s="6"/>
    </row>
    <row r="40" spans="1:19" s="54" customFormat="1" ht="31.5" customHeight="1">
      <c r="A40" s="67"/>
      <c r="B40" s="68"/>
      <c r="C40" s="11" t="s">
        <v>27</v>
      </c>
      <c r="D40" s="24">
        <v>1</v>
      </c>
      <c r="E40" s="25"/>
      <c r="F40" s="24">
        <v>18</v>
      </c>
      <c r="G40" s="20">
        <f>SUM(H40:I40)</f>
        <v>615</v>
      </c>
      <c r="H40" s="24">
        <v>268</v>
      </c>
      <c r="I40" s="53">
        <v>347</v>
      </c>
      <c r="J40" s="20">
        <f>SUM(K40:L40)</f>
        <v>48</v>
      </c>
      <c r="K40" s="24">
        <v>33</v>
      </c>
      <c r="L40" s="24">
        <v>15</v>
      </c>
      <c r="M40" s="20">
        <f>SUM(N40:O40)</f>
        <v>7</v>
      </c>
      <c r="N40" s="24">
        <v>2</v>
      </c>
      <c r="O40" s="24">
        <v>5</v>
      </c>
      <c r="P40" s="20">
        <f>SUM(Q40:R40)</f>
        <v>4</v>
      </c>
      <c r="Q40" s="24">
        <v>1</v>
      </c>
      <c r="R40" s="24">
        <v>3</v>
      </c>
      <c r="S40" s="6"/>
    </row>
    <row r="41" spans="1:19" s="54" customFormat="1" ht="31.5" customHeight="1">
      <c r="A41" s="69"/>
      <c r="B41" s="70"/>
      <c r="C41" s="51" t="s">
        <v>16</v>
      </c>
      <c r="D41" s="29">
        <v>1</v>
      </c>
      <c r="E41" s="38"/>
      <c r="F41" s="29">
        <v>6</v>
      </c>
      <c r="G41" s="31">
        <f>SUM(H41:I41)</f>
        <v>89</v>
      </c>
      <c r="H41" s="29">
        <v>45</v>
      </c>
      <c r="I41" s="29">
        <v>44</v>
      </c>
      <c r="J41" s="31">
        <f>SUM(K41:L41)</f>
        <v>18</v>
      </c>
      <c r="K41" s="29">
        <v>12</v>
      </c>
      <c r="L41" s="29">
        <v>6</v>
      </c>
      <c r="M41" s="31">
        <f>SUM(N41:O41)</f>
        <v>2</v>
      </c>
      <c r="N41" s="29">
        <v>1</v>
      </c>
      <c r="O41" s="29">
        <v>1</v>
      </c>
      <c r="P41" s="31">
        <f>SUM(Q41:R41)</f>
        <v>3</v>
      </c>
      <c r="Q41" s="29">
        <v>1</v>
      </c>
      <c r="R41" s="29">
        <v>2</v>
      </c>
      <c r="S41" s="6"/>
    </row>
    <row r="42" spans="1:19" s="54" customFormat="1" ht="31.5" customHeight="1">
      <c r="A42" s="59" t="s">
        <v>40</v>
      </c>
      <c r="B42" s="60"/>
      <c r="C42" s="11" t="s">
        <v>10</v>
      </c>
      <c r="D42" s="20">
        <f>D43+D44</f>
        <v>38</v>
      </c>
      <c r="E42" s="21"/>
      <c r="F42" s="20">
        <f>SUM(F43:F44)</f>
        <v>1474</v>
      </c>
      <c r="G42" s="20">
        <f>SUM(H42:I42)</f>
        <v>6089</v>
      </c>
      <c r="H42" s="20">
        <v>3916</v>
      </c>
      <c r="I42" s="20">
        <v>2173</v>
      </c>
      <c r="J42" s="20">
        <f>SUM(K42:L42)</f>
        <v>3288</v>
      </c>
      <c r="K42" s="20">
        <v>1238</v>
      </c>
      <c r="L42" s="20">
        <v>2050</v>
      </c>
      <c r="M42" s="20">
        <f aca="true" t="shared" si="15" ref="M42:R42">SUM(M43:M44)</f>
        <v>308</v>
      </c>
      <c r="N42" s="20">
        <v>127</v>
      </c>
      <c r="O42" s="20">
        <v>181</v>
      </c>
      <c r="P42" s="20">
        <f t="shared" si="15"/>
        <v>234</v>
      </c>
      <c r="Q42" s="20">
        <f t="shared" si="15"/>
        <v>38</v>
      </c>
      <c r="R42" s="20">
        <f t="shared" si="15"/>
        <v>196</v>
      </c>
      <c r="S42" s="6"/>
    </row>
    <row r="43" spans="1:19" s="54" customFormat="1" ht="31.5" customHeight="1">
      <c r="A43" s="61"/>
      <c r="B43" s="62"/>
      <c r="C43" s="11" t="s">
        <v>27</v>
      </c>
      <c r="D43" s="24">
        <v>20</v>
      </c>
      <c r="E43" s="21"/>
      <c r="F43" s="24">
        <v>697</v>
      </c>
      <c r="G43" s="20">
        <f>SUM(H43:I43)</f>
        <v>2962</v>
      </c>
      <c r="H43" s="24">
        <f>H42-H44</f>
        <v>1883</v>
      </c>
      <c r="I43" s="24">
        <f>I42-I44</f>
        <v>1079</v>
      </c>
      <c r="J43" s="20">
        <f>SUM(K43:L43)</f>
        <v>1615</v>
      </c>
      <c r="K43" s="24">
        <f>K42-K44</f>
        <v>676</v>
      </c>
      <c r="L43" s="24">
        <f>L42-L44</f>
        <v>939</v>
      </c>
      <c r="M43" s="20">
        <f>SUM(N43:O43)</f>
        <v>232</v>
      </c>
      <c r="N43" s="24">
        <f>N42-N44</f>
        <v>98</v>
      </c>
      <c r="O43" s="24">
        <f>O42-O44</f>
        <v>134</v>
      </c>
      <c r="P43" s="20">
        <f>SUM(Q43:R43)</f>
        <v>103</v>
      </c>
      <c r="Q43" s="24">
        <v>29</v>
      </c>
      <c r="R43" s="24">
        <v>74</v>
      </c>
      <c r="S43" s="6"/>
    </row>
    <row r="44" spans="1:19" s="54" customFormat="1" ht="31.5" customHeight="1">
      <c r="A44" s="63"/>
      <c r="B44" s="64"/>
      <c r="C44" s="19" t="s">
        <v>42</v>
      </c>
      <c r="D44" s="29">
        <v>18</v>
      </c>
      <c r="E44" s="50"/>
      <c r="F44" s="29">
        <v>777</v>
      </c>
      <c r="G44" s="31">
        <f>SUM(H44:I44)</f>
        <v>3127</v>
      </c>
      <c r="H44" s="29">
        <v>2033</v>
      </c>
      <c r="I44" s="29">
        <v>1094</v>
      </c>
      <c r="J44" s="31">
        <f>SUM(K44:L44)</f>
        <v>1673</v>
      </c>
      <c r="K44" s="29">
        <v>562</v>
      </c>
      <c r="L44" s="29">
        <v>1111</v>
      </c>
      <c r="M44" s="31">
        <f>SUM(N44:O44)</f>
        <v>76</v>
      </c>
      <c r="N44" s="29">
        <v>29</v>
      </c>
      <c r="O44" s="29">
        <v>47</v>
      </c>
      <c r="P44" s="31">
        <f>SUM(Q44:R44)</f>
        <v>131</v>
      </c>
      <c r="Q44" s="29">
        <v>9</v>
      </c>
      <c r="R44" s="29">
        <v>122</v>
      </c>
      <c r="S44" s="55" t="s">
        <v>14</v>
      </c>
    </row>
    <row r="45" spans="1:19" ht="25.5" customHeight="1">
      <c r="A45" s="56"/>
      <c r="B45" s="56"/>
      <c r="C45" s="57" t="s">
        <v>36</v>
      </c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</row>
    <row r="46" ht="25.5" customHeight="1">
      <c r="C46" s="58" t="s">
        <v>37</v>
      </c>
    </row>
  </sheetData>
  <sheetProtection/>
  <mergeCells count="4">
    <mergeCell ref="A42:B44"/>
    <mergeCell ref="A39:B41"/>
    <mergeCell ref="A23:B23"/>
    <mergeCell ref="M5:O5"/>
  </mergeCells>
  <printOptions horizontalCentered="1"/>
  <pageMargins left="0.48" right="0.28" top="0.63" bottom="0.1968503937007874" header="0.5118110236220472" footer="0.3937007874015748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2019-01-15T09:36:57Z</cp:lastPrinted>
  <dcterms:created xsi:type="dcterms:W3CDTF">1997-07-29T08:38:13Z</dcterms:created>
  <dcterms:modified xsi:type="dcterms:W3CDTF">2019-01-15T10:46:37Z</dcterms:modified>
  <cp:category/>
  <cp:version/>
  <cp:contentType/>
  <cp:contentStatus/>
</cp:coreProperties>
</file>