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241(教)総務企画課\広報室\07 教育便覧\13 HP掲載\１ 学校統計表\"/>
    </mc:Choice>
  </mc:AlternateContent>
  <bookViews>
    <workbookView xWindow="21075" yWindow="150" windowWidth="7665" windowHeight="8115"/>
  </bookViews>
  <sheets>
    <sheet name="教便２" sheetId="1" r:id="rId1"/>
  </sheets>
  <definedNames>
    <definedName name="_xlnm._FilterDatabase" localSheetId="0" hidden="1">教便２!$F$4:$AD$65</definedName>
    <definedName name="_Regression_Int" localSheetId="0" hidden="1">1</definedName>
    <definedName name="\a">教便２!#REF!</definedName>
    <definedName name="\b">教便２!#REF!</definedName>
    <definedName name="\c">教便２!#REF!</definedName>
    <definedName name="\d">教便２!#REF!</definedName>
    <definedName name="\e">#N/A</definedName>
    <definedName name="\f">#N/A</definedName>
    <definedName name="\g">#N/A</definedName>
    <definedName name="\h">#N/A</definedName>
    <definedName name="\i">#N/A</definedName>
    <definedName name="\m">教便２!#REF!</definedName>
    <definedName name="\n">教便２!#REF!</definedName>
    <definedName name="\o">教便２!#REF!</definedName>
    <definedName name="_xlnm.Print_Area" localSheetId="0">教便２!$A$1:$AD$77</definedName>
    <definedName name="Print_Area_MI" localSheetId="0">教便２!$A$1:$AD$77</definedName>
    <definedName name="中学">#REF!</definedName>
  </definedNames>
  <calcPr calcId="152511"/>
</workbook>
</file>

<file path=xl/calcChain.xml><?xml version="1.0" encoding="utf-8"?>
<calcChain xmlns="http://schemas.openxmlformats.org/spreadsheetml/2006/main">
  <c r="I17" i="1" l="1"/>
  <c r="AA7" i="1" l="1"/>
  <c r="Y7" i="1"/>
  <c r="X7" i="1"/>
  <c r="V7" i="1"/>
  <c r="U7" i="1"/>
  <c r="W16" i="1" l="1"/>
  <c r="M13" i="1" l="1"/>
  <c r="J9" i="1" l="1"/>
  <c r="I9" i="1"/>
  <c r="U67" i="1"/>
  <c r="Q67" i="1" l="1"/>
  <c r="R67" i="1"/>
  <c r="N17" i="1" l="1"/>
  <c r="O17" i="1"/>
  <c r="M61" i="1" l="1"/>
  <c r="M71" i="1" l="1"/>
  <c r="R9" i="1" l="1"/>
  <c r="Q17" i="1"/>
  <c r="N9" i="1"/>
  <c r="P71" i="1" l="1"/>
  <c r="M51" i="1"/>
  <c r="S67" i="1" l="1"/>
  <c r="V9" i="1"/>
  <c r="V17" i="1"/>
  <c r="V67" i="1"/>
  <c r="P21" i="1"/>
  <c r="P24" i="1"/>
  <c r="M24" i="1"/>
  <c r="P23" i="1"/>
  <c r="M23" i="1"/>
  <c r="P22" i="1"/>
  <c r="M22" i="1"/>
  <c r="M21" i="1"/>
  <c r="P20" i="1"/>
  <c r="M20" i="1"/>
  <c r="P19" i="1"/>
  <c r="M19" i="1"/>
  <c r="P18" i="1"/>
  <c r="M18" i="1"/>
  <c r="R17" i="1"/>
  <c r="R53" i="1" s="1"/>
  <c r="R70" i="1" s="1"/>
  <c r="R75" i="1" s="1"/>
  <c r="L17" i="1"/>
  <c r="K17" i="1"/>
  <c r="J17" i="1"/>
  <c r="I53" i="1"/>
  <c r="Z7" i="1"/>
  <c r="W7" i="1"/>
  <c r="Z72" i="1"/>
  <c r="Z71" i="1"/>
  <c r="W72" i="1"/>
  <c r="W71" i="1"/>
  <c r="P72" i="1"/>
  <c r="M72" i="1"/>
  <c r="Z65" i="1"/>
  <c r="Z64" i="1"/>
  <c r="Z63" i="1"/>
  <c r="Z62" i="1"/>
  <c r="Z61" i="1"/>
  <c r="Z60" i="1"/>
  <c r="Z59" i="1"/>
  <c r="Z58" i="1"/>
  <c r="Z57" i="1"/>
  <c r="Z56" i="1"/>
  <c r="Z55" i="1"/>
  <c r="W65" i="1"/>
  <c r="W64" i="1"/>
  <c r="W63" i="1"/>
  <c r="W62" i="1"/>
  <c r="W61" i="1"/>
  <c r="W60" i="1"/>
  <c r="W59" i="1"/>
  <c r="W58" i="1"/>
  <c r="W57" i="1"/>
  <c r="W56" i="1"/>
  <c r="W55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Z24" i="1"/>
  <c r="W24" i="1"/>
  <c r="Z23" i="1"/>
  <c r="W23" i="1"/>
  <c r="Z22" i="1"/>
  <c r="W22" i="1"/>
  <c r="Z21" i="1"/>
  <c r="W21" i="1"/>
  <c r="Z20" i="1"/>
  <c r="W20" i="1"/>
  <c r="Z19" i="1"/>
  <c r="W19" i="1"/>
  <c r="Z18" i="1"/>
  <c r="W18" i="1"/>
  <c r="AC17" i="1"/>
  <c r="AB17" i="1"/>
  <c r="AA17" i="1"/>
  <c r="Y17" i="1"/>
  <c r="X17" i="1"/>
  <c r="U17" i="1"/>
  <c r="T17" i="1"/>
  <c r="S17" i="1"/>
  <c r="T9" i="1"/>
  <c r="S9" i="1"/>
  <c r="AC9" i="1"/>
  <c r="AA9" i="1"/>
  <c r="AB9" i="1"/>
  <c r="Z11" i="1"/>
  <c r="Z12" i="1"/>
  <c r="Z13" i="1"/>
  <c r="Z14" i="1"/>
  <c r="Z15" i="1"/>
  <c r="Z16" i="1"/>
  <c r="Z10" i="1"/>
  <c r="X9" i="1"/>
  <c r="Y9" i="1"/>
  <c r="W11" i="1"/>
  <c r="W12" i="1"/>
  <c r="W13" i="1"/>
  <c r="W14" i="1"/>
  <c r="W15" i="1"/>
  <c r="W10" i="1"/>
  <c r="U9" i="1"/>
  <c r="P56" i="1"/>
  <c r="P57" i="1"/>
  <c r="P58" i="1"/>
  <c r="P59" i="1"/>
  <c r="P60" i="1"/>
  <c r="P61" i="1"/>
  <c r="P62" i="1"/>
  <c r="P63" i="1"/>
  <c r="P64" i="1"/>
  <c r="P65" i="1"/>
  <c r="M56" i="1"/>
  <c r="M57" i="1"/>
  <c r="M58" i="1"/>
  <c r="M59" i="1"/>
  <c r="M60" i="1"/>
  <c r="M62" i="1"/>
  <c r="M63" i="1"/>
  <c r="M64" i="1"/>
  <c r="M65" i="1"/>
  <c r="P55" i="1"/>
  <c r="M5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P25" i="1"/>
  <c r="M25" i="1"/>
  <c r="Q9" i="1"/>
  <c r="Q53" i="1" s="1"/>
  <c r="Q70" i="1" s="1"/>
  <c r="Q75" i="1" s="1"/>
  <c r="P10" i="1"/>
  <c r="P11" i="1"/>
  <c r="P12" i="1"/>
  <c r="P13" i="1"/>
  <c r="P14" i="1"/>
  <c r="P15" i="1"/>
  <c r="P16" i="1"/>
  <c r="O9" i="1"/>
  <c r="M9" i="1" s="1"/>
  <c r="M10" i="1"/>
  <c r="M11" i="1"/>
  <c r="M12" i="1"/>
  <c r="M14" i="1"/>
  <c r="M15" i="1"/>
  <c r="M16" i="1"/>
  <c r="K9" i="1"/>
  <c r="L9" i="1"/>
  <c r="G67" i="1"/>
  <c r="H67" i="1"/>
  <c r="I67" i="1"/>
  <c r="J67" i="1"/>
  <c r="K67" i="1"/>
  <c r="L67" i="1"/>
  <c r="N67" i="1"/>
  <c r="O67" i="1"/>
  <c r="T67" i="1"/>
  <c r="X67" i="1"/>
  <c r="Y67" i="1"/>
  <c r="AA67" i="1"/>
  <c r="AB67" i="1"/>
  <c r="AC67" i="1"/>
  <c r="AD67" i="1"/>
  <c r="F67" i="1"/>
  <c r="AD53" i="1"/>
  <c r="H53" i="1"/>
  <c r="F53" i="1"/>
  <c r="L53" i="1" l="1"/>
  <c r="L70" i="1" s="1"/>
  <c r="L75" i="1" s="1"/>
  <c r="I70" i="1"/>
  <c r="I75" i="1" s="1"/>
  <c r="F75" i="1"/>
  <c r="Y53" i="1"/>
  <c r="Y70" i="1" s="1"/>
  <c r="Y75" i="1" s="1"/>
  <c r="AC53" i="1"/>
  <c r="AC70" i="1" s="1"/>
  <c r="AC75" i="1" s="1"/>
  <c r="AB53" i="1"/>
  <c r="AB70" i="1" s="1"/>
  <c r="AB75" i="1" s="1"/>
  <c r="V53" i="1"/>
  <c r="T53" i="1"/>
  <c r="T70" i="1" s="1"/>
  <c r="T75" i="1" s="1"/>
  <c r="K53" i="1"/>
  <c r="U53" i="1"/>
  <c r="AA53" i="1"/>
  <c r="W17" i="1"/>
  <c r="Z9" i="1"/>
  <c r="Z17" i="1"/>
  <c r="AD70" i="1"/>
  <c r="AD75" i="1" s="1"/>
  <c r="M17" i="1"/>
  <c r="M53" i="1" s="1"/>
  <c r="M67" i="1"/>
  <c r="Z67" i="1"/>
  <c r="W67" i="1"/>
  <c r="W9" i="1"/>
  <c r="P67" i="1"/>
  <c r="P17" i="1"/>
  <c r="P9" i="1"/>
  <c r="N53" i="1"/>
  <c r="N70" i="1" s="1"/>
  <c r="N75" i="1" s="1"/>
  <c r="J53" i="1"/>
  <c r="J70" i="1" s="1"/>
  <c r="O53" i="1"/>
  <c r="O70" i="1" s="1"/>
  <c r="O75" i="1" s="1"/>
  <c r="S53" i="1"/>
  <c r="S70" i="1" s="1"/>
  <c r="S75" i="1" s="1"/>
  <c r="X53" i="1"/>
  <c r="X70" i="1" s="1"/>
  <c r="X75" i="1" s="1"/>
  <c r="K70" i="1" l="1"/>
  <c r="K75" i="1" s="1"/>
  <c r="U70" i="1"/>
  <c r="U75" i="1" s="1"/>
  <c r="V70" i="1"/>
  <c r="V75" i="1" s="1"/>
  <c r="AA70" i="1"/>
  <c r="AA75" i="1" s="1"/>
  <c r="Z53" i="1"/>
  <c r="W53" i="1"/>
  <c r="W70" i="1" s="1"/>
  <c r="W75" i="1" s="1"/>
  <c r="M70" i="1"/>
  <c r="M75" i="1" s="1"/>
  <c r="P53" i="1"/>
  <c r="P70" i="1" s="1"/>
  <c r="P75" i="1" s="1"/>
  <c r="J75" i="1"/>
  <c r="H75" i="1"/>
  <c r="G75" i="1"/>
  <c r="Z70" i="1" l="1"/>
  <c r="Z75" i="1" s="1"/>
</calcChain>
</file>

<file path=xl/sharedStrings.xml><?xml version="1.0" encoding="utf-8"?>
<sst xmlns="http://schemas.openxmlformats.org/spreadsheetml/2006/main" count="155" uniqueCount="135">
  <si>
    <t xml:space="preserve">   学 級 数 、 児 童 ・ 生 徒 数 及 び 教 職 員 数</t>
  </si>
  <si>
    <t>小　　　　　　　　　学　　　　　　　　　校</t>
  </si>
  <si>
    <t>中　　　　　　　　　学　　　　　　　　　校</t>
  </si>
  <si>
    <t>公 立 高 等</t>
  </si>
  <si>
    <t>市  郡  名</t>
  </si>
  <si>
    <t>教育委員会数</t>
  </si>
  <si>
    <t>学 校 数</t>
  </si>
  <si>
    <t>教</t>
  </si>
  <si>
    <t>員</t>
  </si>
  <si>
    <t>数</t>
  </si>
  <si>
    <t>事 務 職 員 等 数</t>
  </si>
  <si>
    <t>学  校  数</t>
  </si>
  <si>
    <t>教　 員 　数</t>
  </si>
  <si>
    <t>Ａ</t>
  </si>
  <si>
    <t>Ｂ</t>
  </si>
  <si>
    <t>本 校</t>
  </si>
  <si>
    <t>分 校</t>
  </si>
  <si>
    <t>学 級 数</t>
  </si>
  <si>
    <t>児 童 数</t>
  </si>
  <si>
    <t>計</t>
  </si>
  <si>
    <t>男</t>
  </si>
  <si>
    <t>女</t>
  </si>
  <si>
    <t>生 徒 数</t>
  </si>
  <si>
    <t xml:space="preserve">  北  九  州</t>
  </si>
  <si>
    <t>小倉北区</t>
  </si>
  <si>
    <t>小倉南区</t>
  </si>
  <si>
    <t>若 松 区</t>
  </si>
  <si>
    <t>八幡東区</t>
  </si>
  <si>
    <t>八幡西区</t>
  </si>
  <si>
    <t xml:space="preserve">　福    　岡 </t>
  </si>
  <si>
    <t>東    区</t>
  </si>
  <si>
    <t>博 多 区</t>
  </si>
  <si>
    <t>中 央 区</t>
  </si>
  <si>
    <t>南    区</t>
  </si>
  <si>
    <t>城 南 区</t>
  </si>
  <si>
    <t>早 良 区</t>
  </si>
  <si>
    <t>西    区</t>
  </si>
  <si>
    <t>　大　牟　田</t>
  </si>
  <si>
    <t>　久　留　米</t>
  </si>
  <si>
    <t>　直      方</t>
  </si>
  <si>
    <t>　飯　　　塚</t>
  </si>
  <si>
    <t>　田　　　川</t>
  </si>
  <si>
    <t>　柳　　　川</t>
  </si>
  <si>
    <t>　八　　　女</t>
  </si>
  <si>
    <t>　筑　　　後</t>
  </si>
  <si>
    <t>　大　　　川</t>
  </si>
  <si>
    <t>　行　　　橋</t>
  </si>
  <si>
    <t>　豊　　　前</t>
  </si>
  <si>
    <t>　中　　　間</t>
  </si>
  <si>
    <t>　小　　　郡</t>
  </si>
  <si>
    <t>　筑　紫　野</t>
  </si>
  <si>
    <t>　春　　　日</t>
  </si>
  <si>
    <t>　大　野　城</t>
  </si>
  <si>
    <t>　宗　　　像</t>
  </si>
  <si>
    <t>　太　宰　府</t>
  </si>
  <si>
    <t>　市　　　計</t>
  </si>
  <si>
    <t>　遠　賀　郡</t>
  </si>
  <si>
    <t>　鞍　手　郡</t>
  </si>
  <si>
    <t>　嘉　穂　郡</t>
  </si>
  <si>
    <t>　朝　倉　郡</t>
  </si>
  <si>
    <t>　三　井　郡</t>
  </si>
  <si>
    <t>　三　潴　郡</t>
  </si>
  <si>
    <t>　八　女　郡</t>
  </si>
  <si>
    <t>　田　川　郡</t>
  </si>
  <si>
    <t>　京　都　郡</t>
  </si>
  <si>
    <t>　築　上　郡</t>
  </si>
  <si>
    <t>　郡  　　計</t>
  </si>
  <si>
    <t>　公　立　計</t>
  </si>
  <si>
    <t>　私　立　計</t>
  </si>
  <si>
    <t>　国　立　計</t>
  </si>
  <si>
    <t>　総　　　計</t>
  </si>
  <si>
    <t>※　教育委員会数欄のＡは中学校組合、Ｂは高等学校組合を外数で示す。</t>
  </si>
  <si>
    <t>　糟　屋　郡</t>
    <rPh sb="1" eb="2">
      <t>カス</t>
    </rPh>
    <phoneticPr fontId="3"/>
  </si>
  <si>
    <t>福 岡 県 立</t>
    <rPh sb="0" eb="3">
      <t>フクオカ</t>
    </rPh>
    <rPh sb="4" eb="7">
      <t>ケンリツ</t>
    </rPh>
    <phoneticPr fontId="3"/>
  </si>
  <si>
    <t>　福　　　津</t>
    <rPh sb="1" eb="2">
      <t>フク</t>
    </rPh>
    <rPh sb="5" eb="6">
      <t>ツ</t>
    </rPh>
    <phoneticPr fontId="3"/>
  </si>
  <si>
    <t>　古　　　賀</t>
    <rPh sb="1" eb="2">
      <t>フル</t>
    </rPh>
    <rPh sb="5" eb="6">
      <t>ガ</t>
    </rPh>
    <phoneticPr fontId="3"/>
  </si>
  <si>
    <t>　宮　　　若</t>
    <rPh sb="1" eb="2">
      <t>ミヤ</t>
    </rPh>
    <rPh sb="5" eb="6">
      <t>ワカ</t>
    </rPh>
    <phoneticPr fontId="3"/>
  </si>
  <si>
    <t>　嘉　　　麻</t>
    <rPh sb="1" eb="2">
      <t>ヨシミ</t>
    </rPh>
    <rPh sb="5" eb="6">
      <t>アサ</t>
    </rPh>
    <phoneticPr fontId="3"/>
  </si>
  <si>
    <t>　朝　　　倉</t>
    <rPh sb="1" eb="2">
      <t>アサ</t>
    </rPh>
    <rPh sb="5" eb="6">
      <t>クラ</t>
    </rPh>
    <phoneticPr fontId="3"/>
  </si>
  <si>
    <t xml:space="preserve">                              ２　小 ・ 中 学 校 の 県 立 市 郡 別 （公 立）、学 校 数 、</t>
    <rPh sb="44" eb="47">
      <t>ケンリツ</t>
    </rPh>
    <phoneticPr fontId="3"/>
  </si>
  <si>
    <t>　糸　　　島</t>
    <rPh sb="1" eb="2">
      <t>イト</t>
    </rPh>
    <rPh sb="5" eb="6">
      <t>シマ</t>
    </rPh>
    <phoneticPr fontId="3"/>
  </si>
  <si>
    <t>　う　き　は</t>
    <phoneticPr fontId="3"/>
  </si>
  <si>
    <t>　み　や　ま</t>
    <phoneticPr fontId="3"/>
  </si>
  <si>
    <t>　那　珂　川</t>
    <rPh sb="1" eb="2">
      <t>トモ</t>
    </rPh>
    <rPh sb="3" eb="4">
      <t>カ</t>
    </rPh>
    <rPh sb="5" eb="6">
      <t>カワ</t>
    </rPh>
    <phoneticPr fontId="3"/>
  </si>
  <si>
    <t xml:space="preserve">  令和５年５月１日現在</t>
    <rPh sb="2" eb="4">
      <t>レイワ</t>
    </rPh>
    <phoneticPr fontId="3"/>
  </si>
  <si>
    <t>西区</t>
  </si>
  <si>
    <t>門司区</t>
  </si>
  <si>
    <t>若松区</t>
  </si>
  <si>
    <t>戸畑区</t>
  </si>
  <si>
    <t>東区</t>
  </si>
  <si>
    <t>博多区</t>
  </si>
  <si>
    <t>中央区</t>
  </si>
  <si>
    <t>南区</t>
  </si>
  <si>
    <t>城南区</t>
  </si>
  <si>
    <t>早良区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</si>
  <si>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</si>
  <si>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</si>
  <si>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</si>
  <si>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</si>
  <si>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</si>
  <si>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</si>
  <si>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</si>
  <si>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</si>
  <si>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</si>
  <si>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</si>
  <si>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</si>
  <si>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</si>
  <si>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</si>
  <si>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</si>
  <si>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</si>
  <si>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</si>
  <si>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</si>
  <si>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</si>
  <si>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</si>
  <si>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</si>
  <si>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</si>
  <si>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</si>
  <si>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朝倉市</t>
  </si>
  <si>
    <t>みやま市</t>
  </si>
  <si>
    <t>糸島市</t>
  </si>
  <si>
    <t>那珂川市</t>
  </si>
  <si>
    <t>門 司 区</t>
    <phoneticPr fontId="3"/>
  </si>
  <si>
    <t>戸 畑 区</t>
    <phoneticPr fontId="3"/>
  </si>
  <si>
    <t>嘉麻市</t>
    <phoneticPr fontId="3"/>
  </si>
  <si>
    <t>糟屋郡</t>
    <rPh sb="0" eb="2">
      <t>カスヤ</t>
    </rPh>
    <rPh sb="2" eb="3">
      <t>グン</t>
    </rPh>
    <phoneticPr fontId="3"/>
  </si>
  <si>
    <t>遠賀郡</t>
    <rPh sb="0" eb="3">
      <t>オンガグン</t>
    </rPh>
    <phoneticPr fontId="3"/>
  </si>
  <si>
    <t>鞍手郡</t>
    <rPh sb="0" eb="3">
      <t>クラテグン</t>
    </rPh>
    <phoneticPr fontId="3"/>
  </si>
  <si>
    <t>嘉穂郡</t>
    <rPh sb="0" eb="3">
      <t>カホグン</t>
    </rPh>
    <phoneticPr fontId="3"/>
  </si>
  <si>
    <t>朝倉郡</t>
    <rPh sb="0" eb="3">
      <t>アサクラグン</t>
    </rPh>
    <phoneticPr fontId="3"/>
  </si>
  <si>
    <t>三井郡</t>
    <rPh sb="0" eb="2">
      <t>ミイ</t>
    </rPh>
    <rPh sb="2" eb="3">
      <t>グン</t>
    </rPh>
    <phoneticPr fontId="3"/>
  </si>
  <si>
    <t>三潴郡</t>
    <rPh sb="0" eb="2">
      <t>ミヅマ</t>
    </rPh>
    <rPh sb="2" eb="3">
      <t>グン</t>
    </rPh>
    <phoneticPr fontId="3"/>
  </si>
  <si>
    <t>八女郡</t>
    <rPh sb="0" eb="3">
      <t>ヤメグン</t>
    </rPh>
    <phoneticPr fontId="3"/>
  </si>
  <si>
    <t>田川郡</t>
    <rPh sb="0" eb="3">
      <t>タガワグン</t>
    </rPh>
    <phoneticPr fontId="3"/>
  </si>
  <si>
    <t>京都郡</t>
    <rPh sb="0" eb="3">
      <t>キョウトグン</t>
    </rPh>
    <phoneticPr fontId="3"/>
  </si>
  <si>
    <t>築上郡</t>
    <rPh sb="0" eb="2">
      <t>チクジョウ</t>
    </rPh>
    <rPh sb="2" eb="3">
      <t>グン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</si>
</sst>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&quot;$&quot;#,##0.0_);\(&quot;$&quot;#,##0.0\)"/>
    <numFmt numFmtId="178" formatCode="[$-411]g/&quot;標&quot;&quot;準&quot;"/>
    <numFmt numFmtId="179" formatCode="&quot;｣&quot;#,##0;[Red]\-&quot;｣&quot;#,##0"/>
  </numFmts>
  <fonts count="40">
    <font>
      <sz val="14"/>
      <name val="Terminal"/>
      <charset val="128"/>
    </font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7"/>
      <name val="ＭＳ Ｐ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4"/>
      <name val="Terminal"/>
      <charset val="128"/>
    </font>
    <font>
      <sz val="12"/>
      <name val="Terminal"/>
      <charset val="128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明朝"/>
      <family val="1"/>
      <charset val="128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Terminal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71">
    <xf numFmtId="37" fontId="0" fillId="0" borderId="0"/>
    <xf numFmtId="0" fontId="20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176" fontId="8" fillId="0" borderId="0" applyFill="0" applyBorder="0" applyAlignment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0" fontId="14" fillId="0" borderId="0">
      <alignment horizontal="left"/>
    </xf>
    <xf numFmtId="38" fontId="9" fillId="16" borderId="0" applyNumberFormat="0" applyBorder="0" applyAlignment="0" applyProtection="0"/>
    <xf numFmtId="0" fontId="10" fillId="0" borderId="1" applyNumberFormat="0" applyAlignment="0" applyProtection="0">
      <alignment horizontal="left" vertical="center"/>
    </xf>
    <xf numFmtId="0" fontId="10" fillId="0" borderId="2">
      <alignment horizontal="left" vertical="center"/>
    </xf>
    <xf numFmtId="10" fontId="9" fillId="17" borderId="3" applyNumberFormat="0" applyBorder="0" applyAlignment="0" applyProtection="0"/>
    <xf numFmtId="177" fontId="11" fillId="0" borderId="0"/>
    <xf numFmtId="0" fontId="12" fillId="0" borderId="0"/>
    <xf numFmtId="10" fontId="12" fillId="0" borderId="0" applyFont="0" applyFill="0" applyBorder="0" applyAlignment="0" applyProtection="0"/>
    <xf numFmtId="4" fontId="14" fillId="0" borderId="0">
      <alignment horizontal="right"/>
    </xf>
    <xf numFmtId="4" fontId="15" fillId="0" borderId="0">
      <alignment horizontal="right"/>
    </xf>
    <xf numFmtId="0" fontId="16" fillId="0" borderId="0">
      <alignment horizontal="left"/>
    </xf>
    <xf numFmtId="0" fontId="17" fillId="0" borderId="0"/>
    <xf numFmtId="0" fontId="18" fillId="0" borderId="0">
      <alignment horizont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9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2" borderId="4" applyNumberFormat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0" fillId="24" borderId="5" applyNumberFormat="0" applyFont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25" borderId="7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25" borderId="12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13" fillId="0" borderId="0">
      <alignment vertical="center"/>
    </xf>
    <xf numFmtId="0" fontId="4" fillId="0" borderId="0"/>
    <xf numFmtId="0" fontId="36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/>
    <xf numFmtId="0" fontId="38" fillId="0" borderId="0">
      <alignment vertical="center"/>
    </xf>
    <xf numFmtId="38" fontId="13" fillId="0" borderId="0" applyFont="0" applyFill="0" applyBorder="0" applyAlignment="0" applyProtection="0"/>
    <xf numFmtId="37" fontId="6" fillId="0" borderId="0"/>
    <xf numFmtId="0" fontId="39" fillId="0" borderId="0"/>
  </cellStyleXfs>
  <cellXfs count="97">
    <xf numFmtId="37" fontId="0" fillId="0" borderId="0" xfId="0"/>
    <xf numFmtId="37" fontId="2" fillId="0" borderId="16" xfId="0" applyFont="1" applyFill="1" applyBorder="1" applyAlignment="1" applyProtection="1"/>
    <xf numFmtId="37" fontId="2" fillId="0" borderId="16" xfId="0" applyFont="1" applyFill="1" applyBorder="1" applyAlignment="1" applyProtection="1">
      <alignment horizontal="center"/>
    </xf>
    <xf numFmtId="37" fontId="2" fillId="0" borderId="16" xfId="0" applyFont="1" applyFill="1" applyBorder="1" applyProtection="1"/>
    <xf numFmtId="38" fontId="2" fillId="0" borderId="18" xfId="52" applyFont="1" applyFill="1" applyBorder="1" applyAlignment="1">
      <alignment vertical="center" shrinkToFit="1"/>
    </xf>
    <xf numFmtId="0" fontId="2" fillId="0" borderId="18" xfId="61" applyFont="1" applyFill="1" applyBorder="1" applyAlignment="1">
      <alignment vertical="center" shrinkToFit="1"/>
    </xf>
    <xf numFmtId="38" fontId="2" fillId="0" borderId="17" xfId="52" applyFont="1" applyFill="1" applyBorder="1" applyAlignment="1">
      <alignment vertical="center" shrinkToFit="1"/>
    </xf>
    <xf numFmtId="0" fontId="2" fillId="0" borderId="17" xfId="61" applyFont="1" applyFill="1" applyBorder="1" applyAlignment="1">
      <alignment vertical="center" shrinkToFit="1"/>
    </xf>
    <xf numFmtId="37" fontId="2" fillId="0" borderId="17" xfId="0" applyFont="1" applyFill="1" applyBorder="1" applyProtection="1"/>
    <xf numFmtId="37" fontId="2" fillId="0" borderId="18" xfId="0" applyFont="1" applyFill="1" applyBorder="1" applyProtection="1"/>
    <xf numFmtId="37" fontId="2" fillId="0" borderId="15" xfId="0" applyFont="1" applyFill="1" applyBorder="1" applyProtection="1"/>
    <xf numFmtId="37" fontId="2" fillId="0" borderId="16" xfId="0" applyFont="1" applyFill="1" applyBorder="1"/>
    <xf numFmtId="37" fontId="4" fillId="0" borderId="0" xfId="0" applyFont="1" applyFill="1" applyAlignment="1"/>
    <xf numFmtId="37" fontId="4" fillId="0" borderId="0" xfId="0" applyFont="1" applyFill="1"/>
    <xf numFmtId="37" fontId="5" fillId="0" borderId="0" xfId="0" applyFont="1" applyFill="1"/>
    <xf numFmtId="37" fontId="2" fillId="0" borderId="0" xfId="0" applyFont="1" applyFill="1" applyAlignment="1" applyProtection="1">
      <alignment horizontal="left"/>
    </xf>
    <xf numFmtId="37" fontId="4" fillId="0" borderId="13" xfId="0" applyFont="1" applyFill="1" applyBorder="1"/>
    <xf numFmtId="37" fontId="2" fillId="0" borderId="14" xfId="0" applyFont="1" applyFill="1" applyBorder="1" applyAlignment="1">
      <alignment horizontal="centerContinuous"/>
    </xf>
    <xf numFmtId="37" fontId="2" fillId="0" borderId="14" xfId="0" applyFont="1" applyFill="1" applyBorder="1" applyAlignment="1" applyProtection="1">
      <alignment horizontal="centerContinuous"/>
    </xf>
    <xf numFmtId="37" fontId="2" fillId="0" borderId="19" xfId="0" applyFont="1" applyFill="1" applyBorder="1" applyAlignment="1">
      <alignment horizontal="centerContinuous"/>
    </xf>
    <xf numFmtId="37" fontId="2" fillId="0" borderId="15" xfId="0" applyFont="1" applyFill="1" applyBorder="1" applyAlignment="1" applyProtection="1">
      <alignment horizontal="centerContinuous"/>
    </xf>
    <xf numFmtId="37" fontId="2" fillId="0" borderId="15" xfId="0" applyFont="1" applyFill="1" applyBorder="1" applyAlignment="1" applyProtection="1">
      <alignment horizontal="center"/>
    </xf>
    <xf numFmtId="37" fontId="7" fillId="0" borderId="18" xfId="0" applyFont="1" applyFill="1" applyBorder="1"/>
    <xf numFmtId="37" fontId="2" fillId="0" borderId="18" xfId="0" applyFont="1" applyFill="1" applyBorder="1"/>
    <xf numFmtId="37" fontId="2" fillId="0" borderId="0" xfId="0" applyFont="1" applyFill="1"/>
    <xf numFmtId="37" fontId="2" fillId="0" borderId="0" xfId="0" applyFont="1" applyFill="1" applyAlignment="1">
      <alignment horizontal="left"/>
    </xf>
    <xf numFmtId="37" fontId="7" fillId="0" borderId="0" xfId="0" applyFont="1" applyFill="1"/>
    <xf numFmtId="37" fontId="37" fillId="0" borderId="0" xfId="0" applyFont="1" applyFill="1"/>
    <xf numFmtId="37" fontId="4" fillId="0" borderId="0" xfId="0" applyFont="1" applyFill="1" applyAlignment="1">
      <alignment horizontal="centerContinuous"/>
    </xf>
    <xf numFmtId="37" fontId="5" fillId="0" borderId="0" xfId="0" applyFont="1" applyFill="1" applyAlignment="1">
      <alignment horizontal="centerContinuous"/>
    </xf>
    <xf numFmtId="37" fontId="2" fillId="0" borderId="16" xfId="0" applyFont="1" applyFill="1" applyBorder="1" applyAlignment="1" applyProtection="1">
      <alignment horizontal="centerContinuous"/>
    </xf>
    <xf numFmtId="37" fontId="2" fillId="0" borderId="15" xfId="0" applyFont="1" applyFill="1" applyBorder="1"/>
    <xf numFmtId="37" fontId="5" fillId="0" borderId="0" xfId="0" applyFont="1" applyFill="1" applyAlignment="1" applyProtection="1"/>
    <xf numFmtId="37" fontId="2" fillId="0" borderId="14" xfId="0" applyFont="1" applyFill="1" applyBorder="1" applyAlignment="1" applyProtection="1">
      <alignment horizontal="center"/>
    </xf>
    <xf numFmtId="37" fontId="2" fillId="0" borderId="0" xfId="0" applyFont="1" applyFill="1" applyBorder="1" applyAlignment="1" applyProtection="1">
      <alignment horizontal="center"/>
    </xf>
    <xf numFmtId="37" fontId="2" fillId="0" borderId="0" xfId="0" applyFont="1" applyFill="1" applyBorder="1" applyProtection="1"/>
    <xf numFmtId="37" fontId="7" fillId="0" borderId="21" xfId="0" applyFont="1" applyFill="1" applyBorder="1"/>
    <xf numFmtId="37" fontId="2" fillId="0" borderId="0" xfId="0" applyFont="1" applyFill="1" applyBorder="1"/>
    <xf numFmtId="37" fontId="2" fillId="0" borderId="14" xfId="0" applyFont="1" applyFill="1" applyBorder="1" applyProtection="1"/>
    <xf numFmtId="37" fontId="2" fillId="0" borderId="0" xfId="0" applyFont="1" applyFill="1" applyBorder="1" applyAlignment="1">
      <alignment horizontal="centerContinuous"/>
    </xf>
    <xf numFmtId="37" fontId="2" fillId="0" borderId="14" xfId="0" applyFont="1" applyFill="1" applyBorder="1"/>
    <xf numFmtId="37" fontId="2" fillId="0" borderId="21" xfId="0" applyFont="1" applyFill="1" applyBorder="1" applyAlignment="1">
      <alignment horizontal="center"/>
    </xf>
    <xf numFmtId="37" fontId="2" fillId="0" borderId="0" xfId="0" applyFont="1" applyFill="1" applyAlignment="1">
      <alignment horizontal="centerContinuous"/>
    </xf>
    <xf numFmtId="0" fontId="2" fillId="0" borderId="23" xfId="61" applyFont="1" applyFill="1" applyBorder="1" applyAlignment="1">
      <alignment vertical="center" shrinkToFit="1"/>
    </xf>
    <xf numFmtId="37" fontId="7" fillId="0" borderId="16" xfId="0" applyFont="1" applyFill="1" applyBorder="1"/>
    <xf numFmtId="37" fontId="2" fillId="0" borderId="14" xfId="0" applyFont="1" applyFill="1" applyBorder="1" applyAlignment="1" applyProtection="1">
      <alignment horizontal="left"/>
    </xf>
    <xf numFmtId="37" fontId="5" fillId="0" borderId="0" xfId="0" quotePrefix="1" applyFont="1" applyFill="1" applyAlignment="1" applyProtection="1">
      <alignment horizontal="centerContinuous"/>
    </xf>
    <xf numFmtId="37" fontId="6" fillId="0" borderId="0" xfId="0" applyFont="1" applyFill="1"/>
    <xf numFmtId="37" fontId="2" fillId="0" borderId="0" xfId="0" applyFont="1" applyFill="1" applyAlignment="1" applyProtection="1">
      <alignment horizontal="centerContinuous"/>
    </xf>
    <xf numFmtId="37" fontId="2" fillId="0" borderId="0" xfId="0" applyFont="1" applyFill="1" applyBorder="1" applyAlignment="1" applyProtection="1"/>
    <xf numFmtId="37" fontId="2" fillId="0" borderId="0" xfId="0" applyFont="1" applyFill="1" applyAlignment="1" applyProtection="1"/>
    <xf numFmtId="37" fontId="2" fillId="0" borderId="0" xfId="0" applyFont="1" applyFill="1" applyAlignment="1" applyProtection="1">
      <alignment horizontal="center"/>
    </xf>
    <xf numFmtId="0" fontId="2" fillId="0" borderId="16" xfId="61" applyFont="1" applyFill="1" applyBorder="1" applyAlignment="1">
      <alignment vertical="center" shrinkToFit="1"/>
    </xf>
    <xf numFmtId="0" fontId="2" fillId="0" borderId="0" xfId="61" applyFont="1" applyFill="1" applyAlignment="1">
      <alignment vertical="center" shrinkToFit="1"/>
    </xf>
    <xf numFmtId="38" fontId="2" fillId="0" borderId="21" xfId="52" applyFont="1" applyFill="1" applyBorder="1" applyAlignment="1">
      <alignment vertical="center" shrinkToFit="1"/>
    </xf>
    <xf numFmtId="38" fontId="2" fillId="0" borderId="0" xfId="52" applyFont="1" applyFill="1" applyAlignment="1">
      <alignment vertical="center" shrinkToFit="1"/>
    </xf>
    <xf numFmtId="0" fontId="2" fillId="0" borderId="15" xfId="61" applyFont="1" applyFill="1" applyBorder="1" applyAlignment="1">
      <alignment vertical="center" shrinkToFit="1"/>
    </xf>
    <xf numFmtId="38" fontId="2" fillId="0" borderId="22" xfId="52" applyFont="1" applyFill="1" applyBorder="1" applyAlignment="1">
      <alignment vertical="center" shrinkToFit="1"/>
    </xf>
    <xf numFmtId="0" fontId="2" fillId="0" borderId="22" xfId="61" applyFont="1" applyFill="1" applyBorder="1" applyAlignment="1">
      <alignment vertical="center" shrinkToFit="1"/>
    </xf>
    <xf numFmtId="0" fontId="2" fillId="0" borderId="14" xfId="61" applyFont="1" applyFill="1" applyBorder="1" applyAlignment="1">
      <alignment vertical="center" shrinkToFit="1"/>
    </xf>
    <xf numFmtId="38" fontId="2" fillId="0" borderId="23" xfId="52" applyFont="1" applyFill="1" applyBorder="1" applyAlignment="1">
      <alignment vertical="center" shrinkToFit="1"/>
    </xf>
    <xf numFmtId="0" fontId="2" fillId="0" borderId="24" xfId="61" applyFont="1" applyFill="1" applyBorder="1" applyAlignment="1">
      <alignment vertical="center" shrinkToFit="1"/>
    </xf>
    <xf numFmtId="37" fontId="2" fillId="0" borderId="0" xfId="0" applyFont="1" applyFill="1" applyBorder="1" applyAlignment="1" applyProtection="1">
      <alignment horizontal="centerContinuous"/>
    </xf>
    <xf numFmtId="37" fontId="2" fillId="0" borderId="22" xfId="0" applyFont="1" applyFill="1" applyBorder="1" applyAlignment="1">
      <alignment horizontal="center"/>
    </xf>
    <xf numFmtId="37" fontId="7" fillId="0" borderId="0" xfId="0" applyFont="1" applyFill="1" applyBorder="1"/>
    <xf numFmtId="37" fontId="2" fillId="0" borderId="21" xfId="0" applyFont="1" applyFill="1" applyBorder="1" applyProtection="1"/>
    <xf numFmtId="37" fontId="5" fillId="0" borderId="0" xfId="0" applyFont="1" applyFill="1" applyAlignment="1">
      <alignment horizontal="left"/>
    </xf>
    <xf numFmtId="37" fontId="4" fillId="0" borderId="0" xfId="0" applyFont="1" applyFill="1" applyBorder="1"/>
    <xf numFmtId="37" fontId="4" fillId="0" borderId="0" xfId="0" applyFont="1" applyFill="1" applyAlignment="1" applyProtection="1">
      <alignment horizontal="left"/>
    </xf>
    <xf numFmtId="37" fontId="2" fillId="0" borderId="20" xfId="0" applyFont="1" applyFill="1" applyBorder="1" applyAlignment="1">
      <alignment horizontal="centerContinuous"/>
    </xf>
    <xf numFmtId="0" fontId="2" fillId="0" borderId="0" xfId="61" applyFont="1" applyFill="1" applyBorder="1" applyAlignment="1">
      <alignment vertical="center" shrinkToFit="1"/>
    </xf>
    <xf numFmtId="37" fontId="2" fillId="0" borderId="0" xfId="0" applyFont="1" applyFill="1" applyBorder="1" applyAlignment="1"/>
    <xf numFmtId="37" fontId="4" fillId="0" borderId="0" xfId="0" applyFont="1" applyFill="1" applyBorder="1" applyAlignment="1"/>
    <xf numFmtId="37" fontId="37" fillId="0" borderId="0" xfId="0" applyFont="1" applyFill="1" applyAlignment="1"/>
    <xf numFmtId="0" fontId="2" fillId="0" borderId="16" xfId="0" applyNumberFormat="1" applyFont="1" applyFill="1" applyBorder="1" applyProtection="1"/>
    <xf numFmtId="37" fontId="2" fillId="0" borderId="21" xfId="0" applyFont="1" applyFill="1" applyBorder="1"/>
    <xf numFmtId="37" fontId="5" fillId="0" borderId="0" xfId="0" applyFont="1" applyFill="1" applyAlignment="1"/>
    <xf numFmtId="37" fontId="4" fillId="0" borderId="13" xfId="0" applyFont="1" applyFill="1" applyBorder="1" applyAlignment="1"/>
    <xf numFmtId="37" fontId="2" fillId="0" borderId="15" xfId="0" applyFont="1" applyFill="1" applyBorder="1" applyAlignment="1" applyProtection="1">
      <alignment horizontal="right"/>
    </xf>
    <xf numFmtId="37" fontId="2" fillId="0" borderId="18" xfId="61" applyNumberFormat="1" applyFont="1" applyFill="1" applyBorder="1" applyAlignment="1">
      <alignment vertical="center" shrinkToFit="1"/>
    </xf>
    <xf numFmtId="37" fontId="2" fillId="26" borderId="0" xfId="0" applyFont="1" applyFill="1" applyAlignment="1"/>
    <xf numFmtId="37" fontId="2" fillId="26" borderId="14" xfId="0" applyFont="1" applyFill="1" applyBorder="1" applyAlignment="1"/>
    <xf numFmtId="37" fontId="2" fillId="26" borderId="0" xfId="0" applyFont="1" applyFill="1" applyBorder="1" applyAlignment="1"/>
    <xf numFmtId="37" fontId="2" fillId="0" borderId="25" xfId="0" applyFont="1" applyFill="1" applyBorder="1" applyAlignment="1">
      <alignment horizontal="center"/>
    </xf>
    <xf numFmtId="37" fontId="2" fillId="0" borderId="26" xfId="0" applyFont="1" applyFill="1" applyBorder="1" applyAlignment="1">
      <alignment horizontal="center"/>
    </xf>
    <xf numFmtId="37" fontId="2" fillId="0" borderId="27" xfId="0" applyFont="1" applyFill="1" applyBorder="1" applyAlignment="1" applyProtection="1">
      <alignment horizontal="centerContinuous"/>
    </xf>
    <xf numFmtId="37" fontId="2" fillId="0" borderId="27" xfId="0" applyFont="1" applyFill="1" applyBorder="1" applyAlignment="1">
      <alignment horizontal="centerContinuous"/>
    </xf>
    <xf numFmtId="37" fontId="2" fillId="0" borderId="27" xfId="0" applyFont="1" applyFill="1" applyBorder="1"/>
    <xf numFmtId="37" fontId="2" fillId="26" borderId="27" xfId="0" applyFont="1" applyFill="1" applyBorder="1" applyAlignment="1"/>
    <xf numFmtId="37" fontId="2" fillId="0" borderId="28" xfId="0" applyFont="1" applyFill="1" applyBorder="1" applyProtection="1"/>
    <xf numFmtId="0" fontId="2" fillId="0" borderId="28" xfId="61" applyFont="1" applyFill="1" applyBorder="1" applyAlignment="1">
      <alignment vertical="center" shrinkToFit="1"/>
    </xf>
    <xf numFmtId="0" fontId="2" fillId="0" borderId="29" xfId="61" applyFont="1" applyFill="1" applyBorder="1" applyAlignment="1">
      <alignment vertical="center" shrinkToFit="1"/>
    </xf>
    <xf numFmtId="38" fontId="2" fillId="0" borderId="29" xfId="52" applyFont="1" applyFill="1" applyBorder="1" applyAlignment="1">
      <alignment vertical="center" shrinkToFit="1"/>
    </xf>
    <xf numFmtId="38" fontId="2" fillId="0" borderId="30" xfId="52" applyFont="1" applyFill="1" applyBorder="1" applyAlignment="1">
      <alignment vertical="center" shrinkToFit="1"/>
    </xf>
    <xf numFmtId="0" fontId="2" fillId="0" borderId="27" xfId="61" applyFont="1" applyFill="1" applyBorder="1" applyAlignment="1">
      <alignment vertical="center" shrinkToFit="1"/>
    </xf>
    <xf numFmtId="37" fontId="2" fillId="0" borderId="29" xfId="0" applyFont="1" applyFill="1" applyBorder="1" applyProtection="1"/>
    <xf numFmtId="37" fontId="2" fillId="0" borderId="17" xfId="0" applyFont="1" applyFill="1" applyBorder="1"/>
  </cellXfs>
  <cellStyles count="7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メモ" xfId="47" builtinId="10" customBuiltin="1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桁区切り" xfId="52" builtinId="6"/>
    <cellStyle name="桁区切り 2" xfId="68"/>
    <cellStyle name="見出し 1" xfId="53" builtinId="16" customBuiltin="1"/>
    <cellStyle name="見出し 2" xfId="54" builtinId="17" customBuiltin="1"/>
    <cellStyle name="見出し 3" xfId="55" builtinId="18" customBuiltin="1"/>
    <cellStyle name="見出し 4" xfId="56" builtinId="19" customBuiltin="1"/>
    <cellStyle name="集計" xfId="57" builtinId="25" customBuiltin="1"/>
    <cellStyle name="出力" xfId="58" builtinId="21" customBuiltin="1"/>
    <cellStyle name="説明文" xfId="59" builtinId="53" customBuiltin="1"/>
    <cellStyle name="入力" xfId="60" builtinId="20" customBuiltin="1"/>
    <cellStyle name="標準" xfId="0" builtinId="0"/>
    <cellStyle name="標準 2" xfId="64"/>
    <cellStyle name="標準 2 3" xfId="67"/>
    <cellStyle name="標準 3" xfId="66"/>
    <cellStyle name="標準 4" xfId="69"/>
    <cellStyle name="標準 5" xfId="65"/>
    <cellStyle name="標準 6" xfId="70"/>
    <cellStyle name="標準_教職員数" xfId="61"/>
    <cellStyle name="未定義" xfId="62"/>
    <cellStyle name="良い" xfId="63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93DDE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F7" transitionEvaluation="1" transitionEntry="1">
    <pageSetUpPr autoPageBreaks="0"/>
  </sheetPr>
  <dimension ref="A1:AD82"/>
  <sheetViews>
    <sheetView showZeros="0" tabSelected="1" zoomScaleNormal="100" zoomScaleSheetLayoutView="40" workbookViewId="0">
      <pane xSplit="4" ySplit="6" topLeftCell="F7" activePane="bottomRight" state="frozen"/>
      <selection pane="topRight" activeCell="E1" sqref="E1"/>
      <selection pane="bottomLeft" activeCell="A7" sqref="A7"/>
      <selection pane="bottomRight" activeCell="C5" sqref="C5"/>
    </sheetView>
  </sheetViews>
  <sheetFormatPr defaultColWidth="10.625" defaultRowHeight="15.75"/>
  <cols>
    <col min="1" max="2" width="2.875" style="27" customWidth="1"/>
    <col min="3" max="3" width="7.875" style="27" customWidth="1"/>
    <col min="4" max="4" width="2.375" style="27" customWidth="1"/>
    <col min="5" max="5" width="14.375" style="73" hidden="1" customWidth="1"/>
    <col min="6" max="6" width="5.125" style="27" customWidth="1"/>
    <col min="7" max="8" width="4.25" style="27" customWidth="1"/>
    <col min="9" max="9" width="6.5" style="27" customWidth="1"/>
    <col min="10" max="10" width="5.625" style="27" customWidth="1"/>
    <col min="11" max="11" width="7.75" style="27" customWidth="1"/>
    <col min="12" max="12" width="8.5" style="27" customWidth="1"/>
    <col min="13" max="13" width="7.875" style="27" customWidth="1"/>
    <col min="14" max="15" width="7.125" style="27" customWidth="1"/>
    <col min="16" max="16" width="6.625" style="27" customWidth="1"/>
    <col min="17" max="18" width="5" style="27" customWidth="1"/>
    <col min="19" max="19" width="6" style="27" customWidth="1"/>
    <col min="20" max="20" width="5.625" style="27" customWidth="1"/>
    <col min="21" max="21" width="8" style="27" customWidth="1"/>
    <col min="22" max="22" width="8.625" style="27" customWidth="1"/>
    <col min="23" max="30" width="8.375" style="27" customWidth="1"/>
    <col min="31" max="16384" width="10.625" style="27"/>
  </cols>
  <sheetData>
    <row r="1" spans="1:30" s="47" customFormat="1" ht="15" hidden="1" customHeight="1">
      <c r="A1" s="13"/>
      <c r="B1" s="13"/>
      <c r="C1" s="46"/>
      <c r="D1" s="28"/>
      <c r="E1" s="12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32"/>
      <c r="T1" s="12"/>
      <c r="U1" s="12"/>
      <c r="V1" s="12"/>
      <c r="W1" s="12"/>
      <c r="X1" s="12"/>
      <c r="Y1" s="13"/>
      <c r="Z1" s="13"/>
      <c r="AA1" s="13"/>
      <c r="AB1" s="13"/>
      <c r="AC1" s="13"/>
      <c r="AD1" s="13"/>
    </row>
    <row r="2" spans="1:30" s="14" customFormat="1" ht="18" customHeight="1">
      <c r="C2" s="46" t="s">
        <v>79</v>
      </c>
      <c r="D2" s="29"/>
      <c r="E2" s="76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32" t="s">
        <v>0</v>
      </c>
      <c r="AA2" s="66"/>
      <c r="AB2" s="15" t="s">
        <v>84</v>
      </c>
      <c r="AC2" s="66"/>
      <c r="AD2" s="66"/>
    </row>
    <row r="3" spans="1:30" s="47" customFormat="1" ht="14.25" customHeight="1" thickBot="1">
      <c r="A3" s="16"/>
      <c r="B3" s="16"/>
      <c r="C3" s="16"/>
      <c r="D3" s="16"/>
      <c r="E3" s="77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67"/>
      <c r="AB3" s="68"/>
      <c r="AC3" s="16"/>
      <c r="AD3" s="16"/>
    </row>
    <row r="4" spans="1:30" s="26" customFormat="1" ht="14.25" customHeight="1" thickTop="1">
      <c r="A4" s="24"/>
      <c r="B4" s="24"/>
      <c r="C4" s="24"/>
      <c r="D4" s="24"/>
      <c r="E4" s="80"/>
      <c r="F4" s="11"/>
      <c r="G4" s="24"/>
      <c r="H4" s="24"/>
      <c r="I4" s="20" t="s">
        <v>1</v>
      </c>
      <c r="J4" s="17"/>
      <c r="K4" s="17"/>
      <c r="L4" s="18"/>
      <c r="M4" s="17"/>
      <c r="N4" s="17"/>
      <c r="O4" s="17"/>
      <c r="P4" s="17"/>
      <c r="Q4" s="17"/>
      <c r="R4" s="19"/>
      <c r="S4" s="18" t="s">
        <v>2</v>
      </c>
      <c r="T4" s="17"/>
      <c r="U4" s="17"/>
      <c r="V4" s="18"/>
      <c r="W4" s="17"/>
      <c r="X4" s="17"/>
      <c r="Y4" s="17"/>
      <c r="Z4" s="17"/>
      <c r="AA4" s="19"/>
      <c r="AB4" s="69"/>
      <c r="AC4" s="30" t="s">
        <v>3</v>
      </c>
      <c r="AD4" s="39"/>
    </row>
    <row r="5" spans="1:30" s="26" customFormat="1" ht="14.25" customHeight="1">
      <c r="A5" s="48" t="s">
        <v>4</v>
      </c>
      <c r="B5" s="48"/>
      <c r="C5" s="42"/>
      <c r="D5" s="42"/>
      <c r="E5" s="80"/>
      <c r="F5" s="30" t="s">
        <v>5</v>
      </c>
      <c r="G5" s="17"/>
      <c r="H5" s="17"/>
      <c r="I5" s="20" t="s">
        <v>6</v>
      </c>
      <c r="J5" s="17"/>
      <c r="K5" s="11"/>
      <c r="L5" s="11"/>
      <c r="M5" s="78" t="s">
        <v>7</v>
      </c>
      <c r="N5" s="33" t="s">
        <v>8</v>
      </c>
      <c r="O5" s="45" t="s">
        <v>9</v>
      </c>
      <c r="P5" s="20" t="s">
        <v>10</v>
      </c>
      <c r="Q5" s="17"/>
      <c r="R5" s="17"/>
      <c r="S5" s="18" t="s">
        <v>11</v>
      </c>
      <c r="T5" s="17"/>
      <c r="U5" s="11"/>
      <c r="V5" s="11"/>
      <c r="W5" s="20" t="s">
        <v>12</v>
      </c>
      <c r="X5" s="18"/>
      <c r="Y5" s="18"/>
      <c r="Z5" s="20" t="s">
        <v>10</v>
      </c>
      <c r="AA5" s="17"/>
      <c r="AB5" s="17"/>
      <c r="AC5" s="20" t="s">
        <v>11</v>
      </c>
      <c r="AD5" s="17"/>
    </row>
    <row r="6" spans="1:30" s="26" customFormat="1" ht="14.25" customHeight="1">
      <c r="A6" s="40"/>
      <c r="B6" s="40"/>
      <c r="C6" s="40"/>
      <c r="D6" s="40"/>
      <c r="E6" s="81"/>
      <c r="F6" s="31"/>
      <c r="G6" s="21" t="s">
        <v>13</v>
      </c>
      <c r="H6" s="21" t="s">
        <v>14</v>
      </c>
      <c r="I6" s="21" t="s">
        <v>15</v>
      </c>
      <c r="J6" s="21" t="s">
        <v>16</v>
      </c>
      <c r="K6" s="21" t="s">
        <v>17</v>
      </c>
      <c r="L6" s="21" t="s">
        <v>18</v>
      </c>
      <c r="M6" s="21" t="s">
        <v>19</v>
      </c>
      <c r="N6" s="21" t="s">
        <v>20</v>
      </c>
      <c r="O6" s="21" t="s">
        <v>21</v>
      </c>
      <c r="P6" s="21" t="s">
        <v>19</v>
      </c>
      <c r="Q6" s="21" t="s">
        <v>20</v>
      </c>
      <c r="R6" s="21" t="s">
        <v>21</v>
      </c>
      <c r="S6" s="33" t="s">
        <v>15</v>
      </c>
      <c r="T6" s="21" t="s">
        <v>16</v>
      </c>
      <c r="U6" s="21" t="s">
        <v>17</v>
      </c>
      <c r="V6" s="21" t="s">
        <v>22</v>
      </c>
      <c r="W6" s="21" t="s">
        <v>19</v>
      </c>
      <c r="X6" s="21" t="s">
        <v>20</v>
      </c>
      <c r="Y6" s="21" t="s">
        <v>21</v>
      </c>
      <c r="Z6" s="21" t="s">
        <v>19</v>
      </c>
      <c r="AA6" s="21" t="s">
        <v>20</v>
      </c>
      <c r="AB6" s="21" t="s">
        <v>21</v>
      </c>
      <c r="AC6" s="21" t="s">
        <v>15</v>
      </c>
      <c r="AD6" s="21" t="s">
        <v>16</v>
      </c>
    </row>
    <row r="7" spans="1:30" s="26" customFormat="1" ht="14.25" customHeight="1">
      <c r="A7" s="83" t="s">
        <v>73</v>
      </c>
      <c r="B7" s="83"/>
      <c r="C7" s="83"/>
      <c r="D7" s="84"/>
      <c r="E7" s="82"/>
      <c r="F7" s="11"/>
      <c r="G7" s="2"/>
      <c r="H7" s="2"/>
      <c r="I7" s="2"/>
      <c r="J7" s="2"/>
      <c r="K7" s="2"/>
      <c r="L7" s="2"/>
      <c r="M7" s="2"/>
      <c r="N7" s="2"/>
      <c r="O7" s="2"/>
      <c r="P7" s="1"/>
      <c r="Q7" s="1"/>
      <c r="R7" s="1"/>
      <c r="S7" s="49">
        <v>4</v>
      </c>
      <c r="T7" s="1">
        <v>0</v>
      </c>
      <c r="U7" s="1">
        <f>9+9+6+6</f>
        <v>30</v>
      </c>
      <c r="V7" s="1">
        <f>356+343+237+234</f>
        <v>1170</v>
      </c>
      <c r="W7" s="1">
        <f>SUM(X7:Y7)</f>
        <v>58</v>
      </c>
      <c r="X7" s="1">
        <f>10+11+5+7</f>
        <v>33</v>
      </c>
      <c r="Y7" s="1">
        <f>8+6+6+5</f>
        <v>25</v>
      </c>
      <c r="Z7" s="1">
        <f>SUM(AA7:AB7)</f>
        <v>4</v>
      </c>
      <c r="AA7" s="1">
        <f>1+1+1</f>
        <v>3</v>
      </c>
      <c r="AB7" s="1">
        <v>1</v>
      </c>
      <c r="AC7" s="1"/>
      <c r="AD7" s="1"/>
    </row>
    <row r="8" spans="1:30" s="26" customFormat="1" ht="14.25" customHeight="1">
      <c r="A8" s="37"/>
      <c r="B8" s="37"/>
      <c r="C8" s="37"/>
      <c r="D8" s="37"/>
      <c r="E8" s="82"/>
      <c r="F8" s="11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34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s="26" customFormat="1" ht="14.25" customHeight="1">
      <c r="A9" s="48" t="s">
        <v>23</v>
      </c>
      <c r="B9" s="48"/>
      <c r="C9" s="42"/>
      <c r="D9" s="24"/>
      <c r="E9" s="80"/>
      <c r="F9" s="3">
        <v>1</v>
      </c>
      <c r="G9" s="11"/>
      <c r="H9" s="11"/>
      <c r="I9" s="3">
        <f>SUM(I10:I16)</f>
        <v>127</v>
      </c>
      <c r="J9" s="3">
        <f t="shared" ref="J9:L9" si="0">SUM(J10:J16)</f>
        <v>0</v>
      </c>
      <c r="K9" s="3">
        <f t="shared" si="0"/>
        <v>1882</v>
      </c>
      <c r="L9" s="3">
        <f t="shared" si="0"/>
        <v>44323</v>
      </c>
      <c r="M9" s="3">
        <f t="shared" ref="M9:M16" si="1">SUM(N9:O9)</f>
        <v>2949</v>
      </c>
      <c r="N9" s="3">
        <f>SUM(N10:N16)</f>
        <v>963</v>
      </c>
      <c r="O9" s="3">
        <f>SUM(O10:O16)</f>
        <v>1986</v>
      </c>
      <c r="P9" s="3">
        <f>SUM(Q9:R9)</f>
        <v>139</v>
      </c>
      <c r="Q9" s="3">
        <f t="shared" ref="Q9:V9" si="2">SUM(Q10:Q16)</f>
        <v>58</v>
      </c>
      <c r="R9" s="3">
        <f>SUM(R10:R16)</f>
        <v>81</v>
      </c>
      <c r="S9" s="35">
        <f t="shared" si="2"/>
        <v>62</v>
      </c>
      <c r="T9" s="3">
        <f t="shared" si="2"/>
        <v>0</v>
      </c>
      <c r="U9" s="3">
        <f t="shared" si="2"/>
        <v>792</v>
      </c>
      <c r="V9" s="3">
        <f t="shared" si="2"/>
        <v>22161</v>
      </c>
      <c r="W9" s="3">
        <f t="shared" ref="W9:Y9" si="3">SUM(W10:W16)</f>
        <v>1589</v>
      </c>
      <c r="X9" s="3">
        <f t="shared" si="3"/>
        <v>821</v>
      </c>
      <c r="Y9" s="3">
        <f t="shared" si="3"/>
        <v>768</v>
      </c>
      <c r="Z9" s="3">
        <f t="shared" ref="Z9" si="4">SUM(Z10:Z16)</f>
        <v>76</v>
      </c>
      <c r="AA9" s="3">
        <f t="shared" ref="AA9" si="5">SUM(AA10:AA16)</f>
        <v>34</v>
      </c>
      <c r="AB9" s="3">
        <f t="shared" ref="AB9:AC9" si="6">SUM(AB10:AB16)</f>
        <v>42</v>
      </c>
      <c r="AC9" s="3">
        <f t="shared" si="6"/>
        <v>22</v>
      </c>
      <c r="AD9" s="3"/>
    </row>
    <row r="10" spans="1:30" s="26" customFormat="1" ht="14.25" customHeight="1">
      <c r="A10" s="24"/>
      <c r="B10" s="50"/>
      <c r="C10" s="51" t="s">
        <v>121</v>
      </c>
      <c r="D10" s="24"/>
      <c r="E10" s="82" t="s">
        <v>86</v>
      </c>
      <c r="F10" s="11"/>
      <c r="G10" s="11"/>
      <c r="H10" s="11"/>
      <c r="I10" s="52">
        <v>16</v>
      </c>
      <c r="J10" s="5">
        <v>0</v>
      </c>
      <c r="K10" s="53">
        <v>181</v>
      </c>
      <c r="L10" s="4">
        <v>4064</v>
      </c>
      <c r="M10" s="4">
        <f t="shared" si="1"/>
        <v>289</v>
      </c>
      <c r="N10" s="54">
        <v>103</v>
      </c>
      <c r="O10" s="54">
        <v>186</v>
      </c>
      <c r="P10" s="5">
        <f t="shared" ref="P10:P16" si="7">SUM(Q10:R10)</f>
        <v>17</v>
      </c>
      <c r="Q10" s="5">
        <v>8</v>
      </c>
      <c r="R10" s="52">
        <v>9</v>
      </c>
      <c r="S10" s="53">
        <v>7</v>
      </c>
      <c r="T10" s="5"/>
      <c r="U10" s="4">
        <v>71</v>
      </c>
      <c r="V10" s="55">
        <v>1955</v>
      </c>
      <c r="W10" s="5">
        <f>SUM(X10:Y10)</f>
        <v>151</v>
      </c>
      <c r="X10" s="5">
        <v>79</v>
      </c>
      <c r="Y10" s="53">
        <v>72</v>
      </c>
      <c r="Z10" s="4">
        <f>SUM(AA10:AB10)</f>
        <v>7</v>
      </c>
      <c r="AA10" s="4">
        <v>4</v>
      </c>
      <c r="AB10" s="4">
        <v>3</v>
      </c>
      <c r="AC10" s="3">
        <v>2</v>
      </c>
      <c r="AD10" s="11">
        <v>0</v>
      </c>
    </row>
    <row r="11" spans="1:30" s="26" customFormat="1" ht="14.25" customHeight="1">
      <c r="A11" s="24"/>
      <c r="B11" s="24"/>
      <c r="C11" s="51" t="s">
        <v>24</v>
      </c>
      <c r="D11" s="24"/>
      <c r="E11" s="82" t="s">
        <v>24</v>
      </c>
      <c r="F11" s="11"/>
      <c r="G11" s="11"/>
      <c r="H11" s="11"/>
      <c r="I11" s="52">
        <v>21</v>
      </c>
      <c r="J11" s="5">
        <v>0</v>
      </c>
      <c r="K11" s="53">
        <v>305</v>
      </c>
      <c r="L11" s="4">
        <v>7241</v>
      </c>
      <c r="M11" s="4">
        <f t="shared" si="1"/>
        <v>489</v>
      </c>
      <c r="N11" s="54">
        <v>165</v>
      </c>
      <c r="O11" s="54">
        <v>324</v>
      </c>
      <c r="P11" s="5">
        <f t="shared" si="7"/>
        <v>24</v>
      </c>
      <c r="Q11" s="5">
        <v>8</v>
      </c>
      <c r="R11" s="52">
        <v>16</v>
      </c>
      <c r="S11" s="53">
        <v>9</v>
      </c>
      <c r="T11" s="5"/>
      <c r="U11" s="4">
        <v>125</v>
      </c>
      <c r="V11" s="55">
        <v>3485</v>
      </c>
      <c r="W11" s="5">
        <f t="shared" ref="W11:W16" si="8">SUM(X11:Y11)</f>
        <v>259</v>
      </c>
      <c r="X11" s="5">
        <v>126</v>
      </c>
      <c r="Y11" s="53">
        <v>133</v>
      </c>
      <c r="Z11" s="4">
        <f t="shared" ref="Z11:Z16" si="9">SUM(AA11:AB11)</f>
        <v>13</v>
      </c>
      <c r="AA11" s="4">
        <v>6</v>
      </c>
      <c r="AB11" s="4">
        <v>7</v>
      </c>
      <c r="AC11" s="3">
        <v>3</v>
      </c>
      <c r="AD11" s="11">
        <v>0</v>
      </c>
    </row>
    <row r="12" spans="1:30" s="26" customFormat="1" ht="14.25" customHeight="1">
      <c r="A12" s="24"/>
      <c r="B12" s="24"/>
      <c r="C12" s="51" t="s">
        <v>25</v>
      </c>
      <c r="D12" s="24"/>
      <c r="E12" s="82" t="s">
        <v>25</v>
      </c>
      <c r="F12" s="11"/>
      <c r="G12" s="11"/>
      <c r="H12" s="11"/>
      <c r="I12" s="52">
        <v>26</v>
      </c>
      <c r="J12" s="5">
        <v>0</v>
      </c>
      <c r="K12" s="53">
        <v>439</v>
      </c>
      <c r="L12" s="4">
        <v>10727</v>
      </c>
      <c r="M12" s="4">
        <f t="shared" si="1"/>
        <v>696</v>
      </c>
      <c r="N12" s="54">
        <v>229</v>
      </c>
      <c r="O12" s="54">
        <v>467</v>
      </c>
      <c r="P12" s="5">
        <f t="shared" si="7"/>
        <v>29</v>
      </c>
      <c r="Q12" s="5">
        <v>17</v>
      </c>
      <c r="R12" s="52">
        <v>12</v>
      </c>
      <c r="S12" s="53">
        <v>14</v>
      </c>
      <c r="T12" s="5"/>
      <c r="U12" s="4">
        <v>192</v>
      </c>
      <c r="V12" s="55">
        <v>5431</v>
      </c>
      <c r="W12" s="5">
        <f t="shared" si="8"/>
        <v>374</v>
      </c>
      <c r="X12" s="5">
        <v>195</v>
      </c>
      <c r="Y12" s="53">
        <v>179</v>
      </c>
      <c r="Z12" s="4">
        <f t="shared" si="9"/>
        <v>17</v>
      </c>
      <c r="AA12" s="4">
        <v>9</v>
      </c>
      <c r="AB12" s="4">
        <v>8</v>
      </c>
      <c r="AC12" s="3">
        <v>4</v>
      </c>
      <c r="AD12" s="11">
        <v>0</v>
      </c>
    </row>
    <row r="13" spans="1:30" s="26" customFormat="1" ht="14.25" customHeight="1">
      <c r="A13" s="24"/>
      <c r="B13" s="24"/>
      <c r="C13" s="51" t="s">
        <v>26</v>
      </c>
      <c r="D13" s="24"/>
      <c r="E13" s="82" t="s">
        <v>87</v>
      </c>
      <c r="F13" s="11"/>
      <c r="G13" s="11"/>
      <c r="H13" s="11"/>
      <c r="I13" s="52">
        <v>13</v>
      </c>
      <c r="J13" s="5">
        <v>0</v>
      </c>
      <c r="K13" s="53">
        <v>193</v>
      </c>
      <c r="L13" s="4">
        <v>4505</v>
      </c>
      <c r="M13" s="4">
        <f>SUM(N13:O13)</f>
        <v>295</v>
      </c>
      <c r="N13" s="54">
        <v>92</v>
      </c>
      <c r="O13" s="54">
        <v>203</v>
      </c>
      <c r="P13" s="5">
        <f t="shared" si="7"/>
        <v>15</v>
      </c>
      <c r="Q13" s="5">
        <v>4</v>
      </c>
      <c r="R13" s="52">
        <v>11</v>
      </c>
      <c r="S13" s="53">
        <v>6</v>
      </c>
      <c r="T13" s="5"/>
      <c r="U13" s="4">
        <v>76</v>
      </c>
      <c r="V13" s="4">
        <v>2129</v>
      </c>
      <c r="W13" s="5">
        <f t="shared" si="8"/>
        <v>144</v>
      </c>
      <c r="X13" s="53">
        <v>69</v>
      </c>
      <c r="Y13" s="5">
        <v>75</v>
      </c>
      <c r="Z13" s="4">
        <f t="shared" si="9"/>
        <v>6</v>
      </c>
      <c r="AA13" s="4">
        <v>2</v>
      </c>
      <c r="AB13" s="4">
        <v>4</v>
      </c>
      <c r="AC13" s="3">
        <v>2</v>
      </c>
      <c r="AD13" s="11">
        <v>0</v>
      </c>
    </row>
    <row r="14" spans="1:30" s="26" customFormat="1" ht="14.25" customHeight="1">
      <c r="A14" s="24"/>
      <c r="B14" s="24"/>
      <c r="C14" s="51" t="s">
        <v>27</v>
      </c>
      <c r="D14" s="24"/>
      <c r="E14" s="82" t="s">
        <v>27</v>
      </c>
      <c r="F14" s="11"/>
      <c r="G14" s="11"/>
      <c r="H14" s="11"/>
      <c r="I14" s="52">
        <v>11</v>
      </c>
      <c r="J14" s="5">
        <v>0</v>
      </c>
      <c r="K14" s="53">
        <v>134</v>
      </c>
      <c r="L14" s="4">
        <v>2988</v>
      </c>
      <c r="M14" s="4">
        <f t="shared" si="1"/>
        <v>213</v>
      </c>
      <c r="N14" s="54">
        <v>86</v>
      </c>
      <c r="O14" s="54">
        <v>127</v>
      </c>
      <c r="P14" s="5">
        <f t="shared" si="7"/>
        <v>12</v>
      </c>
      <c r="Q14" s="5">
        <v>4</v>
      </c>
      <c r="R14" s="52">
        <v>8</v>
      </c>
      <c r="S14" s="53">
        <v>7</v>
      </c>
      <c r="T14" s="5"/>
      <c r="U14" s="55">
        <v>63</v>
      </c>
      <c r="V14" s="4">
        <v>1553</v>
      </c>
      <c r="W14" s="5">
        <f t="shared" si="8"/>
        <v>144</v>
      </c>
      <c r="X14" s="53">
        <v>81</v>
      </c>
      <c r="Y14" s="5">
        <v>63</v>
      </c>
      <c r="Z14" s="4">
        <f t="shared" si="9"/>
        <v>7</v>
      </c>
      <c r="AA14" s="4">
        <v>3</v>
      </c>
      <c r="AB14" s="4">
        <v>4</v>
      </c>
      <c r="AC14" s="3">
        <v>1</v>
      </c>
      <c r="AD14" s="11">
        <v>0</v>
      </c>
    </row>
    <row r="15" spans="1:30" s="26" customFormat="1" ht="14.25" customHeight="1">
      <c r="A15" s="24"/>
      <c r="B15" s="24"/>
      <c r="C15" s="51" t="s">
        <v>28</v>
      </c>
      <c r="D15" s="24"/>
      <c r="E15" s="82" t="s">
        <v>28</v>
      </c>
      <c r="F15" s="11"/>
      <c r="G15" s="11"/>
      <c r="H15" s="11"/>
      <c r="I15" s="52">
        <v>32</v>
      </c>
      <c r="J15" s="5">
        <v>0</v>
      </c>
      <c r="K15" s="53">
        <v>527</v>
      </c>
      <c r="L15" s="4">
        <v>12481</v>
      </c>
      <c r="M15" s="4">
        <f t="shared" si="1"/>
        <v>803</v>
      </c>
      <c r="N15" s="54">
        <v>232</v>
      </c>
      <c r="O15" s="54">
        <v>571</v>
      </c>
      <c r="P15" s="5">
        <f t="shared" si="7"/>
        <v>34</v>
      </c>
      <c r="Q15" s="5">
        <v>12</v>
      </c>
      <c r="R15" s="52">
        <v>22</v>
      </c>
      <c r="S15" s="53">
        <v>15</v>
      </c>
      <c r="T15" s="5"/>
      <c r="U15" s="55">
        <v>220</v>
      </c>
      <c r="V15" s="4">
        <v>6426</v>
      </c>
      <c r="W15" s="5">
        <f t="shared" si="8"/>
        <v>427</v>
      </c>
      <c r="X15" s="53">
        <v>219</v>
      </c>
      <c r="Y15" s="5">
        <v>208</v>
      </c>
      <c r="Z15" s="4">
        <f t="shared" si="9"/>
        <v>20</v>
      </c>
      <c r="AA15" s="4">
        <v>8</v>
      </c>
      <c r="AB15" s="4">
        <v>12</v>
      </c>
      <c r="AC15" s="3">
        <v>6</v>
      </c>
      <c r="AD15" s="11">
        <v>0</v>
      </c>
    </row>
    <row r="16" spans="1:30" s="26" customFormat="1" ht="14.25" customHeight="1">
      <c r="A16" s="40"/>
      <c r="B16" s="40"/>
      <c r="C16" s="33" t="s">
        <v>122</v>
      </c>
      <c r="D16" s="40"/>
      <c r="E16" s="82" t="s">
        <v>88</v>
      </c>
      <c r="F16" s="31"/>
      <c r="G16" s="31"/>
      <c r="H16" s="31"/>
      <c r="I16" s="56">
        <v>8</v>
      </c>
      <c r="J16" s="7">
        <v>0</v>
      </c>
      <c r="K16" s="7">
        <v>103</v>
      </c>
      <c r="L16" s="6">
        <v>2317</v>
      </c>
      <c r="M16" s="6">
        <f t="shared" si="1"/>
        <v>164</v>
      </c>
      <c r="N16" s="57">
        <v>56</v>
      </c>
      <c r="O16" s="57">
        <v>108</v>
      </c>
      <c r="P16" s="7">
        <f t="shared" si="7"/>
        <v>8</v>
      </c>
      <c r="Q16" s="7">
        <v>5</v>
      </c>
      <c r="R16" s="56">
        <v>3</v>
      </c>
      <c r="S16" s="58">
        <v>4</v>
      </c>
      <c r="T16" s="31"/>
      <c r="U16" s="6">
        <v>45</v>
      </c>
      <c r="V16" s="6">
        <v>1182</v>
      </c>
      <c r="W16" s="7">
        <f t="shared" si="8"/>
        <v>90</v>
      </c>
      <c r="X16" s="59">
        <v>52</v>
      </c>
      <c r="Y16" s="7">
        <v>38</v>
      </c>
      <c r="Z16" s="6">
        <f t="shared" si="9"/>
        <v>6</v>
      </c>
      <c r="AA16" s="6">
        <v>2</v>
      </c>
      <c r="AB16" s="6">
        <v>4</v>
      </c>
      <c r="AC16" s="10">
        <v>4</v>
      </c>
      <c r="AD16" s="31">
        <v>0</v>
      </c>
    </row>
    <row r="17" spans="1:30" s="26" customFormat="1" ht="14.25" customHeight="1">
      <c r="A17" s="48" t="s">
        <v>29</v>
      </c>
      <c r="B17" s="48"/>
      <c r="C17" s="42"/>
      <c r="D17" s="24"/>
      <c r="E17" s="82"/>
      <c r="F17" s="3">
        <v>1</v>
      </c>
      <c r="G17" s="11"/>
      <c r="H17" s="11"/>
      <c r="I17" s="3">
        <f>SUM(I18:I24)</f>
        <v>146</v>
      </c>
      <c r="J17" s="3">
        <f t="shared" ref="J17" si="10">SUM(J18:J24)</f>
        <v>0</v>
      </c>
      <c r="K17" s="3">
        <f t="shared" ref="K17" si="11">SUM(K18:K24)</f>
        <v>3209</v>
      </c>
      <c r="L17" s="3">
        <f t="shared" ref="L17" si="12">SUM(L18:L24)</f>
        <v>82843</v>
      </c>
      <c r="M17" s="3">
        <f t="shared" ref="M17:M24" si="13">SUM(N17:O17)</f>
        <v>4726</v>
      </c>
      <c r="N17" s="3">
        <f>SUM(N18:N24)</f>
        <v>1663</v>
      </c>
      <c r="O17" s="3">
        <f>SUM(O18:O24)</f>
        <v>3063</v>
      </c>
      <c r="P17" s="3">
        <f>SUM(Q17:R17)</f>
        <v>251</v>
      </c>
      <c r="Q17" s="3">
        <f t="shared" ref="Q17:V17" si="14">SUM(Q18:Q24)</f>
        <v>85</v>
      </c>
      <c r="R17" s="3">
        <f t="shared" si="14"/>
        <v>166</v>
      </c>
      <c r="S17" s="35">
        <f t="shared" si="14"/>
        <v>70</v>
      </c>
      <c r="T17" s="3">
        <f t="shared" si="14"/>
        <v>0</v>
      </c>
      <c r="U17" s="3">
        <f t="shared" si="14"/>
        <v>1390</v>
      </c>
      <c r="V17" s="3">
        <f t="shared" si="14"/>
        <v>38796</v>
      </c>
      <c r="W17" s="3">
        <f t="shared" ref="W17" si="15">SUM(W18:W24)</f>
        <v>2658</v>
      </c>
      <c r="X17" s="3">
        <f t="shared" ref="X17" si="16">SUM(X18:X24)</f>
        <v>1420</v>
      </c>
      <c r="Y17" s="3">
        <f t="shared" ref="Y17" si="17">SUM(Y18:Y24)</f>
        <v>1238</v>
      </c>
      <c r="Z17" s="3">
        <f t="shared" ref="Z17" si="18">SUM(Z18:Z24)</f>
        <v>97</v>
      </c>
      <c r="AA17" s="3">
        <f t="shared" ref="AA17" si="19">SUM(AA18:AA24)</f>
        <v>28</v>
      </c>
      <c r="AB17" s="3">
        <f t="shared" ref="AB17" si="20">SUM(AB18:AB24)</f>
        <v>69</v>
      </c>
      <c r="AC17" s="3">
        <f t="shared" ref="AC17" si="21">SUM(AC18:AC24)</f>
        <v>19</v>
      </c>
      <c r="AD17" s="3"/>
    </row>
    <row r="18" spans="1:30" s="26" customFormat="1" ht="14.25" customHeight="1">
      <c r="A18" s="24"/>
      <c r="B18" s="24"/>
      <c r="C18" s="51" t="s">
        <v>30</v>
      </c>
      <c r="D18" s="24"/>
      <c r="E18" s="82" t="s">
        <v>89</v>
      </c>
      <c r="F18" s="11"/>
      <c r="G18" s="11"/>
      <c r="H18" s="11"/>
      <c r="I18" s="52">
        <v>30</v>
      </c>
      <c r="J18" s="5">
        <v>0</v>
      </c>
      <c r="K18" s="5">
        <v>734</v>
      </c>
      <c r="L18" s="4">
        <v>18408</v>
      </c>
      <c r="M18" s="4">
        <f t="shared" si="13"/>
        <v>1074</v>
      </c>
      <c r="N18" s="54">
        <v>379</v>
      </c>
      <c r="O18" s="54">
        <v>695</v>
      </c>
      <c r="P18" s="5">
        <f t="shared" ref="P18:P24" si="22">SUM(Q18:R18)</f>
        <v>64</v>
      </c>
      <c r="Q18" s="5">
        <v>22</v>
      </c>
      <c r="R18" s="52">
        <v>42</v>
      </c>
      <c r="S18" s="53">
        <v>15</v>
      </c>
      <c r="T18" s="5"/>
      <c r="U18" s="4">
        <v>307</v>
      </c>
      <c r="V18" s="4">
        <v>8653</v>
      </c>
      <c r="W18" s="5">
        <f>SUM(X18:Y18)</f>
        <v>583</v>
      </c>
      <c r="X18" s="53">
        <v>309</v>
      </c>
      <c r="Y18" s="5">
        <v>274</v>
      </c>
      <c r="Z18" s="3">
        <f>SUM(AA18:AB18)</f>
        <v>22</v>
      </c>
      <c r="AA18" s="4">
        <v>7</v>
      </c>
      <c r="AB18" s="4">
        <v>15</v>
      </c>
      <c r="AC18" s="3">
        <v>3</v>
      </c>
      <c r="AD18" s="11">
        <v>0</v>
      </c>
    </row>
    <row r="19" spans="1:30" s="26" customFormat="1" ht="14.25" customHeight="1">
      <c r="A19" s="24"/>
      <c r="B19" s="24"/>
      <c r="C19" s="51" t="s">
        <v>31</v>
      </c>
      <c r="D19" s="24"/>
      <c r="E19" s="82" t="s">
        <v>90</v>
      </c>
      <c r="F19" s="11"/>
      <c r="G19" s="11"/>
      <c r="H19" s="11"/>
      <c r="I19" s="52">
        <v>18</v>
      </c>
      <c r="J19" s="5">
        <v>0</v>
      </c>
      <c r="K19" s="5">
        <v>347</v>
      </c>
      <c r="L19" s="4">
        <v>8733</v>
      </c>
      <c r="M19" s="4">
        <f t="shared" si="13"/>
        <v>520</v>
      </c>
      <c r="N19" s="54">
        <v>190</v>
      </c>
      <c r="O19" s="54">
        <v>330</v>
      </c>
      <c r="P19" s="5">
        <f t="shared" si="22"/>
        <v>26</v>
      </c>
      <c r="Q19" s="5">
        <v>7</v>
      </c>
      <c r="R19" s="52">
        <v>19</v>
      </c>
      <c r="S19" s="53">
        <v>10</v>
      </c>
      <c r="T19" s="5"/>
      <c r="U19" s="4">
        <v>158</v>
      </c>
      <c r="V19" s="4">
        <v>4153</v>
      </c>
      <c r="W19" s="5">
        <f t="shared" ref="W19:W24" si="23">SUM(X19:Y19)</f>
        <v>331</v>
      </c>
      <c r="X19" s="53">
        <v>179</v>
      </c>
      <c r="Y19" s="5">
        <v>152</v>
      </c>
      <c r="Z19" s="3">
        <f t="shared" ref="Z19:Z24" si="24">SUM(AA19:AB19)</f>
        <v>12</v>
      </c>
      <c r="AA19" s="4">
        <v>5</v>
      </c>
      <c r="AB19" s="4">
        <v>7</v>
      </c>
      <c r="AC19" s="3">
        <v>2</v>
      </c>
      <c r="AD19" s="11">
        <v>0</v>
      </c>
    </row>
    <row r="20" spans="1:30" s="26" customFormat="1" ht="14.25" customHeight="1">
      <c r="A20" s="24"/>
      <c r="B20" s="24"/>
      <c r="C20" s="51" t="s">
        <v>32</v>
      </c>
      <c r="D20" s="24"/>
      <c r="E20" s="82" t="s">
        <v>91</v>
      </c>
      <c r="F20" s="11"/>
      <c r="G20" s="11"/>
      <c r="H20" s="11"/>
      <c r="I20" s="52">
        <v>12</v>
      </c>
      <c r="J20" s="5">
        <v>0</v>
      </c>
      <c r="K20" s="5">
        <v>295</v>
      </c>
      <c r="L20" s="4">
        <v>7877</v>
      </c>
      <c r="M20" s="4">
        <f t="shared" si="13"/>
        <v>440</v>
      </c>
      <c r="N20" s="54">
        <v>134</v>
      </c>
      <c r="O20" s="54">
        <v>306</v>
      </c>
      <c r="P20" s="5">
        <f t="shared" si="22"/>
        <v>28</v>
      </c>
      <c r="Q20" s="5">
        <v>10</v>
      </c>
      <c r="R20" s="52">
        <v>18</v>
      </c>
      <c r="S20" s="53">
        <v>5</v>
      </c>
      <c r="T20" s="5"/>
      <c r="U20" s="4">
        <v>108</v>
      </c>
      <c r="V20" s="4">
        <v>3179</v>
      </c>
      <c r="W20" s="5">
        <f t="shared" si="23"/>
        <v>202</v>
      </c>
      <c r="X20" s="53">
        <v>109</v>
      </c>
      <c r="Y20" s="5">
        <v>93</v>
      </c>
      <c r="Z20" s="3">
        <f t="shared" si="24"/>
        <v>8</v>
      </c>
      <c r="AA20" s="4">
        <v>1</v>
      </c>
      <c r="AB20" s="4">
        <v>7</v>
      </c>
      <c r="AC20" s="3">
        <v>1</v>
      </c>
      <c r="AD20" s="11">
        <v>0</v>
      </c>
    </row>
    <row r="21" spans="1:30" s="26" customFormat="1" ht="14.25" customHeight="1">
      <c r="A21" s="24"/>
      <c r="B21" s="24"/>
      <c r="C21" s="51" t="s">
        <v>33</v>
      </c>
      <c r="D21" s="24"/>
      <c r="E21" s="82" t="s">
        <v>92</v>
      </c>
      <c r="F21" s="11"/>
      <c r="G21" s="11"/>
      <c r="H21" s="11"/>
      <c r="I21" s="52">
        <v>25</v>
      </c>
      <c r="J21" s="5">
        <v>0</v>
      </c>
      <c r="K21" s="5">
        <v>579</v>
      </c>
      <c r="L21" s="4">
        <v>15269</v>
      </c>
      <c r="M21" s="4">
        <f t="shared" si="13"/>
        <v>844</v>
      </c>
      <c r="N21" s="54">
        <v>283</v>
      </c>
      <c r="O21" s="54">
        <v>561</v>
      </c>
      <c r="P21" s="5">
        <f>SUM(Q21:R21)</f>
        <v>34</v>
      </c>
      <c r="Q21" s="5">
        <v>14</v>
      </c>
      <c r="R21" s="52">
        <v>20</v>
      </c>
      <c r="S21" s="53">
        <v>12</v>
      </c>
      <c r="T21" s="5"/>
      <c r="U21" s="4">
        <v>261</v>
      </c>
      <c r="V21" s="4">
        <v>7274</v>
      </c>
      <c r="W21" s="5">
        <f t="shared" si="23"/>
        <v>479</v>
      </c>
      <c r="X21" s="53">
        <v>260</v>
      </c>
      <c r="Y21" s="5">
        <v>219</v>
      </c>
      <c r="Z21" s="3">
        <f t="shared" si="24"/>
        <v>18</v>
      </c>
      <c r="AA21" s="4">
        <v>5</v>
      </c>
      <c r="AB21" s="4">
        <v>13</v>
      </c>
      <c r="AC21" s="3">
        <v>3</v>
      </c>
      <c r="AD21" s="11">
        <v>0</v>
      </c>
    </row>
    <row r="22" spans="1:30" s="26" customFormat="1" ht="14.25" customHeight="1">
      <c r="A22" s="24"/>
      <c r="B22" s="24"/>
      <c r="C22" s="51" t="s">
        <v>34</v>
      </c>
      <c r="D22" s="24"/>
      <c r="E22" s="82" t="s">
        <v>93</v>
      </c>
      <c r="F22" s="11"/>
      <c r="G22" s="11"/>
      <c r="H22" s="11"/>
      <c r="I22" s="52">
        <v>11</v>
      </c>
      <c r="J22" s="5">
        <v>0</v>
      </c>
      <c r="K22" s="5">
        <v>253</v>
      </c>
      <c r="L22" s="4">
        <v>6762</v>
      </c>
      <c r="M22" s="4">
        <f t="shared" si="13"/>
        <v>365</v>
      </c>
      <c r="N22" s="54">
        <v>128</v>
      </c>
      <c r="O22" s="54">
        <v>237</v>
      </c>
      <c r="P22" s="5">
        <f t="shared" si="22"/>
        <v>17</v>
      </c>
      <c r="Q22" s="5">
        <v>5</v>
      </c>
      <c r="R22" s="52">
        <v>12</v>
      </c>
      <c r="S22" s="53">
        <v>5</v>
      </c>
      <c r="T22" s="5"/>
      <c r="U22" s="4">
        <v>112</v>
      </c>
      <c r="V22" s="4">
        <v>3150</v>
      </c>
      <c r="W22" s="5">
        <f t="shared" si="23"/>
        <v>205</v>
      </c>
      <c r="X22" s="53">
        <v>101</v>
      </c>
      <c r="Y22" s="5">
        <v>104</v>
      </c>
      <c r="Z22" s="3">
        <f t="shared" si="24"/>
        <v>7</v>
      </c>
      <c r="AA22" s="4">
        <v>1</v>
      </c>
      <c r="AB22" s="4">
        <v>6</v>
      </c>
      <c r="AC22" s="3">
        <v>2</v>
      </c>
      <c r="AD22" s="11">
        <v>0</v>
      </c>
    </row>
    <row r="23" spans="1:30" s="26" customFormat="1" ht="14.25" customHeight="1">
      <c r="A23" s="24"/>
      <c r="B23" s="24"/>
      <c r="C23" s="51" t="s">
        <v>35</v>
      </c>
      <c r="D23" s="24"/>
      <c r="E23" s="82" t="s">
        <v>94</v>
      </c>
      <c r="F23" s="11"/>
      <c r="G23" s="11"/>
      <c r="H23" s="11"/>
      <c r="I23" s="52">
        <v>25</v>
      </c>
      <c r="J23" s="5">
        <v>0</v>
      </c>
      <c r="K23" s="5">
        <v>510</v>
      </c>
      <c r="L23" s="4">
        <v>13479</v>
      </c>
      <c r="M23" s="4">
        <f t="shared" si="13"/>
        <v>754</v>
      </c>
      <c r="N23" s="54">
        <v>279</v>
      </c>
      <c r="O23" s="54">
        <v>475</v>
      </c>
      <c r="P23" s="5">
        <f t="shared" si="22"/>
        <v>45</v>
      </c>
      <c r="Q23" s="5">
        <v>13</v>
      </c>
      <c r="R23" s="52">
        <v>32</v>
      </c>
      <c r="S23" s="53">
        <v>11</v>
      </c>
      <c r="T23" s="5"/>
      <c r="U23" s="4">
        <v>238</v>
      </c>
      <c r="V23" s="4">
        <v>6703</v>
      </c>
      <c r="W23" s="5">
        <f t="shared" si="23"/>
        <v>445</v>
      </c>
      <c r="X23" s="52">
        <v>234</v>
      </c>
      <c r="Y23" s="5">
        <v>211</v>
      </c>
      <c r="Z23" s="9">
        <f t="shared" si="24"/>
        <v>17</v>
      </c>
      <c r="AA23" s="4">
        <v>4</v>
      </c>
      <c r="AB23" s="4">
        <v>13</v>
      </c>
      <c r="AC23" s="3">
        <v>4</v>
      </c>
      <c r="AD23" s="11">
        <v>0</v>
      </c>
    </row>
    <row r="24" spans="1:30" s="26" customFormat="1" ht="14.25" customHeight="1">
      <c r="A24" s="40"/>
      <c r="B24" s="40"/>
      <c r="C24" s="33" t="s">
        <v>36</v>
      </c>
      <c r="D24" s="40"/>
      <c r="E24" s="82" t="s">
        <v>85</v>
      </c>
      <c r="F24" s="31"/>
      <c r="G24" s="31"/>
      <c r="H24" s="31"/>
      <c r="I24" s="56">
        <v>25</v>
      </c>
      <c r="J24" s="7">
        <v>0</v>
      </c>
      <c r="K24" s="7">
        <v>491</v>
      </c>
      <c r="L24" s="6">
        <v>12315</v>
      </c>
      <c r="M24" s="6">
        <f t="shared" si="13"/>
        <v>729</v>
      </c>
      <c r="N24" s="57">
        <v>270</v>
      </c>
      <c r="O24" s="57">
        <v>459</v>
      </c>
      <c r="P24" s="7">
        <f t="shared" si="22"/>
        <v>37</v>
      </c>
      <c r="Q24" s="7">
        <v>14</v>
      </c>
      <c r="R24" s="56">
        <v>23</v>
      </c>
      <c r="S24" s="59">
        <v>12</v>
      </c>
      <c r="T24" s="7"/>
      <c r="U24" s="6">
        <v>206</v>
      </c>
      <c r="V24" s="6">
        <v>5684</v>
      </c>
      <c r="W24" s="7">
        <f t="shared" si="23"/>
        <v>413</v>
      </c>
      <c r="X24" s="56">
        <v>228</v>
      </c>
      <c r="Y24" s="7">
        <v>185</v>
      </c>
      <c r="Z24" s="8">
        <f t="shared" si="24"/>
        <v>13</v>
      </c>
      <c r="AA24" s="6">
        <v>5</v>
      </c>
      <c r="AB24" s="6">
        <v>8</v>
      </c>
      <c r="AC24" s="10">
        <v>4</v>
      </c>
      <c r="AD24" s="31">
        <v>0</v>
      </c>
    </row>
    <row r="25" spans="1:30" s="26" customFormat="1" ht="14.25" customHeight="1">
      <c r="A25" s="48" t="s">
        <v>37</v>
      </c>
      <c r="B25" s="48"/>
      <c r="C25" s="42"/>
      <c r="D25" s="24"/>
      <c r="E25" s="82" t="s">
        <v>95</v>
      </c>
      <c r="F25" s="3">
        <v>1</v>
      </c>
      <c r="G25" s="11"/>
      <c r="H25" s="11"/>
      <c r="I25" s="52">
        <v>19</v>
      </c>
      <c r="J25" s="5">
        <v>0</v>
      </c>
      <c r="K25" s="5">
        <v>227</v>
      </c>
      <c r="L25" s="60">
        <v>4865</v>
      </c>
      <c r="M25" s="4">
        <f>SUM(N25:O25)</f>
        <v>340</v>
      </c>
      <c r="N25" s="54">
        <v>112</v>
      </c>
      <c r="O25" s="54">
        <v>228</v>
      </c>
      <c r="P25" s="43">
        <f>SUM(Q25:R25)</f>
        <v>21</v>
      </c>
      <c r="Q25" s="43">
        <v>6</v>
      </c>
      <c r="R25" s="61">
        <v>15</v>
      </c>
      <c r="S25" s="53">
        <v>8</v>
      </c>
      <c r="T25" s="5"/>
      <c r="U25" s="4">
        <v>92</v>
      </c>
      <c r="V25" s="4">
        <v>2499</v>
      </c>
      <c r="W25" s="5">
        <f>SUM(X25:Y25)</f>
        <v>201</v>
      </c>
      <c r="X25" s="53">
        <v>115</v>
      </c>
      <c r="Y25" s="5">
        <v>86</v>
      </c>
      <c r="Z25" s="9">
        <f>SUM(AA25:AB25)</f>
        <v>10</v>
      </c>
      <c r="AA25" s="4">
        <v>5</v>
      </c>
      <c r="AB25" s="4">
        <v>5</v>
      </c>
      <c r="AC25" s="3">
        <v>4</v>
      </c>
      <c r="AD25" s="11">
        <v>0</v>
      </c>
    </row>
    <row r="26" spans="1:30" s="26" customFormat="1" ht="14.25" customHeight="1">
      <c r="A26" s="48" t="s">
        <v>38</v>
      </c>
      <c r="B26" s="48"/>
      <c r="C26" s="42"/>
      <c r="D26" s="24"/>
      <c r="E26" s="82" t="s">
        <v>96</v>
      </c>
      <c r="F26" s="3">
        <v>1</v>
      </c>
      <c r="G26" s="11"/>
      <c r="H26" s="11">
        <v>1</v>
      </c>
      <c r="I26" s="52">
        <v>44</v>
      </c>
      <c r="J26" s="5">
        <v>0</v>
      </c>
      <c r="K26" s="5">
        <v>778</v>
      </c>
      <c r="L26" s="4">
        <v>16827</v>
      </c>
      <c r="M26" s="4">
        <f t="shared" ref="M26:M51" si="25">SUM(N26:O26)</f>
        <v>1149</v>
      </c>
      <c r="N26" s="54">
        <v>347</v>
      </c>
      <c r="O26" s="54">
        <v>802</v>
      </c>
      <c r="P26" s="5">
        <f t="shared" ref="P26:P51" si="26">SUM(Q26:R26)</f>
        <v>57</v>
      </c>
      <c r="Q26" s="5">
        <v>16</v>
      </c>
      <c r="R26" s="52">
        <v>41</v>
      </c>
      <c r="S26" s="53">
        <v>17</v>
      </c>
      <c r="T26" s="5"/>
      <c r="U26" s="4">
        <v>288</v>
      </c>
      <c r="V26" s="4">
        <v>7768</v>
      </c>
      <c r="W26" s="5">
        <f t="shared" ref="W26:W51" si="27">SUM(X26:Y26)</f>
        <v>560</v>
      </c>
      <c r="X26" s="53">
        <v>291</v>
      </c>
      <c r="Y26" s="5">
        <v>269</v>
      </c>
      <c r="Z26" s="9">
        <f t="shared" ref="Z26:Z51" si="28">SUM(AA26:AB26)</f>
        <v>25</v>
      </c>
      <c r="AA26" s="4">
        <v>6</v>
      </c>
      <c r="AB26" s="4">
        <v>19</v>
      </c>
      <c r="AC26" s="3">
        <v>8</v>
      </c>
      <c r="AD26" s="11">
        <v>0</v>
      </c>
    </row>
    <row r="27" spans="1:30" s="26" customFormat="1" ht="14.25" customHeight="1">
      <c r="A27" s="48" t="s">
        <v>39</v>
      </c>
      <c r="B27" s="48"/>
      <c r="C27" s="42"/>
      <c r="D27" s="24"/>
      <c r="E27" s="82" t="s">
        <v>97</v>
      </c>
      <c r="F27" s="3">
        <v>1</v>
      </c>
      <c r="G27" s="11"/>
      <c r="H27" s="11"/>
      <c r="I27" s="52">
        <v>11</v>
      </c>
      <c r="J27" s="5">
        <v>0</v>
      </c>
      <c r="K27" s="5">
        <v>154</v>
      </c>
      <c r="L27" s="4">
        <v>2990</v>
      </c>
      <c r="M27" s="4">
        <f t="shared" si="25"/>
        <v>235</v>
      </c>
      <c r="N27" s="54">
        <v>84</v>
      </c>
      <c r="O27" s="54">
        <v>151</v>
      </c>
      <c r="P27" s="5">
        <f t="shared" si="26"/>
        <v>15</v>
      </c>
      <c r="Q27" s="5">
        <v>3</v>
      </c>
      <c r="R27" s="52">
        <v>12</v>
      </c>
      <c r="S27" s="53">
        <v>4</v>
      </c>
      <c r="T27" s="5"/>
      <c r="U27" s="4">
        <v>53</v>
      </c>
      <c r="V27" s="4">
        <v>1517</v>
      </c>
      <c r="W27" s="5">
        <f t="shared" si="27"/>
        <v>110</v>
      </c>
      <c r="X27" s="53">
        <v>51</v>
      </c>
      <c r="Y27" s="5">
        <v>59</v>
      </c>
      <c r="Z27" s="9">
        <f t="shared" si="28"/>
        <v>6</v>
      </c>
      <c r="AA27" s="4">
        <v>2</v>
      </c>
      <c r="AB27" s="4">
        <v>4</v>
      </c>
      <c r="AC27" s="3">
        <v>3</v>
      </c>
      <c r="AD27" s="11">
        <v>0</v>
      </c>
    </row>
    <row r="28" spans="1:30" s="26" customFormat="1" ht="14.25" customHeight="1">
      <c r="A28" s="48" t="s">
        <v>40</v>
      </c>
      <c r="B28" s="48"/>
      <c r="C28" s="42"/>
      <c r="D28" s="24"/>
      <c r="E28" s="82" t="s">
        <v>98</v>
      </c>
      <c r="F28" s="3">
        <v>1</v>
      </c>
      <c r="G28" s="11"/>
      <c r="H28" s="11"/>
      <c r="I28" s="52">
        <v>19</v>
      </c>
      <c r="J28" s="5">
        <v>0</v>
      </c>
      <c r="K28" s="5">
        <v>296</v>
      </c>
      <c r="L28" s="4">
        <v>6724</v>
      </c>
      <c r="M28" s="4">
        <f t="shared" si="25"/>
        <v>441</v>
      </c>
      <c r="N28" s="54">
        <v>146</v>
      </c>
      <c r="O28" s="54">
        <v>295</v>
      </c>
      <c r="P28" s="5">
        <f t="shared" si="26"/>
        <v>26</v>
      </c>
      <c r="Q28" s="5">
        <v>3</v>
      </c>
      <c r="R28" s="52">
        <v>23</v>
      </c>
      <c r="S28" s="53">
        <v>10</v>
      </c>
      <c r="T28" s="5"/>
      <c r="U28" s="4">
        <v>120</v>
      </c>
      <c r="V28" s="4">
        <v>3178</v>
      </c>
      <c r="W28" s="5">
        <f t="shared" si="27"/>
        <v>263</v>
      </c>
      <c r="X28" s="70">
        <v>150</v>
      </c>
      <c r="Y28" s="5">
        <v>113</v>
      </c>
      <c r="Z28" s="9">
        <f t="shared" si="28"/>
        <v>15</v>
      </c>
      <c r="AA28" s="4">
        <v>8</v>
      </c>
      <c r="AB28" s="4">
        <v>7</v>
      </c>
      <c r="AC28" s="3">
        <v>2</v>
      </c>
      <c r="AD28" s="11">
        <v>0</v>
      </c>
    </row>
    <row r="29" spans="1:30" s="26" customFormat="1" ht="14.25" customHeight="1">
      <c r="A29" s="18" t="s">
        <v>41</v>
      </c>
      <c r="B29" s="18"/>
      <c r="C29" s="17"/>
      <c r="D29" s="40"/>
      <c r="E29" s="82" t="s">
        <v>99</v>
      </c>
      <c r="F29" s="10">
        <v>1</v>
      </c>
      <c r="G29" s="31"/>
      <c r="H29" s="31"/>
      <c r="I29" s="56">
        <v>9</v>
      </c>
      <c r="J29" s="7">
        <v>0</v>
      </c>
      <c r="K29" s="7">
        <v>118</v>
      </c>
      <c r="L29" s="6">
        <v>2319</v>
      </c>
      <c r="M29" s="6">
        <f t="shared" si="25"/>
        <v>196</v>
      </c>
      <c r="N29" s="57">
        <v>73</v>
      </c>
      <c r="O29" s="57">
        <v>123</v>
      </c>
      <c r="P29" s="7">
        <f t="shared" si="26"/>
        <v>10</v>
      </c>
      <c r="Q29" s="7">
        <v>5</v>
      </c>
      <c r="R29" s="56">
        <v>5</v>
      </c>
      <c r="S29" s="59">
        <v>3</v>
      </c>
      <c r="T29" s="7"/>
      <c r="U29" s="6">
        <v>51</v>
      </c>
      <c r="V29" s="6">
        <v>1161</v>
      </c>
      <c r="W29" s="7">
        <f t="shared" si="27"/>
        <v>111</v>
      </c>
      <c r="X29" s="59">
        <v>59</v>
      </c>
      <c r="Y29" s="7">
        <v>52</v>
      </c>
      <c r="Z29" s="8">
        <f t="shared" si="28"/>
        <v>7</v>
      </c>
      <c r="AA29" s="6">
        <v>4</v>
      </c>
      <c r="AB29" s="6">
        <v>3</v>
      </c>
      <c r="AC29" s="10">
        <v>3</v>
      </c>
      <c r="AD29" s="31">
        <v>0</v>
      </c>
    </row>
    <row r="30" spans="1:30" s="26" customFormat="1" ht="14.25" customHeight="1">
      <c r="A30" s="48" t="s">
        <v>42</v>
      </c>
      <c r="B30" s="48"/>
      <c r="C30" s="42"/>
      <c r="D30" s="24"/>
      <c r="E30" s="82" t="s">
        <v>100</v>
      </c>
      <c r="F30" s="3">
        <v>1</v>
      </c>
      <c r="G30" s="11"/>
      <c r="H30" s="11"/>
      <c r="I30" s="52">
        <v>19</v>
      </c>
      <c r="J30" s="5">
        <v>0</v>
      </c>
      <c r="K30" s="5">
        <v>169</v>
      </c>
      <c r="L30" s="4">
        <v>3113</v>
      </c>
      <c r="M30" s="4">
        <f t="shared" si="25"/>
        <v>273</v>
      </c>
      <c r="N30" s="54">
        <v>81</v>
      </c>
      <c r="O30" s="54">
        <v>192</v>
      </c>
      <c r="P30" s="5">
        <f t="shared" si="26"/>
        <v>19</v>
      </c>
      <c r="Q30" s="5">
        <v>5</v>
      </c>
      <c r="R30" s="52">
        <v>14</v>
      </c>
      <c r="S30" s="53">
        <v>6</v>
      </c>
      <c r="T30" s="5"/>
      <c r="U30" s="4">
        <v>61</v>
      </c>
      <c r="V30" s="4">
        <v>1588</v>
      </c>
      <c r="W30" s="5">
        <f t="shared" si="27"/>
        <v>138</v>
      </c>
      <c r="X30" s="53">
        <v>70</v>
      </c>
      <c r="Y30" s="5">
        <v>68</v>
      </c>
      <c r="Z30" s="9">
        <f t="shared" si="28"/>
        <v>6</v>
      </c>
      <c r="AA30" s="4">
        <v>5</v>
      </c>
      <c r="AB30" s="4">
        <v>1</v>
      </c>
      <c r="AC30" s="3">
        <v>1</v>
      </c>
      <c r="AD30" s="11">
        <v>0</v>
      </c>
    </row>
    <row r="31" spans="1:30" s="26" customFormat="1" ht="14.25" customHeight="1">
      <c r="A31" s="48" t="s">
        <v>43</v>
      </c>
      <c r="B31" s="48"/>
      <c r="C31" s="42"/>
      <c r="D31" s="24"/>
      <c r="E31" s="82" t="s">
        <v>101</v>
      </c>
      <c r="F31" s="3">
        <v>1</v>
      </c>
      <c r="G31" s="11"/>
      <c r="H31" s="11"/>
      <c r="I31" s="52">
        <v>13</v>
      </c>
      <c r="J31" s="5">
        <v>0</v>
      </c>
      <c r="K31" s="5">
        <v>142</v>
      </c>
      <c r="L31" s="4">
        <v>2804</v>
      </c>
      <c r="M31" s="4">
        <f t="shared" si="25"/>
        <v>219</v>
      </c>
      <c r="N31" s="54">
        <v>81</v>
      </c>
      <c r="O31" s="54">
        <v>138</v>
      </c>
      <c r="P31" s="5">
        <f t="shared" si="26"/>
        <v>18</v>
      </c>
      <c r="Q31" s="5">
        <v>2</v>
      </c>
      <c r="R31" s="52">
        <v>16</v>
      </c>
      <c r="S31" s="53">
        <v>8</v>
      </c>
      <c r="T31" s="5"/>
      <c r="U31" s="4">
        <v>59</v>
      </c>
      <c r="V31" s="4">
        <v>1289</v>
      </c>
      <c r="W31" s="5">
        <f t="shared" si="27"/>
        <v>145</v>
      </c>
      <c r="X31" s="53">
        <v>72</v>
      </c>
      <c r="Y31" s="5">
        <v>73</v>
      </c>
      <c r="Z31" s="9">
        <f t="shared" si="28"/>
        <v>9</v>
      </c>
      <c r="AA31" s="4">
        <v>1</v>
      </c>
      <c r="AB31" s="4">
        <v>8</v>
      </c>
      <c r="AC31" s="3">
        <v>2</v>
      </c>
      <c r="AD31" s="11">
        <v>0</v>
      </c>
    </row>
    <row r="32" spans="1:30" s="26" customFormat="1" ht="14.25" customHeight="1">
      <c r="A32" s="62" t="s">
        <v>44</v>
      </c>
      <c r="B32" s="62"/>
      <c r="C32" s="39"/>
      <c r="D32" s="37"/>
      <c r="E32" s="82" t="s">
        <v>102</v>
      </c>
      <c r="F32" s="3">
        <v>1</v>
      </c>
      <c r="G32" s="11"/>
      <c r="H32" s="11"/>
      <c r="I32" s="52">
        <v>11</v>
      </c>
      <c r="J32" s="5">
        <v>1</v>
      </c>
      <c r="K32" s="5">
        <v>141</v>
      </c>
      <c r="L32" s="4">
        <v>2932</v>
      </c>
      <c r="M32" s="4">
        <f t="shared" si="25"/>
        <v>216</v>
      </c>
      <c r="N32" s="54">
        <v>69</v>
      </c>
      <c r="O32" s="54">
        <v>147</v>
      </c>
      <c r="P32" s="5">
        <f t="shared" si="26"/>
        <v>12</v>
      </c>
      <c r="Q32" s="5">
        <v>2</v>
      </c>
      <c r="R32" s="52">
        <v>10</v>
      </c>
      <c r="S32" s="53">
        <v>3</v>
      </c>
      <c r="T32" s="5"/>
      <c r="U32" s="4">
        <v>49</v>
      </c>
      <c r="V32" s="4">
        <v>1358</v>
      </c>
      <c r="W32" s="5">
        <f t="shared" si="27"/>
        <v>97</v>
      </c>
      <c r="X32" s="53">
        <v>52</v>
      </c>
      <c r="Y32" s="5">
        <v>45</v>
      </c>
      <c r="Z32" s="9">
        <f t="shared" si="28"/>
        <v>4</v>
      </c>
      <c r="AA32" s="4">
        <v>1</v>
      </c>
      <c r="AB32" s="4">
        <v>3</v>
      </c>
      <c r="AC32" s="3">
        <v>2</v>
      </c>
      <c r="AD32" s="11">
        <v>0</v>
      </c>
    </row>
    <row r="33" spans="1:30" s="26" customFormat="1" ht="14.25" customHeight="1">
      <c r="A33" s="48" t="s">
        <v>45</v>
      </c>
      <c r="B33" s="48"/>
      <c r="C33" s="42"/>
      <c r="D33" s="24"/>
      <c r="E33" s="82" t="s">
        <v>103</v>
      </c>
      <c r="F33" s="3">
        <v>1</v>
      </c>
      <c r="G33" s="11"/>
      <c r="H33" s="11"/>
      <c r="I33" s="52">
        <v>8</v>
      </c>
      <c r="J33" s="5">
        <v>0</v>
      </c>
      <c r="K33" s="5">
        <v>80</v>
      </c>
      <c r="L33" s="4">
        <v>1371</v>
      </c>
      <c r="M33" s="4">
        <f t="shared" si="25"/>
        <v>134</v>
      </c>
      <c r="N33" s="54">
        <v>42</v>
      </c>
      <c r="O33" s="54">
        <v>92</v>
      </c>
      <c r="P33" s="5">
        <f t="shared" si="26"/>
        <v>8</v>
      </c>
      <c r="Q33" s="5">
        <v>3</v>
      </c>
      <c r="R33" s="52">
        <v>5</v>
      </c>
      <c r="S33" s="53">
        <v>2</v>
      </c>
      <c r="T33" s="5"/>
      <c r="U33" s="4">
        <v>26</v>
      </c>
      <c r="V33" s="4">
        <v>676</v>
      </c>
      <c r="W33" s="5">
        <f t="shared" si="27"/>
        <v>51</v>
      </c>
      <c r="X33" s="53">
        <v>30</v>
      </c>
      <c r="Y33" s="5">
        <v>21</v>
      </c>
      <c r="Z33" s="9">
        <f t="shared" si="28"/>
        <v>4</v>
      </c>
      <c r="AA33" s="4">
        <v>2</v>
      </c>
      <c r="AB33" s="4">
        <v>2</v>
      </c>
      <c r="AC33" s="3">
        <v>1</v>
      </c>
      <c r="AD33" s="11">
        <v>0</v>
      </c>
    </row>
    <row r="34" spans="1:30" s="26" customFormat="1" ht="14.25" customHeight="1">
      <c r="A34" s="18" t="s">
        <v>46</v>
      </c>
      <c r="B34" s="18"/>
      <c r="C34" s="17"/>
      <c r="D34" s="40"/>
      <c r="E34" s="82" t="s">
        <v>104</v>
      </c>
      <c r="F34" s="10">
        <v>1</v>
      </c>
      <c r="G34" s="31"/>
      <c r="H34" s="31"/>
      <c r="I34" s="56">
        <v>11</v>
      </c>
      <c r="J34" s="7">
        <v>0</v>
      </c>
      <c r="K34" s="7">
        <v>182</v>
      </c>
      <c r="L34" s="6">
        <v>3988</v>
      </c>
      <c r="M34" s="6">
        <f t="shared" si="25"/>
        <v>276</v>
      </c>
      <c r="N34" s="57">
        <v>99</v>
      </c>
      <c r="O34" s="57">
        <v>177</v>
      </c>
      <c r="P34" s="7">
        <f t="shared" si="26"/>
        <v>13</v>
      </c>
      <c r="Q34" s="7">
        <v>4</v>
      </c>
      <c r="R34" s="56">
        <v>9</v>
      </c>
      <c r="S34" s="59">
        <v>6</v>
      </c>
      <c r="T34" s="7"/>
      <c r="U34" s="6">
        <v>75</v>
      </c>
      <c r="V34" s="6">
        <v>1801</v>
      </c>
      <c r="W34" s="7">
        <f t="shared" si="27"/>
        <v>149</v>
      </c>
      <c r="X34" s="59">
        <v>74</v>
      </c>
      <c r="Y34" s="7">
        <v>75</v>
      </c>
      <c r="Z34" s="8">
        <f t="shared" si="28"/>
        <v>8</v>
      </c>
      <c r="AA34" s="6">
        <v>4</v>
      </c>
      <c r="AB34" s="6">
        <v>4</v>
      </c>
      <c r="AC34" s="10">
        <v>2</v>
      </c>
      <c r="AD34" s="31">
        <v>0</v>
      </c>
    </row>
    <row r="35" spans="1:30" s="26" customFormat="1" ht="14.25" customHeight="1">
      <c r="A35" s="48" t="s">
        <v>47</v>
      </c>
      <c r="B35" s="48"/>
      <c r="C35" s="42"/>
      <c r="D35" s="24"/>
      <c r="E35" s="82" t="s">
        <v>105</v>
      </c>
      <c r="F35" s="3">
        <v>1</v>
      </c>
      <c r="G35" s="11"/>
      <c r="H35" s="11"/>
      <c r="I35" s="52">
        <v>10</v>
      </c>
      <c r="J35" s="5">
        <v>0</v>
      </c>
      <c r="K35" s="5">
        <v>82</v>
      </c>
      <c r="L35" s="4">
        <v>1175</v>
      </c>
      <c r="M35" s="4">
        <f t="shared" si="25"/>
        <v>140</v>
      </c>
      <c r="N35" s="54">
        <v>46</v>
      </c>
      <c r="O35" s="54">
        <v>94</v>
      </c>
      <c r="P35" s="5">
        <f t="shared" si="26"/>
        <v>10</v>
      </c>
      <c r="Q35" s="5">
        <v>1</v>
      </c>
      <c r="R35" s="52">
        <v>9</v>
      </c>
      <c r="S35" s="53">
        <v>4</v>
      </c>
      <c r="T35" s="5"/>
      <c r="U35" s="4">
        <v>25</v>
      </c>
      <c r="V35" s="4">
        <v>473</v>
      </c>
      <c r="W35" s="5">
        <f t="shared" si="27"/>
        <v>62</v>
      </c>
      <c r="X35" s="53">
        <v>26</v>
      </c>
      <c r="Y35" s="5">
        <v>36</v>
      </c>
      <c r="Z35" s="9">
        <f t="shared" si="28"/>
        <v>4</v>
      </c>
      <c r="AA35" s="4">
        <v>3</v>
      </c>
      <c r="AB35" s="4">
        <v>1</v>
      </c>
      <c r="AC35" s="3">
        <v>1</v>
      </c>
      <c r="AD35" s="11">
        <v>0</v>
      </c>
    </row>
    <row r="36" spans="1:30" s="26" customFormat="1" ht="14.25" customHeight="1">
      <c r="A36" s="48" t="s">
        <v>48</v>
      </c>
      <c r="B36" s="48"/>
      <c r="C36" s="42"/>
      <c r="D36" s="24"/>
      <c r="E36" s="82" t="s">
        <v>106</v>
      </c>
      <c r="F36" s="3">
        <v>1</v>
      </c>
      <c r="G36" s="11"/>
      <c r="H36" s="11"/>
      <c r="I36" s="52">
        <v>6</v>
      </c>
      <c r="J36" s="5">
        <v>0</v>
      </c>
      <c r="K36" s="5">
        <v>87</v>
      </c>
      <c r="L36" s="4">
        <v>1749</v>
      </c>
      <c r="M36" s="4">
        <f t="shared" si="25"/>
        <v>144</v>
      </c>
      <c r="N36" s="54">
        <v>51</v>
      </c>
      <c r="O36" s="54">
        <v>93</v>
      </c>
      <c r="P36" s="5">
        <f t="shared" si="26"/>
        <v>6</v>
      </c>
      <c r="Q36" s="5">
        <v>2</v>
      </c>
      <c r="R36" s="52">
        <v>4</v>
      </c>
      <c r="S36" s="53">
        <v>4</v>
      </c>
      <c r="T36" s="5"/>
      <c r="U36" s="4">
        <v>38</v>
      </c>
      <c r="V36" s="4">
        <v>963</v>
      </c>
      <c r="W36" s="5">
        <f t="shared" si="27"/>
        <v>93</v>
      </c>
      <c r="X36" s="53">
        <v>45</v>
      </c>
      <c r="Y36" s="5">
        <v>48</v>
      </c>
      <c r="Z36" s="9">
        <f t="shared" si="28"/>
        <v>5</v>
      </c>
      <c r="AA36" s="4">
        <v>1</v>
      </c>
      <c r="AB36" s="4">
        <v>4</v>
      </c>
      <c r="AC36" s="3">
        <v>1</v>
      </c>
      <c r="AD36" s="11">
        <v>0</v>
      </c>
    </row>
    <row r="37" spans="1:30" s="26" customFormat="1" ht="14.25" customHeight="1">
      <c r="A37" s="62" t="s">
        <v>49</v>
      </c>
      <c r="B37" s="62"/>
      <c r="C37" s="39"/>
      <c r="D37" s="37"/>
      <c r="E37" s="82" t="s">
        <v>107</v>
      </c>
      <c r="F37" s="3">
        <v>1</v>
      </c>
      <c r="G37" s="11"/>
      <c r="H37" s="11"/>
      <c r="I37" s="52">
        <v>8</v>
      </c>
      <c r="J37" s="5">
        <v>0</v>
      </c>
      <c r="K37" s="5">
        <v>170</v>
      </c>
      <c r="L37" s="4">
        <v>3486</v>
      </c>
      <c r="M37" s="4">
        <f t="shared" si="25"/>
        <v>254</v>
      </c>
      <c r="N37" s="54">
        <v>97</v>
      </c>
      <c r="O37" s="54">
        <v>157</v>
      </c>
      <c r="P37" s="5">
        <f t="shared" si="26"/>
        <v>10</v>
      </c>
      <c r="Q37" s="5">
        <v>3</v>
      </c>
      <c r="R37" s="52">
        <v>7</v>
      </c>
      <c r="S37" s="53">
        <v>5</v>
      </c>
      <c r="T37" s="5"/>
      <c r="U37" s="4">
        <v>69</v>
      </c>
      <c r="V37" s="4">
        <v>1670</v>
      </c>
      <c r="W37" s="5">
        <f t="shared" si="27"/>
        <v>139</v>
      </c>
      <c r="X37" s="53">
        <v>72</v>
      </c>
      <c r="Y37" s="5">
        <v>67</v>
      </c>
      <c r="Z37" s="9">
        <f t="shared" si="28"/>
        <v>6</v>
      </c>
      <c r="AA37" s="4">
        <v>3</v>
      </c>
      <c r="AB37" s="4">
        <v>3</v>
      </c>
      <c r="AC37" s="3">
        <v>2</v>
      </c>
      <c r="AD37" s="11">
        <v>0</v>
      </c>
    </row>
    <row r="38" spans="1:30" s="26" customFormat="1" ht="14.25" customHeight="1">
      <c r="A38" s="48" t="s">
        <v>50</v>
      </c>
      <c r="B38" s="48"/>
      <c r="C38" s="42"/>
      <c r="D38" s="24"/>
      <c r="E38" s="82" t="s">
        <v>108</v>
      </c>
      <c r="F38" s="3">
        <v>1</v>
      </c>
      <c r="G38" s="11"/>
      <c r="H38" s="11"/>
      <c r="I38" s="52">
        <v>11</v>
      </c>
      <c r="J38" s="5">
        <v>0</v>
      </c>
      <c r="K38" s="5">
        <v>260</v>
      </c>
      <c r="L38" s="4">
        <v>6093</v>
      </c>
      <c r="M38" s="4">
        <f t="shared" si="25"/>
        <v>359</v>
      </c>
      <c r="N38" s="54">
        <v>134</v>
      </c>
      <c r="O38" s="54">
        <v>225</v>
      </c>
      <c r="P38" s="5">
        <f t="shared" si="26"/>
        <v>16</v>
      </c>
      <c r="Q38" s="5">
        <v>3</v>
      </c>
      <c r="R38" s="52">
        <v>13</v>
      </c>
      <c r="S38" s="53">
        <v>5</v>
      </c>
      <c r="T38" s="5"/>
      <c r="U38" s="4">
        <v>105</v>
      </c>
      <c r="V38" s="4">
        <v>3079</v>
      </c>
      <c r="W38" s="5">
        <f t="shared" si="27"/>
        <v>197</v>
      </c>
      <c r="X38" s="53">
        <v>105</v>
      </c>
      <c r="Y38" s="5">
        <v>92</v>
      </c>
      <c r="Z38" s="9">
        <f t="shared" si="28"/>
        <v>9</v>
      </c>
      <c r="AA38" s="4">
        <v>3</v>
      </c>
      <c r="AB38" s="4">
        <v>6</v>
      </c>
      <c r="AC38" s="3">
        <v>2</v>
      </c>
      <c r="AD38" s="11">
        <v>0</v>
      </c>
    </row>
    <row r="39" spans="1:30" s="26" customFormat="1" ht="14.25" customHeight="1">
      <c r="A39" s="18" t="s">
        <v>51</v>
      </c>
      <c r="B39" s="18"/>
      <c r="C39" s="17"/>
      <c r="D39" s="40"/>
      <c r="E39" s="82" t="s">
        <v>109</v>
      </c>
      <c r="F39" s="10">
        <v>1</v>
      </c>
      <c r="G39" s="31"/>
      <c r="H39" s="31"/>
      <c r="I39" s="56">
        <v>12</v>
      </c>
      <c r="J39" s="7">
        <v>0</v>
      </c>
      <c r="K39" s="7">
        <v>315</v>
      </c>
      <c r="L39" s="6">
        <v>7219</v>
      </c>
      <c r="M39" s="6">
        <f t="shared" si="25"/>
        <v>444</v>
      </c>
      <c r="N39" s="57">
        <v>122</v>
      </c>
      <c r="O39" s="57">
        <v>322</v>
      </c>
      <c r="P39" s="7">
        <f t="shared" si="26"/>
        <v>18</v>
      </c>
      <c r="Q39" s="7">
        <v>4</v>
      </c>
      <c r="R39" s="56">
        <v>14</v>
      </c>
      <c r="S39" s="59">
        <v>6</v>
      </c>
      <c r="T39" s="7"/>
      <c r="U39" s="6">
        <v>137</v>
      </c>
      <c r="V39" s="6">
        <v>3735</v>
      </c>
      <c r="W39" s="7">
        <f t="shared" si="27"/>
        <v>251</v>
      </c>
      <c r="X39" s="59">
        <v>130</v>
      </c>
      <c r="Y39" s="7">
        <v>121</v>
      </c>
      <c r="Z39" s="8">
        <f t="shared" si="28"/>
        <v>10</v>
      </c>
      <c r="AA39" s="6">
        <v>3</v>
      </c>
      <c r="AB39" s="6">
        <v>7</v>
      </c>
      <c r="AC39" s="10">
        <v>1</v>
      </c>
      <c r="AD39" s="31">
        <v>0</v>
      </c>
    </row>
    <row r="40" spans="1:30" s="26" customFormat="1" ht="14.25" customHeight="1">
      <c r="A40" s="48" t="s">
        <v>52</v>
      </c>
      <c r="B40" s="48"/>
      <c r="C40" s="42"/>
      <c r="D40" s="24"/>
      <c r="E40" s="82" t="s">
        <v>110</v>
      </c>
      <c r="F40" s="3">
        <v>1</v>
      </c>
      <c r="G40" s="11"/>
      <c r="H40" s="11"/>
      <c r="I40" s="52">
        <v>10</v>
      </c>
      <c r="J40" s="5">
        <v>0</v>
      </c>
      <c r="K40" s="5">
        <v>252</v>
      </c>
      <c r="L40" s="4">
        <v>6425</v>
      </c>
      <c r="M40" s="4">
        <f t="shared" si="25"/>
        <v>361</v>
      </c>
      <c r="N40" s="54">
        <v>118</v>
      </c>
      <c r="O40" s="54">
        <v>243</v>
      </c>
      <c r="P40" s="5">
        <f t="shared" si="26"/>
        <v>15</v>
      </c>
      <c r="Q40" s="5">
        <v>5</v>
      </c>
      <c r="R40" s="52">
        <v>10</v>
      </c>
      <c r="S40" s="53">
        <v>5</v>
      </c>
      <c r="T40" s="5"/>
      <c r="U40" s="4">
        <v>106</v>
      </c>
      <c r="V40" s="4">
        <v>3127</v>
      </c>
      <c r="W40" s="5">
        <f t="shared" si="27"/>
        <v>201</v>
      </c>
      <c r="X40" s="53">
        <v>105</v>
      </c>
      <c r="Y40" s="5">
        <v>96</v>
      </c>
      <c r="Z40" s="9">
        <f t="shared" si="28"/>
        <v>8</v>
      </c>
      <c r="AA40" s="4">
        <v>2</v>
      </c>
      <c r="AB40" s="4">
        <v>6</v>
      </c>
      <c r="AC40" s="3">
        <v>1</v>
      </c>
      <c r="AD40" s="11">
        <v>0</v>
      </c>
    </row>
    <row r="41" spans="1:30" s="26" customFormat="1" ht="14.25" customHeight="1">
      <c r="A41" s="48" t="s">
        <v>53</v>
      </c>
      <c r="B41" s="48"/>
      <c r="C41" s="42"/>
      <c r="D41" s="24"/>
      <c r="E41" s="82" t="s">
        <v>111</v>
      </c>
      <c r="F41" s="3">
        <v>1</v>
      </c>
      <c r="G41" s="11"/>
      <c r="H41" s="11"/>
      <c r="I41" s="52">
        <v>14</v>
      </c>
      <c r="J41" s="5">
        <v>0</v>
      </c>
      <c r="K41" s="5">
        <v>254</v>
      </c>
      <c r="L41" s="4">
        <v>5633</v>
      </c>
      <c r="M41" s="4">
        <f t="shared" si="25"/>
        <v>388</v>
      </c>
      <c r="N41" s="54">
        <v>133</v>
      </c>
      <c r="O41" s="54">
        <v>255</v>
      </c>
      <c r="P41" s="5">
        <f t="shared" si="26"/>
        <v>19</v>
      </c>
      <c r="Q41" s="5">
        <v>1</v>
      </c>
      <c r="R41" s="52">
        <v>18</v>
      </c>
      <c r="S41" s="53">
        <v>6</v>
      </c>
      <c r="T41" s="5"/>
      <c r="U41" s="4">
        <v>103</v>
      </c>
      <c r="V41" s="4">
        <v>2708</v>
      </c>
      <c r="W41" s="5">
        <f t="shared" si="27"/>
        <v>201</v>
      </c>
      <c r="X41" s="53">
        <v>105</v>
      </c>
      <c r="Y41" s="5">
        <v>96</v>
      </c>
      <c r="Z41" s="9">
        <f t="shared" si="28"/>
        <v>8</v>
      </c>
      <c r="AA41" s="4">
        <v>2</v>
      </c>
      <c r="AB41" s="4">
        <v>6</v>
      </c>
      <c r="AC41" s="3">
        <v>1</v>
      </c>
      <c r="AD41" s="11">
        <v>0</v>
      </c>
    </row>
    <row r="42" spans="1:30" s="26" customFormat="1" ht="14.25" customHeight="1">
      <c r="A42" s="62" t="s">
        <v>54</v>
      </c>
      <c r="B42" s="62"/>
      <c r="C42" s="39"/>
      <c r="D42" s="37"/>
      <c r="E42" s="82" t="s">
        <v>112</v>
      </c>
      <c r="F42" s="3">
        <v>1</v>
      </c>
      <c r="G42" s="11"/>
      <c r="H42" s="11"/>
      <c r="I42" s="52">
        <v>7</v>
      </c>
      <c r="J42" s="5">
        <v>0</v>
      </c>
      <c r="K42" s="5">
        <v>184</v>
      </c>
      <c r="L42" s="4">
        <v>4257</v>
      </c>
      <c r="M42" s="4">
        <f t="shared" si="25"/>
        <v>249</v>
      </c>
      <c r="N42" s="54">
        <v>64</v>
      </c>
      <c r="O42" s="54">
        <v>185</v>
      </c>
      <c r="P42" s="5">
        <f t="shared" si="26"/>
        <v>10</v>
      </c>
      <c r="Q42" s="5">
        <v>2</v>
      </c>
      <c r="R42" s="52">
        <v>8</v>
      </c>
      <c r="S42" s="53">
        <v>4</v>
      </c>
      <c r="T42" s="5"/>
      <c r="U42" s="4">
        <v>77</v>
      </c>
      <c r="V42" s="4">
        <v>2157</v>
      </c>
      <c r="W42" s="5">
        <f t="shared" si="27"/>
        <v>151</v>
      </c>
      <c r="X42" s="53">
        <v>77</v>
      </c>
      <c r="Y42" s="5">
        <v>74</v>
      </c>
      <c r="Z42" s="9">
        <f t="shared" si="28"/>
        <v>5</v>
      </c>
      <c r="AA42" s="4">
        <v>4</v>
      </c>
      <c r="AB42" s="4">
        <v>1</v>
      </c>
      <c r="AC42" s="3">
        <v>2</v>
      </c>
      <c r="AD42" s="11">
        <v>0</v>
      </c>
    </row>
    <row r="43" spans="1:30" s="26" customFormat="1" ht="14.25" customHeight="1">
      <c r="A43" s="62" t="s">
        <v>75</v>
      </c>
      <c r="B43" s="62"/>
      <c r="C43" s="39"/>
      <c r="D43" s="37"/>
      <c r="E43" s="82" t="s">
        <v>113</v>
      </c>
      <c r="F43" s="11">
        <v>1</v>
      </c>
      <c r="G43" s="11"/>
      <c r="H43" s="11">
        <v>1</v>
      </c>
      <c r="I43" s="52">
        <v>8</v>
      </c>
      <c r="J43" s="5">
        <v>0</v>
      </c>
      <c r="K43" s="5">
        <v>163</v>
      </c>
      <c r="L43" s="4">
        <v>3516</v>
      </c>
      <c r="M43" s="4">
        <f t="shared" si="25"/>
        <v>245</v>
      </c>
      <c r="N43" s="54">
        <v>85</v>
      </c>
      <c r="O43" s="54">
        <v>160</v>
      </c>
      <c r="P43" s="5">
        <f t="shared" si="26"/>
        <v>8</v>
      </c>
      <c r="Q43" s="5">
        <v>2</v>
      </c>
      <c r="R43" s="52">
        <v>6</v>
      </c>
      <c r="S43" s="53">
        <v>3</v>
      </c>
      <c r="T43" s="5"/>
      <c r="U43" s="4">
        <v>76</v>
      </c>
      <c r="V43" s="4">
        <v>1736</v>
      </c>
      <c r="W43" s="5">
        <f t="shared" si="27"/>
        <v>134</v>
      </c>
      <c r="X43" s="70">
        <v>66</v>
      </c>
      <c r="Y43" s="5">
        <v>68</v>
      </c>
      <c r="Z43" s="9">
        <f t="shared" si="28"/>
        <v>6</v>
      </c>
      <c r="AA43" s="4">
        <v>2</v>
      </c>
      <c r="AB43" s="4">
        <v>4</v>
      </c>
      <c r="AC43" s="11">
        <v>2</v>
      </c>
      <c r="AD43" s="11">
        <v>0</v>
      </c>
    </row>
    <row r="44" spans="1:30" s="26" customFormat="1" ht="14.25" customHeight="1">
      <c r="A44" s="18" t="s">
        <v>74</v>
      </c>
      <c r="B44" s="18"/>
      <c r="C44" s="17"/>
      <c r="D44" s="40"/>
      <c r="E44" s="82" t="s">
        <v>114</v>
      </c>
      <c r="F44" s="31">
        <v>1</v>
      </c>
      <c r="G44" s="31"/>
      <c r="H44" s="31"/>
      <c r="I44" s="56">
        <v>7</v>
      </c>
      <c r="J44" s="7">
        <v>0</v>
      </c>
      <c r="K44" s="7">
        <v>204</v>
      </c>
      <c r="L44" s="6">
        <v>4931</v>
      </c>
      <c r="M44" s="6">
        <f t="shared" si="25"/>
        <v>281</v>
      </c>
      <c r="N44" s="57">
        <v>82</v>
      </c>
      <c r="O44" s="57">
        <v>199</v>
      </c>
      <c r="P44" s="7">
        <f t="shared" si="26"/>
        <v>11</v>
      </c>
      <c r="Q44" s="7">
        <v>2</v>
      </c>
      <c r="R44" s="56">
        <v>9</v>
      </c>
      <c r="S44" s="59">
        <v>3</v>
      </c>
      <c r="T44" s="7"/>
      <c r="U44" s="6">
        <v>69</v>
      </c>
      <c r="V44" s="6">
        <v>2061</v>
      </c>
      <c r="W44" s="7">
        <f t="shared" si="27"/>
        <v>129</v>
      </c>
      <c r="X44" s="59">
        <v>66</v>
      </c>
      <c r="Y44" s="7">
        <v>63</v>
      </c>
      <c r="Z44" s="8">
        <f t="shared" si="28"/>
        <v>5</v>
      </c>
      <c r="AA44" s="6">
        <v>0</v>
      </c>
      <c r="AB44" s="6">
        <v>5</v>
      </c>
      <c r="AC44" s="31">
        <v>2</v>
      </c>
      <c r="AD44" s="31">
        <v>0</v>
      </c>
    </row>
    <row r="45" spans="1:30" s="26" customFormat="1" ht="14.25" customHeight="1">
      <c r="A45" s="48" t="s">
        <v>81</v>
      </c>
      <c r="B45" s="48"/>
      <c r="C45" s="42"/>
      <c r="D45" s="41"/>
      <c r="E45" s="82" t="s">
        <v>115</v>
      </c>
      <c r="F45" s="11">
        <v>1</v>
      </c>
      <c r="G45" s="11"/>
      <c r="H45" s="11"/>
      <c r="I45" s="52">
        <v>7</v>
      </c>
      <c r="J45" s="5">
        <v>0</v>
      </c>
      <c r="K45" s="5">
        <v>82</v>
      </c>
      <c r="L45" s="4">
        <v>1432</v>
      </c>
      <c r="M45" s="4">
        <f t="shared" si="25"/>
        <v>134</v>
      </c>
      <c r="N45" s="54">
        <v>59</v>
      </c>
      <c r="O45" s="54">
        <v>75</v>
      </c>
      <c r="P45" s="5">
        <f t="shared" si="26"/>
        <v>7</v>
      </c>
      <c r="Q45" s="5">
        <v>1</v>
      </c>
      <c r="R45" s="52">
        <v>6</v>
      </c>
      <c r="S45" s="53">
        <v>2</v>
      </c>
      <c r="T45" s="5"/>
      <c r="U45" s="4">
        <v>27</v>
      </c>
      <c r="V45" s="4">
        <v>769</v>
      </c>
      <c r="W45" s="5">
        <f t="shared" si="27"/>
        <v>60</v>
      </c>
      <c r="X45" s="53">
        <v>32</v>
      </c>
      <c r="Y45" s="5">
        <v>28</v>
      </c>
      <c r="Z45" s="9">
        <f t="shared" si="28"/>
        <v>3</v>
      </c>
      <c r="AA45" s="4">
        <v>3</v>
      </c>
      <c r="AB45" s="4">
        <v>0</v>
      </c>
      <c r="AC45" s="11">
        <v>1</v>
      </c>
      <c r="AD45" s="11">
        <v>0</v>
      </c>
    </row>
    <row r="46" spans="1:30" s="26" customFormat="1" ht="14.25" customHeight="1">
      <c r="A46" s="48" t="s">
        <v>76</v>
      </c>
      <c r="B46" s="48"/>
      <c r="C46" s="42"/>
      <c r="D46" s="41"/>
      <c r="E46" s="82" t="s">
        <v>116</v>
      </c>
      <c r="F46" s="11">
        <v>1</v>
      </c>
      <c r="G46" s="11"/>
      <c r="H46" s="11"/>
      <c r="I46" s="52">
        <v>4</v>
      </c>
      <c r="J46" s="5">
        <v>0</v>
      </c>
      <c r="K46" s="5">
        <v>59</v>
      </c>
      <c r="L46" s="4">
        <v>1297</v>
      </c>
      <c r="M46" s="4">
        <f t="shared" si="25"/>
        <v>99</v>
      </c>
      <c r="N46" s="54">
        <v>32</v>
      </c>
      <c r="O46" s="54">
        <v>67</v>
      </c>
      <c r="P46" s="5">
        <f t="shared" si="26"/>
        <v>4</v>
      </c>
      <c r="Q46" s="5">
        <v>3</v>
      </c>
      <c r="R46" s="52">
        <v>1</v>
      </c>
      <c r="S46" s="53">
        <v>2</v>
      </c>
      <c r="T46" s="5"/>
      <c r="U46" s="4">
        <v>26</v>
      </c>
      <c r="V46" s="4">
        <v>674</v>
      </c>
      <c r="W46" s="5">
        <f t="shared" si="27"/>
        <v>56</v>
      </c>
      <c r="X46" s="53">
        <v>29</v>
      </c>
      <c r="Y46" s="5">
        <v>27</v>
      </c>
      <c r="Z46" s="9">
        <f t="shared" si="28"/>
        <v>3</v>
      </c>
      <c r="AA46" s="4">
        <v>0</v>
      </c>
      <c r="AB46" s="4">
        <v>3</v>
      </c>
      <c r="AC46" s="11">
        <v>1</v>
      </c>
      <c r="AD46" s="11">
        <v>0</v>
      </c>
    </row>
    <row r="47" spans="1:30" s="26" customFormat="1" ht="14.25" customHeight="1">
      <c r="A47" s="48" t="s">
        <v>77</v>
      </c>
      <c r="B47" s="48"/>
      <c r="C47" s="42"/>
      <c r="D47" s="41"/>
      <c r="E47" s="82" t="s">
        <v>123</v>
      </c>
      <c r="F47" s="11">
        <v>1</v>
      </c>
      <c r="G47" s="11"/>
      <c r="H47" s="11"/>
      <c r="I47" s="52">
        <v>5</v>
      </c>
      <c r="J47" s="5">
        <v>0</v>
      </c>
      <c r="K47" s="5">
        <v>47</v>
      </c>
      <c r="L47" s="4">
        <v>672</v>
      </c>
      <c r="M47" s="4">
        <f t="shared" si="25"/>
        <v>76</v>
      </c>
      <c r="N47" s="54">
        <v>26</v>
      </c>
      <c r="O47" s="54">
        <v>50</v>
      </c>
      <c r="P47" s="5">
        <f t="shared" si="26"/>
        <v>5</v>
      </c>
      <c r="Q47" s="5">
        <v>2</v>
      </c>
      <c r="R47" s="52">
        <v>3</v>
      </c>
      <c r="S47" s="53">
        <v>2</v>
      </c>
      <c r="T47" s="5"/>
      <c r="U47" s="4">
        <v>20</v>
      </c>
      <c r="V47" s="4">
        <v>378</v>
      </c>
      <c r="W47" s="5">
        <f t="shared" si="27"/>
        <v>44</v>
      </c>
      <c r="X47" s="53">
        <v>29</v>
      </c>
      <c r="Y47" s="5">
        <v>15</v>
      </c>
      <c r="Z47" s="9">
        <f t="shared" si="28"/>
        <v>3</v>
      </c>
      <c r="AA47" s="4">
        <v>2</v>
      </c>
      <c r="AB47" s="4">
        <v>1</v>
      </c>
      <c r="AC47" s="11">
        <v>1</v>
      </c>
      <c r="AD47" s="11">
        <v>1</v>
      </c>
    </row>
    <row r="48" spans="1:30" s="26" customFormat="1" ht="14.25" customHeight="1">
      <c r="A48" s="48" t="s">
        <v>78</v>
      </c>
      <c r="B48" s="48"/>
      <c r="C48" s="42"/>
      <c r="D48" s="41"/>
      <c r="E48" s="82" t="s">
        <v>117</v>
      </c>
      <c r="F48" s="11">
        <v>1</v>
      </c>
      <c r="G48" s="11"/>
      <c r="H48" s="11"/>
      <c r="I48" s="52">
        <v>11</v>
      </c>
      <c r="J48" s="5">
        <v>0</v>
      </c>
      <c r="K48" s="5">
        <v>135</v>
      </c>
      <c r="L48" s="4">
        <v>2621</v>
      </c>
      <c r="M48" s="4">
        <f t="shared" si="25"/>
        <v>218</v>
      </c>
      <c r="N48" s="54">
        <v>78</v>
      </c>
      <c r="O48" s="54">
        <v>140</v>
      </c>
      <c r="P48" s="5">
        <f t="shared" si="26"/>
        <v>12</v>
      </c>
      <c r="Q48" s="5">
        <v>5</v>
      </c>
      <c r="R48" s="52">
        <v>7</v>
      </c>
      <c r="S48" s="53">
        <v>6</v>
      </c>
      <c r="T48" s="5"/>
      <c r="U48" s="4">
        <v>62</v>
      </c>
      <c r="V48" s="4">
        <v>1288</v>
      </c>
      <c r="W48" s="5">
        <f t="shared" si="27"/>
        <v>139</v>
      </c>
      <c r="X48" s="53">
        <v>76</v>
      </c>
      <c r="Y48" s="5">
        <v>63</v>
      </c>
      <c r="Z48" s="9">
        <f t="shared" si="28"/>
        <v>8</v>
      </c>
      <c r="AA48" s="4">
        <v>3</v>
      </c>
      <c r="AB48" s="4">
        <v>5</v>
      </c>
      <c r="AC48" s="11">
        <v>3</v>
      </c>
      <c r="AD48" s="11">
        <v>0</v>
      </c>
    </row>
    <row r="49" spans="1:30" s="26" customFormat="1" ht="14.25" customHeight="1">
      <c r="A49" s="18" t="s">
        <v>82</v>
      </c>
      <c r="B49" s="18"/>
      <c r="C49" s="17"/>
      <c r="D49" s="63"/>
      <c r="E49" s="82" t="s">
        <v>118</v>
      </c>
      <c r="F49" s="31">
        <v>1</v>
      </c>
      <c r="G49" s="31"/>
      <c r="H49" s="31"/>
      <c r="I49" s="56">
        <v>7</v>
      </c>
      <c r="J49" s="7">
        <v>0</v>
      </c>
      <c r="K49" s="7">
        <v>86</v>
      </c>
      <c r="L49" s="6">
        <v>1622</v>
      </c>
      <c r="M49" s="6">
        <f t="shared" si="25"/>
        <v>132</v>
      </c>
      <c r="N49" s="57">
        <v>40</v>
      </c>
      <c r="O49" s="57">
        <v>92</v>
      </c>
      <c r="P49" s="7">
        <f t="shared" si="26"/>
        <v>9</v>
      </c>
      <c r="Q49" s="7">
        <v>1</v>
      </c>
      <c r="R49" s="56">
        <v>8</v>
      </c>
      <c r="S49" s="59">
        <v>4</v>
      </c>
      <c r="T49" s="7"/>
      <c r="U49" s="6">
        <v>34</v>
      </c>
      <c r="V49" s="6">
        <v>809</v>
      </c>
      <c r="W49" s="7">
        <f t="shared" si="27"/>
        <v>77</v>
      </c>
      <c r="X49" s="59">
        <v>30</v>
      </c>
      <c r="Y49" s="7">
        <v>47</v>
      </c>
      <c r="Z49" s="8">
        <f t="shared" si="28"/>
        <v>4</v>
      </c>
      <c r="AA49" s="6">
        <v>1</v>
      </c>
      <c r="AB49" s="6">
        <v>3</v>
      </c>
      <c r="AC49" s="31">
        <v>1</v>
      </c>
      <c r="AD49" s="31">
        <v>0</v>
      </c>
    </row>
    <row r="50" spans="1:30" s="26" customFormat="1" ht="14.25" customHeight="1">
      <c r="A50" s="48" t="s">
        <v>80</v>
      </c>
      <c r="B50" s="48"/>
      <c r="C50" s="42"/>
      <c r="D50" s="24"/>
      <c r="E50" s="82" t="s">
        <v>119</v>
      </c>
      <c r="F50" s="3">
        <v>1</v>
      </c>
      <c r="G50" s="11"/>
      <c r="H50" s="11"/>
      <c r="I50" s="52">
        <v>16</v>
      </c>
      <c r="J50" s="5">
        <v>0</v>
      </c>
      <c r="K50" s="5">
        <v>275</v>
      </c>
      <c r="L50" s="4">
        <v>6199</v>
      </c>
      <c r="M50" s="4">
        <f t="shared" si="25"/>
        <v>424</v>
      </c>
      <c r="N50" s="54">
        <v>158</v>
      </c>
      <c r="O50" s="54">
        <v>266</v>
      </c>
      <c r="P50" s="5">
        <f t="shared" si="26"/>
        <v>24</v>
      </c>
      <c r="Q50" s="5">
        <v>7</v>
      </c>
      <c r="R50" s="52">
        <v>17</v>
      </c>
      <c r="S50" s="53">
        <v>6</v>
      </c>
      <c r="T50" s="5">
        <v>1</v>
      </c>
      <c r="U50" s="4">
        <v>114</v>
      </c>
      <c r="V50" s="4">
        <v>2920</v>
      </c>
      <c r="W50" s="5">
        <f t="shared" si="27"/>
        <v>223</v>
      </c>
      <c r="X50" s="53">
        <v>124</v>
      </c>
      <c r="Y50" s="5">
        <v>99</v>
      </c>
      <c r="Z50" s="9">
        <f t="shared" si="28"/>
        <v>9</v>
      </c>
      <c r="AA50" s="4">
        <v>4</v>
      </c>
      <c r="AB50" s="4">
        <v>5</v>
      </c>
      <c r="AC50" s="3">
        <v>2</v>
      </c>
      <c r="AD50" s="11">
        <v>0</v>
      </c>
    </row>
    <row r="51" spans="1:30" s="26" customFormat="1" ht="14.25" customHeight="1">
      <c r="A51" s="48" t="s">
        <v>83</v>
      </c>
      <c r="B51" s="48"/>
      <c r="C51" s="42"/>
      <c r="D51" s="24"/>
      <c r="E51" s="82" t="s">
        <v>120</v>
      </c>
      <c r="F51" s="3">
        <v>1</v>
      </c>
      <c r="G51" s="3"/>
      <c r="H51" s="3"/>
      <c r="I51" s="52">
        <v>7</v>
      </c>
      <c r="J51" s="5">
        <v>1</v>
      </c>
      <c r="K51" s="5">
        <v>147</v>
      </c>
      <c r="L51" s="4">
        <v>3196</v>
      </c>
      <c r="M51" s="4">
        <f t="shared" si="25"/>
        <v>217</v>
      </c>
      <c r="N51" s="54">
        <v>69</v>
      </c>
      <c r="O51" s="54">
        <v>148</v>
      </c>
      <c r="P51" s="5">
        <f t="shared" si="26"/>
        <v>9</v>
      </c>
      <c r="Q51" s="5">
        <v>5</v>
      </c>
      <c r="R51" s="52">
        <v>4</v>
      </c>
      <c r="S51" s="35">
        <v>3</v>
      </c>
      <c r="T51" s="9">
        <v>1</v>
      </c>
      <c r="U51" s="4">
        <v>74</v>
      </c>
      <c r="V51" s="4">
        <v>1705</v>
      </c>
      <c r="W51" s="9">
        <f t="shared" si="27"/>
        <v>134</v>
      </c>
      <c r="X51" s="70">
        <v>75</v>
      </c>
      <c r="Y51" s="5">
        <v>59</v>
      </c>
      <c r="Z51" s="3">
        <f t="shared" si="28"/>
        <v>5</v>
      </c>
      <c r="AA51" s="4">
        <v>3</v>
      </c>
      <c r="AB51" s="4">
        <v>2</v>
      </c>
      <c r="AC51" s="3"/>
      <c r="AD51" s="3"/>
    </row>
    <row r="52" spans="1:30" s="26" customFormat="1" ht="14.25" customHeight="1">
      <c r="A52" s="64"/>
      <c r="E52" s="8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44"/>
      <c r="S52" s="36"/>
      <c r="T52" s="22"/>
      <c r="U52" s="22"/>
      <c r="V52" s="22"/>
      <c r="W52" s="22"/>
      <c r="X52" s="22"/>
      <c r="Y52" s="22"/>
      <c r="Z52" s="23"/>
      <c r="AA52" s="22"/>
      <c r="AB52" s="22"/>
      <c r="AC52" s="22"/>
      <c r="AD52" s="3"/>
    </row>
    <row r="53" spans="1:30" s="26" customFormat="1" ht="14.25" customHeight="1">
      <c r="A53" s="48" t="s">
        <v>55</v>
      </c>
      <c r="B53" s="48"/>
      <c r="C53" s="42"/>
      <c r="D53" s="24"/>
      <c r="E53" s="82"/>
      <c r="F53" s="3">
        <f>SUM(SUM(F25:F51)+F9+F17)</f>
        <v>29</v>
      </c>
      <c r="G53" s="3"/>
      <c r="H53" s="3">
        <f>SUM(SUM(H25:H51)+H9+H17)</f>
        <v>2</v>
      </c>
      <c r="I53" s="3">
        <f>SUM(SUM(I25:I51)+I9+I17)</f>
        <v>587</v>
      </c>
      <c r="J53" s="3">
        <f>SUM(SUM(J25:J51)+J9+J17)</f>
        <v>2</v>
      </c>
      <c r="K53" s="3">
        <f>SUM(SUM(K25:K51)+K9+K17)</f>
        <v>10180</v>
      </c>
      <c r="L53" s="3">
        <f t="shared" ref="L53:AD53" si="29">SUM(SUM(L25:L51)+L9+L17)</f>
        <v>236622</v>
      </c>
      <c r="M53" s="3">
        <f t="shared" si="29"/>
        <v>15319</v>
      </c>
      <c r="N53" s="3">
        <f t="shared" si="29"/>
        <v>5154</v>
      </c>
      <c r="O53" s="3">
        <f t="shared" si="29"/>
        <v>10165</v>
      </c>
      <c r="P53" s="3">
        <f t="shared" si="29"/>
        <v>782</v>
      </c>
      <c r="Q53" s="3">
        <f t="shared" si="29"/>
        <v>241</v>
      </c>
      <c r="R53" s="3">
        <f t="shared" si="29"/>
        <v>541</v>
      </c>
      <c r="S53" s="35">
        <f t="shared" si="29"/>
        <v>269</v>
      </c>
      <c r="T53" s="3">
        <f t="shared" si="29"/>
        <v>2</v>
      </c>
      <c r="U53" s="3">
        <f t="shared" si="29"/>
        <v>4218</v>
      </c>
      <c r="V53" s="3">
        <f t="shared" ref="V53" si="30">SUM(SUM(V25:V51)+V9+V17)</f>
        <v>114044</v>
      </c>
      <c r="W53" s="3">
        <f t="shared" si="29"/>
        <v>8363</v>
      </c>
      <c r="X53" s="3">
        <f t="shared" si="29"/>
        <v>4397</v>
      </c>
      <c r="Y53" s="3">
        <f t="shared" si="29"/>
        <v>3966</v>
      </c>
      <c r="Z53" s="3">
        <f t="shared" si="29"/>
        <v>368</v>
      </c>
      <c r="AA53" s="3">
        <f t="shared" si="29"/>
        <v>139</v>
      </c>
      <c r="AB53" s="3">
        <f t="shared" si="29"/>
        <v>229</v>
      </c>
      <c r="AC53" s="3">
        <f t="shared" si="29"/>
        <v>93</v>
      </c>
      <c r="AD53" s="3">
        <f t="shared" si="29"/>
        <v>1</v>
      </c>
    </row>
    <row r="54" spans="1:30" s="26" customFormat="1" ht="14.25" customHeight="1">
      <c r="A54" s="42"/>
      <c r="B54" s="42"/>
      <c r="C54" s="42"/>
      <c r="D54" s="24"/>
      <c r="E54" s="82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37"/>
      <c r="T54" s="11"/>
      <c r="U54" s="11"/>
      <c r="V54" s="11"/>
      <c r="W54" s="11"/>
      <c r="X54" s="3"/>
      <c r="Y54" s="11"/>
      <c r="Z54" s="11"/>
      <c r="AA54" s="11"/>
      <c r="AB54" s="11"/>
      <c r="AC54" s="11"/>
      <c r="AD54" s="11"/>
    </row>
    <row r="55" spans="1:30" s="26" customFormat="1" ht="14.25" customHeight="1">
      <c r="A55" s="48" t="s">
        <v>72</v>
      </c>
      <c r="B55" s="48"/>
      <c r="C55" s="42"/>
      <c r="D55" s="24"/>
      <c r="E55" s="82" t="s">
        <v>124</v>
      </c>
      <c r="F55" s="3">
        <v>7</v>
      </c>
      <c r="G55" s="3"/>
      <c r="H55" s="3"/>
      <c r="I55" s="52">
        <v>26</v>
      </c>
      <c r="J55" s="5">
        <v>1</v>
      </c>
      <c r="K55" s="5">
        <v>725</v>
      </c>
      <c r="L55" s="4">
        <v>15752</v>
      </c>
      <c r="M55" s="3">
        <f>SUM(N55:O55)</f>
        <v>1005</v>
      </c>
      <c r="N55" s="54">
        <v>375</v>
      </c>
      <c r="O55" s="54">
        <v>630</v>
      </c>
      <c r="P55" s="79">
        <f>SUM(Q55:R55)</f>
        <v>41</v>
      </c>
      <c r="Q55" s="5">
        <v>13</v>
      </c>
      <c r="R55" s="52">
        <v>28</v>
      </c>
      <c r="S55" s="35">
        <v>14</v>
      </c>
      <c r="T55" s="9">
        <v>1</v>
      </c>
      <c r="U55" s="3">
        <v>306</v>
      </c>
      <c r="V55" s="3">
        <v>7969</v>
      </c>
      <c r="W55" s="3">
        <f>SUM(X55:Y55)</f>
        <v>573</v>
      </c>
      <c r="X55" s="3">
        <v>328</v>
      </c>
      <c r="Y55" s="3">
        <v>245</v>
      </c>
      <c r="Z55" s="3">
        <f>SUM(AA55:AB55)</f>
        <v>21</v>
      </c>
      <c r="AA55" s="3">
        <v>6</v>
      </c>
      <c r="AB55" s="3">
        <v>15</v>
      </c>
      <c r="AC55" s="3">
        <v>4</v>
      </c>
      <c r="AD55" s="3">
        <v>0</v>
      </c>
    </row>
    <row r="56" spans="1:30" s="26" customFormat="1" ht="14.25" customHeight="1">
      <c r="A56" s="48" t="s">
        <v>56</v>
      </c>
      <c r="B56" s="48"/>
      <c r="C56" s="42"/>
      <c r="D56" s="24"/>
      <c r="E56" s="82" t="s">
        <v>125</v>
      </c>
      <c r="F56" s="3">
        <v>4</v>
      </c>
      <c r="G56" s="3"/>
      <c r="H56" s="3"/>
      <c r="I56" s="52">
        <v>16</v>
      </c>
      <c r="J56" s="5">
        <v>0</v>
      </c>
      <c r="K56" s="5">
        <v>219</v>
      </c>
      <c r="L56" s="4">
        <v>4875</v>
      </c>
      <c r="M56" s="3">
        <f t="shared" ref="M56:M65" si="31">SUM(N56:O56)</f>
        <v>333</v>
      </c>
      <c r="N56" s="54">
        <v>118</v>
      </c>
      <c r="O56" s="54">
        <v>215</v>
      </c>
      <c r="P56" s="5">
        <f t="shared" ref="P56:P65" si="32">SUM(Q56:R56)</f>
        <v>17</v>
      </c>
      <c r="Q56" s="5">
        <v>5</v>
      </c>
      <c r="R56" s="52">
        <v>12</v>
      </c>
      <c r="S56" s="35">
        <v>7</v>
      </c>
      <c r="T56" s="9">
        <v>0</v>
      </c>
      <c r="U56" s="3">
        <v>84</v>
      </c>
      <c r="V56" s="3">
        <v>2369</v>
      </c>
      <c r="W56" s="3">
        <f t="shared" ref="W56:W65" si="33">SUM(X56:Y56)</f>
        <v>184</v>
      </c>
      <c r="X56" s="3">
        <v>90</v>
      </c>
      <c r="Y56" s="3">
        <v>94</v>
      </c>
      <c r="Z56" s="3">
        <f t="shared" ref="Z56:Z65" si="34">SUM(AA56:AB56)</f>
        <v>8</v>
      </c>
      <c r="AA56" s="3">
        <v>0</v>
      </c>
      <c r="AB56" s="3">
        <v>8</v>
      </c>
      <c r="AC56" s="3">
        <v>1</v>
      </c>
      <c r="AD56" s="3">
        <v>0</v>
      </c>
    </row>
    <row r="57" spans="1:30" s="26" customFormat="1" ht="14.25" customHeight="1">
      <c r="A57" s="62" t="s">
        <v>57</v>
      </c>
      <c r="B57" s="62"/>
      <c r="C57" s="39"/>
      <c r="D57" s="37"/>
      <c r="E57" s="82" t="s">
        <v>126</v>
      </c>
      <c r="F57" s="3">
        <v>2</v>
      </c>
      <c r="G57" s="3"/>
      <c r="H57" s="3"/>
      <c r="I57" s="52">
        <v>9</v>
      </c>
      <c r="J57" s="5">
        <v>0</v>
      </c>
      <c r="K57" s="5">
        <v>72</v>
      </c>
      <c r="L57" s="4">
        <v>949</v>
      </c>
      <c r="M57" s="3">
        <f t="shared" si="31"/>
        <v>129</v>
      </c>
      <c r="N57" s="54">
        <v>46</v>
      </c>
      <c r="O57" s="54">
        <v>83</v>
      </c>
      <c r="P57" s="5">
        <f t="shared" si="32"/>
        <v>9</v>
      </c>
      <c r="Q57" s="5">
        <v>5</v>
      </c>
      <c r="R57" s="52">
        <v>4</v>
      </c>
      <c r="S57" s="35">
        <v>2</v>
      </c>
      <c r="T57" s="9">
        <v>0</v>
      </c>
      <c r="U57" s="3">
        <v>23</v>
      </c>
      <c r="V57" s="3">
        <v>520</v>
      </c>
      <c r="W57" s="3">
        <f t="shared" si="33"/>
        <v>50</v>
      </c>
      <c r="X57" s="9">
        <v>24</v>
      </c>
      <c r="Y57" s="3">
        <v>26</v>
      </c>
      <c r="Z57" s="9">
        <f t="shared" si="34"/>
        <v>3</v>
      </c>
      <c r="AA57" s="3">
        <v>0</v>
      </c>
      <c r="AB57" s="3">
        <v>3</v>
      </c>
      <c r="AC57" s="74"/>
      <c r="AD57" s="3">
        <v>0</v>
      </c>
    </row>
    <row r="58" spans="1:30" s="26" customFormat="1" ht="14.25" customHeight="1">
      <c r="A58" s="85" t="s">
        <v>58</v>
      </c>
      <c r="B58" s="85"/>
      <c r="C58" s="86"/>
      <c r="D58" s="87"/>
      <c r="E58" s="88" t="s">
        <v>127</v>
      </c>
      <c r="F58" s="89">
        <v>1</v>
      </c>
      <c r="G58" s="89"/>
      <c r="H58" s="89"/>
      <c r="I58" s="90">
        <v>2</v>
      </c>
      <c r="J58" s="91">
        <v>0</v>
      </c>
      <c r="K58" s="91">
        <v>36</v>
      </c>
      <c r="L58" s="92">
        <v>651</v>
      </c>
      <c r="M58" s="89">
        <f t="shared" si="31"/>
        <v>54</v>
      </c>
      <c r="N58" s="93">
        <v>26</v>
      </c>
      <c r="O58" s="93">
        <v>28</v>
      </c>
      <c r="P58" s="91">
        <f t="shared" si="32"/>
        <v>2</v>
      </c>
      <c r="Q58" s="91">
        <v>1</v>
      </c>
      <c r="R58" s="90">
        <v>1</v>
      </c>
      <c r="S58" s="94">
        <v>1</v>
      </c>
      <c r="T58" s="91">
        <v>0</v>
      </c>
      <c r="U58" s="89">
        <v>13</v>
      </c>
      <c r="V58" s="89">
        <v>337</v>
      </c>
      <c r="W58" s="95">
        <f t="shared" si="33"/>
        <v>29</v>
      </c>
      <c r="X58" s="94">
        <v>19</v>
      </c>
      <c r="Y58" s="91">
        <v>10</v>
      </c>
      <c r="Z58" s="89">
        <f t="shared" si="34"/>
        <v>2</v>
      </c>
      <c r="AA58" s="89">
        <v>0</v>
      </c>
      <c r="AB58" s="89">
        <v>2</v>
      </c>
      <c r="AC58" s="89">
        <v>1</v>
      </c>
      <c r="AD58" s="89">
        <v>0</v>
      </c>
    </row>
    <row r="59" spans="1:30" s="26" customFormat="1" ht="14.25" customHeight="1">
      <c r="A59" s="62" t="s">
        <v>59</v>
      </c>
      <c r="B59" s="62"/>
      <c r="C59" s="39"/>
      <c r="D59" s="37"/>
      <c r="E59" s="82" t="s">
        <v>128</v>
      </c>
      <c r="F59" s="3">
        <v>2</v>
      </c>
      <c r="G59" s="3"/>
      <c r="H59" s="3"/>
      <c r="I59" s="52">
        <v>5</v>
      </c>
      <c r="J59" s="5">
        <v>0</v>
      </c>
      <c r="K59" s="5">
        <v>91</v>
      </c>
      <c r="L59" s="4">
        <v>1846</v>
      </c>
      <c r="M59" s="3">
        <f t="shared" si="31"/>
        <v>133</v>
      </c>
      <c r="N59" s="54">
        <v>56</v>
      </c>
      <c r="O59" s="54">
        <v>77</v>
      </c>
      <c r="P59" s="5">
        <f t="shared" si="32"/>
        <v>5</v>
      </c>
      <c r="Q59" s="5">
        <v>2</v>
      </c>
      <c r="R59" s="52">
        <v>3</v>
      </c>
      <c r="S59" s="65">
        <v>3</v>
      </c>
      <c r="T59" s="9">
        <v>0</v>
      </c>
      <c r="U59" s="3">
        <v>32</v>
      </c>
      <c r="V59" s="3">
        <v>877</v>
      </c>
      <c r="W59" s="3">
        <f t="shared" si="33"/>
        <v>75</v>
      </c>
      <c r="X59" s="3">
        <v>42</v>
      </c>
      <c r="Y59" s="3">
        <v>33</v>
      </c>
      <c r="Z59" s="3">
        <f t="shared" si="34"/>
        <v>3</v>
      </c>
      <c r="AA59" s="3">
        <v>2</v>
      </c>
      <c r="AB59" s="3">
        <v>1</v>
      </c>
      <c r="AC59" s="3"/>
      <c r="AD59" s="3">
        <v>0</v>
      </c>
    </row>
    <row r="60" spans="1:30" s="26" customFormat="1" ht="14.25" customHeight="1">
      <c r="A60" s="62" t="s">
        <v>60</v>
      </c>
      <c r="B60" s="62"/>
      <c r="C60" s="39"/>
      <c r="D60" s="37"/>
      <c r="E60" s="82" t="s">
        <v>129</v>
      </c>
      <c r="F60" s="3">
        <v>1</v>
      </c>
      <c r="G60" s="3"/>
      <c r="H60" s="3"/>
      <c r="I60" s="52">
        <v>4</v>
      </c>
      <c r="J60" s="5">
        <v>0</v>
      </c>
      <c r="K60" s="5">
        <v>60</v>
      </c>
      <c r="L60" s="4">
        <v>938</v>
      </c>
      <c r="M60" s="3">
        <f t="shared" si="31"/>
        <v>96</v>
      </c>
      <c r="N60" s="54">
        <v>34</v>
      </c>
      <c r="O60" s="54">
        <v>62</v>
      </c>
      <c r="P60" s="5">
        <f t="shared" si="32"/>
        <v>5</v>
      </c>
      <c r="Q60" s="5">
        <v>1</v>
      </c>
      <c r="R60" s="52">
        <v>4</v>
      </c>
      <c r="S60" s="35">
        <v>1</v>
      </c>
      <c r="T60" s="9">
        <v>0</v>
      </c>
      <c r="U60" s="4">
        <v>20</v>
      </c>
      <c r="V60" s="4">
        <v>430</v>
      </c>
      <c r="W60" s="9">
        <f t="shared" si="33"/>
        <v>37</v>
      </c>
      <c r="X60" s="53">
        <v>25</v>
      </c>
      <c r="Y60" s="5">
        <v>12</v>
      </c>
      <c r="Z60" s="9">
        <f t="shared" si="34"/>
        <v>2</v>
      </c>
      <c r="AA60" s="4">
        <v>1</v>
      </c>
      <c r="AB60" s="4">
        <v>1</v>
      </c>
      <c r="AC60" s="3"/>
      <c r="AD60" s="3">
        <v>0</v>
      </c>
    </row>
    <row r="61" spans="1:30" s="26" customFormat="1" ht="14.25" customHeight="1">
      <c r="A61" s="62" t="s">
        <v>61</v>
      </c>
      <c r="B61" s="62"/>
      <c r="C61" s="39"/>
      <c r="D61" s="37"/>
      <c r="E61" s="82" t="s">
        <v>130</v>
      </c>
      <c r="F61" s="3">
        <v>1</v>
      </c>
      <c r="G61" s="3"/>
      <c r="H61" s="3"/>
      <c r="I61" s="52">
        <v>3</v>
      </c>
      <c r="J61" s="5">
        <v>0</v>
      </c>
      <c r="K61" s="5">
        <v>40</v>
      </c>
      <c r="L61" s="4">
        <v>861</v>
      </c>
      <c r="M61" s="3">
        <f t="shared" si="31"/>
        <v>57</v>
      </c>
      <c r="N61" s="54">
        <v>22</v>
      </c>
      <c r="O61" s="54">
        <v>35</v>
      </c>
      <c r="P61" s="5">
        <f t="shared" si="32"/>
        <v>3</v>
      </c>
      <c r="Q61" s="5">
        <v>2</v>
      </c>
      <c r="R61" s="52">
        <v>1</v>
      </c>
      <c r="S61" s="35">
        <v>1</v>
      </c>
      <c r="T61" s="9">
        <v>0</v>
      </c>
      <c r="U61" s="4">
        <v>14</v>
      </c>
      <c r="V61" s="4">
        <v>455</v>
      </c>
      <c r="W61" s="9">
        <f t="shared" si="33"/>
        <v>27</v>
      </c>
      <c r="X61" s="53">
        <v>16</v>
      </c>
      <c r="Y61" s="5">
        <v>11</v>
      </c>
      <c r="Z61" s="3">
        <f t="shared" si="34"/>
        <v>1</v>
      </c>
      <c r="AA61" s="4">
        <v>1</v>
      </c>
      <c r="AB61" s="4">
        <v>0</v>
      </c>
      <c r="AC61" s="3"/>
      <c r="AD61" s="3">
        <v>0</v>
      </c>
    </row>
    <row r="62" spans="1:30" s="26" customFormat="1" ht="14.25" customHeight="1">
      <c r="A62" s="18" t="s">
        <v>62</v>
      </c>
      <c r="B62" s="18"/>
      <c r="C62" s="17"/>
      <c r="D62" s="40"/>
      <c r="E62" s="81" t="s">
        <v>131</v>
      </c>
      <c r="F62" s="10">
        <v>1</v>
      </c>
      <c r="G62" s="10"/>
      <c r="H62" s="10"/>
      <c r="I62" s="56">
        <v>3</v>
      </c>
      <c r="J62" s="7">
        <v>0</v>
      </c>
      <c r="K62" s="7">
        <v>49</v>
      </c>
      <c r="L62" s="6">
        <v>1134</v>
      </c>
      <c r="M62" s="10">
        <f t="shared" si="31"/>
        <v>73</v>
      </c>
      <c r="N62" s="57">
        <v>26</v>
      </c>
      <c r="O62" s="57">
        <v>47</v>
      </c>
      <c r="P62" s="7">
        <f t="shared" si="32"/>
        <v>3</v>
      </c>
      <c r="Q62" s="7">
        <v>1</v>
      </c>
      <c r="R62" s="56">
        <v>2</v>
      </c>
      <c r="S62" s="38">
        <v>1</v>
      </c>
      <c r="T62" s="8">
        <v>0</v>
      </c>
      <c r="U62" s="6">
        <v>19</v>
      </c>
      <c r="V62" s="6">
        <v>537</v>
      </c>
      <c r="W62" s="8">
        <f t="shared" si="33"/>
        <v>40</v>
      </c>
      <c r="X62" s="59">
        <v>23</v>
      </c>
      <c r="Y62" s="7">
        <v>17</v>
      </c>
      <c r="Z62" s="10">
        <f t="shared" si="34"/>
        <v>2</v>
      </c>
      <c r="AA62" s="6">
        <v>0</v>
      </c>
      <c r="AB62" s="6">
        <v>2</v>
      </c>
      <c r="AC62" s="10"/>
      <c r="AD62" s="10">
        <v>0</v>
      </c>
    </row>
    <row r="63" spans="1:30" s="26" customFormat="1" ht="14.25" customHeight="1">
      <c r="A63" s="62" t="s">
        <v>63</v>
      </c>
      <c r="B63" s="62"/>
      <c r="C63" s="39"/>
      <c r="D63" s="37"/>
      <c r="E63" s="82" t="s">
        <v>132</v>
      </c>
      <c r="F63" s="3">
        <v>7</v>
      </c>
      <c r="G63" s="3"/>
      <c r="H63" s="3"/>
      <c r="I63" s="52">
        <v>17</v>
      </c>
      <c r="J63" s="5">
        <v>1</v>
      </c>
      <c r="K63" s="5">
        <v>174</v>
      </c>
      <c r="L63" s="4">
        <v>2666</v>
      </c>
      <c r="M63" s="3">
        <f t="shared" si="31"/>
        <v>283</v>
      </c>
      <c r="N63" s="54">
        <v>118</v>
      </c>
      <c r="O63" s="54">
        <v>165</v>
      </c>
      <c r="P63" s="79">
        <f t="shared" si="32"/>
        <v>19</v>
      </c>
      <c r="Q63" s="5">
        <v>6</v>
      </c>
      <c r="R63" s="52">
        <v>13</v>
      </c>
      <c r="S63" s="35">
        <v>7</v>
      </c>
      <c r="T63" s="9">
        <v>0</v>
      </c>
      <c r="U63" s="3">
        <v>67</v>
      </c>
      <c r="V63" s="3">
        <v>1420</v>
      </c>
      <c r="W63" s="3">
        <f t="shared" si="33"/>
        <v>155</v>
      </c>
      <c r="X63" s="9">
        <v>89</v>
      </c>
      <c r="Y63" s="3">
        <v>66</v>
      </c>
      <c r="Z63" s="9">
        <f t="shared" si="34"/>
        <v>8</v>
      </c>
      <c r="AA63" s="3">
        <v>3</v>
      </c>
      <c r="AB63" s="3">
        <v>5</v>
      </c>
      <c r="AC63" s="3">
        <v>1</v>
      </c>
      <c r="AD63" s="3">
        <v>0</v>
      </c>
    </row>
    <row r="64" spans="1:30" s="26" customFormat="1" ht="14.25" customHeight="1">
      <c r="A64" s="48" t="s">
        <v>64</v>
      </c>
      <c r="B64" s="48"/>
      <c r="C64" s="42"/>
      <c r="D64" s="24"/>
      <c r="E64" s="82" t="s">
        <v>133</v>
      </c>
      <c r="F64" s="3">
        <v>2</v>
      </c>
      <c r="G64" s="3"/>
      <c r="H64" s="3"/>
      <c r="I64" s="52">
        <v>13</v>
      </c>
      <c r="J64" s="5">
        <v>0</v>
      </c>
      <c r="K64" s="5">
        <v>152</v>
      </c>
      <c r="L64" s="4">
        <v>2933</v>
      </c>
      <c r="M64" s="3">
        <f t="shared" si="31"/>
        <v>240</v>
      </c>
      <c r="N64" s="54">
        <v>84</v>
      </c>
      <c r="O64" s="54">
        <v>156</v>
      </c>
      <c r="P64" s="5">
        <f t="shared" si="32"/>
        <v>13</v>
      </c>
      <c r="Q64" s="5">
        <v>6</v>
      </c>
      <c r="R64" s="52">
        <v>7</v>
      </c>
      <c r="S64" s="35">
        <v>6</v>
      </c>
      <c r="T64" s="9">
        <v>0</v>
      </c>
      <c r="U64" s="3">
        <v>62</v>
      </c>
      <c r="V64" s="3">
        <v>1394</v>
      </c>
      <c r="W64" s="9">
        <f t="shared" si="33"/>
        <v>131</v>
      </c>
      <c r="X64" s="3">
        <v>71</v>
      </c>
      <c r="Y64" s="3">
        <v>60</v>
      </c>
      <c r="Z64" s="3">
        <f t="shared" si="34"/>
        <v>7</v>
      </c>
      <c r="AA64" s="3">
        <v>2</v>
      </c>
      <c r="AB64" s="3">
        <v>5</v>
      </c>
      <c r="AC64" s="3">
        <v>2</v>
      </c>
      <c r="AD64" s="3">
        <v>0</v>
      </c>
    </row>
    <row r="65" spans="1:30" s="26" customFormat="1" ht="14.25" customHeight="1">
      <c r="A65" s="48" t="s">
        <v>65</v>
      </c>
      <c r="B65" s="48"/>
      <c r="C65" s="42"/>
      <c r="D65" s="24"/>
      <c r="E65" s="82" t="s">
        <v>134</v>
      </c>
      <c r="F65" s="3">
        <v>3</v>
      </c>
      <c r="G65" s="3">
        <v>1</v>
      </c>
      <c r="H65" s="3"/>
      <c r="I65" s="52">
        <v>13</v>
      </c>
      <c r="J65" s="5">
        <v>0</v>
      </c>
      <c r="K65" s="5">
        <v>100</v>
      </c>
      <c r="L65" s="4">
        <v>1543</v>
      </c>
      <c r="M65" s="3">
        <f t="shared" si="31"/>
        <v>178</v>
      </c>
      <c r="N65" s="54">
        <v>57</v>
      </c>
      <c r="O65" s="54">
        <v>121</v>
      </c>
      <c r="P65" s="5">
        <f t="shared" si="32"/>
        <v>13</v>
      </c>
      <c r="Q65" s="5">
        <v>7</v>
      </c>
      <c r="R65" s="52">
        <v>6</v>
      </c>
      <c r="S65" s="35">
        <v>4</v>
      </c>
      <c r="T65" s="9">
        <v>0</v>
      </c>
      <c r="U65" s="3">
        <v>37</v>
      </c>
      <c r="V65" s="3">
        <v>908</v>
      </c>
      <c r="W65" s="3">
        <f t="shared" si="33"/>
        <v>91</v>
      </c>
      <c r="X65" s="3">
        <v>44</v>
      </c>
      <c r="Y65" s="3">
        <v>47</v>
      </c>
      <c r="Z65" s="3">
        <f t="shared" si="34"/>
        <v>4</v>
      </c>
      <c r="AA65" s="3">
        <v>2</v>
      </c>
      <c r="AB65" s="3">
        <v>2</v>
      </c>
      <c r="AC65" s="3">
        <v>1</v>
      </c>
      <c r="AD65" s="3">
        <v>0</v>
      </c>
    </row>
    <row r="66" spans="1:30" s="26" customFormat="1" ht="14.25" customHeight="1">
      <c r="A66" s="42"/>
      <c r="B66" s="42"/>
      <c r="C66" s="42"/>
      <c r="D66" s="24"/>
      <c r="E66" s="82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37"/>
      <c r="T66" s="23"/>
      <c r="U66" s="11"/>
      <c r="V66" s="11"/>
      <c r="W66" s="11"/>
      <c r="X66" s="3"/>
      <c r="Y66" s="11"/>
      <c r="Z66" s="11"/>
      <c r="AA66" s="11"/>
      <c r="AB66" s="11"/>
      <c r="AC66" s="11"/>
      <c r="AD66" s="11"/>
    </row>
    <row r="67" spans="1:30" s="26" customFormat="1" ht="14.25" customHeight="1">
      <c r="A67" s="48" t="s">
        <v>66</v>
      </c>
      <c r="B67" s="48"/>
      <c r="C67" s="42"/>
      <c r="D67" s="24"/>
      <c r="E67" s="82"/>
      <c r="F67" s="3">
        <f>SUM(F55:F65)</f>
        <v>31</v>
      </c>
      <c r="G67" s="3">
        <f t="shared" ref="G67:AD67" si="35">SUM(G55:G65)</f>
        <v>1</v>
      </c>
      <c r="H67" s="3">
        <f t="shared" si="35"/>
        <v>0</v>
      </c>
      <c r="I67" s="3">
        <f t="shared" si="35"/>
        <v>111</v>
      </c>
      <c r="J67" s="3">
        <f t="shared" si="35"/>
        <v>2</v>
      </c>
      <c r="K67" s="3">
        <f t="shared" si="35"/>
        <v>1718</v>
      </c>
      <c r="L67" s="3">
        <f t="shared" si="35"/>
        <v>34148</v>
      </c>
      <c r="M67" s="3">
        <f t="shared" si="35"/>
        <v>2581</v>
      </c>
      <c r="N67" s="3">
        <f t="shared" si="35"/>
        <v>962</v>
      </c>
      <c r="O67" s="3">
        <f t="shared" si="35"/>
        <v>1619</v>
      </c>
      <c r="P67" s="3">
        <f t="shared" si="35"/>
        <v>130</v>
      </c>
      <c r="Q67" s="9">
        <f t="shared" si="35"/>
        <v>49</v>
      </c>
      <c r="R67" s="35">
        <f t="shared" si="35"/>
        <v>81</v>
      </c>
      <c r="S67" s="35">
        <f>SUM(S55:S65)</f>
        <v>47</v>
      </c>
      <c r="T67" s="9">
        <f t="shared" si="35"/>
        <v>1</v>
      </c>
      <c r="U67" s="3">
        <f>SUM(U55:U65)</f>
        <v>677</v>
      </c>
      <c r="V67" s="3">
        <f t="shared" ref="V67" si="36">SUM(V55:V65)</f>
        <v>17216</v>
      </c>
      <c r="W67" s="3">
        <f t="shared" si="35"/>
        <v>1392</v>
      </c>
      <c r="X67" s="3">
        <f t="shared" si="35"/>
        <v>771</v>
      </c>
      <c r="Y67" s="3">
        <f t="shared" si="35"/>
        <v>621</v>
      </c>
      <c r="Z67" s="3">
        <f t="shared" si="35"/>
        <v>61</v>
      </c>
      <c r="AA67" s="3">
        <f t="shared" si="35"/>
        <v>17</v>
      </c>
      <c r="AB67" s="3">
        <f t="shared" si="35"/>
        <v>44</v>
      </c>
      <c r="AC67" s="3">
        <f t="shared" si="35"/>
        <v>10</v>
      </c>
      <c r="AD67" s="3">
        <f t="shared" si="35"/>
        <v>0</v>
      </c>
    </row>
    <row r="68" spans="1:30" s="26" customFormat="1" ht="14.25" customHeight="1">
      <c r="A68" s="39"/>
      <c r="B68" s="39"/>
      <c r="C68" s="39"/>
      <c r="D68" s="37"/>
      <c r="E68" s="82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37"/>
      <c r="T68" s="23"/>
      <c r="U68" s="11"/>
      <c r="V68" s="11"/>
      <c r="W68" s="11"/>
      <c r="X68" s="11"/>
      <c r="Y68" s="11"/>
      <c r="Z68" s="11"/>
      <c r="AA68" s="11"/>
      <c r="AB68" s="11"/>
      <c r="AC68" s="11"/>
      <c r="AD68" s="11"/>
    </row>
    <row r="69" spans="1:30" s="26" customFormat="1" ht="14.25" customHeight="1">
      <c r="A69" s="17"/>
      <c r="B69" s="17"/>
      <c r="C69" s="17"/>
      <c r="D69" s="40"/>
      <c r="E69" s="8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40"/>
      <c r="T69" s="96"/>
      <c r="U69" s="31"/>
      <c r="V69" s="31"/>
      <c r="W69" s="31"/>
      <c r="X69" s="31"/>
      <c r="Y69" s="31"/>
      <c r="Z69" s="31"/>
      <c r="AA69" s="31"/>
      <c r="AB69" s="31"/>
      <c r="AC69" s="31"/>
      <c r="AD69" s="31"/>
    </row>
    <row r="70" spans="1:30" s="26" customFormat="1" ht="14.25" customHeight="1">
      <c r="A70" s="48" t="s">
        <v>67</v>
      </c>
      <c r="B70" s="48"/>
      <c r="C70" s="42"/>
      <c r="D70" s="24"/>
      <c r="E70" s="82"/>
      <c r="F70" s="3"/>
      <c r="G70" s="3"/>
      <c r="H70" s="3"/>
      <c r="I70" s="9">
        <f>SUM(I67,I53,I7)</f>
        <v>698</v>
      </c>
      <c r="J70" s="9">
        <f t="shared" ref="J70:AD70" si="37">SUM(J67,J53,J7)</f>
        <v>4</v>
      </c>
      <c r="K70" s="3">
        <f>SUM(K67,K53,K7)</f>
        <v>11898</v>
      </c>
      <c r="L70" s="3">
        <f t="shared" si="37"/>
        <v>270770</v>
      </c>
      <c r="M70" s="3">
        <f t="shared" si="37"/>
        <v>17900</v>
      </c>
      <c r="N70" s="3">
        <f t="shared" si="37"/>
        <v>6116</v>
      </c>
      <c r="O70" s="3">
        <f t="shared" si="37"/>
        <v>11784</v>
      </c>
      <c r="P70" s="3">
        <f t="shared" si="37"/>
        <v>912</v>
      </c>
      <c r="Q70" s="3">
        <f t="shared" si="37"/>
        <v>290</v>
      </c>
      <c r="R70" s="3">
        <f t="shared" si="37"/>
        <v>622</v>
      </c>
      <c r="S70" s="35">
        <f t="shared" si="37"/>
        <v>320</v>
      </c>
      <c r="T70" s="9">
        <f t="shared" si="37"/>
        <v>3</v>
      </c>
      <c r="U70" s="3">
        <f>SUM(U67,U53,U7)</f>
        <v>4925</v>
      </c>
      <c r="V70" s="3">
        <f>SUM(V67,V53,V7)</f>
        <v>132430</v>
      </c>
      <c r="W70" s="3">
        <f t="shared" si="37"/>
        <v>9813</v>
      </c>
      <c r="X70" s="3">
        <f t="shared" si="37"/>
        <v>5201</v>
      </c>
      <c r="Y70" s="3">
        <f t="shared" si="37"/>
        <v>4612</v>
      </c>
      <c r="Z70" s="3">
        <f>SUM(Z67,Z53,Z7)</f>
        <v>433</v>
      </c>
      <c r="AA70" s="3">
        <f>SUM(AA67,AA53,AA7)</f>
        <v>159</v>
      </c>
      <c r="AB70" s="3">
        <f t="shared" si="37"/>
        <v>274</v>
      </c>
      <c r="AC70" s="3">
        <f t="shared" si="37"/>
        <v>103</v>
      </c>
      <c r="AD70" s="3">
        <f t="shared" si="37"/>
        <v>1</v>
      </c>
    </row>
    <row r="71" spans="1:30" s="26" customFormat="1" ht="14.25" customHeight="1">
      <c r="A71" s="48" t="s">
        <v>68</v>
      </c>
      <c r="B71" s="48"/>
      <c r="C71" s="42"/>
      <c r="D71" s="24"/>
      <c r="E71" s="82"/>
      <c r="F71" s="11"/>
      <c r="G71" s="11"/>
      <c r="H71" s="11"/>
      <c r="I71" s="3">
        <v>9</v>
      </c>
      <c r="J71" s="11">
        <v>0</v>
      </c>
      <c r="K71" s="3">
        <v>91</v>
      </c>
      <c r="L71" s="3">
        <v>2368</v>
      </c>
      <c r="M71" s="3">
        <f>SUM(N71:O71)</f>
        <v>174</v>
      </c>
      <c r="N71" s="3">
        <v>78</v>
      </c>
      <c r="O71" s="3">
        <v>96</v>
      </c>
      <c r="P71" s="3">
        <f>SUM(Q71:R71)</f>
        <v>18</v>
      </c>
      <c r="Q71" s="3">
        <v>5</v>
      </c>
      <c r="R71" s="3">
        <v>13</v>
      </c>
      <c r="S71" s="75">
        <v>27</v>
      </c>
      <c r="T71" s="11">
        <v>0</v>
      </c>
      <c r="U71" s="3">
        <v>228</v>
      </c>
      <c r="V71" s="3">
        <v>7238</v>
      </c>
      <c r="W71" s="3">
        <f>SUM(X71:Y71)</f>
        <v>475</v>
      </c>
      <c r="X71" s="3">
        <v>264</v>
      </c>
      <c r="Y71" s="3">
        <v>211</v>
      </c>
      <c r="Z71" s="3">
        <f>SUM(AA71:AB71)</f>
        <v>60</v>
      </c>
      <c r="AA71" s="3">
        <v>19</v>
      </c>
      <c r="AB71" s="3">
        <v>41</v>
      </c>
      <c r="AC71" s="22"/>
    </row>
    <row r="72" spans="1:30" s="26" customFormat="1" ht="14.25" customHeight="1">
      <c r="A72" s="48" t="s">
        <v>69</v>
      </c>
      <c r="B72" s="48"/>
      <c r="C72" s="42"/>
      <c r="D72" s="24"/>
      <c r="E72" s="82"/>
      <c r="F72" s="11"/>
      <c r="G72" s="11"/>
      <c r="H72" s="11"/>
      <c r="I72" s="3">
        <v>3</v>
      </c>
      <c r="J72" s="11"/>
      <c r="K72" s="3">
        <v>42</v>
      </c>
      <c r="L72" s="3">
        <v>1283</v>
      </c>
      <c r="M72" s="3">
        <f>SUM(N72:O72)</f>
        <v>62</v>
      </c>
      <c r="N72" s="3">
        <v>45</v>
      </c>
      <c r="O72" s="3">
        <v>17</v>
      </c>
      <c r="P72" s="3">
        <f>SUM(Q72:R72)</f>
        <v>6</v>
      </c>
      <c r="Q72" s="3">
        <v>3</v>
      </c>
      <c r="R72" s="3">
        <v>3</v>
      </c>
      <c r="S72" s="35">
        <v>3</v>
      </c>
      <c r="T72" s="23">
        <v>0</v>
      </c>
      <c r="U72" s="3">
        <v>30</v>
      </c>
      <c r="V72" s="3">
        <v>1083</v>
      </c>
      <c r="W72" s="3">
        <f>SUM(X72:Y72)</f>
        <v>55</v>
      </c>
      <c r="X72" s="3">
        <v>44</v>
      </c>
      <c r="Y72" s="3">
        <v>11</v>
      </c>
      <c r="Z72" s="3">
        <f>SUM(AA72:AB72)</f>
        <v>0</v>
      </c>
      <c r="AA72" s="3">
        <v>0</v>
      </c>
      <c r="AB72" s="3">
        <v>0</v>
      </c>
      <c r="AC72" s="11"/>
      <c r="AD72" s="11"/>
    </row>
    <row r="73" spans="1:30" s="26" customFormat="1" ht="14.25" customHeight="1">
      <c r="A73" s="24"/>
      <c r="B73" s="24"/>
      <c r="C73" s="24"/>
      <c r="D73" s="24"/>
      <c r="E73" s="82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37"/>
      <c r="T73" s="23"/>
      <c r="U73" s="11"/>
      <c r="V73" s="11"/>
      <c r="W73" s="11"/>
      <c r="X73" s="11"/>
      <c r="Y73" s="11"/>
      <c r="Z73" s="11"/>
      <c r="AA73" s="11"/>
      <c r="AB73" s="11"/>
      <c r="AC73" s="11"/>
      <c r="AD73" s="11"/>
    </row>
    <row r="74" spans="1:30" s="26" customFormat="1" ht="14.25" customHeight="1">
      <c r="A74" s="24"/>
      <c r="B74" s="24"/>
      <c r="C74" s="24"/>
      <c r="D74" s="24"/>
      <c r="E74" s="82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37"/>
      <c r="T74" s="23"/>
      <c r="U74" s="11"/>
      <c r="V74" s="11"/>
      <c r="W74" s="11"/>
      <c r="X74" s="11"/>
      <c r="Y74" s="11"/>
      <c r="Z74" s="11"/>
      <c r="AA74" s="11"/>
      <c r="AB74" s="11"/>
      <c r="AC74" s="11"/>
      <c r="AD74" s="11"/>
    </row>
    <row r="75" spans="1:30" s="26" customFormat="1" ht="14.25" customHeight="1">
      <c r="A75" s="18" t="s">
        <v>70</v>
      </c>
      <c r="B75" s="18"/>
      <c r="C75" s="17"/>
      <c r="D75" s="40"/>
      <c r="E75" s="82"/>
      <c r="F75" s="10">
        <f>SUM(F53,F67)</f>
        <v>60</v>
      </c>
      <c r="G75" s="10">
        <f>SUM(G53,G67)</f>
        <v>1</v>
      </c>
      <c r="H75" s="10">
        <f>SUM(H53,H67)</f>
        <v>2</v>
      </c>
      <c r="I75" s="10">
        <f>SUM(I70:I72)</f>
        <v>710</v>
      </c>
      <c r="J75" s="10">
        <f>SUM(J70:J72)</f>
        <v>4</v>
      </c>
      <c r="K75" s="10">
        <f>SUM(K70:K72)</f>
        <v>12031</v>
      </c>
      <c r="L75" s="10">
        <f t="shared" ref="L75:AD75" si="38">SUM(L70:L72)</f>
        <v>274421</v>
      </c>
      <c r="M75" s="10">
        <f t="shared" si="38"/>
        <v>18136</v>
      </c>
      <c r="N75" s="10">
        <f t="shared" si="38"/>
        <v>6239</v>
      </c>
      <c r="O75" s="10">
        <f t="shared" si="38"/>
        <v>11897</v>
      </c>
      <c r="P75" s="10">
        <f t="shared" si="38"/>
        <v>936</v>
      </c>
      <c r="Q75" s="10">
        <f t="shared" si="38"/>
        <v>298</v>
      </c>
      <c r="R75" s="10">
        <f t="shared" si="38"/>
        <v>638</v>
      </c>
      <c r="S75" s="38">
        <f t="shared" si="38"/>
        <v>350</v>
      </c>
      <c r="T75" s="8">
        <f t="shared" si="38"/>
        <v>3</v>
      </c>
      <c r="U75" s="10">
        <f>SUM(U70:U72)</f>
        <v>5183</v>
      </c>
      <c r="V75" s="10">
        <f t="shared" ref="V75" si="39">SUM(V70:V72)</f>
        <v>140751</v>
      </c>
      <c r="W75" s="10">
        <f>SUM(W70:W72)</f>
        <v>10343</v>
      </c>
      <c r="X75" s="10">
        <f t="shared" si="38"/>
        <v>5509</v>
      </c>
      <c r="Y75" s="10">
        <f t="shared" si="38"/>
        <v>4834</v>
      </c>
      <c r="Z75" s="10">
        <f t="shared" si="38"/>
        <v>493</v>
      </c>
      <c r="AA75" s="10">
        <f t="shared" si="38"/>
        <v>178</v>
      </c>
      <c r="AB75" s="10">
        <f t="shared" si="38"/>
        <v>315</v>
      </c>
      <c r="AC75" s="10">
        <f t="shared" si="38"/>
        <v>103</v>
      </c>
      <c r="AD75" s="10">
        <f t="shared" si="38"/>
        <v>1</v>
      </c>
    </row>
    <row r="76" spans="1:30" s="26" customFormat="1" ht="14.25" customHeight="1">
      <c r="A76" s="24"/>
      <c r="B76" s="24"/>
      <c r="C76" s="24"/>
      <c r="D76" s="24"/>
      <c r="E76" s="71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</row>
    <row r="77" spans="1:30" s="26" customFormat="1" ht="14.25" customHeight="1">
      <c r="A77" s="24"/>
      <c r="B77" s="15"/>
      <c r="C77" s="25"/>
      <c r="D77" s="25"/>
      <c r="E77" s="71"/>
      <c r="F77" s="15" t="s">
        <v>71</v>
      </c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4"/>
      <c r="AD77" s="24"/>
    </row>
    <row r="78" spans="1:30" s="26" customFormat="1" ht="17.100000000000001" customHeight="1">
      <c r="E78" s="71"/>
    </row>
    <row r="79" spans="1:30">
      <c r="E79" s="71"/>
    </row>
    <row r="80" spans="1:30" ht="17.25">
      <c r="E80" s="72"/>
    </row>
    <row r="81" spans="5:5" ht="17.25">
      <c r="E81" s="72"/>
    </row>
    <row r="82" spans="5:5" ht="17.25">
      <c r="E82" s="72"/>
    </row>
  </sheetData>
  <mergeCells count="1">
    <mergeCell ref="A7:D7"/>
  </mergeCells>
  <phoneticPr fontId="3"/>
  <printOptions horizontalCentered="1" gridLinesSet="0"/>
  <pageMargins left="0.51181102362204722" right="0.47244094488188981" top="0.6692913385826772" bottom="0.43307086614173229" header="0.27559055118110237" footer="0.43307086614173229"/>
  <pageSetup paperSize="9" scale="70" fitToWidth="2" orientation="portrait" r:id="rId1"/>
  <headerFooter alignWithMargins="0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教便２</vt:lpstr>
      <vt:lpstr>教便２!Print_Area</vt:lpstr>
      <vt:lpstr>教便２!Print_Area_MI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YasuKichi</dc:creator>
  <cp:lastModifiedBy>福岡県</cp:lastModifiedBy>
  <cp:lastPrinted>2023-09-14T02:07:33Z</cp:lastPrinted>
  <dcterms:created xsi:type="dcterms:W3CDTF">1998-08-12T07:05:50Z</dcterms:created>
  <dcterms:modified xsi:type="dcterms:W3CDTF">2023-12-04T01:03:59Z</dcterms:modified>
</cp:coreProperties>
</file>