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5.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6.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omments7.xml" ContentType="application/vnd.openxmlformats-officedocument.spreadsheetml.comments+xml"/>
  <Override PartName="/xl/drawings/drawing35.xml" ContentType="application/vnd.openxmlformats-officedocument.drawing+xml"/>
  <Override PartName="/xl/comments8.xml" ContentType="application/vnd.openxmlformats-officedocument.spreadsheetml.comments+xml"/>
  <Override PartName="/xl/drawings/drawing36.xml" ContentType="application/vnd.openxmlformats-officedocument.drawing+xml"/>
  <Override PartName="/xl/comments9.xml" ContentType="application/vnd.openxmlformats-officedocument.spreadsheetml.comments+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0.xml" ContentType="application/vnd.openxmlformats-officedocument.spreadsheetml.comments+xml"/>
  <Override PartName="/xl/drawings/drawing42.xml" ContentType="application/vnd.openxmlformats-officedocument.drawing+xml"/>
  <Override PartName="/xl/drawings/drawing43.xml" ContentType="application/vnd.openxmlformats-officedocument.drawing+xml"/>
  <Override PartName="/xl/comments11.xml" ContentType="application/vnd.openxmlformats-officedocument.spreadsheetml.comments+xml"/>
  <Override PartName="/xl/drawings/drawing44.xml" ContentType="application/vnd.openxmlformats-officedocument.drawing+xml"/>
  <Override PartName="/xl/comments12.xml" ContentType="application/vnd.openxmlformats-officedocument.spreadsheetml.comments+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a801 流域下水道事務所\01 文書\R05\F 工事・委託管理\F0 総記\F010 工事等関連様式(3年)\"/>
    </mc:Choice>
  </mc:AlternateContent>
  <bookViews>
    <workbookView xWindow="0" yWindow="0" windowWidth="16200" windowHeight="7770" tabRatio="920" firstSheet="1" activeTab="1"/>
  </bookViews>
  <sheets>
    <sheet name="印欄" sheetId="46" state="hidden" r:id="rId1"/>
    <sheet name="一覧" sheetId="126" r:id="rId2"/>
    <sheet name="入力シート" sheetId="127" r:id="rId3"/>
    <sheet name="契101" sheetId="98" r:id="rId4"/>
    <sheet name="契102" sheetId="111" r:id="rId5"/>
    <sheet name="契201" sheetId="112" r:id="rId6"/>
    <sheet name="契202" sheetId="113" r:id="rId7"/>
    <sheet name="契301" sheetId="97" r:id="rId8"/>
    <sheet name="契401" sheetId="109" r:id="rId9"/>
    <sheet name="契501" sheetId="50" r:id="rId10"/>
    <sheet name="契601" sheetId="114" r:id="rId11"/>
    <sheet name="施101" sheetId="91" r:id="rId12"/>
    <sheet name="施102" sheetId="102" r:id="rId13"/>
    <sheet name="施103" sheetId="101" r:id="rId14"/>
    <sheet name="施104" sheetId="103" r:id="rId15"/>
    <sheet name="施105" sheetId="79" r:id="rId16"/>
    <sheet name="施106" sheetId="73" r:id="rId17"/>
    <sheet name="施107" sheetId="74" r:id="rId18"/>
    <sheet name="施201" sheetId="83" r:id="rId19"/>
    <sheet name="施301" sheetId="115" r:id="rId20"/>
    <sheet name="施401" sheetId="116" r:id="rId21"/>
    <sheet name="施402" sheetId="28" r:id="rId22"/>
    <sheet name="施403" sheetId="30" r:id="rId23"/>
    <sheet name="施404" sheetId="29" r:id="rId24"/>
    <sheet name="施601" sheetId="117" r:id="rId25"/>
    <sheet name="施602" sheetId="70" r:id="rId26"/>
    <sheet name="施603" sheetId="71" r:id="rId27"/>
    <sheet name="施701" sheetId="120" r:id="rId28"/>
    <sheet name="施702" sheetId="65" r:id="rId29"/>
    <sheet name="施801" sheetId="85" r:id="rId30"/>
    <sheet name="施901" sheetId="58" r:id="rId31"/>
    <sheet name="施1001" sheetId="121" r:id="rId32"/>
    <sheet name="施1101" sheetId="25" r:id="rId33"/>
    <sheet name="施1201" sheetId="54" r:id="rId34"/>
    <sheet name="施1301" sheetId="122" r:id="rId35"/>
    <sheet name="施1302" sheetId="108" r:id="rId36"/>
    <sheet name="施1303" sheetId="41" r:id="rId37"/>
    <sheet name="施1401" sheetId="118" r:id="rId38"/>
    <sheet name="施1402" sheetId="119" r:id="rId39"/>
    <sheet name="竣101" sheetId="123" r:id="rId40"/>
    <sheet name="竣201" sheetId="124" r:id="rId41"/>
    <sheet name="竣301" sheetId="104" r:id="rId42"/>
    <sheet name="竣302" sheetId="105" r:id="rId43"/>
    <sheet name="竣401" sheetId="125" r:id="rId44"/>
    <sheet name="参1" sheetId="129" r:id="rId45"/>
    <sheet name="参２" sheetId="5" r:id="rId46"/>
    <sheet name="参3" sheetId="55" r:id="rId47"/>
    <sheet name="参4" sheetId="6" r:id="rId48"/>
    <sheet name="参5" sheetId="12" r:id="rId49"/>
    <sheet name="参6" sheetId="13" r:id="rId50"/>
    <sheet name="参7" sheetId="56" r:id="rId51"/>
  </sheets>
  <externalReferences>
    <externalReference r:id="rId52"/>
    <externalReference r:id="rId53"/>
    <externalReference r:id="rId54"/>
  </externalReferences>
  <definedNames>
    <definedName name="jimusho">[1]成績採点表!$A$3:$B$23</definedName>
    <definedName name="list" localSheetId="1">#REF!</definedName>
    <definedName name="list" localSheetId="5">#REF!</definedName>
    <definedName name="list" localSheetId="6">#REF!</definedName>
    <definedName name="list" localSheetId="8">#REF!</definedName>
    <definedName name="list" localSheetId="10">#REF!</definedName>
    <definedName name="list" localSheetId="31">#REF!</definedName>
    <definedName name="list" localSheetId="34">#REF!</definedName>
    <definedName name="list" localSheetId="35">#REF!</definedName>
    <definedName name="list" localSheetId="37">#REF!</definedName>
    <definedName name="list" localSheetId="38">#REF!</definedName>
    <definedName name="list" localSheetId="19">#REF!</definedName>
    <definedName name="list" localSheetId="20">#REF!</definedName>
    <definedName name="list" localSheetId="24">#REF!</definedName>
    <definedName name="list" localSheetId="27">#REF!</definedName>
    <definedName name="list" localSheetId="39">#REF!</definedName>
    <definedName name="list" localSheetId="40">#REF!</definedName>
    <definedName name="list" localSheetId="43">#REF!</definedName>
    <definedName name="list" localSheetId="2">#REF!</definedName>
    <definedName name="list">#REF!</definedName>
    <definedName name="list2" localSheetId="1">#REF!</definedName>
    <definedName name="list2" localSheetId="5">#REF!</definedName>
    <definedName name="list2" localSheetId="6">#REF!</definedName>
    <definedName name="list2" localSheetId="8">#REF!</definedName>
    <definedName name="list2" localSheetId="10">#REF!</definedName>
    <definedName name="list2" localSheetId="31">#REF!</definedName>
    <definedName name="list2" localSheetId="34">#REF!</definedName>
    <definedName name="list2" localSheetId="35">#REF!</definedName>
    <definedName name="list2" localSheetId="37">#REF!</definedName>
    <definedName name="list2" localSheetId="38">#REF!</definedName>
    <definedName name="list2" localSheetId="19">#REF!</definedName>
    <definedName name="list2" localSheetId="20">#REF!</definedName>
    <definedName name="list2" localSheetId="24">#REF!</definedName>
    <definedName name="list2" localSheetId="27">#REF!</definedName>
    <definedName name="list2" localSheetId="39">#REF!</definedName>
    <definedName name="list2" localSheetId="40">#REF!</definedName>
    <definedName name="list2" localSheetId="43">#REF!</definedName>
    <definedName name="list2" localSheetId="2">#REF!</definedName>
    <definedName name="list2">#REF!</definedName>
    <definedName name="page1" localSheetId="44">#REF!</definedName>
    <definedName name="page1" localSheetId="37">#REF!</definedName>
    <definedName name="page1" localSheetId="38">#REF!</definedName>
    <definedName name="page1" localSheetId="24">#REF!</definedName>
    <definedName name="page1">#REF!</definedName>
    <definedName name="page2" localSheetId="44">#REF!</definedName>
    <definedName name="page2" localSheetId="37">#REF!</definedName>
    <definedName name="page2" localSheetId="38">#REF!</definedName>
    <definedName name="page2" localSheetId="24">#REF!</definedName>
    <definedName name="page2">#REF!</definedName>
    <definedName name="_xlnm.Print_Area" localSheetId="1">一覧!$A$1:$G$58</definedName>
    <definedName name="_xlnm.Print_Area" localSheetId="3">契101!$A$1:$K$39</definedName>
    <definedName name="_xlnm.Print_Area" localSheetId="4">契102!$A$1:$AH$60</definedName>
    <definedName name="_xlnm.Print_Area" localSheetId="5">契201!$A$1:$V$44</definedName>
    <definedName name="_xlnm.Print_Area" localSheetId="6">契202!$A$1:$V$47</definedName>
    <definedName name="_xlnm.Print_Area" localSheetId="7">契301!$A$1:$N$32</definedName>
    <definedName name="_xlnm.Print_Area" localSheetId="8">契401!$A$1:$I$45</definedName>
    <definedName name="_xlnm.Print_Area" localSheetId="9">契501!$A$1:$K$45</definedName>
    <definedName name="_xlnm.Print_Area" localSheetId="10">契601!$A$1:$L$31</definedName>
    <definedName name="_xlnm.Print_Area" localSheetId="44">参1!$A$1:$X$48</definedName>
    <definedName name="_xlnm.Print_Area" localSheetId="45">参２!$A$1:$W$33</definedName>
    <definedName name="_xlnm.Print_Area" localSheetId="46">参3!$A$1:$AG$35</definedName>
    <definedName name="_xlnm.Print_Area" localSheetId="47">参4!$A$1:$G$20</definedName>
    <definedName name="_xlnm.Print_Area" localSheetId="48">参5!$A$1:$Q$30</definedName>
    <definedName name="_xlnm.Print_Area" localSheetId="49">参6!$A$1:$AA$33</definedName>
    <definedName name="_xlnm.Print_Area" localSheetId="50">参7!$A$1:$J$10</definedName>
    <definedName name="_xlnm.Print_Area" localSheetId="31">施1001!$A$1:$J$41</definedName>
    <definedName name="_xlnm.Print_Area" localSheetId="11">施101!$A$1:$P$44</definedName>
    <definedName name="_xlnm.Print_Area" localSheetId="12">施102!$A$1:$AF$52</definedName>
    <definedName name="_xlnm.Print_Area" localSheetId="13">施103!$A$1:$CF$142</definedName>
    <definedName name="_xlnm.Print_Area" localSheetId="14">施104!$A$1:$Y$80</definedName>
    <definedName name="_xlnm.Print_Area" localSheetId="15">施105!$A$1:$J$49</definedName>
    <definedName name="_xlnm.Print_Area" localSheetId="16">施106!$A$1:$L$36</definedName>
    <definedName name="_xlnm.Print_Area" localSheetId="17">施107!$A$1:$L$37</definedName>
    <definedName name="_xlnm.Print_Area" localSheetId="32">施1101!$A$1:$E$42</definedName>
    <definedName name="_xlnm.Print_Area" localSheetId="33">施1201!$A$1:$L$91</definedName>
    <definedName name="_xlnm.Print_Area" localSheetId="34">施1301!$A$1:$L$34</definedName>
    <definedName name="_xlnm.Print_Area" localSheetId="35">施1302!$A$1:$AD$37</definedName>
    <definedName name="_xlnm.Print_Area" localSheetId="36">施1303!$A$1:$H$32</definedName>
    <definedName name="_xlnm.Print_Area" localSheetId="37">施1401!$A$1:$J$40</definedName>
    <definedName name="_xlnm.Print_Area" localSheetId="38">施1402!$A$1:$AP$30</definedName>
    <definedName name="_xlnm.Print_Area" localSheetId="18">施201!$A$2:$J$42</definedName>
    <definedName name="_xlnm.Print_Area" localSheetId="19">施301!$A$1:$M$49</definedName>
    <definedName name="_xlnm.Print_Area" localSheetId="20">施401!$A$1:$L$36</definedName>
    <definedName name="_xlnm.Print_Area" localSheetId="21">施402!$A$1:$Q$58</definedName>
    <definedName name="_xlnm.Print_Area" localSheetId="22">施403!$A$1:$O$39</definedName>
    <definedName name="_xlnm.Print_Area" localSheetId="23">施404!$A$1:$DQ$166</definedName>
    <definedName name="_xlnm.Print_Area" localSheetId="24">施601!$A$1:$J$33</definedName>
    <definedName name="_xlnm.Print_Area" localSheetId="25">施602!$A$1:$I$38</definedName>
    <definedName name="_xlnm.Print_Area" localSheetId="26">施603!$A$1:$I$38</definedName>
    <definedName name="_xlnm.Print_Area" localSheetId="27">施701!$A$1:$I$47</definedName>
    <definedName name="_xlnm.Print_Area" localSheetId="28">施702!$A$1:$I$78</definedName>
    <definedName name="_xlnm.Print_Area" localSheetId="29">施801!$A$1:$H$46</definedName>
    <definedName name="_xlnm.Print_Area" localSheetId="30">施901!$A$1:$I$44</definedName>
    <definedName name="_xlnm.Print_Area" localSheetId="39">竣101!$A$1:$J$59</definedName>
    <definedName name="_xlnm.Print_Area" localSheetId="40">竣201!$A$1:$J$60</definedName>
    <definedName name="_xlnm.Print_Area" localSheetId="41">竣301!$A$1:$AK$42</definedName>
    <definedName name="_xlnm.Print_Area" localSheetId="42">竣302!$A$1:$AI$35</definedName>
    <definedName name="_xlnm.Print_Area" localSheetId="43">竣401!$A$1:$AI$57</definedName>
    <definedName name="_xlnm.Print_Area" localSheetId="2">入力シート!$A$1:$E$49</definedName>
    <definedName name="技能講習名" localSheetId="44">#REF!</definedName>
    <definedName name="技能講習名" localSheetId="37">#REF!</definedName>
    <definedName name="技能講習名" localSheetId="38">#REF!</definedName>
    <definedName name="技能講習名" localSheetId="24">#REF!</definedName>
    <definedName name="技能講習名">#REF!</definedName>
    <definedName name="許可業種" localSheetId="44">#REF!</definedName>
    <definedName name="許可業種" localSheetId="37">#REF!</definedName>
    <definedName name="許可業種" localSheetId="38">#REF!</definedName>
    <definedName name="許可業種" localSheetId="24">#REF!</definedName>
    <definedName name="許可業種">#REF!</definedName>
    <definedName name="血液型" localSheetId="44">#REF!</definedName>
    <definedName name="血液型" localSheetId="37">#REF!</definedName>
    <definedName name="血液型" localSheetId="38">#REF!</definedName>
    <definedName name="血液型" localSheetId="24">#REF!</definedName>
    <definedName name="血液型">#REF!</definedName>
    <definedName name="工種" localSheetId="44">#REF!</definedName>
    <definedName name="工種" localSheetId="37">#REF!</definedName>
    <definedName name="工種" localSheetId="38">#REF!</definedName>
    <definedName name="工種" localSheetId="24">#REF!</definedName>
    <definedName name="工種">#REF!</definedName>
    <definedName name="工種１" localSheetId="44">#REF!</definedName>
    <definedName name="工種１" localSheetId="37">#REF!</definedName>
    <definedName name="工種１" localSheetId="38">#REF!</definedName>
    <definedName name="工種１" localSheetId="24">#REF!</definedName>
    <definedName name="工種１">#REF!</definedName>
    <definedName name="工種工種" localSheetId="44">#REF!</definedName>
    <definedName name="工種工種" localSheetId="37">#REF!</definedName>
    <definedName name="工種工種" localSheetId="38">#REF!</definedName>
    <definedName name="工種工種" localSheetId="24">#REF!</definedName>
    <definedName name="工種工種">#REF!</definedName>
    <definedName name="氏名" localSheetId="1">[2]設定!#REF!</definedName>
    <definedName name="氏名" localSheetId="5">[2]設定!#REF!</definedName>
    <definedName name="氏名" localSheetId="6">[2]設定!#REF!</definedName>
    <definedName name="氏名" localSheetId="8">[2]設定!#REF!</definedName>
    <definedName name="氏名" localSheetId="10">[2]設定!#REF!</definedName>
    <definedName name="氏名" localSheetId="31">[2]設定!#REF!</definedName>
    <definedName name="氏名" localSheetId="11">[2]設定!#REF!</definedName>
    <definedName name="氏名" localSheetId="34">[2]設定!#REF!</definedName>
    <definedName name="氏名" localSheetId="35">[2]設定!#REF!</definedName>
    <definedName name="氏名" localSheetId="37">[2]設定!#REF!</definedName>
    <definedName name="氏名" localSheetId="38">[2]設定!#REF!</definedName>
    <definedName name="氏名" localSheetId="19">[2]設定!#REF!</definedName>
    <definedName name="氏名" localSheetId="20">[2]設定!#REF!</definedName>
    <definedName name="氏名" localSheetId="24">[2]設定!#REF!</definedName>
    <definedName name="氏名" localSheetId="27">[2]設定!#REF!</definedName>
    <definedName name="氏名" localSheetId="39">[2]設定!#REF!</definedName>
    <definedName name="氏名" localSheetId="40">[2]設定!#REF!</definedName>
    <definedName name="氏名" localSheetId="43">[2]設定!#REF!</definedName>
    <definedName name="氏名" localSheetId="2">[2]設定!#REF!</definedName>
    <definedName name="氏名">[2]設定!#REF!</definedName>
    <definedName name="週休">[3]入力画面!$R$43:$S$46</definedName>
    <definedName name="職員番号" localSheetId="1">[2]設定!#REF!</definedName>
    <definedName name="職員番号" localSheetId="5">[2]設定!#REF!</definedName>
    <definedName name="職員番号" localSheetId="6">[2]設定!#REF!</definedName>
    <definedName name="職員番号" localSheetId="8">[2]設定!#REF!</definedName>
    <definedName name="職員番号" localSheetId="10">[2]設定!#REF!</definedName>
    <definedName name="職員番号" localSheetId="31">[2]設定!#REF!</definedName>
    <definedName name="職員番号" localSheetId="11">[2]設定!#REF!</definedName>
    <definedName name="職員番号" localSheetId="34">[2]設定!#REF!</definedName>
    <definedName name="職員番号" localSheetId="35">[2]設定!#REF!</definedName>
    <definedName name="職員番号" localSheetId="37">[2]設定!#REF!</definedName>
    <definedName name="職員番号" localSheetId="38">[2]設定!#REF!</definedName>
    <definedName name="職員番号" localSheetId="19">[2]設定!#REF!</definedName>
    <definedName name="職員番号" localSheetId="20">[2]設定!#REF!</definedName>
    <definedName name="職員番号" localSheetId="24">[2]設定!#REF!</definedName>
    <definedName name="職員番号" localSheetId="27">[2]設定!#REF!</definedName>
    <definedName name="職員番号" localSheetId="39">[2]設定!#REF!</definedName>
    <definedName name="職員番号" localSheetId="40">[2]設定!#REF!</definedName>
    <definedName name="職員番号" localSheetId="43">[2]設定!#REF!</definedName>
    <definedName name="職員番号" localSheetId="2">[2]設定!#REF!</definedName>
    <definedName name="職員番号">[2]設定!#REF!</definedName>
    <definedName name="職種名" localSheetId="44">#REF!</definedName>
    <definedName name="職種名" localSheetId="37">#REF!</definedName>
    <definedName name="職種名" localSheetId="38">#REF!</definedName>
    <definedName name="職種名" localSheetId="24">#REF!</definedName>
    <definedName name="職種名">#REF!</definedName>
    <definedName name="特殊健康診断名" localSheetId="44">#REF!</definedName>
    <definedName name="特殊健康診断名" localSheetId="37">#REF!</definedName>
    <definedName name="特殊健康診断名" localSheetId="38">#REF!</definedName>
    <definedName name="特殊健康診断名" localSheetId="24">#REF!</definedName>
    <definedName name="特殊健康診断名">#REF!</definedName>
    <definedName name="特別教育名" localSheetId="44">#REF!</definedName>
    <definedName name="特別教育名" localSheetId="37">#REF!</definedName>
    <definedName name="特別教育名" localSheetId="38">#REF!</definedName>
    <definedName name="特別教育名" localSheetId="24">#REF!</definedName>
    <definedName name="特別教育名">#REF!</definedName>
    <definedName name="免許資格名" localSheetId="44">#REF!</definedName>
    <definedName name="免許資格名" localSheetId="37">#REF!</definedName>
    <definedName name="免許資格名" localSheetId="38">#REF!</definedName>
    <definedName name="免許資格名" localSheetId="24">#REF!</definedName>
    <definedName name="免許資格名">#REF!</definedName>
  </definedNames>
  <calcPr calcId="152511"/>
</workbook>
</file>

<file path=xl/calcChain.xml><?xml version="1.0" encoding="utf-8"?>
<calcChain xmlns="http://schemas.openxmlformats.org/spreadsheetml/2006/main">
  <c r="C40" i="126" l="1"/>
  <c r="K31" i="108" l="1"/>
  <c r="M31" i="108"/>
  <c r="O31" i="108"/>
  <c r="Q31" i="108"/>
  <c r="S31" i="108"/>
  <c r="U31" i="108"/>
  <c r="W31" i="108"/>
  <c r="Y31" i="108"/>
  <c r="AA31" i="108"/>
  <c r="AC31" i="108"/>
  <c r="I31" i="108"/>
  <c r="J22" i="104" l="1"/>
  <c r="K30" i="108" l="1"/>
  <c r="M30" i="108"/>
  <c r="O30" i="108"/>
  <c r="Q30" i="108"/>
  <c r="S30" i="108"/>
  <c r="U30" i="108"/>
  <c r="W30" i="108"/>
  <c r="Y30" i="108"/>
  <c r="AA30" i="108"/>
  <c r="AC30" i="108"/>
  <c r="A11" i="125" l="1"/>
  <c r="Y53" i="125" s="1"/>
  <c r="Y55" i="125"/>
  <c r="Y15" i="125" l="1"/>
  <c r="C47" i="126" l="1"/>
  <c r="C20" i="126" l="1"/>
  <c r="C48" i="126" l="1"/>
  <c r="C32" i="129" l="1"/>
  <c r="C38" i="129"/>
  <c r="E6" i="129"/>
  <c r="Q25" i="105" l="1"/>
  <c r="M32" i="108"/>
  <c r="I32" i="108"/>
  <c r="G4" i="6" l="1"/>
  <c r="G3" i="6"/>
  <c r="B4" i="6"/>
  <c r="B3" i="6"/>
  <c r="I4" i="12" l="1"/>
  <c r="I3" i="12"/>
  <c r="D4" i="12"/>
  <c r="D3" i="12"/>
  <c r="U5" i="13"/>
  <c r="U4" i="13"/>
  <c r="C5" i="13"/>
  <c r="C4" i="13"/>
  <c r="B9" i="56"/>
  <c r="B8" i="56"/>
  <c r="B7" i="56"/>
  <c r="B6" i="56"/>
  <c r="D5" i="56"/>
  <c r="B5" i="56"/>
  <c r="B4" i="56"/>
  <c r="B3" i="56"/>
  <c r="B2" i="56"/>
  <c r="Z3" i="55"/>
  <c r="V5" i="55"/>
  <c r="V4" i="55"/>
  <c r="B3" i="55"/>
  <c r="B2" i="55"/>
  <c r="B3" i="5"/>
  <c r="B2" i="5"/>
  <c r="R3" i="5"/>
  <c r="O5" i="5"/>
  <c r="O4" i="5"/>
  <c r="C21" i="70"/>
  <c r="D15" i="114"/>
  <c r="D14" i="114"/>
  <c r="J12" i="114"/>
  <c r="K19" i="109"/>
  <c r="B16" i="109" s="1"/>
  <c r="C27" i="109" l="1"/>
  <c r="C30" i="109" s="1"/>
  <c r="G31" i="109" s="1"/>
  <c r="B27" i="109"/>
  <c r="D23" i="109"/>
  <c r="D26" i="109" s="1"/>
  <c r="D28" i="109"/>
  <c r="D31" i="109" s="1"/>
  <c r="C21" i="109"/>
  <c r="C24" i="109" s="1"/>
  <c r="B24" i="109" s="1"/>
  <c r="B30" i="109" s="1"/>
  <c r="D22" i="109"/>
  <c r="D25" i="109" s="1"/>
  <c r="D26" i="113"/>
  <c r="D23" i="113"/>
  <c r="B19" i="112"/>
  <c r="E24" i="109" l="1"/>
  <c r="E30" i="109"/>
  <c r="G25" i="109"/>
  <c r="E26" i="109"/>
  <c r="E32" i="109"/>
  <c r="G30" i="109"/>
  <c r="E21" i="109"/>
  <c r="E27" i="109"/>
  <c r="G24" i="109"/>
  <c r="G32" i="109"/>
  <c r="E23" i="109"/>
  <c r="E29" i="109"/>
  <c r="G26" i="109"/>
  <c r="D29" i="109"/>
  <c r="D32" i="109" s="1"/>
  <c r="F19" i="113"/>
  <c r="F22" i="113"/>
  <c r="O22" i="113"/>
  <c r="Q9" i="105" l="1"/>
  <c r="G24" i="104"/>
  <c r="H29" i="104" l="1"/>
  <c r="G27" i="104"/>
  <c r="X14" i="104"/>
  <c r="X13" i="104"/>
  <c r="X11" i="104"/>
  <c r="H29" i="124"/>
  <c r="E40" i="124" l="1"/>
  <c r="E39" i="124"/>
  <c r="E37" i="124"/>
  <c r="E35" i="124"/>
  <c r="D33" i="124"/>
  <c r="D32" i="124"/>
  <c r="D31" i="124"/>
  <c r="H27" i="124"/>
  <c r="G10" i="50"/>
  <c r="E37" i="123"/>
  <c r="E35" i="123"/>
  <c r="E40" i="123"/>
  <c r="E39" i="123"/>
  <c r="D33" i="123" l="1"/>
  <c r="D32" i="123"/>
  <c r="D31" i="123"/>
  <c r="H29" i="123"/>
  <c r="H27" i="123"/>
  <c r="E7" i="119"/>
  <c r="C25" i="119"/>
  <c r="C22" i="119"/>
  <c r="C19" i="119"/>
  <c r="C16" i="119"/>
  <c r="C13" i="119"/>
  <c r="C10" i="119"/>
  <c r="A24" i="118"/>
  <c r="E20" i="118"/>
  <c r="E19" i="118"/>
  <c r="D17" i="118"/>
  <c r="D15" i="118"/>
  <c r="H12" i="118"/>
  <c r="H10" i="118"/>
  <c r="F7" i="41"/>
  <c r="F5" i="41"/>
  <c r="G6" i="41"/>
  <c r="E6" i="41"/>
  <c r="C15" i="41"/>
  <c r="C14" i="41"/>
  <c r="C13" i="41"/>
  <c r="AA7" i="108" l="1"/>
  <c r="U7" i="108" l="1"/>
  <c r="U6" i="108"/>
  <c r="U5" i="108"/>
  <c r="U4" i="108"/>
  <c r="U3" i="108"/>
  <c r="L7" i="108"/>
  <c r="G7" i="108"/>
  <c r="F5" i="108"/>
  <c r="F4" i="108"/>
  <c r="F3" i="108"/>
  <c r="E23" i="122"/>
  <c r="E22" i="122"/>
  <c r="D20" i="122"/>
  <c r="D19" i="122"/>
  <c r="J10" i="122"/>
  <c r="J8" i="122"/>
  <c r="J11" i="54"/>
  <c r="J10" i="54"/>
  <c r="G26" i="54"/>
  <c r="G25" i="54"/>
  <c r="F23" i="54"/>
  <c r="F21" i="54"/>
  <c r="F20" i="54"/>
  <c r="B4" i="25"/>
  <c r="C15" i="25"/>
  <c r="C13" i="25"/>
  <c r="C12" i="25"/>
  <c r="E6" i="25"/>
  <c r="E5" i="25"/>
  <c r="D31" i="121"/>
  <c r="D30" i="121"/>
  <c r="C27" i="121"/>
  <c r="C24" i="121"/>
  <c r="C23" i="121"/>
  <c r="G12" i="121"/>
  <c r="G10" i="121"/>
  <c r="C25" i="58"/>
  <c r="C23" i="58"/>
  <c r="C22" i="58"/>
  <c r="F18" i="58"/>
  <c r="F17" i="58"/>
  <c r="F16" i="58"/>
  <c r="C20" i="85"/>
  <c r="C18" i="85"/>
  <c r="C17" i="85"/>
  <c r="F10" i="85"/>
  <c r="F9" i="85"/>
  <c r="B17" i="65"/>
  <c r="B16" i="65"/>
  <c r="B15" i="65"/>
  <c r="F13" i="65"/>
  <c r="F12" i="65"/>
  <c r="F11" i="65"/>
  <c r="C20" i="120"/>
  <c r="C18" i="120"/>
  <c r="C17" i="120"/>
  <c r="G14" i="120"/>
  <c r="G12" i="120"/>
  <c r="A34" i="71"/>
  <c r="A24" i="71"/>
  <c r="C21" i="71"/>
  <c r="D20" i="71"/>
  <c r="D19" i="71"/>
  <c r="C18" i="71"/>
  <c r="C17" i="71"/>
  <c r="C16" i="71"/>
  <c r="C11" i="71"/>
  <c r="C10" i="71"/>
  <c r="C9" i="71"/>
  <c r="C25" i="126"/>
  <c r="D20" i="70"/>
  <c r="D19" i="70"/>
  <c r="C18" i="70"/>
  <c r="C17" i="70"/>
  <c r="C16" i="70"/>
  <c r="F14" i="70"/>
  <c r="F13" i="70"/>
  <c r="F12" i="70"/>
  <c r="E20" i="117"/>
  <c r="E19" i="117"/>
  <c r="D17" i="117"/>
  <c r="D15" i="117"/>
  <c r="H12" i="117"/>
  <c r="H10" i="117"/>
  <c r="J15" i="29"/>
  <c r="J13" i="29"/>
  <c r="B4" i="30"/>
  <c r="B3" i="30"/>
  <c r="P8" i="28" l="1"/>
  <c r="L8" i="28"/>
  <c r="L7" i="28"/>
  <c r="L6" i="28"/>
  <c r="L5" i="28"/>
  <c r="L4" i="28"/>
  <c r="F8" i="28"/>
  <c r="B8" i="28"/>
  <c r="B6" i="28"/>
  <c r="B5" i="28"/>
  <c r="B4" i="28"/>
  <c r="E23" i="116"/>
  <c r="E22" i="116"/>
  <c r="D20" i="116"/>
  <c r="D19" i="116"/>
  <c r="J10" i="116"/>
  <c r="J8" i="116"/>
  <c r="F27" i="115"/>
  <c r="F26" i="115"/>
  <c r="E23" i="115"/>
  <c r="E22" i="115"/>
  <c r="H9" i="83"/>
  <c r="J8" i="115"/>
  <c r="J6" i="115"/>
  <c r="D24" i="83"/>
  <c r="D23" i="83"/>
  <c r="C21" i="83"/>
  <c r="C19" i="83"/>
  <c r="H7" i="83"/>
  <c r="F20" i="74"/>
  <c r="F19" i="74"/>
  <c r="G31" i="73"/>
  <c r="G30" i="73"/>
  <c r="F27" i="73"/>
  <c r="F25" i="73"/>
  <c r="F24" i="73"/>
  <c r="G9" i="79"/>
  <c r="G8" i="79"/>
  <c r="G7" i="79"/>
  <c r="F21" i="91"/>
  <c r="F20" i="91"/>
  <c r="D18" i="91"/>
  <c r="D17" i="91"/>
  <c r="I7" i="91"/>
  <c r="I6" i="91"/>
  <c r="I5" i="91"/>
  <c r="J10" i="114" l="1"/>
  <c r="D13" i="50"/>
  <c r="D12" i="50"/>
  <c r="G9" i="50"/>
  <c r="G8" i="50"/>
  <c r="C14" i="109"/>
  <c r="C13" i="109"/>
  <c r="F11" i="109"/>
  <c r="F10" i="109"/>
  <c r="F9" i="109" l="1"/>
  <c r="I19" i="97"/>
  <c r="E19" i="97"/>
  <c r="E18" i="97"/>
  <c r="E17" i="97"/>
  <c r="E16" i="97"/>
  <c r="K12" i="97"/>
  <c r="K11" i="97"/>
  <c r="K9" i="97"/>
  <c r="L33" i="113"/>
  <c r="L32" i="113"/>
  <c r="L31" i="113"/>
  <c r="D27" i="113"/>
  <c r="O25" i="113"/>
  <c r="F25" i="113"/>
  <c r="O19" i="113"/>
  <c r="O17" i="113"/>
  <c r="F17" i="113"/>
  <c r="F14" i="113"/>
  <c r="F13" i="113"/>
  <c r="D12" i="113"/>
  <c r="G11" i="113"/>
  <c r="E11" i="113"/>
  <c r="D11" i="113"/>
  <c r="N10" i="113"/>
  <c r="J10" i="113"/>
  <c r="E10" i="113"/>
  <c r="L26" i="112"/>
  <c r="L25" i="112"/>
  <c r="L24" i="112"/>
  <c r="D20" i="112"/>
  <c r="O18" i="112"/>
  <c r="F18" i="112"/>
  <c r="O16" i="112"/>
  <c r="F16" i="112"/>
  <c r="F14" i="112"/>
  <c r="F13" i="112"/>
  <c r="D12" i="112"/>
  <c r="G11" i="112" l="1"/>
  <c r="E11" i="112"/>
  <c r="D11" i="112"/>
  <c r="N10" i="112"/>
  <c r="J10" i="112"/>
  <c r="E10" i="112"/>
  <c r="E27" i="98" l="1"/>
  <c r="E25" i="98"/>
  <c r="F16" i="98"/>
  <c r="G17" i="98"/>
  <c r="G15" i="98"/>
  <c r="C54" i="126"/>
  <c r="C53" i="126"/>
  <c r="C52" i="126"/>
  <c r="C51" i="126"/>
  <c r="C50" i="126"/>
  <c r="C49" i="126"/>
  <c r="C46" i="126"/>
  <c r="C45" i="126"/>
  <c r="C44" i="126"/>
  <c r="C43" i="126"/>
  <c r="C39" i="126"/>
  <c r="C38" i="126"/>
  <c r="C37" i="126"/>
  <c r="C36" i="126"/>
  <c r="C35" i="126"/>
  <c r="C34" i="126"/>
  <c r="C33" i="126"/>
  <c r="C32" i="126"/>
  <c r="C31" i="126"/>
  <c r="C30" i="126"/>
  <c r="C29" i="126"/>
  <c r="C28" i="126"/>
  <c r="C27" i="126"/>
  <c r="C26" i="126"/>
  <c r="C24" i="126"/>
  <c r="C23" i="126"/>
  <c r="C22" i="126"/>
  <c r="C21" i="126"/>
  <c r="C19" i="126"/>
  <c r="C18" i="126"/>
  <c r="C17" i="126"/>
  <c r="C16" i="126"/>
  <c r="C15" i="126"/>
  <c r="C14" i="126"/>
  <c r="C13" i="126"/>
  <c r="C12" i="126"/>
  <c r="C10" i="126"/>
  <c r="C9" i="126"/>
  <c r="C8" i="126"/>
  <c r="C7" i="126"/>
  <c r="C6" i="126"/>
  <c r="C5" i="126"/>
  <c r="C4" i="126"/>
  <c r="C3" i="126"/>
  <c r="K32" i="108" l="1"/>
  <c r="O32" i="108"/>
  <c r="Q32" i="108"/>
  <c r="S32" i="108"/>
  <c r="U32" i="108"/>
  <c r="W32" i="108"/>
  <c r="Y32" i="108"/>
  <c r="AA32" i="108"/>
  <c r="AC32" i="108"/>
  <c r="I30" i="108"/>
  <c r="Q22" i="105" l="1"/>
  <c r="AD25" i="105"/>
  <c r="AD26" i="105" s="1"/>
  <c r="Q28" i="105" s="1"/>
  <c r="BH19" i="29" l="1"/>
  <c r="BH17" i="29"/>
</calcChain>
</file>

<file path=xl/comments1.xml><?xml version="1.0" encoding="utf-8"?>
<comments xmlns="http://schemas.openxmlformats.org/spreadsheetml/2006/main">
  <authors>
    <author>setb</author>
  </authors>
  <commentList>
    <comment ref="F15" authorId="0" shapeId="0">
      <text>
        <r>
          <rPr>
            <b/>
            <sz val="11"/>
            <color indexed="81"/>
            <rFont val="ＭＳ Ｐゴシック"/>
            <family val="3"/>
            <charset val="128"/>
          </rPr>
          <t>事業所などの住所で結構です。</t>
        </r>
      </text>
    </comment>
  </commentList>
</comments>
</file>

<file path=xl/comments10.xml><?xml version="1.0" encoding="utf-8"?>
<comments xmlns="http://schemas.openxmlformats.org/spreadsheetml/2006/main">
  <authors>
    <author>流域　大石</author>
  </authors>
  <commentList>
    <comment ref="AA3" authorId="0" shapeId="0">
      <text>
        <r>
          <rPr>
            <b/>
            <sz val="10"/>
            <color indexed="81"/>
            <rFont val="ＭＳ Ｐゴシック"/>
            <family val="3"/>
            <charset val="128"/>
          </rPr>
          <t>「YYYY/MM/DD」形式で入力する。
入力例：2003/06/06
表示は「平成15年6月6日」となる。</t>
        </r>
      </text>
    </comment>
    <comment ref="AI14" authorId="0" shapeId="0">
      <text>
        <r>
          <rPr>
            <b/>
            <sz val="11"/>
            <color indexed="81"/>
            <rFont val="ＭＳ Ｐゴシック"/>
            <family val="3"/>
            <charset val="128"/>
          </rPr>
          <t>記名押印又は署名
署名の場合は基本情報の代表者欄を空白にして署名</t>
        </r>
      </text>
    </comment>
  </commentList>
</comments>
</file>

<file path=xl/comments11.xml><?xml version="1.0" encoding="utf-8"?>
<comments xmlns="http://schemas.openxmlformats.org/spreadsheetml/2006/main">
  <authors>
    <author>作成者</author>
  </authors>
  <commentList>
    <comment ref="AA7" authorId="0" shapeId="0">
      <text>
        <r>
          <rPr>
            <b/>
            <sz val="9"/>
            <color indexed="81"/>
            <rFont val="ＭＳ Ｐゴシック"/>
            <family val="3"/>
            <charset val="128"/>
          </rPr>
          <t>「YYYY/MM/DD」形式で入力する。
入力例：2003/06/06
表示は「平成15年6月6日」となる。</t>
        </r>
      </text>
    </comment>
    <comment ref="K38"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福岡県県土整備部</author>
  </authors>
  <commentList>
    <comment ref="N3" authorId="0"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ryuuiki</author>
  </authors>
  <commentList>
    <comment ref="D1" authorId="0" shapeId="0">
      <text>
        <r>
          <rPr>
            <sz val="9"/>
            <color indexed="81"/>
            <rFont val="ＭＳ Ｐゴシック"/>
            <family val="3"/>
            <charset val="128"/>
          </rPr>
          <t xml:space="preserve">各浄化センターごとに指定色にて着色をする。
</t>
        </r>
      </text>
    </comment>
  </commentList>
</comments>
</file>

<file path=xl/comments2.xml><?xml version="1.0" encoding="utf-8"?>
<comments xmlns="http://schemas.openxmlformats.org/spreadsheetml/2006/main">
  <authors>
    <author>setb</author>
    <author>流域　大石</author>
  </authors>
  <commentList>
    <comment ref="F16" authorId="0" shapeId="0">
      <text>
        <r>
          <rPr>
            <b/>
            <sz val="11"/>
            <color indexed="81"/>
            <rFont val="ＭＳ Ｐゴシック"/>
            <family val="3"/>
            <charset val="128"/>
          </rPr>
          <t>事業所などの住所で結構です。</t>
        </r>
      </text>
    </comment>
    <comment ref="F17" authorId="1" shapeId="0">
      <text>
        <r>
          <rPr>
            <b/>
            <sz val="12"/>
            <color indexed="81"/>
            <rFont val="ＭＳ Ｐゴシック"/>
            <family val="3"/>
            <charset val="128"/>
          </rPr>
          <t>上に「工場製作期間」
下に「現地施工期間」
の技術者が入力されます</t>
        </r>
      </text>
    </comment>
  </commentList>
</comments>
</file>

<file path=xl/comments3.xml><?xml version="1.0" encoding="utf-8"?>
<comments xmlns="http://schemas.openxmlformats.org/spreadsheetml/2006/main">
  <authors>
    <author>流域　大石</author>
  </authors>
  <commentList>
    <comment ref="K20" authorId="0" shapeId="0">
      <text>
        <r>
          <rPr>
            <b/>
            <sz val="14"/>
            <color indexed="81"/>
            <rFont val="ＭＳ Ｐゴシック"/>
            <family val="3"/>
            <charset val="128"/>
          </rPr>
          <t>変更の場合は選択すること</t>
        </r>
      </text>
    </comment>
  </commentList>
</comments>
</file>

<file path=xl/comments4.xml><?xml version="1.0" encoding="utf-8"?>
<comments xmlns="http://schemas.openxmlformats.org/spreadsheetml/2006/main">
  <authors>
    <author>流域　大石</author>
  </authors>
  <commentList>
    <comment ref="J20" authorId="0" shapeId="0">
      <text>
        <r>
          <rPr>
            <b/>
            <sz val="11"/>
            <color indexed="81"/>
            <rFont val="ＭＳ Ｐゴシック"/>
            <family val="3"/>
            <charset val="128"/>
          </rPr>
          <t>製作工場の所在地を記入</t>
        </r>
      </text>
    </comment>
  </commentList>
</comments>
</file>

<file path=xl/comments5.xml><?xml version="1.0" encoding="utf-8"?>
<comments xmlns="http://schemas.openxmlformats.org/spreadsheetml/2006/main">
  <authors>
    <author>流域　大石</author>
  </authors>
  <commentList>
    <comment ref="H36" authorId="0" shapeId="0">
      <text>
        <r>
          <rPr>
            <b/>
            <sz val="12"/>
            <color indexed="81"/>
            <rFont val="ＭＳ Ｐゴシック"/>
            <family val="3"/>
            <charset val="128"/>
          </rPr>
          <t>資源有効利用促進法に定められた一定規模以上の工事</t>
        </r>
        <r>
          <rPr>
            <b/>
            <sz val="9"/>
            <color indexed="81"/>
            <rFont val="ＭＳ Ｐゴシック"/>
            <family val="3"/>
            <charset val="128"/>
          </rPr>
          <t xml:space="preserve">
</t>
        </r>
        <r>
          <rPr>
            <sz val="9"/>
            <color indexed="81"/>
            <rFont val="ＭＳ Ｐゴシック"/>
            <family val="3"/>
            <charset val="128"/>
          </rPr>
          <t>　</t>
        </r>
        <r>
          <rPr>
            <u/>
            <sz val="12"/>
            <color indexed="81"/>
            <rFont val="ＭＳ Ｐゴシック"/>
            <family val="3"/>
            <charset val="128"/>
          </rPr>
          <t>再生資源利用計画書（実施書）</t>
        </r>
        <r>
          <rPr>
            <sz val="9"/>
            <color indexed="81"/>
            <rFont val="ＭＳ Ｐゴシック"/>
            <family val="3"/>
            <charset val="128"/>
          </rPr>
          <t xml:space="preserve">
</t>
        </r>
        <r>
          <rPr>
            <sz val="10"/>
            <color indexed="81"/>
            <rFont val="ＭＳ Ｐゴシック"/>
            <family val="3"/>
            <charset val="128"/>
          </rPr>
          <t>　次のいずれか１つでも満たす建設資材を搬入する建設工事
　・土砂…500m3以上
　・砕石・・・500t以上
　・加熱アスファルト混合物・・・200t以上</t>
        </r>
        <r>
          <rPr>
            <sz val="9"/>
            <color indexed="81"/>
            <rFont val="ＭＳ Ｐゴシック"/>
            <family val="3"/>
            <charset val="128"/>
          </rPr>
          <t xml:space="preserve">
　</t>
        </r>
        <r>
          <rPr>
            <u/>
            <sz val="12"/>
            <color indexed="81"/>
            <rFont val="ＭＳ Ｐゴシック"/>
            <family val="3"/>
            <charset val="128"/>
          </rPr>
          <t>再生資源利用促進計画書（実施書）</t>
        </r>
        <r>
          <rPr>
            <sz val="9"/>
            <color indexed="81"/>
            <rFont val="ＭＳ Ｐゴシック"/>
            <family val="3"/>
            <charset val="128"/>
          </rPr>
          <t xml:space="preserve">
</t>
        </r>
        <r>
          <rPr>
            <sz val="10"/>
            <color indexed="81"/>
            <rFont val="ＭＳ Ｐゴシック"/>
            <family val="3"/>
            <charset val="128"/>
          </rPr>
          <t>　次のいずれか１つでも満たす指定副産物を搬出する建設工事
　・土砂・・・500m3以上
　・コンクリート塊
　 アスファルト・コンクリート塊
　 建設発生木材　　　　　　　　　・・・合計200t以上</t>
        </r>
      </text>
    </comment>
  </commentList>
</comments>
</file>

<file path=xl/comments6.xml><?xml version="1.0" encoding="utf-8"?>
<comments xmlns="http://schemas.openxmlformats.org/spreadsheetml/2006/main">
  <authors>
    <author>福岡県流域下水道事務所</author>
  </authors>
  <commentList>
    <comment ref="K8" authorId="0" shapeId="0">
      <text>
        <r>
          <rPr>
            <sz val="11"/>
            <color indexed="81"/>
            <rFont val="ＭＳ Ｐゴシック"/>
            <family val="3"/>
            <charset val="128"/>
          </rPr>
          <t>中間処理後産廃形状が変化する場合はルート上部に記載すること
例：
紙くず→（中間処理：焼却）→燃え殻</t>
        </r>
      </text>
    </comment>
  </commentList>
</comments>
</file>

<file path=xl/comments7.xml><?xml version="1.0" encoding="utf-8"?>
<comments xmlns="http://schemas.openxmlformats.org/spreadsheetml/2006/main">
  <authors>
    <author>流域　大石</author>
  </authors>
  <commentList>
    <comment ref="I33" authorId="0" shapeId="0">
      <text>
        <r>
          <rPr>
            <b/>
            <sz val="12"/>
            <color indexed="81"/>
            <rFont val="ＭＳ Ｐゴシック"/>
            <family val="3"/>
            <charset val="128"/>
          </rPr>
          <t>資源有効利用促進法に定められた一定規模以上の工事</t>
        </r>
        <r>
          <rPr>
            <b/>
            <sz val="9"/>
            <color indexed="81"/>
            <rFont val="ＭＳ Ｐゴシック"/>
            <family val="3"/>
            <charset val="128"/>
          </rPr>
          <t xml:space="preserve">
</t>
        </r>
        <r>
          <rPr>
            <u/>
            <sz val="10"/>
            <color indexed="81"/>
            <rFont val="ＭＳ Ｐゴシック"/>
            <family val="3"/>
            <charset val="128"/>
          </rPr>
          <t>　再生資源利用計画書（実施書）</t>
        </r>
        <r>
          <rPr>
            <sz val="9"/>
            <color indexed="81"/>
            <rFont val="ＭＳ Ｐゴシック"/>
            <family val="3"/>
            <charset val="128"/>
          </rPr>
          <t xml:space="preserve">
　次のいずれか１つでも満たす建設資材を搬入する建設工事
　・土砂…500m3以上
　・砕石・・・500t以上
　・加熱アスファルト混合物・・・200t以上</t>
        </r>
        <r>
          <rPr>
            <b/>
            <sz val="9"/>
            <color indexed="81"/>
            <rFont val="ＭＳ Ｐゴシック"/>
            <family val="3"/>
            <charset val="128"/>
          </rPr>
          <t xml:space="preserve">
</t>
        </r>
        <r>
          <rPr>
            <u/>
            <sz val="10"/>
            <color indexed="81"/>
            <rFont val="ＭＳ Ｐゴシック"/>
            <family val="3"/>
            <charset val="128"/>
          </rPr>
          <t xml:space="preserve">
　再生資源利用促進計画書（実施書）</t>
        </r>
        <r>
          <rPr>
            <b/>
            <sz val="9"/>
            <color indexed="81"/>
            <rFont val="ＭＳ Ｐゴシック"/>
            <family val="3"/>
            <charset val="128"/>
          </rPr>
          <t xml:space="preserve">
</t>
        </r>
        <r>
          <rPr>
            <sz val="9"/>
            <color indexed="81"/>
            <rFont val="ＭＳ Ｐゴシック"/>
            <family val="3"/>
            <charset val="128"/>
          </rPr>
          <t>　次のいずれか１つでも満たす指定副産物を搬出する建設工事
　・土砂・・・500m3以上
　・コンクリート塊
　 アスファルト・コンクリート塊
　 建設発生木材　　　　　　　　　・・・合計200t以上</t>
        </r>
        <r>
          <rPr>
            <b/>
            <sz val="9"/>
            <color indexed="81"/>
            <rFont val="ＭＳ Ｐゴシック"/>
            <family val="3"/>
            <charset val="128"/>
          </rPr>
          <t xml:space="preserve">
</t>
        </r>
      </text>
    </comment>
  </commentList>
</comments>
</file>

<file path=xl/comments8.xml><?xml version="1.0" encoding="utf-8"?>
<comments xmlns="http://schemas.openxmlformats.org/spreadsheetml/2006/main">
  <authors>
    <author>流域　大石</author>
  </authors>
  <commentList>
    <comment ref="I9" authorId="0" shapeId="0">
      <text>
        <r>
          <rPr>
            <b/>
            <sz val="11"/>
            <color indexed="81"/>
            <rFont val="ＭＳ Ｐゴシック"/>
            <family val="3"/>
            <charset val="128"/>
          </rPr>
          <t>搬出品目と数量の単位をプルダウンから選択すること。</t>
        </r>
        <r>
          <rPr>
            <b/>
            <sz val="9"/>
            <color indexed="81"/>
            <rFont val="ＭＳ Ｐゴシック"/>
            <family val="3"/>
            <charset val="128"/>
          </rPr>
          <t xml:space="preserve">
</t>
        </r>
      </text>
    </comment>
  </commentList>
</comments>
</file>

<file path=xl/comments9.xml><?xml version="1.0" encoding="utf-8"?>
<comments xmlns="http://schemas.openxmlformats.org/spreadsheetml/2006/main">
  <authors>
    <author>流域　大石</author>
  </authors>
  <commentList>
    <comment ref="A30" authorId="0" shapeId="0">
      <text>
        <r>
          <rPr>
            <b/>
            <sz val="12"/>
            <color indexed="81"/>
            <rFont val="ＭＳ Ｐゴシック"/>
            <family val="3"/>
            <charset val="128"/>
          </rPr>
          <t>資源利用促進法に定められた一定規模以上の工事</t>
        </r>
        <r>
          <rPr>
            <sz val="9"/>
            <color indexed="81"/>
            <rFont val="ＭＳ Ｐゴシック"/>
            <family val="3"/>
            <charset val="128"/>
          </rPr>
          <t xml:space="preserve">
</t>
        </r>
        <r>
          <rPr>
            <u/>
            <sz val="12"/>
            <color indexed="81"/>
            <rFont val="ＭＳ Ｐゴシック"/>
            <family val="3"/>
            <charset val="128"/>
          </rPr>
          <t>　再生資源利用計画書（実施書）</t>
        </r>
        <r>
          <rPr>
            <sz val="9"/>
            <color indexed="81"/>
            <rFont val="ＭＳ Ｐゴシック"/>
            <family val="3"/>
            <charset val="128"/>
          </rPr>
          <t xml:space="preserve">
</t>
        </r>
        <r>
          <rPr>
            <sz val="11"/>
            <color indexed="81"/>
            <rFont val="ＭＳ Ｐゴシック"/>
            <family val="3"/>
            <charset val="128"/>
          </rPr>
          <t xml:space="preserve">　次のいずれか１つでも満たす建設資材を搬入する建設工事
　・土砂…500m3以上
　・砕石・・・500t以上
　・加熱アスファルト混合物・・・200t以上
</t>
        </r>
        <r>
          <rPr>
            <u/>
            <sz val="12"/>
            <color indexed="81"/>
            <rFont val="ＭＳ Ｐゴシック"/>
            <family val="3"/>
            <charset val="128"/>
          </rPr>
          <t xml:space="preserve">
　再生資源利用促進計画書（実施書）</t>
        </r>
        <r>
          <rPr>
            <sz val="9"/>
            <color indexed="81"/>
            <rFont val="ＭＳ Ｐゴシック"/>
            <family val="3"/>
            <charset val="128"/>
          </rPr>
          <t xml:space="preserve">
</t>
        </r>
        <r>
          <rPr>
            <sz val="11"/>
            <color indexed="81"/>
            <rFont val="ＭＳ Ｐゴシック"/>
            <family val="3"/>
            <charset val="128"/>
          </rPr>
          <t>　次のいずれか１つでも満たす指定副産物を搬出する建設工事
　・土砂・・・500m3以上
　・コンクリート塊
　 アスファルト・コンクリート塊
　 建設発生木材　　　　　　　　　・・・合計200t以上</t>
        </r>
      </text>
    </comment>
  </commentList>
</comments>
</file>

<file path=xl/sharedStrings.xml><?xml version="1.0" encoding="utf-8"?>
<sst xmlns="http://schemas.openxmlformats.org/spreadsheetml/2006/main" count="3725" uniqueCount="1904">
  <si>
    <t>2.再生無筋コンクリート二次製品</t>
  </si>
  <si>
    <t>コンクリート及び鉄から成る建設資材について</t>
  </si>
  <si>
    <t>3.上層路盤</t>
  </si>
  <si>
    <t>4.歩道</t>
  </si>
  <si>
    <t>2.他の工事現場（陸上）</t>
  </si>
  <si>
    <t>2.再生材の利用の指示なし</t>
  </si>
  <si>
    <t>注1:再生資材利用量について</t>
  </si>
  <si>
    <t>1.有筋コンクリート二次製品</t>
  </si>
  <si>
    <t>2.その他</t>
  </si>
  <si>
    <t>5.その他（駐車場舗装、敷地内舗装等）</t>
  </si>
  <si>
    <t>3.他の工事現場（海上）</t>
  </si>
  <si>
    <t>1.再生有筋コンクリート二次製品</t>
  </si>
  <si>
    <t>木材について</t>
  </si>
  <si>
    <t>土砂について</t>
  </si>
  <si>
    <t>4.再資源化施設</t>
  </si>
  <si>
    <t>アスファルト混合物等で、利用した</t>
  </si>
  <si>
    <t>1.木材（ボード類を除く）</t>
  </si>
  <si>
    <t>2.木質ボード</t>
  </si>
  <si>
    <t>1.道路路体</t>
  </si>
  <si>
    <t>2.路床</t>
  </si>
  <si>
    <t>3.河川築堤</t>
  </si>
  <si>
    <t>5.ストックヤード</t>
  </si>
  <si>
    <t>1.再生木材（ボード類を除く）</t>
  </si>
  <si>
    <t>2.再生木質ボード</t>
  </si>
  <si>
    <t>再生材（製品）の中に、新材が混入し</t>
  </si>
  <si>
    <t>4.構造物等の裏込材、埋戻し用</t>
  </si>
  <si>
    <t>ている場合であっても、新材混入分を</t>
  </si>
  <si>
    <t>1.粗粒度アスコン</t>
  </si>
  <si>
    <t>5.宅地造成用</t>
  </si>
  <si>
    <t>6.水面埋立用</t>
  </si>
  <si>
    <t>1.再生粗粒度アスコン</t>
  </si>
  <si>
    <t>含んだ再生資材（製品）の利用量を</t>
  </si>
  <si>
    <t>2.密粒度アスコン</t>
  </si>
  <si>
    <t>7.ほ場整備（農地整備）</t>
  </si>
  <si>
    <t>2.再生密粒度アスコン</t>
  </si>
  <si>
    <t>記入してください。</t>
  </si>
  <si>
    <t>3.細粒度アスコン</t>
  </si>
  <si>
    <t>8.その他（具体的に記入）</t>
  </si>
  <si>
    <t>3.再生細粒度アスコン</t>
  </si>
  <si>
    <t>砕石について</t>
  </si>
  <si>
    <t>1.舗装の下層路盤材</t>
  </si>
  <si>
    <t>1.第一種建設発生土</t>
  </si>
  <si>
    <t>2.第二種建設発生土</t>
  </si>
  <si>
    <t>3.第三種建設発生土</t>
  </si>
  <si>
    <t>2.舗装の上層路盤材</t>
  </si>
  <si>
    <t>裏面にも御記入ください</t>
  </si>
  <si>
    <t>4.第四種建設発生土</t>
  </si>
  <si>
    <t>5.浚渫土</t>
  </si>
  <si>
    <t>6.土質改良土</t>
  </si>
  <si>
    <t>3.構造物の裏込材、基礎材</t>
  </si>
  <si>
    <t>　県外、当社関連会社からの納品の方が安価なため。</t>
    <rPh sb="1" eb="3">
      <t>ケンガイ</t>
    </rPh>
    <rPh sb="4" eb="6">
      <t>トウシャ</t>
    </rPh>
    <rPh sb="6" eb="8">
      <t>カンレン</t>
    </rPh>
    <rPh sb="8" eb="10">
      <t>ガイシャ</t>
    </rPh>
    <rPh sb="13" eb="15">
      <t>ノウヒン</t>
    </rPh>
    <rPh sb="16" eb="17">
      <t>ホウ</t>
    </rPh>
    <rPh sb="18" eb="20">
      <t>アンカ</t>
    </rPh>
    <phoneticPr fontId="13"/>
  </si>
  <si>
    <t>7.建設汚泥改良土</t>
  </si>
  <si>
    <t>8.再生コンクリート砂</t>
  </si>
  <si>
    <t>4.その他（具体的に記入）</t>
  </si>
  <si>
    <t>9.山砂、山土等の購入土、採取土</t>
  </si>
  <si>
    <t>1.クラッシャーラン</t>
  </si>
  <si>
    <t>2.粒度調整砕石</t>
  </si>
  <si>
    <t>3.鉱さい</t>
  </si>
  <si>
    <t>4.単粒度砕石</t>
  </si>
  <si>
    <t>1.再生クラッシャーラン</t>
  </si>
  <si>
    <t>2.再生粒度調整砕石</t>
  </si>
  <si>
    <t>5.ぐり石、割ぐり石</t>
  </si>
  <si>
    <t>4.その他</t>
  </si>
  <si>
    <t>建築工事において、解体と新築工事を一体的に施工する場合は、解体分と</t>
  </si>
  <si>
    <t>裏面</t>
  </si>
  <si>
    <t>1.工事概要</t>
  </si>
  <si>
    <t>新築分の数量を区分し、それぞれ別に様式を作成して下さい。</t>
  </si>
  <si>
    <t>1.山砂利等採取跡地</t>
  </si>
  <si>
    <t>建 設 副 産 物</t>
  </si>
  <si>
    <t>現場内利用・減量</t>
  </si>
  <si>
    <t>現　場　外　搬　出　に　つ　い　て</t>
  </si>
  <si>
    <t>再生資源利用</t>
  </si>
  <si>
    <t>の　種　類</t>
  </si>
  <si>
    <t>現　場　内　利　用</t>
  </si>
  <si>
    <t>減　量　化</t>
  </si>
  <si>
    <t>搬　出　先　名　称</t>
  </si>
  <si>
    <t>搬出先</t>
  </si>
  <si>
    <t>受入地</t>
  </si>
  <si>
    <t>促　進　率</t>
  </si>
  <si>
    <t>場外搬出時</t>
  </si>
  <si>
    <t>（掘削等）</t>
  </si>
  <si>
    <t>減量法</t>
  </si>
  <si>
    <t>区分</t>
  </si>
  <si>
    <t>運搬距離</t>
  </si>
  <si>
    <t>の種類</t>
  </si>
  <si>
    <t>の用途</t>
  </si>
  <si>
    <t>うち現場内</t>
  </si>
  <si>
    <t>の性状</t>
  </si>
  <si>
    <t>=②+③+④</t>
  </si>
  <si>
    <t>ｺｰﾄﾞ</t>
  </si>
  <si>
    <t>どちらかに○を</t>
  </si>
  <si>
    <t>改良分</t>
  </si>
  <si>
    <t>利用促進量</t>
  </si>
  <si>
    <t>（％）</t>
  </si>
  <si>
    <t>*10</t>
  </si>
  <si>
    <t>*11</t>
  </si>
  <si>
    <t>わたる時は、用紙を換えて下さい。</t>
  </si>
  <si>
    <t>付けて下さい</t>
  </si>
  <si>
    <t>ｺｰﾄﾞ＊12</t>
  </si>
  <si>
    <t>*13</t>
  </si>
  <si>
    <t>*14</t>
  </si>
  <si>
    <t>（注２）</t>
  </si>
  <si>
    <t>搬出先1</t>
  </si>
  <si>
    <t>公共　民間</t>
  </si>
  <si>
    <t>km</t>
  </si>
  <si>
    <t>トン</t>
  </si>
  <si>
    <t>搬出先2</t>
  </si>
  <si>
    <t>アスファルト・
コンクリート塊</t>
  </si>
  <si>
    <t>建 設 汚 泥</t>
  </si>
  <si>
    <t>建設混合廃棄物</t>
  </si>
  <si>
    <t>紙くず</t>
  </si>
  <si>
    <t>ｱｽﾍﾞｽﾄ
（飛散性）</t>
  </si>
  <si>
    <t>第　一　種</t>
  </si>
  <si>
    <t>第　二　種</t>
  </si>
  <si>
    <t>第　三　種</t>
  </si>
  <si>
    <t>第　四　種</t>
  </si>
  <si>
    <t>土</t>
  </si>
  <si>
    <t>合　計</t>
  </si>
  <si>
    <t>コード*10</t>
  </si>
  <si>
    <t>コード*11</t>
  </si>
  <si>
    <t>コード*12</t>
  </si>
  <si>
    <t>1.路盤材</t>
  </si>
  <si>
    <t>2.裏込材</t>
  </si>
  <si>
    <t>1.焼却</t>
  </si>
  <si>
    <t>2.脱水</t>
  </si>
  <si>
    <t>注2:再生資源利用促進量について</t>
  </si>
  <si>
    <t>3.埋戻し材</t>
  </si>
  <si>
    <t>3.天日乾燥</t>
  </si>
  <si>
    <t>1.Ａ指定処分</t>
  </si>
  <si>
    <t>（発注時に指定されたもの）</t>
  </si>
  <si>
    <t>1.他の工事現場（内陸：公共、民間を含む）</t>
  </si>
  <si>
    <t>6.最終処分場（海面処分場）</t>
  </si>
  <si>
    <t>現場外搬出量④のうち、搬出先の種類</t>
  </si>
  <si>
    <t>2.Ｂ指定処分（もしくは準指定処分）</t>
  </si>
  <si>
    <t>7.最終処分場（内陸処分場）</t>
  </si>
  <si>
    <t>（コード*13）が1.～5.の合計</t>
  </si>
  <si>
    <t>（発注時には指定されていないが、</t>
  </si>
  <si>
    <t>発注後に設計変更し指定処分とされたもの）</t>
  </si>
  <si>
    <t>代金を得た場合）</t>
  </si>
  <si>
    <t>3.自由処分</t>
  </si>
  <si>
    <t>4.建設発生土ストックヤード（再利用工事が決まっている</t>
  </si>
  <si>
    <t>場合）</t>
  </si>
  <si>
    <t>左記金額のうち特定資材廃棄物の処理費用</t>
    <phoneticPr fontId="13"/>
  </si>
  <si>
    <t>※解体工事については、建築面積を御記入いただかなくても結構です。</t>
    <phoneticPr fontId="13"/>
  </si>
  <si>
    <r>
      <t>締めｍ</t>
    </r>
    <r>
      <rPr>
        <vertAlign val="superscript"/>
        <sz val="8"/>
        <rFont val="ＭＳ Ｐゴシック"/>
        <family val="3"/>
        <charset val="128"/>
      </rPr>
      <t>3</t>
    </r>
    <rPh sb="0" eb="1">
      <t>シ</t>
    </rPh>
    <phoneticPr fontId="13"/>
  </si>
  <si>
    <r>
      <t>地山ｍ</t>
    </r>
    <r>
      <rPr>
        <vertAlign val="superscript"/>
        <sz val="8"/>
        <rFont val="ＭＳ Ｐゴシック"/>
        <family val="3"/>
        <charset val="128"/>
      </rPr>
      <t>3</t>
    </r>
    <rPh sb="0" eb="1">
      <t>ジ</t>
    </rPh>
    <rPh sb="1" eb="2">
      <t>ヤマ</t>
    </rPh>
    <phoneticPr fontId="13"/>
  </si>
  <si>
    <r>
      <t>地山ｍ</t>
    </r>
    <r>
      <rPr>
        <vertAlign val="superscript"/>
        <sz val="8"/>
        <rFont val="ＭＳ Ｐゴシック"/>
        <family val="3"/>
        <charset val="128"/>
      </rPr>
      <t>3</t>
    </r>
    <phoneticPr fontId="13"/>
  </si>
  <si>
    <t>浚 渫 土</t>
    <phoneticPr fontId="13"/>
  </si>
  <si>
    <t>（住所・ＴＥＬ）</t>
  </si>
  <si>
    <t>建  設  副  産  物  処  理  計  画  書</t>
    <rPh sb="0" eb="1">
      <t>ダテ</t>
    </rPh>
    <rPh sb="3" eb="4">
      <t>シツラ</t>
    </rPh>
    <rPh sb="6" eb="7">
      <t>フク</t>
    </rPh>
    <rPh sb="9" eb="10">
      <t>サン</t>
    </rPh>
    <rPh sb="12" eb="13">
      <t>モノ</t>
    </rPh>
    <rPh sb="15" eb="16">
      <t>トコロ</t>
    </rPh>
    <rPh sb="18" eb="19">
      <t>リ</t>
    </rPh>
    <rPh sb="21" eb="22">
      <t>ケイ</t>
    </rPh>
    <rPh sb="24" eb="25">
      <t>ガ</t>
    </rPh>
    <rPh sb="27" eb="28">
      <t>ショ</t>
    </rPh>
    <phoneticPr fontId="13"/>
  </si>
  <si>
    <t>工　事　名　称</t>
    <rPh sb="0" eb="7">
      <t>コウジメイショウ</t>
    </rPh>
    <phoneticPr fontId="13"/>
  </si>
  <si>
    <t>住　　 所</t>
    <rPh sb="0" eb="1">
      <t>ジュウ</t>
    </rPh>
    <rPh sb="4" eb="5">
      <t>トコロ</t>
    </rPh>
    <phoneticPr fontId="13"/>
  </si>
  <si>
    <t>工　事　場　所</t>
    <rPh sb="0" eb="3">
      <t>コウジ</t>
    </rPh>
    <rPh sb="4" eb="7">
      <t>バショ</t>
    </rPh>
    <phoneticPr fontId="13"/>
  </si>
  <si>
    <t>工　　　　　期</t>
    <rPh sb="0" eb="1">
      <t>コウ</t>
    </rPh>
    <rPh sb="6" eb="7">
      <t>キ</t>
    </rPh>
    <phoneticPr fontId="13"/>
  </si>
  <si>
    <t>千円　</t>
    <rPh sb="0" eb="2">
      <t>センエン</t>
    </rPh>
    <phoneticPr fontId="13"/>
  </si>
  <si>
    <t>現場代理人氏名</t>
    <rPh sb="0" eb="2">
      <t>ゲンバ</t>
    </rPh>
    <rPh sb="2" eb="5">
      <t>ダイリニン</t>
    </rPh>
    <rPh sb="5" eb="7">
      <t>シメイ</t>
    </rPh>
    <phoneticPr fontId="13"/>
  </si>
  <si>
    <t>１．工　事　概　要</t>
    <rPh sb="2" eb="9">
      <t>コウジガイヨウ</t>
    </rPh>
    <phoneticPr fontId="13"/>
  </si>
  <si>
    <t>工　事　種　別</t>
    <rPh sb="0" eb="1">
      <t>コウ</t>
    </rPh>
    <rPh sb="2" eb="3">
      <t>コト</t>
    </rPh>
    <rPh sb="4" eb="5">
      <t>タネ</t>
    </rPh>
    <rPh sb="6" eb="7">
      <t>ベツ</t>
    </rPh>
    <phoneticPr fontId="13"/>
  </si>
  <si>
    <t>工 事 概 要 等</t>
    <rPh sb="0" eb="1">
      <t>コウ</t>
    </rPh>
    <rPh sb="2" eb="3">
      <t>コト</t>
    </rPh>
    <rPh sb="4" eb="5">
      <t>オオムネ</t>
    </rPh>
    <rPh sb="6" eb="7">
      <t>ヨウ</t>
    </rPh>
    <rPh sb="8" eb="9">
      <t>トウ</t>
    </rPh>
    <phoneticPr fontId="13"/>
  </si>
  <si>
    <t>施 工 条 件 等</t>
    <rPh sb="0" eb="1">
      <t>ホドコ</t>
    </rPh>
    <rPh sb="2" eb="3">
      <t>タクミ</t>
    </rPh>
    <rPh sb="4" eb="5">
      <t>ジョウ</t>
    </rPh>
    <rPh sb="6" eb="7">
      <t>ケン</t>
    </rPh>
    <rPh sb="8" eb="9">
      <t>トウ</t>
    </rPh>
    <phoneticPr fontId="13"/>
  </si>
  <si>
    <t>特別管理産業廃棄物の有無</t>
    <rPh sb="0" eb="2">
      <t>トクベツ</t>
    </rPh>
    <rPh sb="2" eb="4">
      <t>カンリ</t>
    </rPh>
    <rPh sb="4" eb="6">
      <t>サンギョウ</t>
    </rPh>
    <rPh sb="6" eb="9">
      <t>ハイキブツ</t>
    </rPh>
    <rPh sb="10" eb="12">
      <t>ウム</t>
    </rPh>
    <phoneticPr fontId="13"/>
  </si>
  <si>
    <t>有　　　・　　　無</t>
    <rPh sb="0" eb="1">
      <t>ア</t>
    </rPh>
    <rPh sb="8" eb="9">
      <t>ナ</t>
    </rPh>
    <phoneticPr fontId="13"/>
  </si>
  <si>
    <t>２．建設副産物処理計画</t>
    <rPh sb="2" eb="4">
      <t>ケンセツ</t>
    </rPh>
    <rPh sb="4" eb="7">
      <t>フクサンブツ</t>
    </rPh>
    <rPh sb="7" eb="9">
      <t>ショリ</t>
    </rPh>
    <rPh sb="9" eb="11">
      <t>ケイカク</t>
    </rPh>
    <phoneticPr fontId="13"/>
  </si>
  <si>
    <t>種　　　　　　類</t>
    <rPh sb="0" eb="8">
      <t>シュルイ</t>
    </rPh>
    <phoneticPr fontId="13"/>
  </si>
  <si>
    <t>現　場　内　利　用</t>
    <rPh sb="0" eb="3">
      <t>ゲンバ</t>
    </rPh>
    <rPh sb="4" eb="5">
      <t>ナイ</t>
    </rPh>
    <rPh sb="6" eb="9">
      <t>リヨウ</t>
    </rPh>
    <phoneticPr fontId="13"/>
  </si>
  <si>
    <t>電気設備工事に関する材料承認の必要な材料とは下記のとおりとする。</t>
    <rPh sb="0" eb="2">
      <t>デンキ</t>
    </rPh>
    <rPh sb="2" eb="4">
      <t>セツビ</t>
    </rPh>
    <rPh sb="4" eb="6">
      <t>コウジ</t>
    </rPh>
    <rPh sb="7" eb="8">
      <t>カン</t>
    </rPh>
    <rPh sb="10" eb="12">
      <t>ザイリョウ</t>
    </rPh>
    <rPh sb="12" eb="14">
      <t>ショウニン</t>
    </rPh>
    <rPh sb="15" eb="17">
      <t>ヒツヨウ</t>
    </rPh>
    <rPh sb="18" eb="20">
      <t>ザイリョウ</t>
    </rPh>
    <rPh sb="22" eb="24">
      <t>カキ</t>
    </rPh>
    <phoneticPr fontId="13"/>
  </si>
  <si>
    <t>電線・ケーブル類</t>
    <rPh sb="0" eb="2">
      <t>デンセン</t>
    </rPh>
    <rPh sb="7" eb="8">
      <t>ルイ</t>
    </rPh>
    <phoneticPr fontId="13"/>
  </si>
  <si>
    <t>電線管類</t>
    <rPh sb="0" eb="2">
      <t>デンセン</t>
    </rPh>
    <rPh sb="2" eb="3">
      <t>カン</t>
    </rPh>
    <rPh sb="3" eb="4">
      <t>ルイ</t>
    </rPh>
    <phoneticPr fontId="13"/>
  </si>
  <si>
    <t>ケーブルラック・ダクト類</t>
    <rPh sb="11" eb="12">
      <t>ルイ</t>
    </rPh>
    <phoneticPr fontId="13"/>
  </si>
  <si>
    <t>コンクリート製品類</t>
    <rPh sb="6" eb="9">
      <t>セイヒンルイ</t>
    </rPh>
    <phoneticPr fontId="13"/>
  </si>
  <si>
    <t>電柱類</t>
    <rPh sb="0" eb="2">
      <t>デンチュウ</t>
    </rPh>
    <rPh sb="2" eb="3">
      <t>ルイ</t>
    </rPh>
    <phoneticPr fontId="13"/>
  </si>
  <si>
    <t>避雷器具類</t>
    <rPh sb="0" eb="2">
      <t>ヒライ</t>
    </rPh>
    <rPh sb="2" eb="4">
      <t>キグ</t>
    </rPh>
    <rPh sb="4" eb="5">
      <t>ルイ</t>
    </rPh>
    <phoneticPr fontId="13"/>
  </si>
  <si>
    <t>接地材料類</t>
    <rPh sb="0" eb="2">
      <t>セッチ</t>
    </rPh>
    <rPh sb="2" eb="4">
      <t>ザイリョウ</t>
    </rPh>
    <rPh sb="4" eb="5">
      <t>ルイ</t>
    </rPh>
    <phoneticPr fontId="13"/>
  </si>
  <si>
    <t>その他材料</t>
    <rPh sb="2" eb="3">
      <t>タ</t>
    </rPh>
    <rPh sb="3" eb="5">
      <t>ザイリョウ</t>
    </rPh>
    <phoneticPr fontId="13"/>
  </si>
  <si>
    <t>円（税込み）</t>
    <rPh sb="0" eb="1">
      <t>エン</t>
    </rPh>
    <rPh sb="2" eb="4">
      <t>ゼイコ</t>
    </rPh>
    <phoneticPr fontId="13"/>
  </si>
  <si>
    <t>電線、電力ケーブル、制御ケーブル、光ファイバケーブル、通信ケーブル、コード、端末処理材、直線接続材等</t>
    <rPh sb="0" eb="2">
      <t>デンセン</t>
    </rPh>
    <rPh sb="3" eb="5">
      <t>デンリョク</t>
    </rPh>
    <rPh sb="10" eb="12">
      <t>セイギョ</t>
    </rPh>
    <rPh sb="17" eb="18">
      <t>ヒカリ</t>
    </rPh>
    <rPh sb="27" eb="29">
      <t>ツウシン</t>
    </rPh>
    <rPh sb="38" eb="40">
      <t>タンマツ</t>
    </rPh>
    <rPh sb="40" eb="43">
      <t>ショリザイ</t>
    </rPh>
    <rPh sb="44" eb="46">
      <t>チョクセン</t>
    </rPh>
    <rPh sb="46" eb="48">
      <t>セツゾク</t>
    </rPh>
    <rPh sb="48" eb="49">
      <t>ザイ</t>
    </rPh>
    <rPh sb="49" eb="50">
      <t>トウ</t>
    </rPh>
    <phoneticPr fontId="13"/>
  </si>
  <si>
    <t>適　　用</t>
    <rPh sb="0" eb="1">
      <t>テキ</t>
    </rPh>
    <rPh sb="3" eb="4">
      <t>ヨウ</t>
    </rPh>
    <phoneticPr fontId="13"/>
  </si>
  <si>
    <t>類　　別</t>
    <rPh sb="0" eb="1">
      <t>タグイ</t>
    </rPh>
    <rPh sb="3" eb="4">
      <t>ベツ</t>
    </rPh>
    <phoneticPr fontId="13"/>
  </si>
  <si>
    <t>品　　　目</t>
    <rPh sb="0" eb="1">
      <t>ヒン</t>
    </rPh>
    <rPh sb="4" eb="5">
      <t>メ</t>
    </rPh>
    <phoneticPr fontId="13"/>
  </si>
  <si>
    <t>金属管、可とう電線管、合成樹脂管、波付硬質合成樹脂管、ボックス類等</t>
    <rPh sb="0" eb="3">
      <t>キンゾクカン</t>
    </rPh>
    <rPh sb="4" eb="5">
      <t>カ</t>
    </rPh>
    <rPh sb="7" eb="9">
      <t>デンセン</t>
    </rPh>
    <rPh sb="9" eb="10">
      <t>カン</t>
    </rPh>
    <rPh sb="11" eb="13">
      <t>ゴウセイ</t>
    </rPh>
    <rPh sb="13" eb="15">
      <t>ジュシ</t>
    </rPh>
    <rPh sb="15" eb="16">
      <t>カン</t>
    </rPh>
    <rPh sb="17" eb="18">
      <t>ナミ</t>
    </rPh>
    <rPh sb="18" eb="19">
      <t>ツ</t>
    </rPh>
    <rPh sb="19" eb="21">
      <t>コウシツ</t>
    </rPh>
    <rPh sb="21" eb="23">
      <t>ゴウセイ</t>
    </rPh>
    <rPh sb="23" eb="25">
      <t>ジュシ</t>
    </rPh>
    <rPh sb="25" eb="26">
      <t>カン</t>
    </rPh>
    <rPh sb="31" eb="32">
      <t>ルイ</t>
    </rPh>
    <rPh sb="32" eb="33">
      <t>トウ</t>
    </rPh>
    <phoneticPr fontId="13"/>
  </si>
  <si>
    <t>ケーブルラック、ダクト、バスダクト、フロアダクト、レースウェイ、金属線ぴ等</t>
    <rPh sb="32" eb="34">
      <t>キンゾク</t>
    </rPh>
    <rPh sb="34" eb="35">
      <t>セン</t>
    </rPh>
    <rPh sb="36" eb="37">
      <t>トウ</t>
    </rPh>
    <phoneticPr fontId="13"/>
  </si>
  <si>
    <t>マンホール、ハンドホール、遠心力鉄筋コンクリート管、鉄筋コンクリートケーブルトラフ、埋設標柱等</t>
    <rPh sb="13" eb="16">
      <t>エンシンリョク</t>
    </rPh>
    <rPh sb="16" eb="18">
      <t>テッキン</t>
    </rPh>
    <rPh sb="24" eb="25">
      <t>カン</t>
    </rPh>
    <rPh sb="26" eb="28">
      <t>テッキン</t>
    </rPh>
    <rPh sb="42" eb="44">
      <t>マイセツ</t>
    </rPh>
    <rPh sb="44" eb="46">
      <t>ヒョウチュウ</t>
    </rPh>
    <rPh sb="46" eb="47">
      <t>トウ</t>
    </rPh>
    <phoneticPr fontId="13"/>
  </si>
  <si>
    <t>木柱、コンクリート柱、パンサーマスト、鋼管ポール、装柱金物類等</t>
    <rPh sb="0" eb="1">
      <t>キ</t>
    </rPh>
    <rPh sb="1" eb="2">
      <t>チュウ</t>
    </rPh>
    <rPh sb="9" eb="10">
      <t>チュウ</t>
    </rPh>
    <rPh sb="19" eb="21">
      <t>コウカン</t>
    </rPh>
    <rPh sb="25" eb="27">
      <t>ソウチュウ</t>
    </rPh>
    <rPh sb="27" eb="29">
      <t>カナモノ</t>
    </rPh>
    <rPh sb="29" eb="30">
      <t>ルイ</t>
    </rPh>
    <rPh sb="30" eb="31">
      <t>トウ</t>
    </rPh>
    <phoneticPr fontId="13"/>
  </si>
  <si>
    <t>避雷器（装柱用）等</t>
    <rPh sb="0" eb="3">
      <t>ヒライキ</t>
    </rPh>
    <rPh sb="4" eb="6">
      <t>ソウチュウ</t>
    </rPh>
    <rPh sb="6" eb="7">
      <t>ヨウ</t>
    </rPh>
    <rPh sb="8" eb="9">
      <t>トウ</t>
    </rPh>
    <phoneticPr fontId="13"/>
  </si>
  <si>
    <t>接地端子箱、接地極板、接地棒、接地埋設標等</t>
    <rPh sb="0" eb="2">
      <t>セッチ</t>
    </rPh>
    <rPh sb="2" eb="4">
      <t>タンシ</t>
    </rPh>
    <rPh sb="4" eb="5">
      <t>バコ</t>
    </rPh>
    <rPh sb="6" eb="8">
      <t>セッチ</t>
    </rPh>
    <rPh sb="8" eb="9">
      <t>キョク</t>
    </rPh>
    <rPh sb="9" eb="10">
      <t>バン</t>
    </rPh>
    <rPh sb="11" eb="13">
      <t>セッチ</t>
    </rPh>
    <rPh sb="13" eb="14">
      <t>ボウ</t>
    </rPh>
    <rPh sb="15" eb="17">
      <t>セッチ</t>
    </rPh>
    <rPh sb="17" eb="19">
      <t>マイセツ</t>
    </rPh>
    <rPh sb="19" eb="20">
      <t>ヒョウ</t>
    </rPh>
    <rPh sb="20" eb="21">
      <t>トウ</t>
    </rPh>
    <phoneticPr fontId="13"/>
  </si>
  <si>
    <t>フリーアクセスフロア、碍子、電力ヒューズ、鋼管、鋼材、型枠、コンクリート等</t>
    <rPh sb="11" eb="13">
      <t>ガイシ</t>
    </rPh>
    <rPh sb="14" eb="16">
      <t>デンリョク</t>
    </rPh>
    <rPh sb="21" eb="23">
      <t>コウカン</t>
    </rPh>
    <rPh sb="24" eb="26">
      <t>コウザイ</t>
    </rPh>
    <rPh sb="27" eb="29">
      <t>カタワク</t>
    </rPh>
    <rPh sb="36" eb="37">
      <t>トウ</t>
    </rPh>
    <phoneticPr fontId="13"/>
  </si>
  <si>
    <t>　　備考　各品目用付属品を含む。</t>
    <rPh sb="2" eb="4">
      <t>ビコウ</t>
    </rPh>
    <rPh sb="5" eb="8">
      <t>カクヒンモク</t>
    </rPh>
    <rPh sb="8" eb="9">
      <t>ヨウ</t>
    </rPh>
    <rPh sb="9" eb="12">
      <t>フゾクヒン</t>
    </rPh>
    <rPh sb="13" eb="14">
      <t>フク</t>
    </rPh>
    <phoneticPr fontId="13"/>
  </si>
  <si>
    <t>　　現場加工材料</t>
    <rPh sb="2" eb="4">
      <t>ゲンバ</t>
    </rPh>
    <rPh sb="4" eb="6">
      <t>カコウ</t>
    </rPh>
    <rPh sb="6" eb="8">
      <t>ザイリョウ</t>
    </rPh>
    <phoneticPr fontId="13"/>
  </si>
  <si>
    <t>　　　素材ないしは、半加工品として搬入し、加工を主体とする材料類（コンクリート製品類、接地</t>
    <rPh sb="3" eb="5">
      <t>ソザイ</t>
    </rPh>
    <rPh sb="10" eb="13">
      <t>ハンカコウ</t>
    </rPh>
    <rPh sb="13" eb="14">
      <t>ヒン</t>
    </rPh>
    <rPh sb="17" eb="19">
      <t>ハンニュウ</t>
    </rPh>
    <rPh sb="21" eb="23">
      <t>カコウ</t>
    </rPh>
    <rPh sb="24" eb="26">
      <t>シュタイ</t>
    </rPh>
    <rPh sb="29" eb="31">
      <t>ザイリョウ</t>
    </rPh>
    <rPh sb="31" eb="32">
      <t>ルイ</t>
    </rPh>
    <rPh sb="39" eb="42">
      <t>セイヒンルイ</t>
    </rPh>
    <rPh sb="43" eb="45">
      <t>セッチ</t>
    </rPh>
    <phoneticPr fontId="13"/>
  </si>
  <si>
    <t>　　電線路構成材料</t>
    <rPh sb="2" eb="4">
      <t>デンセン</t>
    </rPh>
    <rPh sb="4" eb="5">
      <t>ロ</t>
    </rPh>
    <rPh sb="5" eb="7">
      <t>コウセイ</t>
    </rPh>
    <rPh sb="7" eb="9">
      <t>ザイリョウ</t>
    </rPh>
    <phoneticPr fontId="13"/>
  </si>
  <si>
    <t>　　　機器間を直結し、有機的結合をする材料類（電線・ケーブル、電線管類及び付属品、ラック・</t>
    <rPh sb="3" eb="5">
      <t>キキ</t>
    </rPh>
    <rPh sb="5" eb="6">
      <t>カン</t>
    </rPh>
    <rPh sb="7" eb="9">
      <t>チョッケツ</t>
    </rPh>
    <rPh sb="11" eb="14">
      <t>ユウキテキ</t>
    </rPh>
    <rPh sb="14" eb="16">
      <t>ケツゴウ</t>
    </rPh>
    <rPh sb="19" eb="21">
      <t>ザイリョウ</t>
    </rPh>
    <rPh sb="21" eb="22">
      <t>ルイ</t>
    </rPh>
    <rPh sb="23" eb="25">
      <t>デンセン</t>
    </rPh>
    <rPh sb="31" eb="33">
      <t>デンセン</t>
    </rPh>
    <rPh sb="33" eb="34">
      <t>カン</t>
    </rPh>
    <rPh sb="34" eb="35">
      <t>ルイ</t>
    </rPh>
    <rPh sb="35" eb="36">
      <t>オヨ</t>
    </rPh>
    <rPh sb="37" eb="40">
      <t>フゾクヒン</t>
    </rPh>
    <phoneticPr fontId="13"/>
  </si>
  <si>
    <t>　　　ダクト類、トラフ等）</t>
    <rPh sb="6" eb="7">
      <t>ルイ</t>
    </rPh>
    <rPh sb="11" eb="12">
      <t>トウ</t>
    </rPh>
    <phoneticPr fontId="13"/>
  </si>
  <si>
    <t>　　一般機器</t>
    <rPh sb="2" eb="4">
      <t>イッパン</t>
    </rPh>
    <rPh sb="4" eb="6">
      <t>キキ</t>
    </rPh>
    <phoneticPr fontId="13"/>
  </si>
  <si>
    <t>　　　物価資料等に記載される製品等で、材料として取り扱われることが適当な機器（照明器具、</t>
    <rPh sb="3" eb="5">
      <t>ブッカ</t>
    </rPh>
    <rPh sb="5" eb="7">
      <t>シリョウ</t>
    </rPh>
    <rPh sb="7" eb="8">
      <t>トウ</t>
    </rPh>
    <rPh sb="9" eb="11">
      <t>キサイ</t>
    </rPh>
    <rPh sb="14" eb="16">
      <t>セイヒン</t>
    </rPh>
    <rPh sb="16" eb="17">
      <t>トウ</t>
    </rPh>
    <rPh sb="19" eb="21">
      <t>ザイリョウ</t>
    </rPh>
    <rPh sb="24" eb="25">
      <t>ト</t>
    </rPh>
    <rPh sb="26" eb="27">
      <t>アツカ</t>
    </rPh>
    <rPh sb="33" eb="35">
      <t>テキトウ</t>
    </rPh>
    <rPh sb="36" eb="38">
      <t>キキ</t>
    </rPh>
    <rPh sb="39" eb="41">
      <t>ショウメイ</t>
    </rPh>
    <rPh sb="41" eb="43">
      <t>キグ</t>
    </rPh>
    <phoneticPr fontId="13"/>
  </si>
  <si>
    <t>　　　標準分電盤、電話保安器ボックス等）</t>
    <rPh sb="3" eb="5">
      <t>ヒョウジュン</t>
    </rPh>
    <rPh sb="5" eb="8">
      <t>ブンデンバン</t>
    </rPh>
    <rPh sb="9" eb="11">
      <t>デンワ</t>
    </rPh>
    <rPh sb="11" eb="14">
      <t>ホアンキ</t>
    </rPh>
    <rPh sb="18" eb="19">
      <t>トウ</t>
    </rPh>
    <phoneticPr fontId="13"/>
  </si>
  <si>
    <t>　　機器構成品</t>
    <rPh sb="2" eb="4">
      <t>キキ</t>
    </rPh>
    <rPh sb="4" eb="7">
      <t>コウセイヒン</t>
    </rPh>
    <phoneticPr fontId="13"/>
  </si>
  <si>
    <t>　　　機器・装置において、構成部品別に計上する場合もしくは設計を伴わない軽微な追加工事</t>
    <rPh sb="3" eb="5">
      <t>キキ</t>
    </rPh>
    <rPh sb="6" eb="8">
      <t>ソウチ</t>
    </rPh>
    <rPh sb="13" eb="15">
      <t>コウセイ</t>
    </rPh>
    <rPh sb="15" eb="17">
      <t>ブヒン</t>
    </rPh>
    <rPh sb="17" eb="18">
      <t>ベツ</t>
    </rPh>
    <rPh sb="19" eb="21">
      <t>ケイジョウ</t>
    </rPh>
    <rPh sb="23" eb="25">
      <t>バアイ</t>
    </rPh>
    <rPh sb="29" eb="31">
      <t>セッケイ</t>
    </rPh>
    <rPh sb="32" eb="33">
      <t>トモナ</t>
    </rPh>
    <rPh sb="36" eb="38">
      <t>ケイビ</t>
    </rPh>
    <rPh sb="39" eb="41">
      <t>ツイカ</t>
    </rPh>
    <rPh sb="41" eb="43">
      <t>コウジ</t>
    </rPh>
    <phoneticPr fontId="13"/>
  </si>
  <si>
    <t>　　　等における部品類（開閉器類、電磁接触器類、継電器類、操作スイッチ類、信号灯・表示灯</t>
    <rPh sb="3" eb="4">
      <t>トウ</t>
    </rPh>
    <rPh sb="8" eb="11">
      <t>ブヒンルイ</t>
    </rPh>
    <rPh sb="12" eb="15">
      <t>カイヘイキ</t>
    </rPh>
    <rPh sb="15" eb="16">
      <t>ルイ</t>
    </rPh>
    <rPh sb="17" eb="19">
      <t>デンジ</t>
    </rPh>
    <rPh sb="19" eb="21">
      <t>セッショク</t>
    </rPh>
    <rPh sb="21" eb="22">
      <t>キ</t>
    </rPh>
    <rPh sb="22" eb="23">
      <t>ルイ</t>
    </rPh>
    <rPh sb="24" eb="27">
      <t>ケイデンキ</t>
    </rPh>
    <rPh sb="27" eb="28">
      <t>ルイ</t>
    </rPh>
    <rPh sb="29" eb="31">
      <t>ソウサ</t>
    </rPh>
    <rPh sb="35" eb="36">
      <t>ルイ</t>
    </rPh>
    <rPh sb="37" eb="39">
      <t>シンゴウ</t>
    </rPh>
    <rPh sb="39" eb="40">
      <t>トウ</t>
    </rPh>
    <rPh sb="41" eb="44">
      <t>ヒョウジトウ</t>
    </rPh>
    <phoneticPr fontId="13"/>
  </si>
  <si>
    <t>　　　類、電流計・電圧計類等）</t>
    <rPh sb="3" eb="4">
      <t>ルイ</t>
    </rPh>
    <rPh sb="5" eb="8">
      <t>デンリュウケイ</t>
    </rPh>
    <rPh sb="9" eb="12">
      <t>デンアツケイ</t>
    </rPh>
    <rPh sb="12" eb="13">
      <t>ルイ</t>
    </rPh>
    <rPh sb="13" eb="14">
      <t>トウ</t>
    </rPh>
    <phoneticPr fontId="13"/>
  </si>
  <si>
    <t>機械設備工事に関する材料承認の必要な材料とは下記のとおりとする。</t>
    <rPh sb="0" eb="2">
      <t>キカイ</t>
    </rPh>
    <rPh sb="2" eb="4">
      <t>セツビ</t>
    </rPh>
    <rPh sb="4" eb="6">
      <t>コウジ</t>
    </rPh>
    <rPh sb="7" eb="8">
      <t>カン</t>
    </rPh>
    <rPh sb="10" eb="12">
      <t>ザイリョウ</t>
    </rPh>
    <rPh sb="12" eb="14">
      <t>ショウニン</t>
    </rPh>
    <rPh sb="15" eb="17">
      <t>ヒツヨウ</t>
    </rPh>
    <rPh sb="18" eb="20">
      <t>ザイリョウ</t>
    </rPh>
    <rPh sb="22" eb="24">
      <t>カキ</t>
    </rPh>
    <phoneticPr fontId="13"/>
  </si>
  <si>
    <t>種　　別</t>
    <rPh sb="0" eb="1">
      <t>シュ</t>
    </rPh>
    <rPh sb="3" eb="4">
      <t>ベツ</t>
    </rPh>
    <phoneticPr fontId="13"/>
  </si>
  <si>
    <t>鉄鋼品類</t>
    <rPh sb="0" eb="2">
      <t>テッコウ</t>
    </rPh>
    <rPh sb="2" eb="3">
      <t>ヒン</t>
    </rPh>
    <rPh sb="3" eb="4">
      <t>ルイ</t>
    </rPh>
    <phoneticPr fontId="13"/>
  </si>
  <si>
    <t>非鉄金属類</t>
    <rPh sb="0" eb="1">
      <t>ヒ</t>
    </rPh>
    <rPh sb="1" eb="2">
      <t>テツ</t>
    </rPh>
    <rPh sb="2" eb="5">
      <t>キンゾクルイ</t>
    </rPh>
    <phoneticPr fontId="13"/>
  </si>
  <si>
    <t>管弁類</t>
    <rPh sb="0" eb="1">
      <t>カン</t>
    </rPh>
    <rPh sb="1" eb="2">
      <t>ベン</t>
    </rPh>
    <rPh sb="2" eb="3">
      <t>ルイ</t>
    </rPh>
    <phoneticPr fontId="13"/>
  </si>
  <si>
    <t>計器類</t>
    <rPh sb="0" eb="3">
      <t>ケイキルイ</t>
    </rPh>
    <phoneticPr fontId="13"/>
  </si>
  <si>
    <t>被覆類</t>
    <rPh sb="0" eb="2">
      <t>ヒフク</t>
    </rPh>
    <rPh sb="2" eb="3">
      <t>ルイ</t>
    </rPh>
    <phoneticPr fontId="13"/>
  </si>
  <si>
    <t>その他</t>
    <rPh sb="2" eb="3">
      <t>タ</t>
    </rPh>
    <phoneticPr fontId="13"/>
  </si>
  <si>
    <t>各種管類、管継手類、伸縮管類、可とう管類、手動弁類（φ350以下）、自動弁（電動・空気）類（φ90以下）、ダクト類等</t>
    <rPh sb="0" eb="2">
      <t>カクシュ</t>
    </rPh>
    <rPh sb="2" eb="3">
      <t>カン</t>
    </rPh>
    <rPh sb="3" eb="4">
      <t>ルイ</t>
    </rPh>
    <rPh sb="5" eb="6">
      <t>カン</t>
    </rPh>
    <rPh sb="6" eb="7">
      <t>ツ</t>
    </rPh>
    <rPh sb="7" eb="8">
      <t>テ</t>
    </rPh>
    <rPh sb="8" eb="9">
      <t>ルイ</t>
    </rPh>
    <rPh sb="10" eb="12">
      <t>シンシュク</t>
    </rPh>
    <rPh sb="12" eb="13">
      <t>カン</t>
    </rPh>
    <rPh sb="13" eb="14">
      <t>ルイ</t>
    </rPh>
    <rPh sb="15" eb="16">
      <t>カ</t>
    </rPh>
    <rPh sb="18" eb="19">
      <t>カン</t>
    </rPh>
    <rPh sb="19" eb="20">
      <t>ルイ</t>
    </rPh>
    <rPh sb="21" eb="23">
      <t>シュドウ</t>
    </rPh>
    <rPh sb="23" eb="24">
      <t>ベン</t>
    </rPh>
    <rPh sb="24" eb="25">
      <t>ルイ</t>
    </rPh>
    <rPh sb="30" eb="32">
      <t>イカ</t>
    </rPh>
    <rPh sb="34" eb="36">
      <t>ジドウ</t>
    </rPh>
    <rPh sb="36" eb="37">
      <t>ベン</t>
    </rPh>
    <rPh sb="38" eb="40">
      <t>デンドウ</t>
    </rPh>
    <rPh sb="41" eb="43">
      <t>クウキ</t>
    </rPh>
    <rPh sb="44" eb="45">
      <t>ルイ</t>
    </rPh>
    <rPh sb="49" eb="51">
      <t>イカ</t>
    </rPh>
    <rPh sb="56" eb="57">
      <t>ルイ</t>
    </rPh>
    <rPh sb="57" eb="58">
      <t>トウ</t>
    </rPh>
    <phoneticPr fontId="13"/>
  </si>
  <si>
    <t>圧力計、検流器、温度計（いずれも接点付きを含む。）、圧力スイッチ、フローリレー等</t>
    <rPh sb="0" eb="3">
      <t>アツリョクケイ</t>
    </rPh>
    <rPh sb="4" eb="5">
      <t>ケン</t>
    </rPh>
    <rPh sb="5" eb="6">
      <t>リュウ</t>
    </rPh>
    <rPh sb="6" eb="7">
      <t>キ</t>
    </rPh>
    <rPh sb="8" eb="11">
      <t>オンドケイ</t>
    </rPh>
    <rPh sb="16" eb="18">
      <t>セッテン</t>
    </rPh>
    <rPh sb="18" eb="19">
      <t>ツ</t>
    </rPh>
    <rPh sb="21" eb="22">
      <t>フク</t>
    </rPh>
    <rPh sb="26" eb="28">
      <t>アツリョク</t>
    </rPh>
    <rPh sb="39" eb="40">
      <t>トウ</t>
    </rPh>
    <phoneticPr fontId="13"/>
  </si>
  <si>
    <t>保温・保冷材、防露材、ビニルテープ、綿テープ、ホース類、ベルト類、パッキン類、亜鉛鉄板類、断熱材料等</t>
    <rPh sb="0" eb="2">
      <t>ホオン</t>
    </rPh>
    <rPh sb="3" eb="5">
      <t>ホレイ</t>
    </rPh>
    <rPh sb="5" eb="6">
      <t>ザイ</t>
    </rPh>
    <rPh sb="7" eb="8">
      <t>ボウ</t>
    </rPh>
    <rPh sb="8" eb="9">
      <t>ロ</t>
    </rPh>
    <rPh sb="9" eb="10">
      <t>ザイ</t>
    </rPh>
    <rPh sb="18" eb="19">
      <t>メン</t>
    </rPh>
    <rPh sb="26" eb="27">
      <t>ルイ</t>
    </rPh>
    <rPh sb="31" eb="32">
      <t>ルイ</t>
    </rPh>
    <rPh sb="37" eb="38">
      <t>ルイ</t>
    </rPh>
    <rPh sb="39" eb="41">
      <t>アエン</t>
    </rPh>
    <rPh sb="41" eb="43">
      <t>テッパン</t>
    </rPh>
    <rPh sb="43" eb="44">
      <t>ルイ</t>
    </rPh>
    <rPh sb="45" eb="47">
      <t>ダンネツ</t>
    </rPh>
    <rPh sb="47" eb="49">
      <t>ザイリョウ</t>
    </rPh>
    <rPh sb="49" eb="50">
      <t>トウ</t>
    </rPh>
    <phoneticPr fontId="13"/>
  </si>
  <si>
    <t>　　　現場加工主体材料</t>
    <rPh sb="3" eb="7">
      <t>ゲンバカコウ</t>
    </rPh>
    <rPh sb="7" eb="9">
      <t>シュタイ</t>
    </rPh>
    <rPh sb="9" eb="11">
      <t>ザイリョウ</t>
    </rPh>
    <phoneticPr fontId="13"/>
  </si>
  <si>
    <t>　　　　素材ないしは、半完成品として搬入し、加工を主体とする材料類</t>
    <rPh sb="4" eb="6">
      <t>ソザイ</t>
    </rPh>
    <rPh sb="11" eb="12">
      <t>ハン</t>
    </rPh>
    <rPh sb="12" eb="15">
      <t>カンセイヒン</t>
    </rPh>
    <rPh sb="18" eb="20">
      <t>ハンニュウ</t>
    </rPh>
    <rPh sb="22" eb="24">
      <t>カコウ</t>
    </rPh>
    <rPh sb="25" eb="27">
      <t>シュタイ</t>
    </rPh>
    <rPh sb="30" eb="32">
      <t>ザイリョウ</t>
    </rPh>
    <rPh sb="32" eb="33">
      <t>ルイ</t>
    </rPh>
    <phoneticPr fontId="13"/>
  </si>
  <si>
    <t>　　　　（金属材料、塗料、セメント類、その他）</t>
    <rPh sb="5" eb="7">
      <t>キンゾク</t>
    </rPh>
    <rPh sb="7" eb="9">
      <t>ザイリョウ</t>
    </rPh>
    <rPh sb="10" eb="12">
      <t>トリョウ</t>
    </rPh>
    <rPh sb="17" eb="18">
      <t>ルイ</t>
    </rPh>
    <rPh sb="21" eb="22">
      <t>タ</t>
    </rPh>
    <phoneticPr fontId="13"/>
  </si>
  <si>
    <t>　　　連結材料</t>
    <rPh sb="3" eb="5">
      <t>レンケツ</t>
    </rPh>
    <rPh sb="5" eb="7">
      <t>ザイリョウ</t>
    </rPh>
    <phoneticPr fontId="13"/>
  </si>
  <si>
    <t>　　　　機器間を直結し、有機的結合をする材料類（配管及び付属品）</t>
    <rPh sb="4" eb="7">
      <t>キキカン</t>
    </rPh>
    <rPh sb="8" eb="10">
      <t>チョッケツ</t>
    </rPh>
    <rPh sb="12" eb="15">
      <t>ユウキテキ</t>
    </rPh>
    <rPh sb="15" eb="17">
      <t>ケツゴウ</t>
    </rPh>
    <rPh sb="20" eb="22">
      <t>ザイリョウ</t>
    </rPh>
    <rPh sb="22" eb="23">
      <t>ルイ</t>
    </rPh>
    <rPh sb="24" eb="26">
      <t>ハイカン</t>
    </rPh>
    <rPh sb="26" eb="27">
      <t>オヨ</t>
    </rPh>
    <rPh sb="28" eb="31">
      <t>フゾクヒン</t>
    </rPh>
    <phoneticPr fontId="13"/>
  </si>
  <si>
    <t>　　　機械構成部品</t>
    <rPh sb="3" eb="5">
      <t>キカイ</t>
    </rPh>
    <rPh sb="5" eb="7">
      <t>コウセイ</t>
    </rPh>
    <rPh sb="7" eb="9">
      <t>ブヒン</t>
    </rPh>
    <phoneticPr fontId="13"/>
  </si>
  <si>
    <t>　　　　機器、装置において、構成部品別に積算する材料</t>
    <rPh sb="4" eb="6">
      <t>キキ</t>
    </rPh>
    <rPh sb="7" eb="9">
      <t>ソウチ</t>
    </rPh>
    <rPh sb="14" eb="16">
      <t>コウセイ</t>
    </rPh>
    <rPh sb="16" eb="18">
      <t>ブヒン</t>
    </rPh>
    <rPh sb="18" eb="19">
      <t>ベツ</t>
    </rPh>
    <rPh sb="20" eb="22">
      <t>セキサン</t>
    </rPh>
    <rPh sb="24" eb="26">
      <t>ザイリョウ</t>
    </rPh>
    <phoneticPr fontId="13"/>
  </si>
  <si>
    <t>建築機械・建築電気設備工事に関する材料承認の必要な材料についても上記に準ずる形とする。</t>
    <rPh sb="0" eb="2">
      <t>ケンチク</t>
    </rPh>
    <rPh sb="2" eb="4">
      <t>キカイ</t>
    </rPh>
    <rPh sb="5" eb="7">
      <t>ケンチク</t>
    </rPh>
    <rPh sb="7" eb="9">
      <t>デンキ</t>
    </rPh>
    <rPh sb="9" eb="11">
      <t>セツビ</t>
    </rPh>
    <rPh sb="11" eb="13">
      <t>コウジ</t>
    </rPh>
    <rPh sb="14" eb="15">
      <t>カン</t>
    </rPh>
    <rPh sb="17" eb="19">
      <t>ザイリョウ</t>
    </rPh>
    <rPh sb="19" eb="21">
      <t>ショウニン</t>
    </rPh>
    <rPh sb="22" eb="24">
      <t>ヒツヨウ</t>
    </rPh>
    <rPh sb="25" eb="27">
      <t>ザイリョウ</t>
    </rPh>
    <rPh sb="32" eb="34">
      <t>ジョウキ</t>
    </rPh>
    <rPh sb="35" eb="36">
      <t>ジュン</t>
    </rPh>
    <rPh sb="38" eb="39">
      <t>カタチ</t>
    </rPh>
    <phoneticPr fontId="13"/>
  </si>
  <si>
    <t>　電線・ケーブル類
（電力ケーブル除く）</t>
    <rPh sb="1" eb="3">
      <t>デンセン</t>
    </rPh>
    <rPh sb="8" eb="9">
      <t>ルイ</t>
    </rPh>
    <rPh sb="11" eb="13">
      <t>デンリョク</t>
    </rPh>
    <rPh sb="17" eb="18">
      <t>ノゾ</t>
    </rPh>
    <phoneticPr fontId="13"/>
  </si>
  <si>
    <t>流域下水道事務所長</t>
    <rPh sb="0" eb="2">
      <t>リュウイキ</t>
    </rPh>
    <rPh sb="2" eb="5">
      <t>ゲスイドウ</t>
    </rPh>
    <rPh sb="5" eb="7">
      <t>ジム</t>
    </rPh>
    <rPh sb="7" eb="9">
      <t>ショチョウ</t>
    </rPh>
    <phoneticPr fontId="13"/>
  </si>
  <si>
    <t>　　福岡県</t>
    <rPh sb="2" eb="5">
      <t>フクオカケン</t>
    </rPh>
    <phoneticPr fontId="13"/>
  </si>
  <si>
    <t>　電線管類</t>
    <rPh sb="1" eb="3">
      <t>デンセン</t>
    </rPh>
    <rPh sb="3" eb="4">
      <t>カン</t>
    </rPh>
    <rPh sb="4" eb="5">
      <t>ルイ</t>
    </rPh>
    <phoneticPr fontId="13"/>
  </si>
  <si>
    <t>　当社製作品であるため。</t>
    <rPh sb="1" eb="3">
      <t>トウシャ</t>
    </rPh>
    <rPh sb="3" eb="5">
      <t>セイサク</t>
    </rPh>
    <rPh sb="5" eb="6">
      <t>ヒン</t>
    </rPh>
    <phoneticPr fontId="13"/>
  </si>
  <si>
    <t>　その他材料
（フリーアクセスフロア）</t>
    <rPh sb="3" eb="4">
      <t>タ</t>
    </rPh>
    <rPh sb="4" eb="6">
      <t>ザイリョウ</t>
    </rPh>
    <phoneticPr fontId="13"/>
  </si>
  <si>
    <t>　県内、製作及び取扱業者がないため。</t>
    <rPh sb="1" eb="3">
      <t>ケンナイ</t>
    </rPh>
    <rPh sb="4" eb="6">
      <t>セイサク</t>
    </rPh>
    <rPh sb="6" eb="7">
      <t>オヨ</t>
    </rPh>
    <rPh sb="8" eb="10">
      <t>トリアツカイ</t>
    </rPh>
    <rPh sb="10" eb="12">
      <t>ギョウシャ</t>
    </rPh>
    <phoneticPr fontId="13"/>
  </si>
  <si>
    <t>　</t>
    <phoneticPr fontId="13"/>
  </si>
  <si>
    <t>　その他全て県産資材及び県内中小企業からの調達とします。</t>
    <phoneticPr fontId="13"/>
  </si>
  <si>
    <t>現　　　場　　　外　　　搬　　　出</t>
    <rPh sb="0" eb="5">
      <t>ゲンバ</t>
    </rPh>
    <rPh sb="8" eb="9">
      <t>ガイ</t>
    </rPh>
    <rPh sb="12" eb="17">
      <t>ハンシュツ</t>
    </rPh>
    <phoneticPr fontId="13"/>
  </si>
  <si>
    <t>再生化方法</t>
    <rPh sb="0" eb="2">
      <t>サイセイ</t>
    </rPh>
    <rPh sb="2" eb="3">
      <t>カ</t>
    </rPh>
    <rPh sb="3" eb="5">
      <t>ホウホウ</t>
    </rPh>
    <phoneticPr fontId="13"/>
  </si>
  <si>
    <t>用　　　　途</t>
    <rPh sb="0" eb="6">
      <t>ヨウト</t>
    </rPh>
    <phoneticPr fontId="13"/>
  </si>
  <si>
    <t>搬出方法</t>
    <rPh sb="0" eb="2">
      <t>ハンシュツ</t>
    </rPh>
    <rPh sb="2" eb="4">
      <t>ホウホウ</t>
    </rPh>
    <phoneticPr fontId="13"/>
  </si>
  <si>
    <t>収集運搬</t>
    <rPh sb="0" eb="2">
      <t>シュウシュウ</t>
    </rPh>
    <rPh sb="2" eb="4">
      <t>ウンパン</t>
    </rPh>
    <phoneticPr fontId="13"/>
  </si>
  <si>
    <t>中間処理</t>
    <rPh sb="0" eb="2">
      <t>チュウカン</t>
    </rPh>
    <rPh sb="2" eb="4">
      <t>ショリ</t>
    </rPh>
    <phoneticPr fontId="13"/>
  </si>
  <si>
    <t>最終処分</t>
    <rPh sb="0" eb="2">
      <t>サイシュウ</t>
    </rPh>
    <rPh sb="2" eb="4">
      <t>ショブン</t>
    </rPh>
    <phoneticPr fontId="13"/>
  </si>
  <si>
    <t>（業者名・許可番号）</t>
    <rPh sb="1" eb="4">
      <t>ギョウシャメイ</t>
    </rPh>
    <rPh sb="5" eb="7">
      <t>キョカ</t>
    </rPh>
    <rPh sb="7" eb="9">
      <t>バンゴウ</t>
    </rPh>
    <phoneticPr fontId="13"/>
  </si>
  <si>
    <t>建設発生土</t>
    <rPh sb="0" eb="2">
      <t>ケンセツ</t>
    </rPh>
    <rPh sb="2" eb="5">
      <t>ハッセイド</t>
    </rPh>
    <phoneticPr fontId="13"/>
  </si>
  <si>
    <t>・埋戻し材</t>
    <rPh sb="1" eb="2">
      <t>ウ</t>
    </rPh>
    <rPh sb="2" eb="3">
      <t>モド</t>
    </rPh>
    <rPh sb="4" eb="5">
      <t>ザイ</t>
    </rPh>
    <phoneticPr fontId="13"/>
  </si>
  <si>
    <t>・他現場</t>
    <rPh sb="1" eb="4">
      <t>タゲンバ</t>
    </rPh>
    <phoneticPr fontId="13"/>
  </si>
  <si>
    <t>・裏込め材</t>
    <rPh sb="1" eb="2">
      <t>ウラ</t>
    </rPh>
    <rPh sb="2" eb="3">
      <t>コ</t>
    </rPh>
    <rPh sb="4" eb="5">
      <t>ザイ</t>
    </rPh>
    <phoneticPr fontId="13"/>
  </si>
  <si>
    <t>・盛土材</t>
    <rPh sb="1" eb="3">
      <t>モリド</t>
    </rPh>
    <rPh sb="3" eb="4">
      <t>ザイ</t>
    </rPh>
    <phoneticPr fontId="13"/>
  </si>
  <si>
    <t>・処分</t>
    <rPh sb="1" eb="3">
      <t>ショブン</t>
    </rPh>
    <phoneticPr fontId="13"/>
  </si>
  <si>
    <t>コンクリート塊</t>
    <rPh sb="6" eb="7">
      <t>カイ</t>
    </rPh>
    <phoneticPr fontId="13"/>
  </si>
  <si>
    <t>・破砕</t>
    <rPh sb="1" eb="3">
      <t>ハサイ</t>
    </rPh>
    <phoneticPr fontId="13"/>
  </si>
  <si>
    <t>・路盤材料</t>
    <rPh sb="1" eb="3">
      <t>ロバン</t>
    </rPh>
    <rPh sb="3" eb="4">
      <t>ザイ</t>
    </rPh>
    <rPh sb="4" eb="5">
      <t>リョウ</t>
    </rPh>
    <phoneticPr fontId="13"/>
  </si>
  <si>
    <t>・再資源化施設</t>
    <rPh sb="1" eb="4">
      <t>サイシゲン</t>
    </rPh>
    <rPh sb="4" eb="5">
      <t>カ</t>
    </rPh>
    <rPh sb="5" eb="7">
      <t>シセツ</t>
    </rPh>
    <phoneticPr fontId="13"/>
  </si>
  <si>
    <t>・</t>
    <phoneticPr fontId="13"/>
  </si>
  <si>
    <t>・基礎材</t>
    <rPh sb="1" eb="3">
      <t>キソ</t>
    </rPh>
    <rPh sb="3" eb="4">
      <t>ザイ</t>
    </rPh>
    <phoneticPr fontId="13"/>
  </si>
  <si>
    <t>第　　　　　　　　　号</t>
    <rPh sb="0" eb="1">
      <t>ダイ</t>
    </rPh>
    <rPh sb="10" eb="11">
      <t>ゴウ</t>
    </rPh>
    <phoneticPr fontId="13"/>
  </si>
  <si>
    <t>アスファルト・コンクリート塊</t>
    <rPh sb="13" eb="14">
      <t>カタマリ</t>
    </rPh>
    <phoneticPr fontId="13"/>
  </si>
  <si>
    <t>木くず</t>
    <rPh sb="0" eb="1">
      <t>キ</t>
    </rPh>
    <phoneticPr fontId="13"/>
  </si>
  <si>
    <t>金属くず</t>
    <rPh sb="0" eb="2">
      <t>キンゾク</t>
    </rPh>
    <phoneticPr fontId="13"/>
  </si>
  <si>
    <t>ガラスくず及び陶磁器くず</t>
    <rPh sb="5" eb="6">
      <t>オヨ</t>
    </rPh>
    <rPh sb="7" eb="10">
      <t>トウキ</t>
    </rPh>
    <phoneticPr fontId="13"/>
  </si>
  <si>
    <t>廃石こうボード</t>
    <rPh sb="0" eb="1">
      <t>ハイ</t>
    </rPh>
    <rPh sb="1" eb="2">
      <t>セッ</t>
    </rPh>
    <phoneticPr fontId="13"/>
  </si>
  <si>
    <t>廃プラスチック類</t>
    <rPh sb="0" eb="1">
      <t>ハイ</t>
    </rPh>
    <rPh sb="7" eb="8">
      <t>ルイ</t>
    </rPh>
    <phoneticPr fontId="13"/>
  </si>
  <si>
    <t>汚　　　泥</t>
    <rPh sb="0" eb="5">
      <t>オデイ</t>
    </rPh>
    <phoneticPr fontId="13"/>
  </si>
  <si>
    <t>廃石綿等</t>
    <rPh sb="0" eb="1">
      <t>ハイ</t>
    </rPh>
    <rPh sb="1" eb="3">
      <t>セキメン</t>
    </rPh>
    <rPh sb="3" eb="4">
      <t>トウ</t>
    </rPh>
    <phoneticPr fontId="13"/>
  </si>
  <si>
    <t>処分方法</t>
  </si>
  <si>
    <t>業　者　名</t>
  </si>
  <si>
    <t>責任者</t>
  </si>
  <si>
    <t>許可番号</t>
  </si>
  <si>
    <t>連絡先</t>
  </si>
  <si>
    <t>－　　　　－</t>
  </si>
  <si>
    <t>中　間　処　理</t>
    <rPh sb="0" eb="1">
      <t>チュウ</t>
    </rPh>
    <rPh sb="2" eb="3">
      <t>アイダ</t>
    </rPh>
    <rPh sb="4" eb="5">
      <t>トコロ</t>
    </rPh>
    <rPh sb="6" eb="7">
      <t>リ</t>
    </rPh>
    <phoneticPr fontId="13"/>
  </si>
  <si>
    <t>最　終　処　分</t>
    <rPh sb="0" eb="1">
      <t>サイ</t>
    </rPh>
    <rPh sb="2" eb="3">
      <t>オワリ</t>
    </rPh>
    <rPh sb="6" eb="7">
      <t>ブン</t>
    </rPh>
    <phoneticPr fontId="13"/>
  </si>
  <si>
    <t>副産物の種類</t>
    <rPh sb="0" eb="1">
      <t>フク</t>
    </rPh>
    <rPh sb="1" eb="2">
      <t>サン</t>
    </rPh>
    <phoneticPr fontId="13"/>
  </si>
  <si>
    <t>福岡県流域下水道事務所</t>
  </si>
  <si>
    <t>　形　　状</t>
  </si>
  <si>
    <t>数量</t>
  </si>
  <si>
    <t>摘　　要</t>
  </si>
  <si>
    <t>下記の機器・材料を施工現場に搬入したいので、搬入検査をお願い致します。</t>
    <phoneticPr fontId="13"/>
  </si>
  <si>
    <t>工事名 　：</t>
    <phoneticPr fontId="13"/>
  </si>
  <si>
    <t>搬入日時：</t>
    <phoneticPr fontId="13"/>
  </si>
  <si>
    <t>No.</t>
    <phoneticPr fontId="13"/>
  </si>
  <si>
    <t>品名</t>
    <phoneticPr fontId="13"/>
  </si>
  <si>
    <t>担当者</t>
    <rPh sb="0" eb="3">
      <t>タントウシャ</t>
    </rPh>
    <phoneticPr fontId="13"/>
  </si>
  <si>
    <t>県 産 資 材 不 使 用 理 由 書</t>
    <rPh sb="0" eb="1">
      <t>ケン</t>
    </rPh>
    <rPh sb="2" eb="3">
      <t>サン</t>
    </rPh>
    <rPh sb="4" eb="5">
      <t>シ</t>
    </rPh>
    <rPh sb="6" eb="7">
      <t>ザイ</t>
    </rPh>
    <rPh sb="8" eb="9">
      <t>フ</t>
    </rPh>
    <rPh sb="10" eb="11">
      <t>シ</t>
    </rPh>
    <rPh sb="12" eb="13">
      <t>ヨウ</t>
    </rPh>
    <rPh sb="14" eb="15">
      <t>リ</t>
    </rPh>
    <rPh sb="16" eb="17">
      <t>ヨシ</t>
    </rPh>
    <rPh sb="18" eb="19">
      <t>ショ</t>
    </rPh>
    <phoneticPr fontId="13"/>
  </si>
  <si>
    <t>起工番号</t>
    <rPh sb="0" eb="2">
      <t>キコウ</t>
    </rPh>
    <rPh sb="2" eb="4">
      <t>バンゴウ</t>
    </rPh>
    <phoneticPr fontId="13"/>
  </si>
  <si>
    <t>　　標記工事において、以下の理由により、県産資材を使用出来ません。</t>
    <rPh sb="2" eb="4">
      <t>ヒョウキ</t>
    </rPh>
    <rPh sb="4" eb="6">
      <t>コウジ</t>
    </rPh>
    <rPh sb="11" eb="13">
      <t>イカ</t>
    </rPh>
    <rPh sb="14" eb="16">
      <t>リユウ</t>
    </rPh>
    <rPh sb="20" eb="22">
      <t>ケンサン</t>
    </rPh>
    <rPh sb="22" eb="24">
      <t>シザイ</t>
    </rPh>
    <rPh sb="25" eb="27">
      <t>シヨウ</t>
    </rPh>
    <rPh sb="27" eb="29">
      <t>デキ</t>
    </rPh>
    <phoneticPr fontId="13"/>
  </si>
  <si>
    <t>材　　　料　　　名</t>
    <rPh sb="0" eb="1">
      <t>ザイ</t>
    </rPh>
    <rPh sb="4" eb="5">
      <t>リョウ</t>
    </rPh>
    <rPh sb="8" eb="9">
      <t>メイ</t>
    </rPh>
    <phoneticPr fontId="13"/>
  </si>
  <si>
    <t>理　　　　　　　　　　　由</t>
    <rPh sb="0" eb="1">
      <t>リ</t>
    </rPh>
    <rPh sb="12" eb="13">
      <t>ヨシ</t>
    </rPh>
    <phoneticPr fontId="13"/>
  </si>
  <si>
    <t>（注）　１　材料承認の必要な材料のうち、県産資材を使用しない材料を記入。</t>
    <rPh sb="1" eb="2">
      <t>チュウ</t>
    </rPh>
    <rPh sb="6" eb="8">
      <t>ザイリョウ</t>
    </rPh>
    <rPh sb="8" eb="10">
      <t>ショウニン</t>
    </rPh>
    <rPh sb="11" eb="13">
      <t>ヒツヨウ</t>
    </rPh>
    <rPh sb="14" eb="16">
      <t>ザイリョウ</t>
    </rPh>
    <rPh sb="20" eb="22">
      <t>ケンサン</t>
    </rPh>
    <rPh sb="22" eb="24">
      <t>シザイ</t>
    </rPh>
    <rPh sb="25" eb="27">
      <t>シヨウ</t>
    </rPh>
    <rPh sb="30" eb="32">
      <t>ザイリョウ</t>
    </rPh>
    <rPh sb="33" eb="35">
      <t>キニュウ</t>
    </rPh>
    <phoneticPr fontId="13"/>
  </si>
  <si>
    <t>　　　　２　福岡県認定リサイクル製品及び県土整備部の承認施設で製造された製品は、県</t>
    <rPh sb="6" eb="9">
      <t>フクオカケン</t>
    </rPh>
    <rPh sb="9" eb="11">
      <t>ニンテイ</t>
    </rPh>
    <rPh sb="16" eb="18">
      <t>セイヒン</t>
    </rPh>
    <rPh sb="18" eb="19">
      <t>オヨ</t>
    </rPh>
    <rPh sb="20" eb="21">
      <t>ケン</t>
    </rPh>
    <rPh sb="21" eb="22">
      <t>ド</t>
    </rPh>
    <rPh sb="22" eb="24">
      <t>セイビ</t>
    </rPh>
    <rPh sb="24" eb="25">
      <t>ブ</t>
    </rPh>
    <rPh sb="26" eb="28">
      <t>ショウニン</t>
    </rPh>
    <rPh sb="28" eb="30">
      <t>シセツ</t>
    </rPh>
    <rPh sb="31" eb="33">
      <t>セイゾウ</t>
    </rPh>
    <rPh sb="36" eb="38">
      <t>セイヒン</t>
    </rPh>
    <rPh sb="40" eb="41">
      <t>ケン</t>
    </rPh>
    <phoneticPr fontId="13"/>
  </si>
  <si>
    <t>　　　　　産資材不使用理由書の提出は必要ありません。</t>
    <rPh sb="5" eb="6">
      <t>サン</t>
    </rPh>
    <rPh sb="6" eb="8">
      <t>シザイ</t>
    </rPh>
    <rPh sb="8" eb="11">
      <t>フシヨウ</t>
    </rPh>
    <rPh sb="11" eb="14">
      <t>リユウショ</t>
    </rPh>
    <rPh sb="15" eb="17">
      <t>テイシュツ</t>
    </rPh>
    <rPh sb="18" eb="20">
      <t>ヒツヨウ</t>
    </rPh>
    <phoneticPr fontId="13"/>
  </si>
  <si>
    <t>所長</t>
    <rPh sb="0" eb="2">
      <t>ショチョウ</t>
    </rPh>
    <phoneticPr fontId="13"/>
  </si>
  <si>
    <t>氏名</t>
    <rPh sb="0" eb="2">
      <t>シメイ</t>
    </rPh>
    <phoneticPr fontId="13"/>
  </si>
  <si>
    <t>印</t>
    <rPh sb="0" eb="1">
      <t>イン</t>
    </rPh>
    <phoneticPr fontId="13"/>
  </si>
  <si>
    <t>自</t>
    <rPh sb="0" eb="1">
      <t>ジ</t>
    </rPh>
    <phoneticPr fontId="13"/>
  </si>
  <si>
    <t>至</t>
    <rPh sb="0" eb="1">
      <t>イタ</t>
    </rPh>
    <phoneticPr fontId="13"/>
  </si>
  <si>
    <t>殿</t>
    <rPh sb="0" eb="1">
      <t>ドノ</t>
    </rPh>
    <phoneticPr fontId="13"/>
  </si>
  <si>
    <t>4. 承諾条件　（□特になし　□別紙のとおり）</t>
    <rPh sb="3" eb="5">
      <t>ショウダク</t>
    </rPh>
    <rPh sb="5" eb="7">
      <t>ジョウケン</t>
    </rPh>
    <rPh sb="10" eb="11">
      <t>トク</t>
    </rPh>
    <rPh sb="16" eb="18">
      <t>ベッシ</t>
    </rPh>
    <phoneticPr fontId="13"/>
  </si>
  <si>
    <t>工事場所</t>
    <rPh sb="0" eb="2">
      <t>コウジ</t>
    </rPh>
    <rPh sb="2" eb="4">
      <t>バショ</t>
    </rPh>
    <phoneticPr fontId="13"/>
  </si>
  <si>
    <t>記</t>
    <rPh sb="0" eb="1">
      <t>キ</t>
    </rPh>
    <phoneticPr fontId="13"/>
  </si>
  <si>
    <t>工事名称</t>
    <rPh sb="0" eb="4">
      <t>コウジメイショウ</t>
    </rPh>
    <phoneticPr fontId="13"/>
  </si>
  <si>
    <t>提出書類</t>
    <rPh sb="0" eb="2">
      <t>テイシュツ</t>
    </rPh>
    <rPh sb="2" eb="4">
      <t>ショルイ</t>
    </rPh>
    <phoneticPr fontId="13"/>
  </si>
  <si>
    <t>建設副産物の処理系統図</t>
    <rPh sb="0" eb="2">
      <t>ケンセツ</t>
    </rPh>
    <rPh sb="2" eb="5">
      <t>フクサンブツ</t>
    </rPh>
    <rPh sb="6" eb="9">
      <t>ショリケイ</t>
    </rPh>
    <rPh sb="9" eb="10">
      <t>トウ</t>
    </rPh>
    <rPh sb="10" eb="11">
      <t>ズ</t>
    </rPh>
    <phoneticPr fontId="13"/>
  </si>
  <si>
    <t>福岡県流域下水道事務所長　殿</t>
    <rPh sb="0" eb="3">
      <t>フクオカケン</t>
    </rPh>
    <rPh sb="3" eb="5">
      <t>リュウイキ</t>
    </rPh>
    <rPh sb="5" eb="8">
      <t>ゲスイドウ</t>
    </rPh>
    <rPh sb="8" eb="10">
      <t>ジム</t>
    </rPh>
    <rPh sb="10" eb="12">
      <t>ショチョウ</t>
    </rPh>
    <rPh sb="13" eb="14">
      <t>ドノ</t>
    </rPh>
    <phoneticPr fontId="13"/>
  </si>
  <si>
    <t>2. 工事場所</t>
    <rPh sb="5" eb="7">
      <t>バショ</t>
    </rPh>
    <phoneticPr fontId="13"/>
  </si>
  <si>
    <t>選　定　理　由　書</t>
    <rPh sb="0" eb="1">
      <t>セン</t>
    </rPh>
    <rPh sb="2" eb="3">
      <t>サダム</t>
    </rPh>
    <rPh sb="4" eb="5">
      <t>リ</t>
    </rPh>
    <rPh sb="6" eb="7">
      <t>ヨシ</t>
    </rPh>
    <rPh sb="8" eb="9">
      <t>ショ</t>
    </rPh>
    <phoneticPr fontId="13"/>
  </si>
  <si>
    <t>県外の建設業者を下請負人に選定したので、下記のとおり報告します。</t>
    <rPh sb="0" eb="2">
      <t>ケンガイ</t>
    </rPh>
    <rPh sb="3" eb="5">
      <t>ケンセツ</t>
    </rPh>
    <rPh sb="5" eb="7">
      <t>ギョウシャ</t>
    </rPh>
    <rPh sb="8" eb="10">
      <t>シタウケ</t>
    </rPh>
    <rPh sb="10" eb="11">
      <t>オ</t>
    </rPh>
    <rPh sb="11" eb="12">
      <t>ニン</t>
    </rPh>
    <rPh sb="13" eb="15">
      <t>センテイ</t>
    </rPh>
    <rPh sb="20" eb="22">
      <t>カキ</t>
    </rPh>
    <rPh sb="26" eb="28">
      <t>ホウコク</t>
    </rPh>
    <phoneticPr fontId="13"/>
  </si>
  <si>
    <t>２　氏名又は名称</t>
    <rPh sb="2" eb="4">
      <t>シメイ</t>
    </rPh>
    <rPh sb="4" eb="5">
      <t>マタ</t>
    </rPh>
    <rPh sb="6" eb="8">
      <t>メイショウ</t>
    </rPh>
    <phoneticPr fontId="13"/>
  </si>
  <si>
    <t>１　下請負人の住所又は所在</t>
    <rPh sb="2" eb="4">
      <t>シタウケ</t>
    </rPh>
    <rPh sb="4" eb="5">
      <t>オ</t>
    </rPh>
    <rPh sb="5" eb="6">
      <t>ニン</t>
    </rPh>
    <rPh sb="7" eb="9">
      <t>ジュウショ</t>
    </rPh>
    <rPh sb="9" eb="10">
      <t>マタ</t>
    </rPh>
    <rPh sb="11" eb="13">
      <t>ショザイ</t>
    </rPh>
    <phoneticPr fontId="13"/>
  </si>
  <si>
    <t>３　建設業許可番号　　　　　・大臣許可　　　　　　・知事許可　　　　　・許可なし</t>
    <rPh sb="2" eb="5">
      <t>ケンセツギョウ</t>
    </rPh>
    <rPh sb="5" eb="7">
      <t>キョカ</t>
    </rPh>
    <rPh sb="7" eb="9">
      <t>バンゴウ</t>
    </rPh>
    <rPh sb="15" eb="17">
      <t>ダイジン</t>
    </rPh>
    <rPh sb="17" eb="19">
      <t>キョカ</t>
    </rPh>
    <rPh sb="26" eb="28">
      <t>チジ</t>
    </rPh>
    <rPh sb="28" eb="30">
      <t>キョカ</t>
    </rPh>
    <rPh sb="36" eb="38">
      <t>キョカ</t>
    </rPh>
    <phoneticPr fontId="13"/>
  </si>
  <si>
    <t>４　契約額</t>
    <rPh sb="2" eb="5">
      <t>ケイヤクガク</t>
    </rPh>
    <phoneticPr fontId="13"/>
  </si>
  <si>
    <t>５　工期</t>
    <rPh sb="2" eb="4">
      <t>コウキ</t>
    </rPh>
    <phoneticPr fontId="13"/>
  </si>
  <si>
    <t>６　県内業者にしなかった理由</t>
    <rPh sb="2" eb="4">
      <t>ケンナイ</t>
    </rPh>
    <rPh sb="4" eb="6">
      <t>ギョウシャ</t>
    </rPh>
    <rPh sb="12" eb="14">
      <t>リユウ</t>
    </rPh>
    <phoneticPr fontId="13"/>
  </si>
  <si>
    <t>　　（具体的に記載すること。）</t>
    <rPh sb="3" eb="6">
      <t>グタイテキ</t>
    </rPh>
    <rPh sb="7" eb="9">
      <t>キサイ</t>
    </rPh>
    <phoneticPr fontId="13"/>
  </si>
  <si>
    <t>　　（第　　　　　　　　　　　　号）</t>
    <rPh sb="3" eb="4">
      <t>ダイ</t>
    </rPh>
    <rPh sb="16" eb="17">
      <t>ゴウ</t>
    </rPh>
    <phoneticPr fontId="13"/>
  </si>
  <si>
    <t>発注店住所</t>
    <rPh sb="0" eb="2">
      <t>ハッチュウ</t>
    </rPh>
    <rPh sb="2" eb="3">
      <t>テン</t>
    </rPh>
    <rPh sb="3" eb="5">
      <t>ジュウショ</t>
    </rPh>
    <phoneticPr fontId="13"/>
  </si>
  <si>
    <t xml:space="preserve">搬入場所：　　　　　　　　　　　　　　　　　　　　　　　　　　　 </t>
    <phoneticPr fontId="13"/>
  </si>
  <si>
    <t>(Ａ３）</t>
    <phoneticPr fontId="13"/>
  </si>
  <si>
    <r>
      <t>ｍ</t>
    </r>
    <r>
      <rPr>
        <vertAlign val="superscript"/>
        <sz val="8"/>
        <rFont val="ＭＳ Ｐゴシック"/>
        <family val="3"/>
        <charset val="128"/>
      </rPr>
      <t>3</t>
    </r>
    <phoneticPr fontId="13"/>
  </si>
  <si>
    <t>機器・材料搬入検査申請書</t>
    <phoneticPr fontId="13"/>
  </si>
  <si>
    <t>工場検査立会申請書</t>
  </si>
  <si>
    <r>
      <t>4.</t>
    </r>
    <r>
      <rPr>
        <sz val="11"/>
        <rFont val="ＭＳ Ｐゴシック"/>
        <family val="3"/>
        <charset val="128"/>
      </rPr>
      <t xml:space="preserve"> </t>
    </r>
    <r>
      <rPr>
        <sz val="11"/>
        <rFont val="ＭＳ Ｐゴシック"/>
        <family val="3"/>
        <charset val="128"/>
      </rPr>
      <t>受検希望日</t>
    </r>
    <rPh sb="3" eb="5">
      <t>ジュケン</t>
    </rPh>
    <rPh sb="5" eb="8">
      <t>キボウビ</t>
    </rPh>
    <phoneticPr fontId="13"/>
  </si>
  <si>
    <t>職名　　　　　　　　　　氏名</t>
    <rPh sb="0" eb="2">
      <t>ショクメイ</t>
    </rPh>
    <rPh sb="12" eb="14">
      <t>シメイ</t>
    </rPh>
    <phoneticPr fontId="13"/>
  </si>
  <si>
    <t>記</t>
    <phoneticPr fontId="13"/>
  </si>
  <si>
    <t>1. 工 事 名</t>
    <phoneticPr fontId="13"/>
  </si>
  <si>
    <t>現場代理人及び主任技術者等の届</t>
    <rPh sb="0" eb="2">
      <t>ゲンバ</t>
    </rPh>
    <rPh sb="2" eb="5">
      <t>ダイリニン</t>
    </rPh>
    <rPh sb="5" eb="6">
      <t>オヨ</t>
    </rPh>
    <rPh sb="7" eb="9">
      <t>シュニン</t>
    </rPh>
    <rPh sb="9" eb="12">
      <t>ギジュツシャ</t>
    </rPh>
    <rPh sb="12" eb="13">
      <t>トウ</t>
    </rPh>
    <rPh sb="14" eb="15">
      <t>トドケ</t>
    </rPh>
    <phoneticPr fontId="13"/>
  </si>
  <si>
    <t>住所</t>
    <rPh sb="0" eb="2">
      <t>ジュウショ</t>
    </rPh>
    <phoneticPr fontId="13"/>
  </si>
  <si>
    <t>工　事　名</t>
    <rPh sb="0" eb="5">
      <t>コウジメイ</t>
    </rPh>
    <phoneticPr fontId="13"/>
  </si>
  <si>
    <t>区　分</t>
    <rPh sb="0" eb="3">
      <t>クブン</t>
    </rPh>
    <phoneticPr fontId="13"/>
  </si>
  <si>
    <t>各　種　資　格　等</t>
    <rPh sb="0" eb="3">
      <t>カクシュ</t>
    </rPh>
    <rPh sb="4" eb="7">
      <t>シカク</t>
    </rPh>
    <rPh sb="8" eb="9">
      <t>トウ</t>
    </rPh>
    <phoneticPr fontId="13"/>
  </si>
  <si>
    <t>現場代理人</t>
    <rPh sb="0" eb="2">
      <t>ゲンバ</t>
    </rPh>
    <rPh sb="2" eb="5">
      <t>ダイリニン</t>
    </rPh>
    <phoneticPr fontId="13"/>
  </si>
  <si>
    <t>主任技術者</t>
    <rPh sb="0" eb="2">
      <t>シュニン</t>
    </rPh>
    <rPh sb="2" eb="5">
      <t>ギジュツシャ</t>
    </rPh>
    <phoneticPr fontId="13"/>
  </si>
  <si>
    <t>専門技術者</t>
    <rPh sb="0" eb="2">
      <t>センモン</t>
    </rPh>
    <rPh sb="2" eb="5">
      <t>ギジュツシャ</t>
    </rPh>
    <phoneticPr fontId="13"/>
  </si>
  <si>
    <t>住所又は所在　</t>
    <rPh sb="0" eb="2">
      <t>ジュウショ</t>
    </rPh>
    <rPh sb="2" eb="3">
      <t>マタ</t>
    </rPh>
    <rPh sb="4" eb="6">
      <t>ショザイ</t>
    </rPh>
    <phoneticPr fontId="13"/>
  </si>
  <si>
    <t>代 表 者 氏 名　</t>
    <rPh sb="0" eb="5">
      <t>ダイヒョウシャ</t>
    </rPh>
    <rPh sb="6" eb="9">
      <t>シメイ</t>
    </rPh>
    <phoneticPr fontId="13"/>
  </si>
  <si>
    <t>連　絡 先</t>
    <phoneticPr fontId="13"/>
  </si>
  <si>
    <t>～</t>
    <phoneticPr fontId="13"/>
  </si>
  <si>
    <t>・ストックヤード</t>
    <phoneticPr fontId="13"/>
  </si>
  <si>
    <t>・</t>
    <phoneticPr fontId="13"/>
  </si>
  <si>
    <t>建  設  副  産  物  の  処  理  系  統  図</t>
    <phoneticPr fontId="13"/>
  </si>
  <si>
    <t>工 事 名　：</t>
    <phoneticPr fontId="13"/>
  </si>
  <si>
    <t>収　集　運　搬</t>
    <phoneticPr fontId="13"/>
  </si>
  <si>
    <t>（　　　　）</t>
    <phoneticPr fontId="13"/>
  </si>
  <si>
    <t>第　　　　　 　号</t>
    <phoneticPr fontId="13"/>
  </si>
  <si>
    <t>－　　  　－</t>
    <phoneticPr fontId="13"/>
  </si>
  <si>
    <t>排 出 事 業 者</t>
    <phoneticPr fontId="13"/>
  </si>
  <si>
    <t>責　  任 　 者</t>
    <phoneticPr fontId="13"/>
  </si>
  <si>
    <t>連　  絡 　 先</t>
    <phoneticPr fontId="13"/>
  </si>
  <si>
    <t>から</t>
    <phoneticPr fontId="13"/>
  </si>
  <si>
    <t>まで</t>
    <phoneticPr fontId="13"/>
  </si>
  <si>
    <t>(Ａ３）</t>
    <phoneticPr fontId="13"/>
  </si>
  <si>
    <t>工事名</t>
    <rPh sb="0" eb="1">
      <t>コウ</t>
    </rPh>
    <rPh sb="1" eb="2">
      <t>コト</t>
    </rPh>
    <rPh sb="2" eb="3">
      <t>メイ</t>
    </rPh>
    <phoneticPr fontId="13"/>
  </si>
  <si>
    <t>再資源化等報告書（建設リサイクル法適用時）</t>
    <phoneticPr fontId="13"/>
  </si>
  <si>
    <t>資材名</t>
    <rPh sb="0" eb="2">
      <t>シザイ</t>
    </rPh>
    <rPh sb="2" eb="3">
      <t>メイ</t>
    </rPh>
    <phoneticPr fontId="13"/>
  </si>
  <si>
    <t>製造所名</t>
    <rPh sb="0" eb="2">
      <t>セイゾウ</t>
    </rPh>
    <rPh sb="2" eb="3">
      <t>ショ</t>
    </rPh>
    <rPh sb="3" eb="4">
      <t>メイ</t>
    </rPh>
    <phoneticPr fontId="13"/>
  </si>
  <si>
    <t>発注先店名</t>
    <rPh sb="0" eb="2">
      <t>ハッチュウ</t>
    </rPh>
    <rPh sb="2" eb="3">
      <t>サキ</t>
    </rPh>
    <rPh sb="3" eb="4">
      <t>テン</t>
    </rPh>
    <rPh sb="4" eb="5">
      <t>メイ</t>
    </rPh>
    <phoneticPr fontId="13"/>
  </si>
  <si>
    <t>搬入予定月日</t>
    <rPh sb="0" eb="1">
      <t>ハン</t>
    </rPh>
    <rPh sb="1" eb="2">
      <t>ニュウ</t>
    </rPh>
    <rPh sb="2" eb="4">
      <t>ヨテイ</t>
    </rPh>
    <rPh sb="4" eb="6">
      <t>ツキヒ</t>
    </rPh>
    <phoneticPr fontId="13"/>
  </si>
  <si>
    <t>摘要</t>
    <rPh sb="0" eb="2">
      <t>テキヨウ</t>
    </rPh>
    <phoneticPr fontId="13"/>
  </si>
  <si>
    <t>m3</t>
    <phoneticPr fontId="13"/>
  </si>
  <si>
    <t>t</t>
    <phoneticPr fontId="13"/>
  </si>
  <si>
    <t>　　　　かなければなりません。</t>
    <phoneticPr fontId="13"/>
  </si>
  <si>
    <t>　　　　両面の写しを添付して下さい。</t>
    <phoneticPr fontId="13"/>
  </si>
  <si>
    <t>　　　　及び舗装工事業)において監理技術者を設置した場合は､｢指定建設業監理技術者資格者証｣の</t>
    <phoneticPr fontId="13"/>
  </si>
  <si>
    <t>建設業退職金共済組合証紙購入状況報告書</t>
  </si>
  <si>
    <t>(中小企業退職金共済制度掛金)</t>
  </si>
  <si>
    <t>*未購入の場合は、その理由を記入して下さい。</t>
  </si>
  <si>
    <t>標記について、次のとおり報告します。</t>
    <rPh sb="0" eb="2">
      <t>ヒョウキ</t>
    </rPh>
    <rPh sb="7" eb="8">
      <t>ツギ</t>
    </rPh>
    <rPh sb="12" eb="14">
      <t>ホウコク</t>
    </rPh>
    <phoneticPr fontId="13"/>
  </si>
  <si>
    <t>(参考)共済証紙購入の目安</t>
    <rPh sb="4" eb="6">
      <t>キョウサイ</t>
    </rPh>
    <rPh sb="11" eb="13">
      <t>メヤス</t>
    </rPh>
    <phoneticPr fontId="13"/>
  </si>
  <si>
    <t>　(注)　　中退金など別の退職金制度に加入している場合は、加入が確認できるものを添</t>
    <phoneticPr fontId="13"/>
  </si>
  <si>
    <t>　　　　付して下さい。</t>
    <phoneticPr fontId="13"/>
  </si>
  <si>
    <t>3.5/1,000</t>
    <phoneticPr fontId="13"/>
  </si>
  <si>
    <t>2.5/1,000</t>
    <phoneticPr fontId="13"/>
  </si>
  <si>
    <t>土木工事・・・請負金額の</t>
    <phoneticPr fontId="13"/>
  </si>
  <si>
    <t>建築工事・・・請負金額の</t>
    <phoneticPr fontId="13"/>
  </si>
  <si>
    <t>設備工事・・・据付工事費の</t>
    <rPh sb="0" eb="2">
      <t>セツビ</t>
    </rPh>
    <phoneticPr fontId="13"/>
  </si>
  <si>
    <t>　掛金収納書(発注者用(官公庁用))添付欄</t>
    <phoneticPr fontId="13"/>
  </si>
  <si>
    <t>設備課回覧</t>
    <rPh sb="0" eb="3">
      <t>セツビカ</t>
    </rPh>
    <rPh sb="3" eb="5">
      <t>カイラン</t>
    </rPh>
    <phoneticPr fontId="13"/>
  </si>
  <si>
    <t>課員</t>
    <rPh sb="0" eb="2">
      <t>カイン</t>
    </rPh>
    <phoneticPr fontId="13"/>
  </si>
  <si>
    <t>レディミクストコンクリートの使用願（報告）</t>
    <rPh sb="14" eb="16">
      <t>シヨウ</t>
    </rPh>
    <rPh sb="16" eb="17">
      <t>ネガ</t>
    </rPh>
    <rPh sb="18" eb="20">
      <t>ホウコク</t>
    </rPh>
    <phoneticPr fontId="13"/>
  </si>
  <si>
    <t>使用場所</t>
    <rPh sb="0" eb="2">
      <t>シヨウ</t>
    </rPh>
    <rPh sb="2" eb="4">
      <t>バショ</t>
    </rPh>
    <phoneticPr fontId="13"/>
  </si>
  <si>
    <r>
      <t>スランプ(</t>
    </r>
    <r>
      <rPr>
        <sz val="11"/>
        <rFont val="ＭＳ Ｐゴシック"/>
        <family val="3"/>
        <charset val="128"/>
      </rPr>
      <t>cm</t>
    </r>
    <r>
      <rPr>
        <sz val="11"/>
        <rFont val="ＭＳ Ｐゴシック"/>
        <family val="3"/>
        <charset val="128"/>
      </rPr>
      <t>)</t>
    </r>
    <phoneticPr fontId="13"/>
  </si>
  <si>
    <t>粗骨材の最大寸法(㎜)</t>
  </si>
  <si>
    <t>20・40</t>
  </si>
  <si>
    <t>セメントの種類</t>
  </si>
  <si>
    <t>N・BB・H</t>
  </si>
  <si>
    <t>記</t>
    <phoneticPr fontId="13"/>
  </si>
  <si>
    <t>1. 工 事 名</t>
    <phoneticPr fontId="13"/>
  </si>
  <si>
    <t>3. 工　　期</t>
    <phoneticPr fontId="13"/>
  </si>
  <si>
    <t>会社名</t>
    <phoneticPr fontId="13"/>
  </si>
  <si>
    <t>製造工場名</t>
    <phoneticPr fontId="13"/>
  </si>
  <si>
    <t>使用数量(m3)</t>
    <phoneticPr fontId="13"/>
  </si>
  <si>
    <t>□</t>
    <phoneticPr fontId="13"/>
  </si>
  <si>
    <t>：</t>
    <phoneticPr fontId="13"/>
  </si>
  <si>
    <t>（一次下請業者に関する事項を明記したもの）</t>
    <rPh sb="1" eb="3">
      <t>イチジ</t>
    </rPh>
    <rPh sb="3" eb="5">
      <t>シタウケ</t>
    </rPh>
    <rPh sb="5" eb="7">
      <t>ギョウシャ</t>
    </rPh>
    <rPh sb="8" eb="9">
      <t>カン</t>
    </rPh>
    <rPh sb="11" eb="13">
      <t>ジコウ</t>
    </rPh>
    <rPh sb="14" eb="16">
      <t>メイキ</t>
    </rPh>
    <phoneticPr fontId="13"/>
  </si>
  <si>
    <t>一次下請業者との契約書の写し</t>
    <rPh sb="0" eb="2">
      <t>イチジ</t>
    </rPh>
    <rPh sb="2" eb="4">
      <t>シタウケ</t>
    </rPh>
    <rPh sb="4" eb="6">
      <t>ギョウシャ</t>
    </rPh>
    <rPh sb="8" eb="11">
      <t>ケイヤクショ</t>
    </rPh>
    <rPh sb="12" eb="13">
      <t>ウツ</t>
    </rPh>
    <phoneticPr fontId="13"/>
  </si>
  <si>
    <t>（一次下請業者以降の請負契約を証するものを添付）</t>
    <rPh sb="1" eb="3">
      <t>イチジ</t>
    </rPh>
    <rPh sb="3" eb="5">
      <t>シタウケ</t>
    </rPh>
    <rPh sb="5" eb="7">
      <t>ギョウシャ</t>
    </rPh>
    <rPh sb="7" eb="9">
      <t>イコウ</t>
    </rPh>
    <rPh sb="10" eb="12">
      <t>ウケオイ</t>
    </rPh>
    <rPh sb="12" eb="14">
      <t>ケイヤク</t>
    </rPh>
    <rPh sb="15" eb="16">
      <t>ショウ</t>
    </rPh>
    <rPh sb="21" eb="23">
      <t>テンプ</t>
    </rPh>
    <phoneticPr fontId="13"/>
  </si>
  <si>
    <r>
      <t>5.</t>
    </r>
    <r>
      <rPr>
        <sz val="11"/>
        <rFont val="ＭＳ Ｐゴシック"/>
        <family val="3"/>
        <charset val="128"/>
      </rPr>
      <t xml:space="preserve"> 添付</t>
    </r>
    <r>
      <rPr>
        <sz val="11"/>
        <rFont val="ＭＳ Ｐゴシック"/>
        <family val="3"/>
        <charset val="128"/>
      </rPr>
      <t>資料</t>
    </r>
    <rPh sb="3" eb="5">
      <t>テンプ</t>
    </rPh>
    <rPh sb="5" eb="7">
      <t>シリョウ</t>
    </rPh>
    <phoneticPr fontId="13"/>
  </si>
  <si>
    <t>レディミクスコンクリート使用の場合の業務フロー</t>
    <rPh sb="15" eb="17">
      <t>バアイ</t>
    </rPh>
    <rPh sb="18" eb="20">
      <t>ギョウム</t>
    </rPh>
    <phoneticPr fontId="13"/>
  </si>
  <si>
    <t>(</t>
    <phoneticPr fontId="13"/>
  </si>
  <si>
    <t>週)</t>
    <rPh sb="0" eb="1">
      <t>シュウ</t>
    </rPh>
    <phoneticPr fontId="13"/>
  </si>
  <si>
    <t>月 第</t>
    <rPh sb="0" eb="1">
      <t>ツキ</t>
    </rPh>
    <rPh sb="2" eb="3">
      <t>ダイ</t>
    </rPh>
    <phoneticPr fontId="13"/>
  </si>
  <si>
    <t>火</t>
    <rPh sb="0" eb="1">
      <t>ヒ</t>
    </rPh>
    <phoneticPr fontId="13"/>
  </si>
  <si>
    <t>水</t>
    <rPh sb="0" eb="1">
      <t>スイ</t>
    </rPh>
    <phoneticPr fontId="13"/>
  </si>
  <si>
    <t>月　間　工　程　表</t>
    <rPh sb="0" eb="1">
      <t>ツキ</t>
    </rPh>
    <rPh sb="2" eb="3">
      <t>アイダ</t>
    </rPh>
    <rPh sb="4" eb="9">
      <t>コウテイヒョウ</t>
    </rPh>
    <phoneticPr fontId="13"/>
  </si>
  <si>
    <t>木</t>
  </si>
  <si>
    <t>金</t>
  </si>
  <si>
    <t>日</t>
    <rPh sb="0" eb="1">
      <t>ニチ</t>
    </rPh>
    <phoneticPr fontId="13"/>
  </si>
  <si>
    <t>項目　　　　　曜日</t>
    <rPh sb="0" eb="2">
      <t>コウモク</t>
    </rPh>
    <rPh sb="7" eb="9">
      <t>ヨウビ</t>
    </rPh>
    <phoneticPr fontId="13"/>
  </si>
  <si>
    <t>週</t>
    <rPh sb="0" eb="1">
      <t>シュウ</t>
    </rPh>
    <phoneticPr fontId="13"/>
  </si>
  <si>
    <t>先週</t>
    <rPh sb="0" eb="2">
      <t>センシュウ</t>
    </rPh>
    <phoneticPr fontId="13"/>
  </si>
  <si>
    <t>今週</t>
    <rPh sb="0" eb="2">
      <t>コンシュウ</t>
    </rPh>
    <phoneticPr fontId="13"/>
  </si>
  <si>
    <t>来週</t>
    <rPh sb="0" eb="2">
      <t>ライシュウ</t>
    </rPh>
    <phoneticPr fontId="13"/>
  </si>
  <si>
    <t>年月</t>
    <rPh sb="0" eb="1">
      <t>ネン</t>
    </rPh>
    <rPh sb="1" eb="2">
      <t>ツキ</t>
    </rPh>
    <phoneticPr fontId="13"/>
  </si>
  <si>
    <t>水</t>
  </si>
  <si>
    <t>火</t>
  </si>
  <si>
    <t>4.開粒度アスコン</t>
    <rPh sb="2" eb="3">
      <t>カイ</t>
    </rPh>
    <phoneticPr fontId="13"/>
  </si>
  <si>
    <t>5.改質アスコン</t>
    <rPh sb="2" eb="4">
      <t>カイシツ</t>
    </rPh>
    <phoneticPr fontId="13"/>
  </si>
  <si>
    <t>6.アスファルトモルタル</t>
    <phoneticPr fontId="13"/>
  </si>
  <si>
    <t>7.加熱アスファルト安定処理路盤材</t>
    <phoneticPr fontId="13"/>
  </si>
  <si>
    <t>8.その他</t>
    <rPh sb="4" eb="5">
      <t>タ</t>
    </rPh>
    <phoneticPr fontId="13"/>
  </si>
  <si>
    <t>塩化ビニル管・継手について</t>
    <rPh sb="0" eb="2">
      <t>エンカ</t>
    </rPh>
    <rPh sb="5" eb="6">
      <t>カン</t>
    </rPh>
    <rPh sb="7" eb="8">
      <t>ツ</t>
    </rPh>
    <rPh sb="8" eb="9">
      <t>テ</t>
    </rPh>
    <phoneticPr fontId="13"/>
  </si>
  <si>
    <t>1.石膏ボード</t>
    <rPh sb="2" eb="4">
      <t>セッコウ</t>
    </rPh>
    <phoneticPr fontId="13"/>
  </si>
  <si>
    <t>2.シージング石膏ボード</t>
    <rPh sb="7" eb="9">
      <t>セッコウ</t>
    </rPh>
    <phoneticPr fontId="13"/>
  </si>
  <si>
    <t>1.硬質塩化ビニル管</t>
    <rPh sb="2" eb="4">
      <t>コウシツ</t>
    </rPh>
    <rPh sb="4" eb="6">
      <t>エンカ</t>
    </rPh>
    <rPh sb="9" eb="10">
      <t>カン</t>
    </rPh>
    <phoneticPr fontId="13"/>
  </si>
  <si>
    <t>2.その他</t>
    <rPh sb="4" eb="5">
      <t>タ</t>
    </rPh>
    <phoneticPr fontId="13"/>
  </si>
  <si>
    <t>石膏ボードについて</t>
    <rPh sb="0" eb="2">
      <t>セッコウ</t>
    </rPh>
    <phoneticPr fontId="13"/>
  </si>
  <si>
    <t>3.強化石膏ボード</t>
    <rPh sb="2" eb="4">
      <t>キョウカ</t>
    </rPh>
    <rPh sb="4" eb="6">
      <t>セッコウ</t>
    </rPh>
    <phoneticPr fontId="13"/>
  </si>
  <si>
    <t>4.化粧石膏ボード</t>
    <rPh sb="2" eb="4">
      <t>ケショウ</t>
    </rPh>
    <rPh sb="4" eb="6">
      <t>セッコウ</t>
    </rPh>
    <phoneticPr fontId="13"/>
  </si>
  <si>
    <t>5.石膏ラスボード</t>
    <rPh sb="2" eb="4">
      <t>セッコウ</t>
    </rPh>
    <phoneticPr fontId="13"/>
  </si>
  <si>
    <t>6.その他</t>
    <rPh sb="4" eb="5">
      <t>タ</t>
    </rPh>
    <phoneticPr fontId="13"/>
  </si>
  <si>
    <t>その他の建設資材について</t>
    <rPh sb="2" eb="3">
      <t>タ</t>
    </rPh>
    <rPh sb="4" eb="6">
      <t>ケンセツ</t>
    </rPh>
    <rPh sb="6" eb="8">
      <t>シザイ</t>
    </rPh>
    <phoneticPr fontId="13"/>
  </si>
  <si>
    <t>　　（利用量の多い上位２品目を具体的に記入してください）</t>
    <rPh sb="3" eb="6">
      <t>リヨウリョウ</t>
    </rPh>
    <rPh sb="7" eb="8">
      <t>オオ</t>
    </rPh>
    <rPh sb="9" eb="11">
      <t>ジョウイ</t>
    </rPh>
    <rPh sb="12" eb="14">
      <t>ヒンモク</t>
    </rPh>
    <phoneticPr fontId="13"/>
  </si>
  <si>
    <t>塩化ビニル管　　　　・継手</t>
    <rPh sb="0" eb="2">
      <t>エンカ</t>
    </rPh>
    <rPh sb="5" eb="6">
      <t>カン</t>
    </rPh>
    <rPh sb="11" eb="12">
      <t>ツ</t>
    </rPh>
    <rPh sb="12" eb="13">
      <t>テ</t>
    </rPh>
    <phoneticPr fontId="13"/>
  </si>
  <si>
    <t>石膏ボード</t>
    <rPh sb="0" eb="2">
      <t>セッコウ</t>
    </rPh>
    <phoneticPr fontId="13"/>
  </si>
  <si>
    <t>その他の　　　　建設資材</t>
    <rPh sb="8" eb="10">
      <t>ケンセツ</t>
    </rPh>
    <rPh sb="10" eb="12">
      <t>シザイ</t>
    </rPh>
    <phoneticPr fontId="13"/>
  </si>
  <si>
    <t>再資源化等が完了した年月日</t>
    <rPh sb="0" eb="4">
      <t>サイシゲンカ</t>
    </rPh>
    <rPh sb="4" eb="5">
      <t>トウ</t>
    </rPh>
    <rPh sb="6" eb="8">
      <t>カンリョウ</t>
    </rPh>
    <rPh sb="10" eb="13">
      <t>ネンガッピ</t>
    </rPh>
    <phoneticPr fontId="13"/>
  </si>
  <si>
    <t>1.水道（排水）用</t>
    <rPh sb="2" eb="4">
      <t>スイドウ</t>
    </rPh>
    <rPh sb="5" eb="7">
      <t>ハイスイ</t>
    </rPh>
    <rPh sb="8" eb="9">
      <t>ヨウ</t>
    </rPh>
    <phoneticPr fontId="13"/>
  </si>
  <si>
    <t>2.下水道用</t>
    <rPh sb="2" eb="5">
      <t>ゲスイドウ</t>
    </rPh>
    <rPh sb="5" eb="6">
      <t>ヨウ</t>
    </rPh>
    <phoneticPr fontId="13"/>
  </si>
  <si>
    <t>3.ケーブル用</t>
    <rPh sb="6" eb="7">
      <t>ヨウ</t>
    </rPh>
    <phoneticPr fontId="13"/>
  </si>
  <si>
    <t>4.農業用</t>
    <rPh sb="2" eb="5">
      <t>ノウギョウヨウ</t>
    </rPh>
    <phoneticPr fontId="13"/>
  </si>
  <si>
    <t>5.設備用</t>
    <rPh sb="2" eb="4">
      <t>セツビ</t>
    </rPh>
    <rPh sb="4" eb="5">
      <t>ヨウ</t>
    </rPh>
    <phoneticPr fontId="13"/>
  </si>
  <si>
    <t>1.壁</t>
    <rPh sb="2" eb="3">
      <t>カベ</t>
    </rPh>
    <phoneticPr fontId="13"/>
  </si>
  <si>
    <t>2.天井</t>
    <rPh sb="2" eb="4">
      <t>テンジョウ</t>
    </rPh>
    <phoneticPr fontId="13"/>
  </si>
  <si>
    <t>3.その他</t>
    <rPh sb="4" eb="5">
      <t>タ</t>
    </rPh>
    <phoneticPr fontId="13"/>
  </si>
  <si>
    <t>その他の建設資材について</t>
    <rPh sb="4" eb="6">
      <t>ケンセツ</t>
    </rPh>
    <rPh sb="6" eb="8">
      <t>シザイ</t>
    </rPh>
    <phoneticPr fontId="13"/>
  </si>
  <si>
    <t>　　（利用用途を具体的に記入して下さい）</t>
    <rPh sb="16" eb="17">
      <t>クダ</t>
    </rPh>
    <phoneticPr fontId="13"/>
  </si>
  <si>
    <t>4.再生開密度アスコン</t>
    <rPh sb="2" eb="4">
      <t>サイセイ</t>
    </rPh>
    <rPh sb="4" eb="5">
      <t>カイ</t>
    </rPh>
    <rPh sb="5" eb="7">
      <t>ミツド</t>
    </rPh>
    <phoneticPr fontId="13"/>
  </si>
  <si>
    <t>5.再生改質アスコン</t>
    <rPh sb="2" eb="4">
      <t>サイセイ</t>
    </rPh>
    <rPh sb="4" eb="6">
      <t>カイシツ</t>
    </rPh>
    <phoneticPr fontId="13"/>
  </si>
  <si>
    <t>6.再生アスファルトモルタル</t>
    <phoneticPr fontId="13"/>
  </si>
  <si>
    <t>7.再生加熱アスファルト安定処理路盤材</t>
    <phoneticPr fontId="13"/>
  </si>
  <si>
    <t>1.再生硬質塩化ビニル管</t>
    <rPh sb="2" eb="4">
      <t>サイセイ</t>
    </rPh>
    <rPh sb="4" eb="6">
      <t>コウシツ</t>
    </rPh>
    <rPh sb="6" eb="8">
      <t>エンカ</t>
    </rPh>
    <rPh sb="11" eb="12">
      <t>カン</t>
    </rPh>
    <phoneticPr fontId="13"/>
  </si>
  <si>
    <t>　　（利用料の多い上位２品目の再生資材名称を具体的に記入して下さい）</t>
    <rPh sb="3" eb="6">
      <t>リヨウリョウ</t>
    </rPh>
    <rPh sb="7" eb="8">
      <t>オオ</t>
    </rPh>
    <rPh sb="9" eb="11">
      <t>ジョウイ</t>
    </rPh>
    <rPh sb="12" eb="14">
      <t>ヒンモク</t>
    </rPh>
    <rPh sb="15" eb="17">
      <t>サイセイ</t>
    </rPh>
    <rPh sb="17" eb="19">
      <t>シザイ</t>
    </rPh>
    <rPh sb="19" eb="21">
      <t>メイショウ</t>
    </rPh>
    <rPh sb="22" eb="25">
      <t>グタイテキ</t>
    </rPh>
    <rPh sb="26" eb="28">
      <t>キニュウ</t>
    </rPh>
    <rPh sb="30" eb="31">
      <t>クダ</t>
    </rPh>
    <phoneticPr fontId="13"/>
  </si>
  <si>
    <t>・土質改良プラント</t>
    <rPh sb="1" eb="3">
      <t>ドシツ</t>
    </rPh>
    <rPh sb="3" eb="5">
      <t>カイリョウ</t>
    </rPh>
    <phoneticPr fontId="13"/>
  </si>
  <si>
    <t>小数点第一位まで</t>
    <rPh sb="0" eb="3">
      <t>ショウスウテン</t>
    </rPh>
    <rPh sb="3" eb="4">
      <t>ダイ</t>
    </rPh>
    <rPh sb="4" eb="5">
      <t>1</t>
    </rPh>
    <rPh sb="5" eb="6">
      <t>イ</t>
    </rPh>
    <phoneticPr fontId="13"/>
  </si>
  <si>
    <t>小数点第一位まで</t>
    <rPh sb="0" eb="3">
      <t>ショウスウテン</t>
    </rPh>
    <rPh sb="3" eb="4">
      <t>ダイ</t>
    </rPh>
    <rPh sb="4" eb="5">
      <t>イチ</t>
    </rPh>
    <rPh sb="5" eb="6">
      <t>イ</t>
    </rPh>
    <phoneticPr fontId="13"/>
  </si>
  <si>
    <r>
      <t>建　設　資　材　</t>
    </r>
    <r>
      <rPr>
        <sz val="10"/>
        <rFont val="ＭＳ Ｐゴシック"/>
        <family val="3"/>
        <charset val="128"/>
      </rPr>
      <t>（新材を含む全体の利用状況）</t>
    </r>
    <rPh sb="9" eb="11">
      <t>シンザイ</t>
    </rPh>
    <rPh sb="12" eb="13">
      <t>フク</t>
    </rPh>
    <rPh sb="14" eb="16">
      <t>ゼンタイ</t>
    </rPh>
    <rPh sb="17" eb="19">
      <t>リヨウ</t>
    </rPh>
    <rPh sb="19" eb="21">
      <t>ジョウキョウ</t>
    </rPh>
    <phoneticPr fontId="13"/>
  </si>
  <si>
    <t>その他がれき類</t>
    <rPh sb="2" eb="3">
      <t>タ</t>
    </rPh>
    <rPh sb="6" eb="7">
      <t>ルイ</t>
    </rPh>
    <phoneticPr fontId="13"/>
  </si>
  <si>
    <t>様式２</t>
    <rPh sb="0" eb="2">
      <t>ヨウシキ</t>
    </rPh>
    <phoneticPr fontId="13"/>
  </si>
  <si>
    <t>再生資源利用促進計画書（実施書）　－建設副産物搬出工事用－</t>
    <rPh sb="12" eb="15">
      <t>ジッシショ</t>
    </rPh>
    <phoneticPr fontId="13"/>
  </si>
  <si>
    <t>表面（様式１）に必ずご記入下さい</t>
    <rPh sb="3" eb="5">
      <t>ヨウシキ</t>
    </rPh>
    <phoneticPr fontId="13"/>
  </si>
  <si>
    <t>2.建設副産物搬出計画</t>
  </si>
  <si>
    <t>現場内利用の欄には、発生量（掘削等）のうち、現場内で利用したものについて御記入ください。</t>
  </si>
  <si>
    <t>コード*14（コード*13で「8.建設発生土受入地」を選択した場合のみ記入）</t>
    <rPh sb="17" eb="22">
      <t>ケンセツハッセイド</t>
    </rPh>
    <rPh sb="22" eb="25">
      <t>ウケイレチ</t>
    </rPh>
    <phoneticPr fontId="13"/>
  </si>
  <si>
    <t>ので、番地までご記載願います。</t>
    <rPh sb="3" eb="5">
      <t>バンチ</t>
    </rPh>
    <rPh sb="8" eb="10">
      <t>キサイ</t>
    </rPh>
    <rPh sb="10" eb="11">
      <t>ネガ</t>
    </rPh>
    <phoneticPr fontId="13"/>
  </si>
  <si>
    <t>2.池沼等の水面埋立</t>
    <phoneticPr fontId="13"/>
  </si>
  <si>
    <t>3.谷地埋立</t>
    <phoneticPr fontId="13"/>
  </si>
  <si>
    <t>4.農地受入</t>
    <phoneticPr fontId="13"/>
  </si>
  <si>
    <t>5.その他</t>
    <phoneticPr fontId="13"/>
  </si>
  <si>
    <t>①発生量</t>
  </si>
  <si>
    <r>
      <t>搬出先場所住所</t>
    </r>
    <r>
      <rPr>
        <vertAlign val="superscript"/>
        <sz val="8"/>
        <rFont val="ＭＳ Ｐゴシック"/>
        <family val="3"/>
        <charset val="128"/>
      </rPr>
      <t>※</t>
    </r>
    <rPh sb="5" eb="7">
      <t>ジュウショ</t>
    </rPh>
    <phoneticPr fontId="13"/>
  </si>
  <si>
    <t>④現場外搬出量</t>
  </si>
  <si>
    <t>⑤再生資源</t>
  </si>
  <si>
    <t>②利用量</t>
  </si>
  <si>
    <t>③減量化量</t>
  </si>
  <si>
    <t>施工条件の</t>
  </si>
  <si>
    <t>3ヶ所まで記入できます。4ヶ所以上に</t>
  </si>
  <si>
    <t>②+③+⑤</t>
  </si>
  <si>
    <t>①</t>
  </si>
  <si>
    <t>特定建設
資材廃棄物</t>
    <phoneticPr fontId="13"/>
  </si>
  <si>
    <t>建設発生木材
（木材が廃棄物になったもの）</t>
    <phoneticPr fontId="13"/>
  </si>
  <si>
    <t>建 設 廃 棄 物</t>
    <phoneticPr fontId="13"/>
  </si>
  <si>
    <t>建設発生木材
（伐木材、除根材など）</t>
    <phoneticPr fontId="13"/>
  </si>
  <si>
    <t>廃塩化ビニル管・継手</t>
    <rPh sb="1" eb="3">
      <t>エンカ</t>
    </rPh>
    <rPh sb="6" eb="7">
      <t>カン</t>
    </rPh>
    <rPh sb="8" eb="9">
      <t>ツ</t>
    </rPh>
    <rPh sb="9" eb="10">
      <t>テ</t>
    </rPh>
    <phoneticPr fontId="13"/>
  </si>
  <si>
    <t>廃プラスチック（廃塩化ビニル管・継手を除く）</t>
    <rPh sb="8" eb="9">
      <t>ハイ</t>
    </rPh>
    <rPh sb="9" eb="11">
      <t>エンカ</t>
    </rPh>
    <rPh sb="14" eb="15">
      <t>カン</t>
    </rPh>
    <rPh sb="16" eb="17">
      <t>ツ</t>
    </rPh>
    <rPh sb="17" eb="18">
      <t>テ</t>
    </rPh>
    <rPh sb="19" eb="20">
      <t>ノゾ</t>
    </rPh>
    <phoneticPr fontId="13"/>
  </si>
  <si>
    <t>その他の分別された廃棄物
（　　　　　　　　　）</t>
    <phoneticPr fontId="13"/>
  </si>
  <si>
    <r>
      <t>地山ｍ</t>
    </r>
    <r>
      <rPr>
        <vertAlign val="superscript"/>
        <sz val="8"/>
        <rFont val="ＭＳ Ｐゴシック"/>
        <family val="3"/>
        <charset val="128"/>
      </rPr>
      <t>3</t>
    </r>
    <phoneticPr fontId="13"/>
  </si>
  <si>
    <t>建</t>
  </si>
  <si>
    <t>設</t>
  </si>
  <si>
    <t>生</t>
  </si>
  <si>
    <t>コード*13（詳細は「表－４」参照のこと）</t>
  </si>
  <si>
    <t>再　生　資　源　利　用　促　進</t>
    <phoneticPr fontId="13"/>
  </si>
  <si>
    <t>最　終　処　分　場　・　そ　の　他</t>
    <phoneticPr fontId="13"/>
  </si>
  <si>
    <t>2.再資源化施設（土質改良プラントを含む）</t>
  </si>
  <si>
    <t>3.売却（工事請負会社が建設副産物を売却し、</t>
    <phoneticPr fontId="13"/>
  </si>
  <si>
    <t>8.建設発生土受入地</t>
    <rPh sb="7" eb="10">
      <t>ウケイレチ</t>
    </rPh>
    <phoneticPr fontId="13"/>
  </si>
  <si>
    <t>9.建設発生土ストックヤード（再利用工事未定）</t>
  </si>
  <si>
    <t>10.中間処理施設（焼却）</t>
    <rPh sb="3" eb="5">
      <t>チュウカン</t>
    </rPh>
    <rPh sb="5" eb="7">
      <t>ショリ</t>
    </rPh>
    <rPh sb="10" eb="12">
      <t>ショウキャク</t>
    </rPh>
    <phoneticPr fontId="13"/>
  </si>
  <si>
    <t>11．その他（具体的に記入）</t>
    <phoneticPr fontId="13"/>
  </si>
  <si>
    <t>工事箇所</t>
  </si>
  <si>
    <t>工 事 名</t>
  </si>
  <si>
    <t>工　　期</t>
  </si>
  <si>
    <t>監 督 員</t>
  </si>
  <si>
    <t>竣　　工　　図　　書　（　　　／　　　）</t>
    <phoneticPr fontId="13"/>
  </si>
  <si>
    <t>～</t>
    <phoneticPr fontId="13"/>
  </si>
  <si>
    <t>廃棄年月日</t>
    <phoneticPr fontId="13"/>
  </si>
  <si>
    <t>工事番号</t>
    <rPh sb="0" eb="2">
      <t>コウジ</t>
    </rPh>
    <phoneticPr fontId="13"/>
  </si>
  <si>
    <t>指定色</t>
    <rPh sb="0" eb="2">
      <t>シテイ</t>
    </rPh>
    <rPh sb="2" eb="3">
      <t>ショク</t>
    </rPh>
    <phoneticPr fontId="13"/>
  </si>
  <si>
    <t>工事名</t>
  </si>
  <si>
    <t>商号</t>
    <rPh sb="0" eb="2">
      <t>ショウゴウ</t>
    </rPh>
    <phoneticPr fontId="13"/>
  </si>
  <si>
    <t>電気保安技術者の配置届</t>
  </si>
  <si>
    <t>　　　工 事 名</t>
  </si>
  <si>
    <t xml:space="preserve">              -------------------------------------------------------------</t>
  </si>
  <si>
    <t xml:space="preserve">      工事箇所</t>
  </si>
  <si>
    <t xml:space="preserve">                                       記</t>
  </si>
  <si>
    <t>　　(注1)電気保安技術者が保有する、電気主任技術者免状の写しを添付のこと。</t>
  </si>
  <si>
    <t>　　(注2)電気保安技術者の責任範囲を示した単線結線図を添付のこと。</t>
  </si>
  <si>
    <t>担当者</t>
    <rPh sb="0" eb="3">
      <t>タントウシャ</t>
    </rPh>
    <phoneticPr fontId="48"/>
  </si>
  <si>
    <t>設備課長</t>
    <rPh sb="0" eb="2">
      <t>セツビ</t>
    </rPh>
    <rPh sb="2" eb="3">
      <t>カ</t>
    </rPh>
    <rPh sb="3" eb="4">
      <t>チョウ</t>
    </rPh>
    <phoneticPr fontId="48"/>
  </si>
  <si>
    <t xml:space="preserve">              </t>
    <phoneticPr fontId="48"/>
  </si>
  <si>
    <t xml:space="preserve">  　　　　　　　　　　　　　　　　　　　　　　　　　</t>
    <phoneticPr fontId="48"/>
  </si>
  <si>
    <t xml:space="preserve">  　福岡県流域下水道事務所長　殿</t>
    <phoneticPr fontId="48"/>
  </si>
  <si>
    <t xml:space="preserve">  　　上記工事について、下記のとおり電気保安技術者（電気主任技術者資格保有者）</t>
    <phoneticPr fontId="48"/>
  </si>
  <si>
    <t>　　を配置しましたので、これを届け出ます。</t>
    <phoneticPr fontId="48"/>
  </si>
  <si>
    <t>設備課副長</t>
    <rPh sb="0" eb="2">
      <t>セツビ</t>
    </rPh>
    <rPh sb="2" eb="3">
      <t>カ</t>
    </rPh>
    <rPh sb="3" eb="5">
      <t>フクチョウ</t>
    </rPh>
    <phoneticPr fontId="48"/>
  </si>
  <si>
    <t>福岡県　流域下水道事務所　設備課　様式ファイル　　※本ファイルの使用は任意です</t>
    <rPh sb="0" eb="3">
      <t>フクオカケン</t>
    </rPh>
    <rPh sb="4" eb="6">
      <t>リュウイキ</t>
    </rPh>
    <rPh sb="6" eb="9">
      <t>ゲスイドウ</t>
    </rPh>
    <rPh sb="9" eb="12">
      <t>ジムショ</t>
    </rPh>
    <rPh sb="13" eb="16">
      <t>セツビカ</t>
    </rPh>
    <rPh sb="17" eb="19">
      <t>ヨウシキ</t>
    </rPh>
    <phoneticPr fontId="13"/>
  </si>
  <si>
    <t>工　　程　　表</t>
    <phoneticPr fontId="13"/>
  </si>
  <si>
    <t>氏　名</t>
    <phoneticPr fontId="13"/>
  </si>
  <si>
    <t>上記工事の工程表を提出します。</t>
    <phoneticPr fontId="13"/>
  </si>
  <si>
    <r>
      <t>呼び強度(</t>
    </r>
    <r>
      <rPr>
        <sz val="11"/>
        <rFont val="ＭＳ Ｐゴシック"/>
        <family val="3"/>
        <charset val="128"/>
      </rPr>
      <t>N/mm</t>
    </r>
    <r>
      <rPr>
        <vertAlign val="superscript"/>
        <sz val="11"/>
        <rFont val="ＭＳ Ｐゴシック"/>
        <family val="3"/>
        <charset val="128"/>
      </rPr>
      <t>2</t>
    </r>
    <r>
      <rPr>
        <sz val="11"/>
        <rFont val="ＭＳ Ｐゴシック"/>
        <family val="3"/>
        <charset val="128"/>
      </rPr>
      <t>)</t>
    </r>
    <phoneticPr fontId="13"/>
  </si>
  <si>
    <t>※住所情報は、国の政策立案等において活用させていただきます</t>
    <rPh sb="1" eb="3">
      <t>ジュウショ</t>
    </rPh>
    <rPh sb="3" eb="5">
      <t>ジョウホウ</t>
    </rPh>
    <rPh sb="7" eb="8">
      <t>クニ</t>
    </rPh>
    <rPh sb="9" eb="11">
      <t>セイサク</t>
    </rPh>
    <rPh sb="11" eb="13">
      <t>リツアン</t>
    </rPh>
    <rPh sb="13" eb="14">
      <t>トウ</t>
    </rPh>
    <rPh sb="18" eb="20">
      <t>カツヨウ</t>
    </rPh>
    <phoneticPr fontId="13"/>
  </si>
  <si>
    <t>(注意) 上記資材において、県産資材を使用しない、かつ、福岡県内中小企業から調達しない場合は、</t>
    <rPh sb="5" eb="7">
      <t>ジョウキ</t>
    </rPh>
    <rPh sb="7" eb="9">
      <t>シザイ</t>
    </rPh>
    <rPh sb="14" eb="16">
      <t>ケンサン</t>
    </rPh>
    <rPh sb="16" eb="18">
      <t>シザイ</t>
    </rPh>
    <rPh sb="19" eb="21">
      <t>シヨウ</t>
    </rPh>
    <rPh sb="28" eb="31">
      <t>フクオカケン</t>
    </rPh>
    <rPh sb="31" eb="32">
      <t>ナイ</t>
    </rPh>
    <rPh sb="32" eb="34">
      <t>チュウショウ</t>
    </rPh>
    <rPh sb="34" eb="36">
      <t>キギョウ</t>
    </rPh>
    <rPh sb="38" eb="40">
      <t>チョウタツ</t>
    </rPh>
    <rPh sb="43" eb="45">
      <t>バアイ</t>
    </rPh>
    <phoneticPr fontId="13"/>
  </si>
  <si>
    <t>工事箇所</t>
    <rPh sb="0" eb="2">
      <t>コウジ</t>
    </rPh>
    <rPh sb="2" eb="4">
      <t>カショ</t>
    </rPh>
    <phoneticPr fontId="13"/>
  </si>
  <si>
    <t>着　工</t>
    <rPh sb="0" eb="1">
      <t>キ</t>
    </rPh>
    <rPh sb="2" eb="3">
      <t>コウ</t>
    </rPh>
    <phoneticPr fontId="13"/>
  </si>
  <si>
    <t>完　成</t>
    <rPh sb="0" eb="1">
      <t>カン</t>
    </rPh>
    <rPh sb="2" eb="3">
      <t>シゲル</t>
    </rPh>
    <phoneticPr fontId="13"/>
  </si>
  <si>
    <t>住　所</t>
    <rPh sb="0" eb="1">
      <t>ジュウ</t>
    </rPh>
    <rPh sb="2" eb="3">
      <t>ショ</t>
    </rPh>
    <phoneticPr fontId="13"/>
  </si>
  <si>
    <t>　又は監理技術者</t>
    <rPh sb="1" eb="2">
      <t>マタ</t>
    </rPh>
    <rPh sb="3" eb="5">
      <t>カンリ</t>
    </rPh>
    <rPh sb="5" eb="8">
      <t>ギジュツシャ</t>
    </rPh>
    <phoneticPr fontId="13"/>
  </si>
  <si>
    <t>請負代金</t>
    <rPh sb="0" eb="2">
      <t>ウケオイ</t>
    </rPh>
    <rPh sb="2" eb="4">
      <t>ダイキン</t>
    </rPh>
    <phoneticPr fontId="13"/>
  </si>
  <si>
    <t>工　程</t>
    <rPh sb="0" eb="1">
      <t>コウ</t>
    </rPh>
    <rPh sb="2" eb="3">
      <t>ホド</t>
    </rPh>
    <phoneticPr fontId="13"/>
  </si>
  <si>
    <t>3月</t>
  </si>
  <si>
    <t>4月</t>
  </si>
  <si>
    <t>5月</t>
  </si>
  <si>
    <t>6月</t>
  </si>
  <si>
    <t>7月</t>
  </si>
  <si>
    <t>8月</t>
  </si>
  <si>
    <t>9月</t>
  </si>
  <si>
    <t>10月</t>
  </si>
  <si>
    <t>11月</t>
  </si>
  <si>
    <t>12月</t>
  </si>
  <si>
    <t>1月</t>
  </si>
  <si>
    <t>2月</t>
  </si>
  <si>
    <t>総合工程率（％）</t>
    <phoneticPr fontId="13"/>
  </si>
  <si>
    <t>検査年月日　　　　/　　　/　　　　　確認印</t>
    <rPh sb="0" eb="2">
      <t>ケンサ</t>
    </rPh>
    <rPh sb="2" eb="5">
      <t>ネンガッピ</t>
    </rPh>
    <rPh sb="19" eb="22">
      <t>カクニンイン</t>
    </rPh>
    <phoneticPr fontId="13"/>
  </si>
  <si>
    <t>月</t>
    <rPh sb="0" eb="1">
      <t>ガツ</t>
    </rPh>
    <phoneticPr fontId="13"/>
  </si>
  <si>
    <t>5.他の工事現場（海面埋立、海岸、海浜事業含む）</t>
    <rPh sb="2" eb="3">
      <t>タ</t>
    </rPh>
    <rPh sb="4" eb="6">
      <t>コウジ</t>
    </rPh>
    <rPh sb="6" eb="8">
      <t>ゲンバ</t>
    </rPh>
    <rPh sb="9" eb="11">
      <t>カイメン</t>
    </rPh>
    <rPh sb="11" eb="13">
      <t>ウメタテ</t>
    </rPh>
    <rPh sb="14" eb="16">
      <t>カイガン</t>
    </rPh>
    <rPh sb="17" eb="19">
      <t>カイヒン</t>
    </rPh>
    <rPh sb="19" eb="21">
      <t>ジギョウ</t>
    </rPh>
    <rPh sb="21" eb="22">
      <t>フク</t>
    </rPh>
    <phoneticPr fontId="13"/>
  </si>
  <si>
    <t>廃石膏ボード</t>
    <rPh sb="0" eb="1">
      <t>ハイ</t>
    </rPh>
    <rPh sb="1" eb="3">
      <t>セッコウ</t>
    </rPh>
    <phoneticPr fontId="13"/>
  </si>
  <si>
    <t>主　要　資　材　発　注　一　覧　表</t>
    <rPh sb="4" eb="7">
      <t>シザイ</t>
    </rPh>
    <rPh sb="8" eb="11">
      <t>ハッチュウ</t>
    </rPh>
    <rPh sb="12" eb="17">
      <t>イチランヒョウ</t>
    </rPh>
    <phoneticPr fontId="13"/>
  </si>
  <si>
    <t>□JIS認定工場</t>
  </si>
  <si>
    <t>福岡県流域下水道事務所長　殿</t>
  </si>
  <si>
    <t>1.工事概要</t>
    <phoneticPr fontId="13"/>
  </si>
  <si>
    <t>重要構造物</t>
    <rPh sb="0" eb="2">
      <t>ジュウヨウ</t>
    </rPh>
    <rPh sb="2" eb="5">
      <t>コウゾウブツ</t>
    </rPh>
    <phoneticPr fontId="13"/>
  </si>
  <si>
    <t>このことについて下記のとおり使用したいので承諾願います。（報告します。）</t>
    <phoneticPr fontId="13"/>
  </si>
  <si>
    <r>
      <t>4</t>
    </r>
    <r>
      <rPr>
        <sz val="11"/>
        <rFont val="ＭＳ Ｐゴシック"/>
        <family val="3"/>
        <charset val="128"/>
      </rPr>
      <t xml:space="preserve">. </t>
    </r>
    <r>
      <rPr>
        <sz val="11"/>
        <rFont val="ＭＳ Ｐゴシック"/>
        <family val="3"/>
        <charset val="128"/>
      </rPr>
      <t>使用レディミクストコンクリート</t>
    </r>
    <phoneticPr fontId="13"/>
  </si>
  <si>
    <t>現場代理人</t>
    <phoneticPr fontId="13"/>
  </si>
  <si>
    <t>施工体系図</t>
    <rPh sb="0" eb="2">
      <t>セコウ</t>
    </rPh>
    <rPh sb="2" eb="4">
      <t>タイケイ</t>
    </rPh>
    <rPh sb="4" eb="5">
      <t>ズ</t>
    </rPh>
    <phoneticPr fontId="13"/>
  </si>
  <si>
    <t>工　事　作　業　所　施　工　体　系　図</t>
    <rPh sb="0" eb="3">
      <t>コウジ</t>
    </rPh>
    <rPh sb="4" eb="9">
      <t>サギョウショ</t>
    </rPh>
    <rPh sb="10" eb="11">
      <t>ホドコ</t>
    </rPh>
    <rPh sb="12" eb="13">
      <t>タクミ</t>
    </rPh>
    <rPh sb="14" eb="17">
      <t>タイケイ</t>
    </rPh>
    <rPh sb="18" eb="19">
      <t>ズ</t>
    </rPh>
    <phoneticPr fontId="13"/>
  </si>
  <si>
    <t>工　　期</t>
    <rPh sb="0" eb="1">
      <t>コウ</t>
    </rPh>
    <rPh sb="3" eb="4">
      <t>キ</t>
    </rPh>
    <phoneticPr fontId="13"/>
  </si>
  <si>
    <t>工 事 名</t>
    <rPh sb="0" eb="1">
      <t>コウ</t>
    </rPh>
    <rPh sb="2" eb="3">
      <t>コト</t>
    </rPh>
    <rPh sb="4" eb="5">
      <t>メイ</t>
    </rPh>
    <phoneticPr fontId="13"/>
  </si>
  <si>
    <t>建設副産物の処理計画届</t>
    <rPh sb="10" eb="11">
      <t>トドケ</t>
    </rPh>
    <phoneticPr fontId="13"/>
  </si>
  <si>
    <t>建設副産物の処理結果報告書</t>
    <rPh sb="8" eb="10">
      <t>ケッカ</t>
    </rPh>
    <rPh sb="10" eb="12">
      <t>ホウコク</t>
    </rPh>
    <rPh sb="12" eb="13">
      <t>ショ</t>
    </rPh>
    <phoneticPr fontId="13"/>
  </si>
  <si>
    <t>工期</t>
    <rPh sb="0" eb="2">
      <t>コウキ</t>
    </rPh>
    <phoneticPr fontId="13"/>
  </si>
  <si>
    <t>シート名</t>
    <rPh sb="3" eb="4">
      <t>メイ</t>
    </rPh>
    <phoneticPr fontId="13"/>
  </si>
  <si>
    <t>内容</t>
    <rPh sb="0" eb="2">
      <t>ナイヨウ</t>
    </rPh>
    <phoneticPr fontId="13"/>
  </si>
  <si>
    <t>時期</t>
    <rPh sb="0" eb="2">
      <t>ジキ</t>
    </rPh>
    <phoneticPr fontId="13"/>
  </si>
  <si>
    <t>入力欄</t>
    <rPh sb="0" eb="2">
      <t>ニュウリョク</t>
    </rPh>
    <rPh sb="2" eb="3">
      <t>ラン</t>
    </rPh>
    <phoneticPr fontId="13"/>
  </si>
  <si>
    <t>　　　材料、塗料等）</t>
    <phoneticPr fontId="13"/>
  </si>
  <si>
    <t>各種サポート類、踏板類、階段類、手摺類、鋼材類、ワイヤーロープ等</t>
    <rPh sb="0" eb="2">
      <t>カクシュ</t>
    </rPh>
    <rPh sb="6" eb="7">
      <t>ルイ</t>
    </rPh>
    <rPh sb="8" eb="9">
      <t>フ</t>
    </rPh>
    <rPh sb="9" eb="10">
      <t>イタ</t>
    </rPh>
    <rPh sb="10" eb="11">
      <t>ルイ</t>
    </rPh>
    <rPh sb="12" eb="14">
      <t>カイダン</t>
    </rPh>
    <rPh sb="14" eb="15">
      <t>ルイ</t>
    </rPh>
    <rPh sb="16" eb="18">
      <t>テス</t>
    </rPh>
    <rPh sb="18" eb="19">
      <t>ルイ</t>
    </rPh>
    <rPh sb="20" eb="22">
      <t>コウザイ</t>
    </rPh>
    <rPh sb="22" eb="23">
      <t>ルイ</t>
    </rPh>
    <rPh sb="31" eb="32">
      <t>トウ</t>
    </rPh>
    <phoneticPr fontId="13"/>
  </si>
  <si>
    <t>アルミ手摺類、その他非鉄金属材料等（亜鉛メッキを含む）</t>
    <rPh sb="3" eb="5">
      <t>テス</t>
    </rPh>
    <rPh sb="5" eb="6">
      <t>ルイ</t>
    </rPh>
    <rPh sb="9" eb="10">
      <t>タ</t>
    </rPh>
    <rPh sb="10" eb="11">
      <t>ヒ</t>
    </rPh>
    <rPh sb="11" eb="12">
      <t>テツ</t>
    </rPh>
    <rPh sb="12" eb="14">
      <t>キンゾク</t>
    </rPh>
    <rPh sb="14" eb="16">
      <t>ザイリョウ</t>
    </rPh>
    <rPh sb="16" eb="17">
      <t>ナド</t>
    </rPh>
    <rPh sb="18" eb="20">
      <t>アエン</t>
    </rPh>
    <rPh sb="24" eb="25">
      <t>フク</t>
    </rPh>
    <phoneticPr fontId="13"/>
  </si>
  <si>
    <t>遠心力鉄筋コンクリート管、コンクリートダクト類、レディミクストコンクリート、プレキャストコンクリート、モルタル、無収縮モルタル等</t>
    <rPh sb="0" eb="3">
      <t>エンシンリョク</t>
    </rPh>
    <rPh sb="3" eb="5">
      <t>テッキン</t>
    </rPh>
    <rPh sb="11" eb="12">
      <t>カン</t>
    </rPh>
    <rPh sb="22" eb="23">
      <t>ルイ</t>
    </rPh>
    <rPh sb="56" eb="57">
      <t>ム</t>
    </rPh>
    <rPh sb="57" eb="59">
      <t>シュウシュク</t>
    </rPh>
    <rPh sb="63" eb="64">
      <t>トウ</t>
    </rPh>
    <phoneticPr fontId="13"/>
  </si>
  <si>
    <t>コンクリート類</t>
    <rPh sb="6" eb="7">
      <t>ルイ</t>
    </rPh>
    <phoneticPr fontId="13"/>
  </si>
  <si>
    <t>　材料承認が必要な材料とは主として次に揚げるものをいう。</t>
    <rPh sb="1" eb="3">
      <t>ザイリョウ</t>
    </rPh>
    <rPh sb="3" eb="5">
      <t>ショウニン</t>
    </rPh>
    <rPh sb="6" eb="8">
      <t>ヒツヨウ</t>
    </rPh>
    <rPh sb="9" eb="11">
      <t>ザイリョウ</t>
    </rPh>
    <rPh sb="13" eb="14">
      <t>シュ</t>
    </rPh>
    <rPh sb="17" eb="18">
      <t>ツギ</t>
    </rPh>
    <rPh sb="19" eb="20">
      <t>ア</t>
    </rPh>
    <phoneticPr fontId="13"/>
  </si>
  <si>
    <t>塗料、潤滑油脂類、合成樹脂類（スクレーパ等）、碍子類、散気部品類、木製品類（角落とし、スクレーパ、型枠等）、蓋（ＦＲＰ等）等</t>
    <rPh sb="0" eb="2">
      <t>トリョウ</t>
    </rPh>
    <rPh sb="3" eb="5">
      <t>ジュンカツ</t>
    </rPh>
    <rPh sb="5" eb="8">
      <t>ユシルイ</t>
    </rPh>
    <rPh sb="9" eb="11">
      <t>ゴウセイ</t>
    </rPh>
    <rPh sb="11" eb="14">
      <t>ジュシルイ</t>
    </rPh>
    <rPh sb="20" eb="21">
      <t>トウ</t>
    </rPh>
    <rPh sb="23" eb="25">
      <t>ガイシ</t>
    </rPh>
    <rPh sb="25" eb="26">
      <t>ルイ</t>
    </rPh>
    <rPh sb="27" eb="28">
      <t>サン</t>
    </rPh>
    <rPh sb="28" eb="29">
      <t>キ</t>
    </rPh>
    <rPh sb="29" eb="32">
      <t>ブヒンルイ</t>
    </rPh>
    <rPh sb="33" eb="36">
      <t>モクセイヒン</t>
    </rPh>
    <rPh sb="36" eb="37">
      <t>ルイ</t>
    </rPh>
    <rPh sb="38" eb="39">
      <t>カク</t>
    </rPh>
    <rPh sb="39" eb="40">
      <t>オ</t>
    </rPh>
    <rPh sb="49" eb="51">
      <t>カタワク</t>
    </rPh>
    <rPh sb="51" eb="52">
      <t>トウ</t>
    </rPh>
    <rPh sb="54" eb="55">
      <t>フタ</t>
    </rPh>
    <rPh sb="59" eb="60">
      <t>トウ</t>
    </rPh>
    <rPh sb="61" eb="62">
      <t>トウ</t>
    </rPh>
    <phoneticPr fontId="13"/>
  </si>
  <si>
    <t>(書ききれない場合は別紙に記載）</t>
    <rPh sb="1" eb="2">
      <t>カ</t>
    </rPh>
    <rPh sb="7" eb="9">
      <t>バアイ</t>
    </rPh>
    <rPh sb="10" eb="12">
      <t>ベッシ</t>
    </rPh>
    <rPh sb="13" eb="15">
      <t>キサイ</t>
    </rPh>
    <phoneticPr fontId="13"/>
  </si>
  <si>
    <t>月</t>
    <rPh sb="0" eb="1">
      <t>ツキ</t>
    </rPh>
    <phoneticPr fontId="13"/>
  </si>
  <si>
    <t>備考</t>
    <rPh sb="0" eb="2">
      <t>ビコウ</t>
    </rPh>
    <phoneticPr fontId="13"/>
  </si>
  <si>
    <t>設備課副長</t>
    <rPh sb="0" eb="3">
      <t>セツビカ</t>
    </rPh>
    <phoneticPr fontId="13"/>
  </si>
  <si>
    <t>　なお、検査後は「工場検査結果報告書」を別途提出します。</t>
    <phoneticPr fontId="13"/>
  </si>
  <si>
    <t>5. 機器名・数量・項目・スケジュール・工場周辺地図等　　別紙のとおり</t>
    <phoneticPr fontId="13"/>
  </si>
  <si>
    <t>設備課長</t>
    <rPh sb="0" eb="2">
      <t>セツビ</t>
    </rPh>
    <phoneticPr fontId="13"/>
  </si>
  <si>
    <t>庶務課長</t>
    <rPh sb="0" eb="2">
      <t>ショム</t>
    </rPh>
    <phoneticPr fontId="13"/>
  </si>
  <si>
    <t>担当者</t>
    <rPh sb="0" eb="2">
      <t>タントウ</t>
    </rPh>
    <rPh sb="2" eb="3">
      <t>シャ</t>
    </rPh>
    <phoneticPr fontId="13"/>
  </si>
  <si>
    <t>氏名又は名称　</t>
    <rPh sb="0" eb="2">
      <t>シメイ</t>
    </rPh>
    <rPh sb="2" eb="3">
      <t>マタ</t>
    </rPh>
    <rPh sb="4" eb="6">
      <t>メイショウ</t>
    </rPh>
    <phoneticPr fontId="13"/>
  </si>
  <si>
    <t>工期</t>
    <rPh sb="0" eb="1">
      <t>コウ</t>
    </rPh>
    <rPh sb="1" eb="2">
      <t>キ</t>
    </rPh>
    <phoneticPr fontId="13"/>
  </si>
  <si>
    <t>・契約書</t>
    <rPh sb="1" eb="4">
      <t>ケイヤクショ</t>
    </rPh>
    <phoneticPr fontId="13"/>
  </si>
  <si>
    <t>設備課長</t>
    <rPh sb="0" eb="2">
      <t>セツビ</t>
    </rPh>
    <rPh sb="2" eb="4">
      <t>カチョウ</t>
    </rPh>
    <phoneticPr fontId="13"/>
  </si>
  <si>
    <t>(            )</t>
    <phoneticPr fontId="13"/>
  </si>
  <si>
    <t>アスファルト
混合物</t>
    <phoneticPr fontId="13"/>
  </si>
  <si>
    <t>合　　　計</t>
    <phoneticPr fontId="13"/>
  </si>
  <si>
    <t>から</t>
    <phoneticPr fontId="13"/>
  </si>
  <si>
    <t>連絡先</t>
    <rPh sb="0" eb="3">
      <t>レンラクサキ</t>
    </rPh>
    <phoneticPr fontId="13"/>
  </si>
  <si>
    <t>工事名</t>
    <rPh sb="0" eb="3">
      <t>コウジメイ</t>
    </rPh>
    <phoneticPr fontId="13"/>
  </si>
  <si>
    <t>担当</t>
    <rPh sb="0" eb="2">
      <t>タントウ</t>
    </rPh>
    <phoneticPr fontId="13"/>
  </si>
  <si>
    <t>円</t>
    <rPh sb="0" eb="1">
      <t>エン</t>
    </rPh>
    <phoneticPr fontId="13"/>
  </si>
  <si>
    <t>建設副産物を下記のとおり処理しましたので報告します。</t>
    <rPh sb="0" eb="2">
      <t>ケンセツ</t>
    </rPh>
    <rPh sb="2" eb="5">
      <t>フクサンブツ</t>
    </rPh>
    <rPh sb="6" eb="8">
      <t>カキ</t>
    </rPh>
    <rPh sb="12" eb="14">
      <t>ショリ</t>
    </rPh>
    <rPh sb="20" eb="22">
      <t>ホウコク</t>
    </rPh>
    <phoneticPr fontId="13"/>
  </si>
  <si>
    <t>製品名</t>
    <rPh sb="0" eb="3">
      <t>セイヒンメイ</t>
    </rPh>
    <phoneticPr fontId="13"/>
  </si>
  <si>
    <t>仕様</t>
    <rPh sb="0" eb="2">
      <t>シヨウ</t>
    </rPh>
    <phoneticPr fontId="13"/>
  </si>
  <si>
    <t>数量</t>
    <rPh sb="0" eb="2">
      <t>スウリョウ</t>
    </rPh>
    <phoneticPr fontId="13"/>
  </si>
  <si>
    <t>再資源化等報告書</t>
    <rPh sb="0" eb="4">
      <t>サイシゲンカ</t>
    </rPh>
    <rPh sb="4" eb="5">
      <t>トウ</t>
    </rPh>
    <rPh sb="5" eb="8">
      <t>ホウコクショ</t>
    </rPh>
    <phoneticPr fontId="13"/>
  </si>
  <si>
    <t>建設工事に係る資材の再資源化等に関する法律１８条第１項の規定により、下記のとおり、特定建設資材廃棄物の再資源化等が完了したことを報告します。</t>
    <rPh sb="0" eb="2">
      <t>ケンセツ</t>
    </rPh>
    <rPh sb="2" eb="4">
      <t>コウジ</t>
    </rPh>
    <rPh sb="5" eb="6">
      <t>カカ</t>
    </rPh>
    <rPh sb="7" eb="9">
      <t>シザイ</t>
    </rPh>
    <rPh sb="10" eb="14">
      <t>サイシゲンカ</t>
    </rPh>
    <rPh sb="14" eb="15">
      <t>ナド</t>
    </rPh>
    <rPh sb="16" eb="17">
      <t>カン</t>
    </rPh>
    <rPh sb="19" eb="21">
      <t>ホウリツ</t>
    </rPh>
    <rPh sb="23" eb="24">
      <t>ジョウ</t>
    </rPh>
    <rPh sb="24" eb="25">
      <t>ダイ</t>
    </rPh>
    <rPh sb="26" eb="27">
      <t>コウ</t>
    </rPh>
    <rPh sb="28" eb="30">
      <t>キテイ</t>
    </rPh>
    <rPh sb="34" eb="36">
      <t>カキ</t>
    </rPh>
    <rPh sb="41" eb="43">
      <t>トクテイ</t>
    </rPh>
    <rPh sb="43" eb="45">
      <t>ケンセツ</t>
    </rPh>
    <rPh sb="45" eb="47">
      <t>シザイ</t>
    </rPh>
    <rPh sb="47" eb="50">
      <t>ハイキブツ</t>
    </rPh>
    <rPh sb="51" eb="56">
      <t>サイシゲンカナド</t>
    </rPh>
    <rPh sb="57" eb="59">
      <t>カンリョウ</t>
    </rPh>
    <rPh sb="64" eb="66">
      <t>ホウコク</t>
    </rPh>
    <phoneticPr fontId="13"/>
  </si>
  <si>
    <t>工事の名称</t>
    <rPh sb="0" eb="2">
      <t>コウジ</t>
    </rPh>
    <rPh sb="3" eb="5">
      <t>メイショウ</t>
    </rPh>
    <phoneticPr fontId="13"/>
  </si>
  <si>
    <t>工事の場所</t>
    <rPh sb="0" eb="2">
      <t>コウジ</t>
    </rPh>
    <rPh sb="3" eb="5">
      <t>バショ</t>
    </rPh>
    <phoneticPr fontId="13"/>
  </si>
  <si>
    <t>再資源化等が完了した年月日</t>
    <rPh sb="0" eb="5">
      <t>サイシゲンカナド</t>
    </rPh>
    <rPh sb="6" eb="8">
      <t>カンリョウ</t>
    </rPh>
    <rPh sb="10" eb="13">
      <t>ネンガッピ</t>
    </rPh>
    <phoneticPr fontId="13"/>
  </si>
  <si>
    <t>再資源化等をした施設の名称及び所在地</t>
    <rPh sb="0" eb="5">
      <t>サイシゲンカナド</t>
    </rPh>
    <rPh sb="8" eb="10">
      <t>シセツ</t>
    </rPh>
    <rPh sb="11" eb="13">
      <t>メイショウ</t>
    </rPh>
    <rPh sb="13" eb="14">
      <t>オヨ</t>
    </rPh>
    <rPh sb="15" eb="18">
      <t>ショザイチ</t>
    </rPh>
    <phoneticPr fontId="13"/>
  </si>
  <si>
    <t>特定建設資材廃棄物の種類</t>
    <rPh sb="0" eb="2">
      <t>トクテイ</t>
    </rPh>
    <rPh sb="2" eb="4">
      <t>ケンセツ</t>
    </rPh>
    <rPh sb="4" eb="6">
      <t>シザイ</t>
    </rPh>
    <rPh sb="6" eb="9">
      <t>ハイキブツ</t>
    </rPh>
    <rPh sb="10" eb="12">
      <t>シュルイ</t>
    </rPh>
    <phoneticPr fontId="13"/>
  </si>
  <si>
    <t>施設の名称</t>
    <rPh sb="0" eb="2">
      <t>シセツ</t>
    </rPh>
    <rPh sb="3" eb="5">
      <t>メイショウ</t>
    </rPh>
    <phoneticPr fontId="13"/>
  </si>
  <si>
    <t>所在地</t>
    <rPh sb="0" eb="3">
      <t>ショザイチ</t>
    </rPh>
    <phoneticPr fontId="13"/>
  </si>
  <si>
    <t>下請契約解除要求書</t>
    <rPh sb="0" eb="2">
      <t>シタウケ</t>
    </rPh>
    <rPh sb="2" eb="4">
      <t>ケイヤク</t>
    </rPh>
    <rPh sb="4" eb="6">
      <t>カイジョ</t>
    </rPh>
    <rPh sb="6" eb="9">
      <t>ヨウキュウショ</t>
    </rPh>
    <phoneticPr fontId="13"/>
  </si>
  <si>
    <t>下請契約解除要求書に対する回答書</t>
    <rPh sb="0" eb="2">
      <t>シタウケ</t>
    </rPh>
    <rPh sb="2" eb="4">
      <t>ケイヤク</t>
    </rPh>
    <rPh sb="4" eb="6">
      <t>カイジョ</t>
    </rPh>
    <rPh sb="6" eb="9">
      <t>ヨウキュウショ</t>
    </rPh>
    <rPh sb="10" eb="11">
      <t>タイ</t>
    </rPh>
    <rPh sb="13" eb="16">
      <t>カイトウショ</t>
    </rPh>
    <phoneticPr fontId="13"/>
  </si>
  <si>
    <t>簡易な施工計画履行確認書</t>
    <rPh sb="0" eb="2">
      <t>カンイ</t>
    </rPh>
    <rPh sb="3" eb="5">
      <t>セコウ</t>
    </rPh>
    <rPh sb="5" eb="7">
      <t>ケイカク</t>
    </rPh>
    <rPh sb="7" eb="9">
      <t>リコウ</t>
    </rPh>
    <rPh sb="9" eb="12">
      <t>カクニンショ</t>
    </rPh>
    <phoneticPr fontId="13"/>
  </si>
  <si>
    <t>簡易な施工計画不履行協議書</t>
    <rPh sb="0" eb="2">
      <t>カンイ</t>
    </rPh>
    <rPh sb="3" eb="5">
      <t>セコウ</t>
    </rPh>
    <rPh sb="5" eb="7">
      <t>ケイカク</t>
    </rPh>
    <rPh sb="7" eb="10">
      <t>フリコウ</t>
    </rPh>
    <rPh sb="10" eb="13">
      <t>キョウギショ</t>
    </rPh>
    <phoneticPr fontId="13"/>
  </si>
  <si>
    <t>簡易な施工計画不履行確認通知書</t>
    <rPh sb="0" eb="2">
      <t>カンイ</t>
    </rPh>
    <rPh sb="3" eb="5">
      <t>セコウ</t>
    </rPh>
    <rPh sb="5" eb="7">
      <t>ケイカク</t>
    </rPh>
    <rPh sb="7" eb="10">
      <t>フリコウ</t>
    </rPh>
    <rPh sb="10" eb="12">
      <t>カクニン</t>
    </rPh>
    <rPh sb="12" eb="15">
      <t>ツウチショ</t>
    </rPh>
    <phoneticPr fontId="13"/>
  </si>
  <si>
    <t>他送風機運転環境下における機器搬入・据付時の安全対策について</t>
    <phoneticPr fontId="13"/>
  </si>
  <si>
    <t xml:space="preserve">            提 出 書 類</t>
    <rPh sb="12" eb="13">
      <t>ツツミ</t>
    </rPh>
    <rPh sb="14" eb="15">
      <t>デ</t>
    </rPh>
    <rPh sb="16" eb="17">
      <t>ショ</t>
    </rPh>
    <rPh sb="18" eb="19">
      <t>タグイ</t>
    </rPh>
    <phoneticPr fontId="13"/>
  </si>
  <si>
    <t>監督員名</t>
    <rPh sb="0" eb="2">
      <t>カントク</t>
    </rPh>
    <rPh sb="2" eb="3">
      <t>イン</t>
    </rPh>
    <rPh sb="3" eb="4">
      <t>メイ</t>
    </rPh>
    <phoneticPr fontId="13"/>
  </si>
  <si>
    <t>「具体的な施工計画」の内容</t>
    <rPh sb="1" eb="4">
      <t>グタイテキ</t>
    </rPh>
    <rPh sb="5" eb="7">
      <t>セコウ</t>
    </rPh>
    <rPh sb="7" eb="9">
      <t>ケイカク</t>
    </rPh>
    <rPh sb="11" eb="13">
      <t>ナイヨウ</t>
    </rPh>
    <phoneticPr fontId="13"/>
  </si>
  <si>
    <t>履行確認</t>
    <rPh sb="0" eb="2">
      <t>リコウ</t>
    </rPh>
    <rPh sb="2" eb="4">
      <t>カクニン</t>
    </rPh>
    <phoneticPr fontId="13"/>
  </si>
  <si>
    <r>
      <t xml:space="preserve">評価    </t>
    </r>
    <r>
      <rPr>
        <sz val="9"/>
        <color indexed="8"/>
        <rFont val="ＭＳ Ｐゴシック"/>
        <family val="3"/>
        <charset val="128"/>
      </rPr>
      <t>（監督員）</t>
    </r>
    <rPh sb="0" eb="2">
      <t>ヒョウカ</t>
    </rPh>
    <rPh sb="7" eb="10">
      <t>カントクイン</t>
    </rPh>
    <phoneticPr fontId="13"/>
  </si>
  <si>
    <t>備     考</t>
    <rPh sb="0" eb="1">
      <t>ソナエ</t>
    </rPh>
    <rPh sb="6" eb="7">
      <t>コウ</t>
    </rPh>
    <phoneticPr fontId="13"/>
  </si>
  <si>
    <t>課題</t>
    <rPh sb="0" eb="2">
      <t>カダイ</t>
    </rPh>
    <phoneticPr fontId="13"/>
  </si>
  <si>
    <t>確   認   日</t>
    <rPh sb="0" eb="1">
      <t>アキラ</t>
    </rPh>
    <rPh sb="4" eb="5">
      <t>シノブ</t>
    </rPh>
    <rPh sb="8" eb="9">
      <t>ビ</t>
    </rPh>
    <phoneticPr fontId="13"/>
  </si>
  <si>
    <t>確認方法</t>
    <rPh sb="0" eb="2">
      <t>カクニン</t>
    </rPh>
    <rPh sb="2" eb="4">
      <t>ホウホウ</t>
    </rPh>
    <phoneticPr fontId="13"/>
  </si>
  <si>
    <t>確認者</t>
    <rPh sb="0" eb="2">
      <t>カクニン</t>
    </rPh>
    <rPh sb="2" eb="3">
      <t>シャ</t>
    </rPh>
    <phoneticPr fontId="13"/>
  </si>
  <si>
    <t>目視確認</t>
    <rPh sb="0" eb="2">
      <t>モクシ</t>
    </rPh>
    <rPh sb="2" eb="4">
      <t>カクニン</t>
    </rPh>
    <phoneticPr fontId="13"/>
  </si>
  <si>
    <t>監  督  員</t>
    <rPh sb="0" eb="1">
      <t>ラン</t>
    </rPh>
    <rPh sb="3" eb="4">
      <t>ヨシ</t>
    </rPh>
    <rPh sb="6" eb="7">
      <t>イン</t>
    </rPh>
    <phoneticPr fontId="13"/>
  </si>
  <si>
    <t>○</t>
    <phoneticPr fontId="13"/>
  </si>
  <si>
    <t>×</t>
    <phoneticPr fontId="13"/>
  </si>
  <si>
    <t>日常点検簿</t>
    <rPh sb="0" eb="2">
      <t>ニチジョウ</t>
    </rPh>
    <rPh sb="2" eb="4">
      <t>テンケン</t>
    </rPh>
    <rPh sb="4" eb="5">
      <t>ボ</t>
    </rPh>
    <phoneticPr fontId="13"/>
  </si>
  <si>
    <t>明確な記載がない</t>
    <rPh sb="0" eb="2">
      <t>メイカク</t>
    </rPh>
    <rPh sb="3" eb="5">
      <t>キサイ</t>
    </rPh>
    <phoneticPr fontId="13"/>
  </si>
  <si>
    <t>目視・書類</t>
    <rPh sb="0" eb="2">
      <t>モクシ</t>
    </rPh>
    <rPh sb="3" eb="5">
      <t>ショルイ</t>
    </rPh>
    <phoneticPr fontId="13"/>
  </si>
  <si>
    <t>監督員</t>
    <rPh sb="0" eb="2">
      <t>カントク</t>
    </rPh>
    <rPh sb="2" eb="3">
      <t>イン</t>
    </rPh>
    <phoneticPr fontId="13"/>
  </si>
  <si>
    <t>一部分割できない設備は、専用クレーンを使用しました。</t>
    <rPh sb="0" eb="2">
      <t>イチブ</t>
    </rPh>
    <rPh sb="2" eb="4">
      <t>ブンカツ</t>
    </rPh>
    <rPh sb="8" eb="10">
      <t>セツビ</t>
    </rPh>
    <rPh sb="12" eb="14">
      <t>センヨウ</t>
    </rPh>
    <rPh sb="19" eb="21">
      <t>シヨウ</t>
    </rPh>
    <phoneticPr fontId="13"/>
  </si>
  <si>
    <t>点検記録書</t>
    <rPh sb="0" eb="2">
      <t>テンケン</t>
    </rPh>
    <rPh sb="2" eb="4">
      <t>キロク</t>
    </rPh>
    <rPh sb="4" eb="5">
      <t>ショ</t>
    </rPh>
    <phoneticPr fontId="13"/>
  </si>
  <si>
    <t xml:space="preserve">       至  ：</t>
    <rPh sb="7" eb="8">
      <t>イタ</t>
    </rPh>
    <phoneticPr fontId="13"/>
  </si>
  <si>
    <t xml:space="preserve">       自  ：</t>
    <rPh sb="7" eb="8">
      <t>ジ</t>
    </rPh>
    <phoneticPr fontId="13"/>
  </si>
  <si>
    <t xml:space="preserve">      ・履行したことが確認できる結果書類（写真・作業報告書など）</t>
    <rPh sb="7" eb="9">
      <t>リコウ</t>
    </rPh>
    <rPh sb="14" eb="16">
      <t>カクニン</t>
    </rPh>
    <rPh sb="19" eb="21">
      <t>ケッカ</t>
    </rPh>
    <rPh sb="21" eb="23">
      <t>ショルイ</t>
    </rPh>
    <rPh sb="24" eb="26">
      <t>シャシン</t>
    </rPh>
    <rPh sb="27" eb="29">
      <t>サギョウ</t>
    </rPh>
    <rPh sb="29" eb="32">
      <t>ホウコクショ</t>
    </rPh>
    <phoneticPr fontId="13"/>
  </si>
  <si>
    <t>工  事  名</t>
    <rPh sb="0" eb="1">
      <t>コウ</t>
    </rPh>
    <rPh sb="3" eb="4">
      <t>コト</t>
    </rPh>
    <rPh sb="6" eb="7">
      <t>メイ</t>
    </rPh>
    <phoneticPr fontId="13"/>
  </si>
  <si>
    <t>工     期</t>
    <rPh sb="0" eb="1">
      <t>コウ</t>
    </rPh>
    <rPh sb="6" eb="7">
      <t>キ</t>
    </rPh>
    <phoneticPr fontId="13"/>
  </si>
  <si>
    <t>簡易な施工計画
のテーマ</t>
    <rPh sb="0" eb="2">
      <t>カンイ</t>
    </rPh>
    <rPh sb="3" eb="5">
      <t>セコウ</t>
    </rPh>
    <rPh sb="5" eb="7">
      <t>ケイカク</t>
    </rPh>
    <phoneticPr fontId="13"/>
  </si>
  <si>
    <t>履行判定　　　（発注者記入）</t>
    <rPh sb="0" eb="2">
      <t>リコウ</t>
    </rPh>
    <rPh sb="2" eb="4">
      <t>ハンテイ</t>
    </rPh>
    <rPh sb="8" eb="11">
      <t>ハッチュウシャ</t>
    </rPh>
    <rPh sb="11" eb="13">
      <t>キニュウ</t>
    </rPh>
    <phoneticPr fontId="13"/>
  </si>
  <si>
    <t>様</t>
    <rPh sb="0" eb="1">
      <t>サマ</t>
    </rPh>
    <phoneticPr fontId="13"/>
  </si>
  <si>
    <t>流水第　　　　　号</t>
    <rPh sb="0" eb="2">
      <t>リュウスイ</t>
    </rPh>
    <rPh sb="2" eb="3">
      <t>ダイ</t>
    </rPh>
    <rPh sb="8" eb="9">
      <t>ゴウ</t>
    </rPh>
    <phoneticPr fontId="13"/>
  </si>
  <si>
    <t xml:space="preserve">      福岡県流域下水道事務所長</t>
    <rPh sb="6" eb="9">
      <t>フクオカケン</t>
    </rPh>
    <rPh sb="9" eb="11">
      <t>リュウイキ</t>
    </rPh>
    <rPh sb="11" eb="14">
      <t>ゲスイドウ</t>
    </rPh>
    <rPh sb="14" eb="16">
      <t>ジム</t>
    </rPh>
    <rPh sb="16" eb="18">
      <t>ショチョウ</t>
    </rPh>
    <phoneticPr fontId="13"/>
  </si>
  <si>
    <t>担当工事内容</t>
    <rPh sb="0" eb="2">
      <t>タントウ</t>
    </rPh>
    <rPh sb="2" eb="4">
      <t>コウジ</t>
    </rPh>
    <rPh sb="4" eb="6">
      <t>ナイヨウ</t>
    </rPh>
    <phoneticPr fontId="13"/>
  </si>
  <si>
    <t>代表者名</t>
    <rPh sb="0" eb="3">
      <t>ダイヒョウシャ</t>
    </rPh>
    <rPh sb="3" eb="4">
      <t>メイ</t>
    </rPh>
    <phoneticPr fontId="13"/>
  </si>
  <si>
    <t>（１次下請）</t>
    <rPh sb="2" eb="3">
      <t>ジ</t>
    </rPh>
    <rPh sb="3" eb="5">
      <t>シタウケ</t>
    </rPh>
    <phoneticPr fontId="13"/>
  </si>
  <si>
    <t>流水第　　　　号</t>
    <rPh sb="0" eb="2">
      <t>リュウスイ</t>
    </rPh>
    <rPh sb="2" eb="3">
      <t>ダイ</t>
    </rPh>
    <rPh sb="7" eb="8">
      <t>ゴウ</t>
    </rPh>
    <phoneticPr fontId="13"/>
  </si>
  <si>
    <t>下請契約解除要求書（発注機関→元請業者）</t>
    <rPh sb="0" eb="2">
      <t>シタウケ</t>
    </rPh>
    <rPh sb="2" eb="4">
      <t>ケイヤク</t>
    </rPh>
    <rPh sb="4" eb="6">
      <t>カイジョ</t>
    </rPh>
    <rPh sb="6" eb="9">
      <t>ヨウキュウショ</t>
    </rPh>
    <rPh sb="10" eb="12">
      <t>ハッチュウ</t>
    </rPh>
    <rPh sb="12" eb="14">
      <t>キカン</t>
    </rPh>
    <rPh sb="15" eb="17">
      <t>モトウケ</t>
    </rPh>
    <rPh sb="17" eb="19">
      <t>ギョウシャ</t>
    </rPh>
    <phoneticPr fontId="13"/>
  </si>
  <si>
    <t>　貴殿と締結した下記工事請負契約について、貴殿が工事請負契約書第７条の２第１項で</t>
    <rPh sb="1" eb="3">
      <t>キデン</t>
    </rPh>
    <rPh sb="4" eb="6">
      <t>テイケツ</t>
    </rPh>
    <rPh sb="8" eb="10">
      <t>カキ</t>
    </rPh>
    <rPh sb="10" eb="12">
      <t>コウジ</t>
    </rPh>
    <rPh sb="12" eb="14">
      <t>ウケオイ</t>
    </rPh>
    <rPh sb="14" eb="16">
      <t>ケイヤク</t>
    </rPh>
    <rPh sb="21" eb="23">
      <t>キデン</t>
    </rPh>
    <rPh sb="24" eb="26">
      <t>コウジ</t>
    </rPh>
    <rPh sb="26" eb="28">
      <t>ウケオイ</t>
    </rPh>
    <rPh sb="28" eb="31">
      <t>ケイヤクショ</t>
    </rPh>
    <rPh sb="31" eb="32">
      <t>ダイ</t>
    </rPh>
    <rPh sb="33" eb="34">
      <t>ジョウ</t>
    </rPh>
    <rPh sb="36" eb="37">
      <t>ダイ</t>
    </rPh>
    <rPh sb="38" eb="39">
      <t>コウ</t>
    </rPh>
    <phoneticPr fontId="13"/>
  </si>
  <si>
    <t>禁じている同契約書第４７条の３第１項○号に該当する者を下請人としていることを確認</t>
    <rPh sb="0" eb="1">
      <t>キン</t>
    </rPh>
    <rPh sb="5" eb="6">
      <t>ドウ</t>
    </rPh>
    <rPh sb="6" eb="9">
      <t>ケイヤクショ</t>
    </rPh>
    <rPh sb="9" eb="10">
      <t>ダイ</t>
    </rPh>
    <rPh sb="12" eb="13">
      <t>ジョウ</t>
    </rPh>
    <rPh sb="15" eb="16">
      <t>ダイ</t>
    </rPh>
    <rPh sb="17" eb="18">
      <t>コウ</t>
    </rPh>
    <rPh sb="19" eb="20">
      <t>ゴウ</t>
    </rPh>
    <rPh sb="21" eb="23">
      <t>ガイトウ</t>
    </rPh>
    <rPh sb="25" eb="26">
      <t>モノ</t>
    </rPh>
    <rPh sb="27" eb="29">
      <t>シタウケ</t>
    </rPh>
    <rPh sb="29" eb="30">
      <t>ニン</t>
    </rPh>
    <rPh sb="38" eb="40">
      <t>カクニン</t>
    </rPh>
    <phoneticPr fontId="13"/>
  </si>
  <si>
    <t>しましたので、同契約書第７条第２項の規定に基づき当該下請契約の解除を要求します。</t>
    <rPh sb="7" eb="8">
      <t>ドウ</t>
    </rPh>
    <rPh sb="8" eb="11">
      <t>ケイヤクショ</t>
    </rPh>
    <rPh sb="11" eb="12">
      <t>ダイ</t>
    </rPh>
    <rPh sb="13" eb="14">
      <t>ジョウ</t>
    </rPh>
    <rPh sb="14" eb="15">
      <t>ダイ</t>
    </rPh>
    <rPh sb="16" eb="17">
      <t>コウ</t>
    </rPh>
    <rPh sb="18" eb="20">
      <t>キテイ</t>
    </rPh>
    <rPh sb="21" eb="22">
      <t>モト</t>
    </rPh>
    <rPh sb="24" eb="26">
      <t>トウガイ</t>
    </rPh>
    <rPh sb="26" eb="28">
      <t>シタウケ</t>
    </rPh>
    <rPh sb="28" eb="30">
      <t>ケイヤク</t>
    </rPh>
    <rPh sb="31" eb="33">
      <t>カイジョ</t>
    </rPh>
    <rPh sb="34" eb="36">
      <t>ヨウキュウ</t>
    </rPh>
    <phoneticPr fontId="13"/>
  </si>
  <si>
    <t>してください。</t>
    <phoneticPr fontId="13"/>
  </si>
  <si>
    <t>１　工事番号</t>
    <rPh sb="2" eb="4">
      <t>コウジ</t>
    </rPh>
    <rPh sb="4" eb="6">
      <t>バンゴウ</t>
    </rPh>
    <phoneticPr fontId="13"/>
  </si>
  <si>
    <t>２　工事名</t>
    <rPh sb="2" eb="5">
      <t>コウジメイ</t>
    </rPh>
    <phoneticPr fontId="13"/>
  </si>
  <si>
    <t>３　契約年月日</t>
    <rPh sb="2" eb="4">
      <t>ケイヤク</t>
    </rPh>
    <rPh sb="4" eb="7">
      <t>ネンガッピ</t>
    </rPh>
    <phoneticPr fontId="13"/>
  </si>
  <si>
    <t>４　工期</t>
    <rPh sb="2" eb="4">
      <t>コウキ</t>
    </rPh>
    <phoneticPr fontId="13"/>
  </si>
  <si>
    <t>５　該当下請業者</t>
    <rPh sb="2" eb="4">
      <t>ガイトウ</t>
    </rPh>
    <rPh sb="4" eb="6">
      <t>シタウケ</t>
    </rPh>
    <rPh sb="6" eb="8">
      <t>ギョウシャ</t>
    </rPh>
    <phoneticPr fontId="13"/>
  </si>
  <si>
    <t>　　・業者名</t>
    <rPh sb="3" eb="6">
      <t>ギョウシャメイ</t>
    </rPh>
    <phoneticPr fontId="13"/>
  </si>
  <si>
    <t>　　・本店所在地</t>
    <rPh sb="3" eb="5">
      <t>ホンテン</t>
    </rPh>
    <rPh sb="5" eb="8">
      <t>ショザイチ</t>
    </rPh>
    <phoneticPr fontId="13"/>
  </si>
  <si>
    <t>　　・代表者名</t>
    <rPh sb="3" eb="6">
      <t>ダイヒョウシャ</t>
    </rPh>
    <rPh sb="6" eb="7">
      <t>メイ</t>
    </rPh>
    <phoneticPr fontId="13"/>
  </si>
  <si>
    <t>：</t>
    <phoneticPr fontId="13"/>
  </si>
  <si>
    <t>：</t>
    <phoneticPr fontId="13"/>
  </si>
  <si>
    <t>：</t>
    <phoneticPr fontId="13"/>
  </si>
  <si>
    <t>：</t>
    <phoneticPr fontId="13"/>
  </si>
  <si>
    <t>：</t>
    <phoneticPr fontId="13"/>
  </si>
  <si>
    <t>下請契約解除要求書（元請業者→発注機関）</t>
    <rPh sb="0" eb="2">
      <t>シタウケ</t>
    </rPh>
    <rPh sb="2" eb="4">
      <t>ケイヤク</t>
    </rPh>
    <rPh sb="4" eb="6">
      <t>カイジョ</t>
    </rPh>
    <rPh sb="6" eb="9">
      <t>ヨウキュウショ</t>
    </rPh>
    <rPh sb="10" eb="12">
      <t>モトウケ</t>
    </rPh>
    <rPh sb="12" eb="14">
      <t>ギョウシャ</t>
    </rPh>
    <phoneticPr fontId="13"/>
  </si>
  <si>
    <t>福岡県流域下水道事務所長　</t>
    <rPh sb="0" eb="3">
      <t>フクオカケン</t>
    </rPh>
    <rPh sb="3" eb="5">
      <t>リュウイキ</t>
    </rPh>
    <rPh sb="5" eb="8">
      <t>ゲスイドウ</t>
    </rPh>
    <rPh sb="8" eb="10">
      <t>ジム</t>
    </rPh>
    <rPh sb="10" eb="12">
      <t>ショチョウ</t>
    </rPh>
    <phoneticPr fontId="13"/>
  </si>
  <si>
    <t>とおり回答します。</t>
    <rPh sb="3" eb="5">
      <t>カイトウ</t>
    </rPh>
    <phoneticPr fontId="13"/>
  </si>
  <si>
    <t>３　該当下請業者</t>
    <rPh sb="2" eb="4">
      <t>ガイトウ</t>
    </rPh>
    <rPh sb="4" eb="6">
      <t>シタウケ</t>
    </rPh>
    <rPh sb="6" eb="8">
      <t>ギョウシャ</t>
    </rPh>
    <phoneticPr fontId="13"/>
  </si>
  <si>
    <t>４　契約解除の有無</t>
    <rPh sb="2" eb="4">
      <t>ケイヤク</t>
    </rPh>
    <rPh sb="4" eb="6">
      <t>カイジョ</t>
    </rPh>
    <rPh sb="7" eb="9">
      <t>ウム</t>
    </rPh>
    <phoneticPr fontId="13"/>
  </si>
  <si>
    <t>　　□有</t>
    <rPh sb="3" eb="4">
      <t>ア</t>
    </rPh>
    <phoneticPr fontId="13"/>
  </si>
  <si>
    <t>　　□無</t>
    <rPh sb="3" eb="4">
      <t>ナ</t>
    </rPh>
    <phoneticPr fontId="13"/>
  </si>
  <si>
    <t>→</t>
    <phoneticPr fontId="13"/>
  </si>
  <si>
    <t>契約解除年月日</t>
    <rPh sb="0" eb="2">
      <t>ケイヤク</t>
    </rPh>
    <rPh sb="2" eb="4">
      <t>カイジョ</t>
    </rPh>
    <rPh sb="4" eb="7">
      <t>ネンガッピ</t>
    </rPh>
    <phoneticPr fontId="13"/>
  </si>
  <si>
    <t>契約解除を行わなかった理由を記載のこと。</t>
    <rPh sb="0" eb="2">
      <t>ケイヤク</t>
    </rPh>
    <rPh sb="2" eb="4">
      <t>カイジョ</t>
    </rPh>
    <rPh sb="5" eb="6">
      <t>オコナ</t>
    </rPh>
    <rPh sb="11" eb="13">
      <t>リユウ</t>
    </rPh>
    <rPh sb="14" eb="16">
      <t>キサイ</t>
    </rPh>
    <phoneticPr fontId="13"/>
  </si>
  <si>
    <t>理由：</t>
    <rPh sb="0" eb="2">
      <t>リユウ</t>
    </rPh>
    <phoneticPr fontId="13"/>
  </si>
  <si>
    <t>②</t>
    <phoneticPr fontId="13"/>
  </si>
  <si>
    <t>③</t>
    <phoneticPr fontId="13"/>
  </si>
  <si>
    <t>④</t>
    <phoneticPr fontId="13"/>
  </si>
  <si>
    <t>⑤</t>
    <phoneticPr fontId="13"/>
  </si>
  <si>
    <t>⑥</t>
    <phoneticPr fontId="13"/>
  </si>
  <si>
    <t>特定建設資材廃棄物の再資源化等に要した費用</t>
    <rPh sb="0" eb="2">
      <t>トクテイ</t>
    </rPh>
    <rPh sb="2" eb="4">
      <t>ケンセツ</t>
    </rPh>
    <rPh sb="4" eb="6">
      <t>シザイ</t>
    </rPh>
    <rPh sb="6" eb="9">
      <t>ハイキブツ</t>
    </rPh>
    <rPh sb="10" eb="15">
      <t>サイシゲンカナド</t>
    </rPh>
    <rPh sb="16" eb="17">
      <t>ヨウ</t>
    </rPh>
    <rPh sb="19" eb="21">
      <t>ヒヨウ</t>
    </rPh>
    <phoneticPr fontId="13"/>
  </si>
  <si>
    <t>再生資源利用実施書（必要事項を記載したもの）</t>
    <rPh sb="0" eb="2">
      <t>サイセイ</t>
    </rPh>
    <rPh sb="2" eb="4">
      <t>シゲン</t>
    </rPh>
    <rPh sb="4" eb="6">
      <t>リヨウ</t>
    </rPh>
    <rPh sb="6" eb="8">
      <t>ジッシ</t>
    </rPh>
    <rPh sb="8" eb="9">
      <t>ショ</t>
    </rPh>
    <rPh sb="10" eb="12">
      <t>ヒツヨウ</t>
    </rPh>
    <rPh sb="12" eb="14">
      <t>ジコウ</t>
    </rPh>
    <rPh sb="15" eb="17">
      <t>キサイ</t>
    </rPh>
    <phoneticPr fontId="13"/>
  </si>
  <si>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13"/>
  </si>
  <si>
    <t>種類</t>
    <rPh sb="0" eb="2">
      <t>シュルイ</t>
    </rPh>
    <phoneticPr fontId="13"/>
  </si>
  <si>
    <t>工事名称</t>
    <rPh sb="0" eb="2">
      <t>コウジ</t>
    </rPh>
    <rPh sb="2" eb="4">
      <t>メイショウ</t>
    </rPh>
    <phoneticPr fontId="13"/>
  </si>
  <si>
    <t>搬出年月日</t>
    <rPh sb="0" eb="2">
      <t>ハンシュツ</t>
    </rPh>
    <rPh sb="2" eb="5">
      <t>ネンガッピ</t>
    </rPh>
    <phoneticPr fontId="13"/>
  </si>
  <si>
    <t>年</t>
    <rPh sb="0" eb="1">
      <t>ネン</t>
    </rPh>
    <phoneticPr fontId="13"/>
  </si>
  <si>
    <t>契約日</t>
    <rPh sb="0" eb="3">
      <t>ケイヤクビ</t>
    </rPh>
    <phoneticPr fontId="13"/>
  </si>
  <si>
    <t>電気</t>
    <rPh sb="0" eb="2">
      <t>デンキ</t>
    </rPh>
    <phoneticPr fontId="13"/>
  </si>
  <si>
    <t>回答</t>
    <rPh sb="0" eb="2">
      <t>カイトウ</t>
    </rPh>
    <phoneticPr fontId="13"/>
  </si>
  <si>
    <t>親工程との比較</t>
    <rPh sb="0" eb="1">
      <t>オヤ</t>
    </rPh>
    <rPh sb="1" eb="3">
      <t>コウテイ</t>
    </rPh>
    <rPh sb="5" eb="7">
      <t>ヒカク</t>
    </rPh>
    <phoneticPr fontId="13"/>
  </si>
  <si>
    <t>－の時はその理由</t>
    <phoneticPr fontId="13"/>
  </si>
  <si>
    <t>を備考欄に記入</t>
    <rPh sb="1" eb="4">
      <t>ビコウラン</t>
    </rPh>
    <rPh sb="5" eb="7">
      <t>キニュウ</t>
    </rPh>
    <phoneticPr fontId="13"/>
  </si>
  <si>
    <t>＋、－　　　　　　 日</t>
    <rPh sb="10" eb="11">
      <t>ヒ</t>
    </rPh>
    <phoneticPr fontId="13"/>
  </si>
  <si>
    <t>（備考）</t>
    <rPh sb="1" eb="3">
      <t>ビコウ</t>
    </rPh>
    <phoneticPr fontId="13"/>
  </si>
  <si>
    <t>月</t>
    <rPh sb="0" eb="1">
      <t>ツキ</t>
    </rPh>
    <phoneticPr fontId="13"/>
  </si>
  <si>
    <t>火</t>
    <rPh sb="0" eb="1">
      <t>ヒ</t>
    </rPh>
    <phoneticPr fontId="13"/>
  </si>
  <si>
    <t>水</t>
    <rPh sb="0" eb="1">
      <t>スイ</t>
    </rPh>
    <phoneticPr fontId="13"/>
  </si>
  <si>
    <t>木</t>
    <rPh sb="0" eb="1">
      <t>モク</t>
    </rPh>
    <phoneticPr fontId="13"/>
  </si>
  <si>
    <t>金</t>
    <rPh sb="0" eb="1">
      <t>キン</t>
    </rPh>
    <phoneticPr fontId="13"/>
  </si>
  <si>
    <t>土</t>
    <rPh sb="0" eb="1">
      <t>ツチ</t>
    </rPh>
    <phoneticPr fontId="13"/>
  </si>
  <si>
    <t>日</t>
    <rPh sb="0" eb="1">
      <t>ヒ</t>
    </rPh>
    <phoneticPr fontId="13"/>
  </si>
  <si>
    <t>週　間　工　程　表</t>
    <rPh sb="0" eb="3">
      <t>シュウカン</t>
    </rPh>
    <rPh sb="4" eb="9">
      <t>コウテイヒョウ</t>
    </rPh>
    <phoneticPr fontId="13"/>
  </si>
  <si>
    <t>自</t>
    <rPh sb="0" eb="1">
      <t>ジ</t>
    </rPh>
    <phoneticPr fontId="13"/>
  </si>
  <si>
    <t>至</t>
    <rPh sb="0" eb="1">
      <t>イタ</t>
    </rPh>
    <phoneticPr fontId="13"/>
  </si>
  <si>
    <t>質　疑　回　答　書</t>
    <rPh sb="0" eb="3">
      <t>シツギ</t>
    </rPh>
    <rPh sb="4" eb="9">
      <t>カイトウショ</t>
    </rPh>
    <phoneticPr fontId="13"/>
  </si>
  <si>
    <t>Ｎｏ</t>
    <phoneticPr fontId="13"/>
  </si>
  <si>
    <t>図面番号</t>
    <rPh sb="0" eb="2">
      <t>ズメン</t>
    </rPh>
    <rPh sb="2" eb="4">
      <t>バンゴウ</t>
    </rPh>
    <phoneticPr fontId="13"/>
  </si>
  <si>
    <t>質疑</t>
    <rPh sb="0" eb="2">
      <t>シツギ</t>
    </rPh>
    <phoneticPr fontId="13"/>
  </si>
  <si>
    <t>住所又は所在</t>
    <rPh sb="0" eb="2">
      <t>ジュウショ</t>
    </rPh>
    <rPh sb="2" eb="3">
      <t>マタ</t>
    </rPh>
    <rPh sb="4" eb="6">
      <t>ショザイ</t>
    </rPh>
    <phoneticPr fontId="13"/>
  </si>
  <si>
    <t>氏名又は名称</t>
    <rPh sb="0" eb="2">
      <t>シメイ</t>
    </rPh>
    <rPh sb="2" eb="3">
      <t>マタ</t>
    </rPh>
    <rPh sb="4" eb="6">
      <t>メイショウ</t>
    </rPh>
    <phoneticPr fontId="13"/>
  </si>
  <si>
    <t>・</t>
    <phoneticPr fontId="13"/>
  </si>
  <si>
    <t>種類</t>
  </si>
  <si>
    <t>用途</t>
  </si>
  <si>
    <t>他現場搬出先</t>
  </si>
  <si>
    <t>建設発生土</t>
  </si>
  <si>
    <t>コンクリート塊</t>
  </si>
  <si>
    <t>号</t>
  </si>
  <si>
    <t>金属くず</t>
  </si>
  <si>
    <t>工事進捗状況</t>
    <rPh sb="0" eb="2">
      <t>コウジ</t>
    </rPh>
    <rPh sb="2" eb="4">
      <t>シンチョク</t>
    </rPh>
    <rPh sb="4" eb="6">
      <t>ジョウキョウ</t>
    </rPh>
    <phoneticPr fontId="13"/>
  </si>
  <si>
    <t>工事名</t>
    <rPh sb="0" eb="3">
      <t>コウジメイ</t>
    </rPh>
    <phoneticPr fontId="13"/>
  </si>
  <si>
    <t>着工</t>
    <rPh sb="0" eb="2">
      <t>チャッコウ</t>
    </rPh>
    <phoneticPr fontId="13"/>
  </si>
  <si>
    <t>契約金額</t>
    <rPh sb="0" eb="2">
      <t>ケイヤク</t>
    </rPh>
    <rPh sb="2" eb="4">
      <t>キンガク</t>
    </rPh>
    <phoneticPr fontId="13"/>
  </si>
  <si>
    <t>監督員氏名　　印</t>
    <rPh sb="0" eb="3">
      <t>カントクイン</t>
    </rPh>
    <rPh sb="3" eb="5">
      <t>シメイ</t>
    </rPh>
    <rPh sb="7" eb="8">
      <t>イン</t>
    </rPh>
    <phoneticPr fontId="13"/>
  </si>
  <si>
    <t>工期</t>
    <rPh sb="0" eb="2">
      <t>コウキ</t>
    </rPh>
    <phoneticPr fontId="13"/>
  </si>
  <si>
    <t>竣工</t>
    <rPh sb="0" eb="2">
      <t>シュンコウ</t>
    </rPh>
    <phoneticPr fontId="13"/>
  </si>
  <si>
    <t>工事の規模</t>
    <rPh sb="0" eb="2">
      <t>コウジ</t>
    </rPh>
    <rPh sb="3" eb="5">
      <t>キボ</t>
    </rPh>
    <phoneticPr fontId="13"/>
  </si>
  <si>
    <t>延期</t>
    <rPh sb="0" eb="2">
      <t>エンキ</t>
    </rPh>
    <phoneticPr fontId="13"/>
  </si>
  <si>
    <t>　　年　　月　　日</t>
    <rPh sb="2" eb="3">
      <t>ネン</t>
    </rPh>
    <rPh sb="5" eb="6">
      <t>ツキ</t>
    </rPh>
    <rPh sb="8" eb="9">
      <t>ヒ</t>
    </rPh>
    <phoneticPr fontId="13"/>
  </si>
  <si>
    <t>月別</t>
    <rPh sb="0" eb="2">
      <t>ツキベツ</t>
    </rPh>
    <phoneticPr fontId="13"/>
  </si>
  <si>
    <t>出来高</t>
    <rPh sb="0" eb="3">
      <t>デキダカ</t>
    </rPh>
    <phoneticPr fontId="13"/>
  </si>
  <si>
    <t>工事種別</t>
    <rPh sb="0" eb="2">
      <t>コウジ</t>
    </rPh>
    <rPh sb="2" eb="4">
      <t>シュベツ</t>
    </rPh>
    <phoneticPr fontId="13"/>
  </si>
  <si>
    <t>月</t>
    <rPh sb="0" eb="1">
      <t>ツキ</t>
    </rPh>
    <phoneticPr fontId="13"/>
  </si>
  <si>
    <t>備　　考</t>
    <rPh sb="0" eb="4">
      <t>ビコウ</t>
    </rPh>
    <phoneticPr fontId="13"/>
  </si>
  <si>
    <t>１</t>
    <phoneticPr fontId="13"/>
  </si>
  <si>
    <t>２</t>
    <phoneticPr fontId="13"/>
  </si>
  <si>
    <t>３</t>
    <phoneticPr fontId="13"/>
  </si>
  <si>
    <t>４</t>
    <phoneticPr fontId="13"/>
  </si>
  <si>
    <t>５</t>
    <phoneticPr fontId="13"/>
  </si>
  <si>
    <t>６</t>
    <phoneticPr fontId="13"/>
  </si>
  <si>
    <t>７</t>
    <phoneticPr fontId="13"/>
  </si>
  <si>
    <t>８</t>
    <phoneticPr fontId="13"/>
  </si>
  <si>
    <t>９</t>
    <phoneticPr fontId="13"/>
  </si>
  <si>
    <t>１０</t>
    <phoneticPr fontId="13"/>
  </si>
  <si>
    <t>１１</t>
    <phoneticPr fontId="13"/>
  </si>
  <si>
    <t>１２</t>
    <phoneticPr fontId="13"/>
  </si>
  <si>
    <t>１３</t>
    <phoneticPr fontId="13"/>
  </si>
  <si>
    <t>１４</t>
    <phoneticPr fontId="13"/>
  </si>
  <si>
    <t>１５</t>
    <phoneticPr fontId="13"/>
  </si>
  <si>
    <t>１６</t>
    <phoneticPr fontId="13"/>
  </si>
  <si>
    <t>１７</t>
    <phoneticPr fontId="13"/>
  </si>
  <si>
    <t>１８</t>
    <phoneticPr fontId="13"/>
  </si>
  <si>
    <t>１９</t>
    <phoneticPr fontId="13"/>
  </si>
  <si>
    <t>２０</t>
    <phoneticPr fontId="13"/>
  </si>
  <si>
    <t>２棟以上ある場合の工程は最初の着手と最後の終期を結ぶものとする。</t>
    <rPh sb="1" eb="2">
      <t>トウ</t>
    </rPh>
    <rPh sb="2" eb="4">
      <t>イジョウ</t>
    </rPh>
    <rPh sb="6" eb="8">
      <t>バアイ</t>
    </rPh>
    <rPh sb="9" eb="11">
      <t>コウテイ</t>
    </rPh>
    <rPh sb="12" eb="14">
      <t>サイショ</t>
    </rPh>
    <rPh sb="15" eb="17">
      <t>チャクシュ</t>
    </rPh>
    <rPh sb="18" eb="20">
      <t>サイゴ</t>
    </rPh>
    <rPh sb="21" eb="23">
      <t>シュウキ</t>
    </rPh>
    <rPh sb="24" eb="25">
      <t>ムス</t>
    </rPh>
    <phoneticPr fontId="13"/>
  </si>
  <si>
    <t>備考欄は工事出来高概要、遅延したときは、その理由を記入する。</t>
    <rPh sb="0" eb="3">
      <t>ビコウラン</t>
    </rPh>
    <rPh sb="4" eb="6">
      <t>コウジ</t>
    </rPh>
    <rPh sb="6" eb="9">
      <t>デキダカ</t>
    </rPh>
    <rPh sb="9" eb="11">
      <t>ガイヨウ</t>
    </rPh>
    <rPh sb="12" eb="14">
      <t>チエン</t>
    </rPh>
    <rPh sb="22" eb="24">
      <t>リユウ</t>
    </rPh>
    <rPh sb="25" eb="27">
      <t>キニュウ</t>
    </rPh>
    <phoneticPr fontId="13"/>
  </si>
  <si>
    <t>出来高は月末出来高金額を契約金額で除した百分率で結ぶものとする。</t>
    <rPh sb="0" eb="3">
      <t>デキダカ</t>
    </rPh>
    <rPh sb="4" eb="6">
      <t>ゲツマツ</t>
    </rPh>
    <rPh sb="6" eb="9">
      <t>デキダカ</t>
    </rPh>
    <rPh sb="9" eb="11">
      <t>キンガク</t>
    </rPh>
    <rPh sb="12" eb="14">
      <t>ケイヤク</t>
    </rPh>
    <rPh sb="14" eb="16">
      <t>キンガク</t>
    </rPh>
    <rPh sb="17" eb="18">
      <t>ジョ</t>
    </rPh>
    <rPh sb="20" eb="23">
      <t>ヒャクブンリツ</t>
    </rPh>
    <rPh sb="24" eb="25">
      <t>ムス</t>
    </rPh>
    <phoneticPr fontId="13"/>
  </si>
  <si>
    <t>出来高予定を点線で記入し、実施を実線で記入する。</t>
    <rPh sb="0" eb="3">
      <t>デキダカ</t>
    </rPh>
    <rPh sb="3" eb="5">
      <t>ヨテイ</t>
    </rPh>
    <rPh sb="6" eb="8">
      <t>テンセン</t>
    </rPh>
    <rPh sb="9" eb="11">
      <t>キニュウ</t>
    </rPh>
    <rPh sb="13" eb="15">
      <t>ジッシ</t>
    </rPh>
    <rPh sb="16" eb="18">
      <t>ジッセン</t>
    </rPh>
    <rPh sb="19" eb="21">
      <t>キニュウ</t>
    </rPh>
    <phoneticPr fontId="13"/>
  </si>
  <si>
    <t>１００％</t>
    <phoneticPr fontId="13"/>
  </si>
  <si>
    <t>９０％</t>
    <phoneticPr fontId="13"/>
  </si>
  <si>
    <t>８０％</t>
    <phoneticPr fontId="13"/>
  </si>
  <si>
    <t>７０％</t>
    <phoneticPr fontId="13"/>
  </si>
  <si>
    <t>６０％</t>
    <phoneticPr fontId="13"/>
  </si>
  <si>
    <t>５０％</t>
    <phoneticPr fontId="13"/>
  </si>
  <si>
    <t>４０％</t>
    <phoneticPr fontId="13"/>
  </si>
  <si>
    <t>３０％</t>
    <phoneticPr fontId="13"/>
  </si>
  <si>
    <t>２０％</t>
    <phoneticPr fontId="13"/>
  </si>
  <si>
    <t>１０％</t>
    <phoneticPr fontId="13"/>
  </si>
  <si>
    <t>０％</t>
    <phoneticPr fontId="13"/>
  </si>
  <si>
    <t>担当工事内容</t>
    <rPh sb="0" eb="2">
      <t>タントウ</t>
    </rPh>
    <rPh sb="2" eb="4">
      <t>コウジ</t>
    </rPh>
    <rPh sb="4" eb="6">
      <t>ナイヨウ</t>
    </rPh>
    <phoneticPr fontId="13"/>
  </si>
  <si>
    <t>発注者名</t>
    <rPh sb="0" eb="2">
      <t>ハッチュウ</t>
    </rPh>
    <rPh sb="2" eb="3">
      <t>シャ</t>
    </rPh>
    <rPh sb="3" eb="4">
      <t>メイ</t>
    </rPh>
    <phoneticPr fontId="13"/>
  </si>
  <si>
    <t>工事名称</t>
    <rPh sb="0" eb="2">
      <t>コウジ</t>
    </rPh>
    <rPh sb="2" eb="4">
      <t>メイショウ</t>
    </rPh>
    <phoneticPr fontId="13"/>
  </si>
  <si>
    <t>元請名</t>
    <rPh sb="0" eb="2">
      <t>モトウケ</t>
    </rPh>
    <rPh sb="2" eb="3">
      <t>メイ</t>
    </rPh>
    <phoneticPr fontId="13"/>
  </si>
  <si>
    <t>監督員名</t>
    <rPh sb="0" eb="3">
      <t>カントクイン</t>
    </rPh>
    <rPh sb="3" eb="4">
      <t>メイ</t>
    </rPh>
    <phoneticPr fontId="13"/>
  </si>
  <si>
    <t>監理技術者名</t>
    <rPh sb="0" eb="2">
      <t>カンリ</t>
    </rPh>
    <rPh sb="2" eb="5">
      <t>ギジュツシャ</t>
    </rPh>
    <rPh sb="5" eb="6">
      <t>メイ</t>
    </rPh>
    <phoneticPr fontId="13"/>
  </si>
  <si>
    <t>専門技術者名</t>
    <rPh sb="0" eb="2">
      <t>センモン</t>
    </rPh>
    <rPh sb="2" eb="5">
      <t>ギジュツシャ</t>
    </rPh>
    <rPh sb="5" eb="6">
      <t>メイ</t>
    </rPh>
    <phoneticPr fontId="13"/>
  </si>
  <si>
    <t>担当工事内容</t>
    <rPh sb="0" eb="2">
      <t>タントウ</t>
    </rPh>
    <rPh sb="2" eb="4">
      <t>コウジ</t>
    </rPh>
    <rPh sb="4" eb="6">
      <t>ナイヨウ</t>
    </rPh>
    <phoneticPr fontId="13"/>
  </si>
  <si>
    <t>総括安全衛生責任者</t>
    <rPh sb="0" eb="2">
      <t>ソウカツ</t>
    </rPh>
    <rPh sb="2" eb="4">
      <t>アンゼン</t>
    </rPh>
    <rPh sb="4" eb="6">
      <t>エイセイ</t>
    </rPh>
    <rPh sb="6" eb="9">
      <t>セキニンシャ</t>
    </rPh>
    <phoneticPr fontId="13"/>
  </si>
  <si>
    <t>元方安全衛生管理者</t>
    <rPh sb="0" eb="2">
      <t>モトカタ</t>
    </rPh>
    <rPh sb="2" eb="4">
      <t>アンゼン</t>
    </rPh>
    <rPh sb="4" eb="6">
      <t>エイセイ</t>
    </rPh>
    <rPh sb="6" eb="9">
      <t>カンリシャ</t>
    </rPh>
    <phoneticPr fontId="13"/>
  </si>
  <si>
    <t>工期</t>
    <rPh sb="0" eb="2">
      <t>コウキ</t>
    </rPh>
    <phoneticPr fontId="13"/>
  </si>
  <si>
    <t>会社名</t>
    <rPh sb="0" eb="3">
      <t>カイシャメイ</t>
    </rPh>
    <phoneticPr fontId="13"/>
  </si>
  <si>
    <t>安全衛生責任者</t>
    <rPh sb="0" eb="2">
      <t>アンゼン</t>
    </rPh>
    <rPh sb="2" eb="4">
      <t>エイセイ</t>
    </rPh>
    <rPh sb="4" eb="7">
      <t>セキニンシャ</t>
    </rPh>
    <phoneticPr fontId="13"/>
  </si>
  <si>
    <t>主任技術者</t>
    <rPh sb="0" eb="2">
      <t>シュニン</t>
    </rPh>
    <rPh sb="2" eb="5">
      <t>ギジュツシャ</t>
    </rPh>
    <phoneticPr fontId="13"/>
  </si>
  <si>
    <t>専門技術者</t>
    <rPh sb="0" eb="2">
      <t>センモン</t>
    </rPh>
    <rPh sb="2" eb="5">
      <t>ギジュツシャ</t>
    </rPh>
    <phoneticPr fontId="13"/>
  </si>
  <si>
    <t>自</t>
    <rPh sb="0" eb="1">
      <t>ジ</t>
    </rPh>
    <phoneticPr fontId="13"/>
  </si>
  <si>
    <t>工事</t>
    <rPh sb="0" eb="2">
      <t>コウジ</t>
    </rPh>
    <phoneticPr fontId="13"/>
  </si>
  <si>
    <t>　年　　月　　日～　　年　　月　　日</t>
    <rPh sb="1" eb="2">
      <t>ネン</t>
    </rPh>
    <rPh sb="4" eb="5">
      <t>ツキ</t>
    </rPh>
    <rPh sb="7" eb="8">
      <t>ヒ</t>
    </rPh>
    <rPh sb="11" eb="12">
      <t>ネン</t>
    </rPh>
    <rPh sb="14" eb="15">
      <t>ツキ</t>
    </rPh>
    <rPh sb="17" eb="18">
      <t>ヒ</t>
    </rPh>
    <phoneticPr fontId="13"/>
  </si>
  <si>
    <t>副会長</t>
    <rPh sb="0" eb="3">
      <t>フクカイチョウ</t>
    </rPh>
    <phoneticPr fontId="13"/>
  </si>
  <si>
    <t>会　　長</t>
    <rPh sb="0" eb="4">
      <t>カイチョウ</t>
    </rPh>
    <phoneticPr fontId="13"/>
  </si>
  <si>
    <t>書　　記</t>
    <rPh sb="0" eb="4">
      <t>ショキ</t>
    </rPh>
    <phoneticPr fontId="13"/>
  </si>
  <si>
    <t>まで</t>
    <phoneticPr fontId="13"/>
  </si>
  <si>
    <t>建設副産物を下記のとおり処理しますので報告します。</t>
    <rPh sb="0" eb="2">
      <t>ケンセツ</t>
    </rPh>
    <rPh sb="2" eb="5">
      <t>フクサンブツ</t>
    </rPh>
    <rPh sb="6" eb="8">
      <t>カキ</t>
    </rPh>
    <rPh sb="12" eb="14">
      <t>ショリ</t>
    </rPh>
    <rPh sb="19" eb="21">
      <t>ホウコク</t>
    </rPh>
    <phoneticPr fontId="13"/>
  </si>
  <si>
    <t>様式１</t>
  </si>
  <si>
    <t>再生資源利用計画書（実施書）　－建設資材搬入工事用－</t>
  </si>
  <si>
    <t>表面</t>
  </si>
  <si>
    <t>発注担当者チェック欄</t>
  </si>
  <si>
    <t>請 負 会 社 名</t>
  </si>
  <si>
    <t>請負会社コード＊2</t>
  </si>
  <si>
    <t>記入年月日</t>
  </si>
  <si>
    <t>Ｈ.</t>
  </si>
  <si>
    <t>年</t>
  </si>
  <si>
    <t>月</t>
  </si>
  <si>
    <t>日</t>
  </si>
  <si>
    <t>発 注 機 関 名</t>
  </si>
  <si>
    <t>担当者</t>
  </si>
  <si>
    <t>建設業許可　または
解体工事業登録</t>
  </si>
  <si>
    <t>大臣</t>
  </si>
  <si>
    <t>発注機関コード＊1</t>
  </si>
  <si>
    <t>知事</t>
  </si>
  <si>
    <t>工事責任者</t>
  </si>
  <si>
    <t>TEL</t>
  </si>
  <si>
    <t>会 社 所 在 地</t>
  </si>
  <si>
    <t>TEL
FAX</t>
  </si>
  <si>
    <t xml:space="preserve">　　　 (　　　　　) 　　　　　
　　　 (　　　　　) </t>
  </si>
  <si>
    <t>調査票記入者</t>
  </si>
  <si>
    <t>工　事　名</t>
  </si>
  <si>
    <t>請負金額</t>
  </si>
  <si>
    <t>千</t>
  </si>
  <si>
    <t>百</t>
  </si>
  <si>
    <t>十</t>
  </si>
  <si>
    <t>工事種別コード*3</t>
  </si>
  <si>
    <t>億</t>
  </si>
  <si>
    <t>万</t>
  </si>
  <si>
    <t>1万円未満四捨五入</t>
  </si>
  <si>
    <t>－</t>
  </si>
  <si>
    <t>0,000</t>
  </si>
  <si>
    <t>階　数</t>
  </si>
  <si>
    <t>円</t>
  </si>
  <si>
    <t>（税込み）</t>
  </si>
  <si>
    <t>一</t>
  </si>
  <si>
    <t>地上</t>
  </si>
  <si>
    <t>階</t>
  </si>
  <si>
    <t>工事施工場所</t>
  </si>
  <si>
    <t>都</t>
  </si>
  <si>
    <t>道</t>
  </si>
  <si>
    <t>市</t>
  </si>
  <si>
    <t>区</t>
  </si>
  <si>
    <t>工　期</t>
  </si>
  <si>
    <t>建 築 面 積</t>
  </si>
  <si>
    <t>㎡</t>
  </si>
  <si>
    <t>住所コード*4</t>
  </si>
  <si>
    <t>地下</t>
  </si>
  <si>
    <t>府</t>
  </si>
  <si>
    <t>県</t>
  </si>
  <si>
    <t>町</t>
  </si>
  <si>
    <t>村</t>
  </si>
  <si>
    <t>延 床 面 積</t>
  </si>
  <si>
    <t>工 事 概 要 等</t>
  </si>
  <si>
    <t>施工条件の内容</t>
  </si>
  <si>
    <t>建築・解体工事のみ</t>
  </si>
  <si>
    <t>構　造</t>
  </si>
  <si>
    <t>1.鉄骨鉄筋ｺﾝｸﾘｰﾄ造</t>
  </si>
  <si>
    <t>2.鉄筋ｺﾝｸﾘｰﾄ造</t>
  </si>
  <si>
    <t>3.鉄骨造</t>
  </si>
  <si>
    <t>（再生資源の利</t>
  </si>
  <si>
    <t>右欄に記入して下さい</t>
  </si>
  <si>
    <t>（数字に○をつける）</t>
  </si>
  <si>
    <t>4.ｺﾝｸﾘｰﾄﾌﾞﾛｯｸ造</t>
  </si>
  <si>
    <t>5.木造</t>
  </si>
  <si>
    <t>6.その他</t>
  </si>
  <si>
    <t>用に関する特記</t>
  </si>
  <si>
    <t>使　途</t>
  </si>
  <si>
    <t>1.居住専用</t>
  </si>
  <si>
    <t>2.居住産業併用</t>
  </si>
  <si>
    <t>3.事務所</t>
  </si>
  <si>
    <t>事項等）</t>
  </si>
  <si>
    <t>4.店舗</t>
  </si>
  <si>
    <t>5.工場、作業所</t>
  </si>
  <si>
    <t>6.倉庫</t>
  </si>
  <si>
    <t>7.学校</t>
  </si>
  <si>
    <t>8.病院診療所</t>
  </si>
  <si>
    <t>9.その他</t>
  </si>
  <si>
    <t>2.建設資材利用計画（実施）</t>
  </si>
  <si>
    <t>注：コード＊5～9は下記欄外のコード表より数字を選んでください。</t>
  </si>
  <si>
    <t>再　生　資　材　の　供　給　元</t>
  </si>
  <si>
    <t>（再生資材を利用した場合に記入してください）</t>
  </si>
  <si>
    <t>再生資源</t>
  </si>
  <si>
    <t>分　類</t>
  </si>
  <si>
    <t>小 分 類</t>
  </si>
  <si>
    <t>規　格</t>
  </si>
  <si>
    <t>主な利用用途</t>
  </si>
  <si>
    <t>利　用　量（A)</t>
  </si>
  <si>
    <t>再生資材の供給元施設、工事等の名称</t>
  </si>
  <si>
    <t>供給元</t>
  </si>
  <si>
    <t>施工条件</t>
  </si>
  <si>
    <t>再生資材の供給元場所住所</t>
  </si>
  <si>
    <t>再生資材の名称</t>
  </si>
  <si>
    <t>再生資材利用量（Ｂ）</t>
  </si>
  <si>
    <t>利用率</t>
  </si>
  <si>
    <t>内容</t>
  </si>
  <si>
    <t>住所コード</t>
  </si>
  <si>
    <t>コード＊5</t>
  </si>
  <si>
    <t>コード*6</t>
  </si>
  <si>
    <t>コード*7</t>
  </si>
  <si>
    <t>コード*8</t>
  </si>
  <si>
    <t>*4</t>
  </si>
  <si>
    <t>コード*9</t>
  </si>
  <si>
    <t>（注1）</t>
  </si>
  <si>
    <t>B/A×100</t>
  </si>
  <si>
    <t>特定建設資材</t>
  </si>
  <si>
    <t>コンクリート</t>
  </si>
  <si>
    <t>ト　ン</t>
  </si>
  <si>
    <t>％</t>
  </si>
  <si>
    <t>合　　　計</t>
  </si>
  <si>
    <t>コンクリート及び鉄から成る建設資材</t>
  </si>
  <si>
    <t>木　材</t>
  </si>
  <si>
    <t>その他の建設資材</t>
  </si>
  <si>
    <t>土　砂</t>
  </si>
  <si>
    <t>砕　石</t>
  </si>
  <si>
    <t>コード*5</t>
  </si>
  <si>
    <t>コンクリートについて</t>
  </si>
  <si>
    <t>アスファルト混合物について</t>
  </si>
  <si>
    <t>再生資材の供給元について</t>
  </si>
  <si>
    <t>施工条件について</t>
  </si>
  <si>
    <t>1.生コン</t>
  </si>
  <si>
    <t>2.無筋コンクリート二次製品</t>
  </si>
  <si>
    <t>3.その他</t>
  </si>
  <si>
    <t>1.表層</t>
  </si>
  <si>
    <t>2.基層</t>
  </si>
  <si>
    <t>1.現場内利用</t>
  </si>
  <si>
    <t>1.再生材の利用の指示あり</t>
  </si>
  <si>
    <t>1.再生生コン</t>
  </si>
  <si>
    <t>　　福岡県流域下水道事務所長　殿</t>
    <phoneticPr fontId="13"/>
  </si>
  <si>
    <t>氏　　　　 名　</t>
    <rPh sb="0" eb="1">
      <t>シ</t>
    </rPh>
    <rPh sb="6" eb="7">
      <t>ナ</t>
    </rPh>
    <phoneticPr fontId="13"/>
  </si>
  <si>
    <t>施工計画</t>
    <phoneticPr fontId="13"/>
  </si>
  <si>
    <t>機 器</t>
    <phoneticPr fontId="13"/>
  </si>
  <si>
    <t>承諾申請書（第　　回）</t>
    <phoneticPr fontId="13"/>
  </si>
  <si>
    <t>施 工</t>
    <phoneticPr fontId="13"/>
  </si>
  <si>
    <t>　　　下記の工事について、関係図書を添えて申請しますので、承諾をお願いします。</t>
    <rPh sb="13" eb="15">
      <t>カンケイ</t>
    </rPh>
    <rPh sb="15" eb="17">
      <t>トショ</t>
    </rPh>
    <rPh sb="18" eb="19">
      <t>ソ</t>
    </rPh>
    <phoneticPr fontId="13"/>
  </si>
  <si>
    <t>記</t>
    <phoneticPr fontId="13"/>
  </si>
  <si>
    <t>1. 工 事 名</t>
    <phoneticPr fontId="13"/>
  </si>
  <si>
    <t>2. 工事箇所</t>
    <phoneticPr fontId="13"/>
  </si>
  <si>
    <t>3. 工　　期</t>
    <phoneticPr fontId="13"/>
  </si>
  <si>
    <t>御笠川浄化センター（黄）</t>
    <rPh sb="0" eb="2">
      <t>ミカサ</t>
    </rPh>
    <rPh sb="2" eb="3">
      <t>ガワ</t>
    </rPh>
    <rPh sb="3" eb="5">
      <t>ジョウカ</t>
    </rPh>
    <rPh sb="10" eb="11">
      <t>キ</t>
    </rPh>
    <phoneticPr fontId="13"/>
  </si>
  <si>
    <t>多々良川浄化センター（桃）</t>
    <rPh sb="0" eb="3">
      <t>タタラ</t>
    </rPh>
    <rPh sb="3" eb="4">
      <t>カワ</t>
    </rPh>
    <rPh sb="4" eb="6">
      <t>ジョウカ</t>
    </rPh>
    <rPh sb="11" eb="12">
      <t>モモ</t>
    </rPh>
    <phoneticPr fontId="13"/>
  </si>
  <si>
    <t>宝満川浄化センター（緑）</t>
    <rPh sb="0" eb="2">
      <t>ホウマン</t>
    </rPh>
    <rPh sb="2" eb="3">
      <t>カワ</t>
    </rPh>
    <rPh sb="3" eb="5">
      <t>ジョウカ</t>
    </rPh>
    <rPh sb="10" eb="11">
      <t>ミドリ</t>
    </rPh>
    <phoneticPr fontId="13"/>
  </si>
  <si>
    <t>宝満川上流浄化センター（青）</t>
    <rPh sb="0" eb="2">
      <t>ホウマン</t>
    </rPh>
    <rPh sb="2" eb="3">
      <t>カワ</t>
    </rPh>
    <rPh sb="3" eb="5">
      <t>ジョウリュウ</t>
    </rPh>
    <rPh sb="5" eb="7">
      <t>ジョウカ</t>
    </rPh>
    <rPh sb="12" eb="13">
      <t>アオ</t>
    </rPh>
    <phoneticPr fontId="13"/>
  </si>
  <si>
    <t>福童浄化センター（橙）</t>
    <rPh sb="0" eb="2">
      <t>フクドウ</t>
    </rPh>
    <rPh sb="2" eb="4">
      <t>ジョウカ</t>
    </rPh>
    <rPh sb="9" eb="10">
      <t>ダイダイ</t>
    </rPh>
    <phoneticPr fontId="13"/>
  </si>
  <si>
    <t>矢部川浄化センター（紫）</t>
    <rPh sb="0" eb="3">
      <t>ヤベガワ</t>
    </rPh>
    <rPh sb="3" eb="5">
      <t>ジョウカ</t>
    </rPh>
    <rPh sb="10" eb="11">
      <t>ムラサキ</t>
    </rPh>
    <phoneticPr fontId="13"/>
  </si>
  <si>
    <t>福岡県流域下水道事務所長　殿</t>
    <rPh sb="11" eb="12">
      <t>チョウ</t>
    </rPh>
    <rPh sb="13" eb="14">
      <t>トノ</t>
    </rPh>
    <phoneticPr fontId="13"/>
  </si>
  <si>
    <t>工事名 　：</t>
    <phoneticPr fontId="13"/>
  </si>
  <si>
    <t xml:space="preserve">施工場所：　　　　　　　　　　　　　　　　　　　　　　　　　　　 </t>
    <rPh sb="0" eb="2">
      <t>セコウ</t>
    </rPh>
    <phoneticPr fontId="13"/>
  </si>
  <si>
    <t>【使用材料一覧表】</t>
    <rPh sb="1" eb="3">
      <t>シヨウ</t>
    </rPh>
    <rPh sb="3" eb="5">
      <t>ザイリョウ</t>
    </rPh>
    <rPh sb="5" eb="7">
      <t>イチラン</t>
    </rPh>
    <rPh sb="7" eb="8">
      <t>ヒョウ</t>
    </rPh>
    <phoneticPr fontId="13"/>
  </si>
  <si>
    <t>No.</t>
    <phoneticPr fontId="13"/>
  </si>
  <si>
    <t>品　　名</t>
    <phoneticPr fontId="13"/>
  </si>
  <si>
    <t>　形　状（材質）</t>
    <rPh sb="5" eb="6">
      <t>ザイ</t>
    </rPh>
    <rPh sb="6" eb="7">
      <t>シツ</t>
    </rPh>
    <phoneticPr fontId="13"/>
  </si>
  <si>
    <t>使　用　箇　所</t>
    <rPh sb="0" eb="1">
      <t>ツカ</t>
    </rPh>
    <rPh sb="2" eb="3">
      <t>ヨウ</t>
    </rPh>
    <rPh sb="4" eb="5">
      <t>カ</t>
    </rPh>
    <rPh sb="6" eb="7">
      <t>ショ</t>
    </rPh>
    <phoneticPr fontId="13"/>
  </si>
  <si>
    <t>※添付資料：</t>
    <rPh sb="1" eb="3">
      <t>テンプ</t>
    </rPh>
    <rPh sb="3" eb="5">
      <t>シリョウ</t>
    </rPh>
    <phoneticPr fontId="13"/>
  </si>
  <si>
    <t>作業手順書（施工フロー、引抜試験箇所・試験荷重）</t>
    <rPh sb="0" eb="2">
      <t>サギョウ</t>
    </rPh>
    <rPh sb="2" eb="5">
      <t>テジュンショ</t>
    </rPh>
    <rPh sb="6" eb="8">
      <t>セコウ</t>
    </rPh>
    <rPh sb="12" eb="14">
      <t>ヒキヌキ</t>
    </rPh>
    <rPh sb="14" eb="16">
      <t>シケン</t>
    </rPh>
    <rPh sb="16" eb="18">
      <t>カショ</t>
    </rPh>
    <rPh sb="19" eb="21">
      <t>シケン</t>
    </rPh>
    <rPh sb="21" eb="23">
      <t>カジュウ</t>
    </rPh>
    <phoneticPr fontId="13"/>
  </si>
  <si>
    <t>作業資格者証の写し</t>
    <rPh sb="0" eb="2">
      <t>サギョウ</t>
    </rPh>
    <rPh sb="2" eb="4">
      <t>シカク</t>
    </rPh>
    <rPh sb="4" eb="5">
      <t>シャ</t>
    </rPh>
    <rPh sb="5" eb="6">
      <t>ショウ</t>
    </rPh>
    <rPh sb="7" eb="8">
      <t>ウツ</t>
    </rPh>
    <phoneticPr fontId="13"/>
  </si>
  <si>
    <t>福岡県流域下水道事務所</t>
    <phoneticPr fontId="13"/>
  </si>
  <si>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13"/>
  </si>
  <si>
    <t>《下請負人に関する事項》</t>
    <rPh sb="1" eb="2">
      <t>シタ</t>
    </rPh>
    <rPh sb="2" eb="4">
      <t>ウケオ</t>
    </rPh>
    <rPh sb="4" eb="5">
      <t>ヒト</t>
    </rPh>
    <rPh sb="6" eb="7">
      <t>カン</t>
    </rPh>
    <rPh sb="9" eb="11">
      <t>ジコウ</t>
    </rPh>
    <phoneticPr fontId="13"/>
  </si>
  <si>
    <t>代表者名</t>
    <rPh sb="0" eb="2">
      <t>ダイヒョウ</t>
    </rPh>
    <rPh sb="2" eb="3">
      <t>シャ</t>
    </rPh>
    <rPh sb="3" eb="4">
      <t>メイ</t>
    </rPh>
    <phoneticPr fontId="13"/>
  </si>
  <si>
    <r>
      <t xml:space="preserve">住    所
電話番号
</t>
    </r>
    <r>
      <rPr>
        <sz val="9"/>
        <color indexed="10"/>
        <rFont val="ＭＳ 明朝"/>
        <family val="1"/>
        <charset val="128"/>
      </rPr>
      <t>（※１）</t>
    </r>
    <rPh sb="0" eb="1">
      <t>ジュウ</t>
    </rPh>
    <rPh sb="5" eb="6">
      <t>ショ</t>
    </rPh>
    <rPh sb="7" eb="9">
      <t>デンワ</t>
    </rPh>
    <rPh sb="9" eb="11">
      <t>バンゴウ</t>
    </rPh>
    <phoneticPr fontId="13"/>
  </si>
  <si>
    <t>建設業の
許可</t>
    <rPh sb="0" eb="3">
      <t>ケンセツギョウ</t>
    </rPh>
    <rPh sb="5" eb="7">
      <t>キョカ</t>
    </rPh>
    <phoneticPr fontId="13"/>
  </si>
  <si>
    <t>許　可　業　種</t>
    <rPh sb="0" eb="1">
      <t>モト</t>
    </rPh>
    <rPh sb="2" eb="3">
      <t>カ</t>
    </rPh>
    <rPh sb="4" eb="5">
      <t>ギョウ</t>
    </rPh>
    <rPh sb="6" eb="7">
      <t>シュ</t>
    </rPh>
    <phoneticPr fontId="13"/>
  </si>
  <si>
    <t>許　可　番　号</t>
    <rPh sb="0" eb="3">
      <t>キョカ</t>
    </rPh>
    <rPh sb="4" eb="7">
      <t>バンゴウ</t>
    </rPh>
    <phoneticPr fontId="13"/>
  </si>
  <si>
    <t>許可（更新）年月日</t>
    <rPh sb="0" eb="2">
      <t>キョカ</t>
    </rPh>
    <rPh sb="3" eb="5">
      <t>コウシン</t>
    </rPh>
    <rPh sb="6" eb="9">
      <t>ネンガッピ</t>
    </rPh>
    <phoneticPr fontId="13"/>
  </si>
  <si>
    <t xml:space="preserve">TEL          (          )             </t>
    <phoneticPr fontId="13"/>
  </si>
  <si>
    <t>工事名称
及び
工事内容</t>
    <rPh sb="0" eb="2">
      <t>コウジ</t>
    </rPh>
    <rPh sb="2" eb="4">
      <t>メイショウ</t>
    </rPh>
    <rPh sb="5" eb="6">
      <t>オヨ</t>
    </rPh>
    <rPh sb="8" eb="10">
      <t>コウジ</t>
    </rPh>
    <rPh sb="10" eb="12">
      <t>ナイヨウ</t>
    </rPh>
    <phoneticPr fontId="13"/>
  </si>
  <si>
    <t>工事業</t>
    <rPh sb="0" eb="2">
      <t>コウジ</t>
    </rPh>
    <rPh sb="2" eb="3">
      <t>ギョウ</t>
    </rPh>
    <phoneticPr fontId="13"/>
  </si>
  <si>
    <t>大臣　特定</t>
    <rPh sb="0" eb="2">
      <t>ダイジン</t>
    </rPh>
    <rPh sb="3" eb="5">
      <t>トクテイ</t>
    </rPh>
    <phoneticPr fontId="13"/>
  </si>
  <si>
    <t xml:space="preserve">        第　　　　号</t>
    <rPh sb="8" eb="9">
      <t>ダイ</t>
    </rPh>
    <rPh sb="13" eb="14">
      <t>ゴウ</t>
    </rPh>
    <phoneticPr fontId="13"/>
  </si>
  <si>
    <t>　　年　　月　　日</t>
    <rPh sb="2" eb="3">
      <t>ネン</t>
    </rPh>
    <rPh sb="5" eb="6">
      <t>ガツ</t>
    </rPh>
    <rPh sb="8" eb="9">
      <t>ニチ</t>
    </rPh>
    <phoneticPr fontId="13"/>
  </si>
  <si>
    <t>知事　一般</t>
    <rPh sb="0" eb="2">
      <t>チジ</t>
    </rPh>
    <rPh sb="3" eb="5">
      <t>イッパン</t>
    </rPh>
    <phoneticPr fontId="13"/>
  </si>
  <si>
    <t>年　　　月　　　日　</t>
    <rPh sb="0" eb="1">
      <t>ネン</t>
    </rPh>
    <rPh sb="4" eb="5">
      <t>ガツ</t>
    </rPh>
    <rPh sb="8" eb="9">
      <t>ニチ</t>
    </rPh>
    <phoneticPr fontId="13"/>
  </si>
  <si>
    <t>自　　　　　年　　　月　　　日</t>
    <rPh sb="0" eb="1">
      <t>ジ</t>
    </rPh>
    <rPh sb="6" eb="7">
      <t>ネン</t>
    </rPh>
    <rPh sb="10" eb="11">
      <t>ガツ</t>
    </rPh>
    <rPh sb="14" eb="15">
      <t>ニチ</t>
    </rPh>
    <phoneticPr fontId="13"/>
  </si>
  <si>
    <t>至　　　　　年　　　月　　　日</t>
    <rPh sb="0" eb="1">
      <t>イタ</t>
    </rPh>
    <rPh sb="6" eb="7">
      <t>ネン</t>
    </rPh>
    <rPh sb="10" eb="11">
      <t>ガツ</t>
    </rPh>
    <rPh sb="14" eb="15">
      <t>ニチ</t>
    </rPh>
    <phoneticPr fontId="13"/>
  </si>
  <si>
    <r>
      <t xml:space="preserve">下請契約額
</t>
    </r>
    <r>
      <rPr>
        <sz val="9"/>
        <color indexed="10"/>
        <rFont val="ＭＳ 明朝"/>
        <family val="1"/>
        <charset val="128"/>
      </rPr>
      <t>(※２）</t>
    </r>
    <rPh sb="0" eb="2">
      <t>シタウケ</t>
    </rPh>
    <rPh sb="2" eb="4">
      <t>ケイヤク</t>
    </rPh>
    <rPh sb="4" eb="5">
      <t>ガク</t>
    </rPh>
    <phoneticPr fontId="13"/>
  </si>
  <si>
    <t>円　　　　　　　　　　　　</t>
    <rPh sb="0" eb="1">
      <t>エン</t>
    </rPh>
    <phoneticPr fontId="13"/>
  </si>
  <si>
    <r>
      <t xml:space="preserve">契約形式
</t>
    </r>
    <r>
      <rPr>
        <sz val="9"/>
        <color indexed="10"/>
        <rFont val="ＭＳ 明朝"/>
        <family val="1"/>
        <charset val="128"/>
      </rPr>
      <t>（※３）</t>
    </r>
    <rPh sb="0" eb="2">
      <t>ケイヤク</t>
    </rPh>
    <rPh sb="2" eb="4">
      <t>ケイシキ</t>
    </rPh>
    <phoneticPr fontId="13"/>
  </si>
  <si>
    <t>・注文書
　及び請書</t>
    <rPh sb="1" eb="4">
      <t>チュウモンショ</t>
    </rPh>
    <rPh sb="6" eb="7">
      <t>オヨ</t>
    </rPh>
    <rPh sb="8" eb="10">
      <t>ウケショ</t>
    </rPh>
    <phoneticPr fontId="13"/>
  </si>
  <si>
    <t>・毎月払</t>
    <rPh sb="1" eb="3">
      <t>マイツキ</t>
    </rPh>
    <rPh sb="2" eb="4">
      <t>ツキバライ</t>
    </rPh>
    <rPh sb="3" eb="4">
      <t>ハラ</t>
    </rPh>
    <phoneticPr fontId="13"/>
  </si>
  <si>
    <t>代金支払</t>
    <rPh sb="0" eb="2">
      <t>ダイキン</t>
    </rPh>
    <rPh sb="2" eb="4">
      <t>シハラ</t>
    </rPh>
    <phoneticPr fontId="13"/>
  </si>
  <si>
    <t>・前払</t>
    <rPh sb="1" eb="3">
      <t>マエバラ</t>
    </rPh>
    <phoneticPr fontId="13"/>
  </si>
  <si>
    <t>・部分払</t>
    <rPh sb="1" eb="3">
      <t>ブブン</t>
    </rPh>
    <rPh sb="3" eb="4">
      <t>ハラ</t>
    </rPh>
    <phoneticPr fontId="13"/>
  </si>
  <si>
    <t>・完成払</t>
    <rPh sb="1" eb="3">
      <t>カンセイ</t>
    </rPh>
    <rPh sb="3" eb="4">
      <t>ハラ</t>
    </rPh>
    <phoneticPr fontId="13"/>
  </si>
  <si>
    <t>・隔月払</t>
    <rPh sb="1" eb="2">
      <t>カク</t>
    </rPh>
    <rPh sb="2" eb="4">
      <t>ツキバライ</t>
    </rPh>
    <rPh sb="3" eb="4">
      <t>ハラ</t>
    </rPh>
    <phoneticPr fontId="13"/>
  </si>
  <si>
    <t>・現金　　％</t>
    <rPh sb="1" eb="3">
      <t>ゲンキンツキバライ</t>
    </rPh>
    <phoneticPr fontId="13"/>
  </si>
  <si>
    <t>発注者名
及び
住所</t>
    <rPh sb="0" eb="2">
      <t>ハッチュウ</t>
    </rPh>
    <rPh sb="2" eb="3">
      <t>シャ</t>
    </rPh>
    <rPh sb="3" eb="4">
      <t>メイ</t>
    </rPh>
    <rPh sb="5" eb="6">
      <t>オヨ</t>
    </rPh>
    <rPh sb="8" eb="10">
      <t>ジュウショ</t>
    </rPh>
    <phoneticPr fontId="13"/>
  </si>
  <si>
    <t>方法等</t>
    <rPh sb="0" eb="2">
      <t>ホウホウ</t>
    </rPh>
    <rPh sb="2" eb="3">
      <t>トウ</t>
    </rPh>
    <phoneticPr fontId="13"/>
  </si>
  <si>
    <t>(      )%</t>
    <phoneticPr fontId="13"/>
  </si>
  <si>
    <t>(      )%</t>
  </si>
  <si>
    <t>・その他</t>
    <rPh sb="3" eb="4">
      <t>ホカツキバライ</t>
    </rPh>
    <phoneticPr fontId="13"/>
  </si>
  <si>
    <t>・手形　　％</t>
    <rPh sb="1" eb="3">
      <t>テガタツキバライ</t>
    </rPh>
    <phoneticPr fontId="13"/>
  </si>
  <si>
    <t>（　回／月）</t>
    <rPh sb="2" eb="3">
      <t>カイ</t>
    </rPh>
    <rPh sb="4" eb="5">
      <t>ツキ</t>
    </rPh>
    <phoneticPr fontId="13"/>
  </si>
  <si>
    <t>　　手形期間　　　日間</t>
    <rPh sb="2" eb="4">
      <t>テガタ</t>
    </rPh>
    <rPh sb="4" eb="6">
      <t>キカン</t>
    </rPh>
    <rPh sb="9" eb="11">
      <t>ニチカン</t>
    </rPh>
    <phoneticPr fontId="13"/>
  </si>
  <si>
    <t>施工に必要な許可業種</t>
    <rPh sb="0" eb="2">
      <t>セコウ</t>
    </rPh>
    <rPh sb="3" eb="5">
      <t>ヒツヨウ</t>
    </rPh>
    <rPh sb="6" eb="8">
      <t>キョカ</t>
    </rPh>
    <rPh sb="8" eb="10">
      <t>ギョウシュ</t>
    </rPh>
    <phoneticPr fontId="13"/>
  </si>
  <si>
    <t>契約
営業所</t>
    <rPh sb="0" eb="2">
      <t>ケイヤク</t>
    </rPh>
    <rPh sb="3" eb="6">
      <t>エイギョウショ</t>
    </rPh>
    <phoneticPr fontId="13"/>
  </si>
  <si>
    <t>区分</t>
    <rPh sb="0" eb="2">
      <t>クブン</t>
    </rPh>
    <phoneticPr fontId="13"/>
  </si>
  <si>
    <t>名　　　　　　　　　称</t>
    <rPh sb="0" eb="11">
      <t>メイショウ</t>
    </rPh>
    <phoneticPr fontId="13"/>
  </si>
  <si>
    <t>住　　　　　　　　　所</t>
    <rPh sb="0" eb="11">
      <t>ジュウショ</t>
    </rPh>
    <phoneticPr fontId="13"/>
  </si>
  <si>
    <t>元請契約</t>
    <rPh sb="0" eb="2">
      <t>モトウケ</t>
    </rPh>
    <rPh sb="2" eb="4">
      <t>ケイヤク</t>
    </rPh>
    <phoneticPr fontId="13"/>
  </si>
  <si>
    <t>健康保険等の加入状況</t>
    <rPh sb="0" eb="2">
      <t>ケンコウ</t>
    </rPh>
    <rPh sb="2" eb="4">
      <t>ホケン</t>
    </rPh>
    <rPh sb="4" eb="5">
      <t>トウ</t>
    </rPh>
    <rPh sb="6" eb="8">
      <t>カニュウ</t>
    </rPh>
    <rPh sb="8" eb="10">
      <t>ジョウキョウ</t>
    </rPh>
    <phoneticPr fontId="13"/>
  </si>
  <si>
    <t>保険加入の有無</t>
    <rPh sb="0" eb="2">
      <t>ホケン</t>
    </rPh>
    <rPh sb="2" eb="4">
      <t>カニュウ</t>
    </rPh>
    <rPh sb="5" eb="7">
      <t>ウム</t>
    </rPh>
    <phoneticPr fontId="13"/>
  </si>
  <si>
    <t>健康保険</t>
    <rPh sb="0" eb="2">
      <t>ケンコウ</t>
    </rPh>
    <rPh sb="2" eb="4">
      <t>ホケン</t>
    </rPh>
    <phoneticPr fontId="13"/>
  </si>
  <si>
    <t>厚生年金保険</t>
    <rPh sb="0" eb="2">
      <t>コウセイ</t>
    </rPh>
    <rPh sb="2" eb="4">
      <t>ネンキン</t>
    </rPh>
    <rPh sb="4" eb="6">
      <t>ホケン</t>
    </rPh>
    <phoneticPr fontId="13"/>
  </si>
  <si>
    <t>雇用保険</t>
    <rPh sb="0" eb="2">
      <t>コヨウ</t>
    </rPh>
    <rPh sb="2" eb="4">
      <t>ホケン</t>
    </rPh>
    <phoneticPr fontId="13"/>
  </si>
  <si>
    <t>下請契約</t>
    <rPh sb="0" eb="2">
      <t>シタウケ</t>
    </rPh>
    <rPh sb="2" eb="4">
      <t>ケイヤク</t>
    </rPh>
    <phoneticPr fontId="13"/>
  </si>
  <si>
    <t>加入　　未加入
適用除外</t>
    <rPh sb="0" eb="2">
      <t>カニュウ</t>
    </rPh>
    <rPh sb="4" eb="7">
      <t>ミカニュウ</t>
    </rPh>
    <rPh sb="8" eb="10">
      <t>テキヨウ</t>
    </rPh>
    <rPh sb="10" eb="12">
      <t>ジョガイ</t>
    </rPh>
    <phoneticPr fontId="13"/>
  </si>
  <si>
    <t>事業所
整理記号等</t>
    <rPh sb="0" eb="3">
      <t>ジギョウショ</t>
    </rPh>
    <rPh sb="4" eb="6">
      <t>セイリ</t>
    </rPh>
    <rPh sb="6" eb="8">
      <t>キゴウ</t>
    </rPh>
    <rPh sb="8" eb="9">
      <t>トウ</t>
    </rPh>
    <phoneticPr fontId="13"/>
  </si>
  <si>
    <t>営業所の名称</t>
    <rPh sb="0" eb="3">
      <t>エイギョウショ</t>
    </rPh>
    <rPh sb="4" eb="6">
      <t>メイショウ</t>
    </rPh>
    <phoneticPr fontId="13"/>
  </si>
  <si>
    <t>現場代理人名</t>
    <rPh sb="0" eb="2">
      <t>ゲンバ</t>
    </rPh>
    <rPh sb="2" eb="4">
      <t>ダイリ</t>
    </rPh>
    <rPh sb="4" eb="5">
      <t>ニン</t>
    </rPh>
    <rPh sb="5" eb="6">
      <t>メイ</t>
    </rPh>
    <phoneticPr fontId="13"/>
  </si>
  <si>
    <t>安全衛生責任者名</t>
    <rPh sb="0" eb="2">
      <t>アンゼン</t>
    </rPh>
    <rPh sb="2" eb="4">
      <t>エイセイ</t>
    </rPh>
    <rPh sb="4" eb="7">
      <t>セキニンシャ</t>
    </rPh>
    <rPh sb="7" eb="8">
      <t>メイ</t>
    </rPh>
    <phoneticPr fontId="13"/>
  </si>
  <si>
    <t>権限及び
意見申出方法</t>
    <rPh sb="0" eb="2">
      <t>ケンゲン</t>
    </rPh>
    <rPh sb="2" eb="3">
      <t>オヨ</t>
    </rPh>
    <rPh sb="5" eb="7">
      <t>イケン</t>
    </rPh>
    <rPh sb="7" eb="9">
      <t>モウシデ</t>
    </rPh>
    <rPh sb="9" eb="11">
      <t>ホウホウ</t>
    </rPh>
    <phoneticPr fontId="13"/>
  </si>
  <si>
    <t>安全衛生推進者名</t>
    <rPh sb="0" eb="2">
      <t>アンゼン</t>
    </rPh>
    <rPh sb="2" eb="4">
      <t>エイセイ</t>
    </rPh>
    <rPh sb="4" eb="6">
      <t>スイシン</t>
    </rPh>
    <rPh sb="6" eb="7">
      <t>セキニンシャ</t>
    </rPh>
    <rPh sb="7" eb="8">
      <t>メイ</t>
    </rPh>
    <phoneticPr fontId="13"/>
  </si>
  <si>
    <t>主任技術者名</t>
    <rPh sb="0" eb="2">
      <t>シュニン</t>
    </rPh>
    <rPh sb="2" eb="5">
      <t>ギジュツシャ</t>
    </rPh>
    <rPh sb="5" eb="6">
      <t>メイ</t>
    </rPh>
    <phoneticPr fontId="13"/>
  </si>
  <si>
    <t>専　任
非専任</t>
    <rPh sb="0" eb="3">
      <t>センニン</t>
    </rPh>
    <rPh sb="4" eb="5">
      <t>ヒ</t>
    </rPh>
    <rPh sb="5" eb="7">
      <t>センニン</t>
    </rPh>
    <phoneticPr fontId="13"/>
  </si>
  <si>
    <t>雇用管理責任者名</t>
    <rPh sb="0" eb="2">
      <t>コヨウ</t>
    </rPh>
    <rPh sb="2" eb="4">
      <t>カンリ</t>
    </rPh>
    <rPh sb="4" eb="7">
      <t>セキニンシャ</t>
    </rPh>
    <rPh sb="7" eb="8">
      <t>メイ</t>
    </rPh>
    <phoneticPr fontId="13"/>
  </si>
  <si>
    <t>資格内容</t>
    <rPh sb="0" eb="2">
      <t>シカク</t>
    </rPh>
    <rPh sb="2" eb="4">
      <t>ナイヨウ</t>
    </rPh>
    <phoneticPr fontId="13"/>
  </si>
  <si>
    <t>発注者の
監督員名</t>
    <rPh sb="0" eb="3">
      <t>ハッチュウシャ</t>
    </rPh>
    <rPh sb="5" eb="7">
      <t>カントク</t>
    </rPh>
    <rPh sb="7" eb="8">
      <t>イン</t>
    </rPh>
    <rPh sb="8" eb="9">
      <t>メイ</t>
    </rPh>
    <phoneticPr fontId="13"/>
  </si>
  <si>
    <t>権限及び意見申出方法</t>
    <rPh sb="0" eb="2">
      <t>ケンゲン</t>
    </rPh>
    <rPh sb="2" eb="3">
      <t>オヨ</t>
    </rPh>
    <rPh sb="4" eb="6">
      <t>イケン</t>
    </rPh>
    <rPh sb="6" eb="7">
      <t>モウ</t>
    </rPh>
    <rPh sb="7" eb="8">
      <t>デ</t>
    </rPh>
    <rPh sb="8" eb="10">
      <t>ホウホウ</t>
    </rPh>
    <phoneticPr fontId="13"/>
  </si>
  <si>
    <t>現場
代理人名</t>
    <rPh sb="0" eb="2">
      <t>ゲンバ</t>
    </rPh>
    <rPh sb="3" eb="5">
      <t>ダイリ</t>
    </rPh>
    <rPh sb="5" eb="6">
      <t>ニン</t>
    </rPh>
    <rPh sb="6" eb="7">
      <t>メイ</t>
    </rPh>
    <phoneticPr fontId="13"/>
  </si>
  <si>
    <t>監理技術者名　
主任技術者名</t>
    <rPh sb="0" eb="2">
      <t>カンリ</t>
    </rPh>
    <rPh sb="2" eb="5">
      <t>ギジュツシャ</t>
    </rPh>
    <rPh sb="5" eb="6">
      <t>メイ</t>
    </rPh>
    <rPh sb="8" eb="10">
      <t>シュニン</t>
    </rPh>
    <rPh sb="10" eb="13">
      <t>ギジュツシャ</t>
    </rPh>
    <rPh sb="13" eb="14">
      <t>メイ</t>
    </rPh>
    <phoneticPr fontId="13"/>
  </si>
  <si>
    <t>専門
技術者名</t>
    <rPh sb="0" eb="2">
      <t>センモン</t>
    </rPh>
    <rPh sb="3" eb="6">
      <t>ギジュツシャ</t>
    </rPh>
    <rPh sb="6" eb="7">
      <t>メイ</t>
    </rPh>
    <phoneticPr fontId="13"/>
  </si>
  <si>
    <t>（※１）</t>
    <phoneticPr fontId="13"/>
  </si>
  <si>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13"/>
  </si>
  <si>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13"/>
  </si>
  <si>
    <t>担当
工事内容</t>
    <rPh sb="0" eb="2">
      <t>タントウ</t>
    </rPh>
    <rPh sb="3" eb="5">
      <t>コウジ</t>
    </rPh>
    <rPh sb="5" eb="7">
      <t>ナイヨウ</t>
    </rPh>
    <phoneticPr fontId="13"/>
  </si>
  <si>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13"/>
  </si>
  <si>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13"/>
  </si>
  <si>
    <t>※　色つきセルは入力必須項目。</t>
    <rPh sb="2" eb="3">
      <t>イロ</t>
    </rPh>
    <rPh sb="8" eb="10">
      <t>ニュウリョク</t>
    </rPh>
    <rPh sb="10" eb="12">
      <t>ヒッス</t>
    </rPh>
    <rPh sb="12" eb="14">
      <t>コウモク</t>
    </rPh>
    <phoneticPr fontId="13"/>
  </si>
  <si>
    <t>《再下請負関係》</t>
    <rPh sb="1" eb="2">
      <t>サイ</t>
    </rPh>
    <rPh sb="2" eb="3">
      <t>シタ</t>
    </rPh>
    <rPh sb="3" eb="5">
      <t>ウケオ</t>
    </rPh>
    <rPh sb="5" eb="7">
      <t>カンケイ</t>
    </rPh>
    <phoneticPr fontId="13"/>
  </si>
  <si>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1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</si>
  <si>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13"/>
  </si>
  <si>
    <t>直近上位
注文者名</t>
    <rPh sb="0" eb="1">
      <t>チョク</t>
    </rPh>
    <rPh sb="1" eb="2">
      <t>チカ</t>
    </rPh>
    <rPh sb="2" eb="4">
      <t>ジョウイ</t>
    </rPh>
    <rPh sb="5" eb="7">
      <t>チュウモン</t>
    </rPh>
    <rPh sb="7" eb="8">
      <t>シャ</t>
    </rPh>
    <rPh sb="8" eb="9">
      <t>メイ</t>
    </rPh>
    <phoneticPr fontId="13"/>
  </si>
  <si>
    <t>住所
電話番号</t>
    <rPh sb="0" eb="2">
      <t>ジュウショ</t>
    </rPh>
    <rPh sb="3" eb="5">
      <t>デンワ</t>
    </rPh>
    <rPh sb="5" eb="7">
      <t>バンゴウ</t>
    </rPh>
    <phoneticPr fontId="13"/>
  </si>
  <si>
    <t>【報告下請負業者】</t>
    <rPh sb="1" eb="3">
      <t>ホウコク</t>
    </rPh>
    <rPh sb="3" eb="4">
      <t>シタ</t>
    </rPh>
    <rPh sb="4" eb="6">
      <t>ウケオ</t>
    </rPh>
    <rPh sb="6" eb="8">
      <t>ギョウシャ</t>
    </rPh>
    <phoneticPr fontId="13"/>
  </si>
  <si>
    <t>自　　　　　年　　　月　　　日
至　　　　　年　　　月　　　日</t>
    <rPh sb="0" eb="1">
      <t>ジ</t>
    </rPh>
    <rPh sb="6" eb="7">
      <t>ネン</t>
    </rPh>
    <rPh sb="10" eb="11">
      <t>ガツ</t>
    </rPh>
    <rPh sb="14" eb="15">
      <t>ニチ</t>
    </rPh>
    <rPh sb="16" eb="17">
      <t>イタ</t>
    </rPh>
    <phoneticPr fontId="13"/>
  </si>
  <si>
    <r>
      <t xml:space="preserve">下請契約額
</t>
    </r>
    <r>
      <rPr>
        <sz val="9"/>
        <color indexed="10"/>
        <rFont val="ＭＳ 明朝"/>
        <family val="1"/>
        <charset val="128"/>
      </rPr>
      <t>(※１）</t>
    </r>
    <rPh sb="0" eb="2">
      <t>シタウケ</t>
    </rPh>
    <rPh sb="2" eb="4">
      <t>ケイヤク</t>
    </rPh>
    <rPh sb="4" eb="5">
      <t>ガク</t>
    </rPh>
    <phoneticPr fontId="13"/>
  </si>
  <si>
    <t>《自社に関する事項》</t>
    <rPh sb="1" eb="3">
      <t>ジシャ</t>
    </rPh>
    <phoneticPr fontId="13"/>
  </si>
  <si>
    <t>施工体系図（福岡県発注工事用様式）</t>
    <rPh sb="6" eb="9">
      <t>フクオカケン</t>
    </rPh>
    <rPh sb="9" eb="11">
      <t>ハッチュウ</t>
    </rPh>
    <rPh sb="11" eb="13">
      <t>コウジ</t>
    </rPh>
    <rPh sb="13" eb="14">
      <t>ヨウ</t>
    </rPh>
    <rPh sb="14" eb="16">
      <t>ヨウシキ</t>
    </rPh>
    <phoneticPr fontId="13"/>
  </si>
  <si>
    <t>発注者名</t>
    <rPh sb="0" eb="3">
      <t>ハッチュウシャ</t>
    </rPh>
    <rPh sb="3" eb="4">
      <t>メイ</t>
    </rPh>
    <phoneticPr fontId="13"/>
  </si>
  <si>
    <t>　自　　　　　　　年　    　　 　　月　　  　  　 　日
　至　　　　　　　年　     　　　　月　　　　 　    日</t>
    <phoneticPr fontId="13"/>
  </si>
  <si>
    <t>（２次下請）</t>
    <rPh sb="2" eb="3">
      <t>ジ</t>
    </rPh>
    <rPh sb="3" eb="5">
      <t>シタウケ</t>
    </rPh>
    <phoneticPr fontId="13"/>
  </si>
  <si>
    <t>（３次下請）</t>
    <rPh sb="2" eb="3">
      <t>ジ</t>
    </rPh>
    <rPh sb="3" eb="5">
      <t>シタウケ</t>
    </rPh>
    <phoneticPr fontId="13"/>
  </si>
  <si>
    <t>（４次下請）</t>
    <rPh sb="2" eb="3">
      <t>ジ</t>
    </rPh>
    <rPh sb="3" eb="5">
      <t>シタウケ</t>
    </rPh>
    <phoneticPr fontId="13"/>
  </si>
  <si>
    <t>監理技術者名
主任技術者名</t>
    <rPh sb="0" eb="2">
      <t>カンリ</t>
    </rPh>
    <rPh sb="2" eb="5">
      <t>ギジュツシャ</t>
    </rPh>
    <rPh sb="5" eb="6">
      <t>メイ</t>
    </rPh>
    <rPh sb="7" eb="9">
      <t>シュニン</t>
    </rPh>
    <rPh sb="9" eb="12">
      <t>ギジュツシャ</t>
    </rPh>
    <rPh sb="12" eb="13">
      <t>ナ</t>
    </rPh>
    <phoneticPr fontId="13"/>
  </si>
  <si>
    <t>担当工事　　　　　　　　　　　　　　　　　　　　　　　　　　　　　　　　　　　　　　　　　　　　　　　　　　　　　　　　　　　　　　　　　　　　　　　　　　　　　　内　　　容</t>
    <phoneticPr fontId="13"/>
  </si>
  <si>
    <t>会          長</t>
    <rPh sb="0" eb="12">
      <t>カイチョウ</t>
    </rPh>
    <phoneticPr fontId="13"/>
  </si>
  <si>
    <t>　　年 月 日 ～ 年 月 日</t>
    <rPh sb="2" eb="3">
      <t>ネン</t>
    </rPh>
    <rPh sb="4" eb="5">
      <t>ツキ</t>
    </rPh>
    <rPh sb="6" eb="7">
      <t>ヒ</t>
    </rPh>
    <rPh sb="10" eb="11">
      <t>ネン</t>
    </rPh>
    <rPh sb="12" eb="13">
      <t>ツキ</t>
    </rPh>
    <rPh sb="14" eb="15">
      <t>ヒ</t>
    </rPh>
    <phoneticPr fontId="13"/>
  </si>
  <si>
    <t>元方安全衛生管理者</t>
    <rPh sb="0" eb="1">
      <t>モト</t>
    </rPh>
    <rPh sb="1" eb="2">
      <t>カタ</t>
    </rPh>
    <rPh sb="2" eb="4">
      <t>アンゼン</t>
    </rPh>
    <rPh sb="4" eb="6">
      <t>エイセイ</t>
    </rPh>
    <rPh sb="6" eb="8">
      <t>カンリ</t>
    </rPh>
    <rPh sb="8" eb="9">
      <t>シャ</t>
    </rPh>
    <phoneticPr fontId="13"/>
  </si>
  <si>
    <t>副    会    長</t>
    <rPh sb="0" eb="11">
      <t>フクカイチョウ</t>
    </rPh>
    <phoneticPr fontId="13"/>
  </si>
  <si>
    <t>※　現場での掲示用については、太枠部分の表示を省略することができるものとする。</t>
    <rPh sb="2" eb="4">
      <t>ゲンバ</t>
    </rPh>
    <rPh sb="6" eb="8">
      <t>ケイジ</t>
    </rPh>
    <rPh sb="8" eb="9">
      <t>ヨウ</t>
    </rPh>
    <rPh sb="15" eb="17">
      <t>フトワク</t>
    </rPh>
    <rPh sb="17" eb="19">
      <t>ブブン</t>
    </rPh>
    <rPh sb="20" eb="22">
      <t>ヒョウジ</t>
    </rPh>
    <rPh sb="23" eb="25">
      <t>ショウリャク</t>
    </rPh>
    <phoneticPr fontId="13"/>
  </si>
  <si>
    <t>参1</t>
    <rPh sb="0" eb="1">
      <t>サン</t>
    </rPh>
    <phoneticPr fontId="13"/>
  </si>
  <si>
    <t>参2</t>
    <rPh sb="0" eb="1">
      <t>サン</t>
    </rPh>
    <phoneticPr fontId="13"/>
  </si>
  <si>
    <t>参3</t>
    <rPh sb="0" eb="1">
      <t>サン</t>
    </rPh>
    <phoneticPr fontId="13"/>
  </si>
  <si>
    <t>参5</t>
    <rPh sb="0" eb="1">
      <t>サン</t>
    </rPh>
    <phoneticPr fontId="13"/>
  </si>
  <si>
    <t>参6</t>
    <rPh sb="0" eb="1">
      <t>サン</t>
    </rPh>
    <phoneticPr fontId="13"/>
  </si>
  <si>
    <t>参7</t>
    <rPh sb="0" eb="1">
      <t>サン</t>
    </rPh>
    <phoneticPr fontId="13"/>
  </si>
  <si>
    <t>第2回</t>
    <rPh sb="0" eb="1">
      <t>ダイ</t>
    </rPh>
    <rPh sb="2" eb="3">
      <t>カイ</t>
    </rPh>
    <phoneticPr fontId="13"/>
  </si>
  <si>
    <t>第3回</t>
    <rPh sb="0" eb="1">
      <t>ダイ</t>
    </rPh>
    <rPh sb="2" eb="3">
      <t>カイ</t>
    </rPh>
    <phoneticPr fontId="13"/>
  </si>
  <si>
    <t>第4回</t>
    <rPh sb="0" eb="1">
      <t>ダイ</t>
    </rPh>
    <rPh sb="2" eb="3">
      <t>カイ</t>
    </rPh>
    <phoneticPr fontId="13"/>
  </si>
  <si>
    <t>第5回</t>
    <rPh sb="0" eb="1">
      <t>ダイ</t>
    </rPh>
    <rPh sb="2" eb="3">
      <t>カイ</t>
    </rPh>
    <phoneticPr fontId="13"/>
  </si>
  <si>
    <t>第6回</t>
    <rPh sb="0" eb="1">
      <t>ダイ</t>
    </rPh>
    <rPh sb="2" eb="3">
      <t>カイ</t>
    </rPh>
    <phoneticPr fontId="13"/>
  </si>
  <si>
    <t>第7回</t>
    <rPh sb="0" eb="1">
      <t>ダイ</t>
    </rPh>
    <rPh sb="2" eb="3">
      <t>カイ</t>
    </rPh>
    <phoneticPr fontId="13"/>
  </si>
  <si>
    <t>第9回</t>
    <rPh sb="0" eb="1">
      <t>ダイ</t>
    </rPh>
    <rPh sb="2" eb="3">
      <t>カイ</t>
    </rPh>
    <phoneticPr fontId="13"/>
  </si>
  <si>
    <t>/</t>
    <phoneticPr fontId="13"/>
  </si>
  <si>
    <t>第8回</t>
    <rPh sb="0" eb="1">
      <t>ダイ</t>
    </rPh>
    <rPh sb="2" eb="3">
      <t>カイ</t>
    </rPh>
    <phoneticPr fontId="13"/>
  </si>
  <si>
    <t>決　　裁</t>
    <rPh sb="0" eb="1">
      <t>ケツ</t>
    </rPh>
    <rPh sb="3" eb="4">
      <t>サイ</t>
    </rPh>
    <phoneticPr fontId="13"/>
  </si>
  <si>
    <t>日　付</t>
    <rPh sb="0" eb="1">
      <t>ヒ</t>
    </rPh>
    <rPh sb="2" eb="3">
      <t>ツキ</t>
    </rPh>
    <phoneticPr fontId="13"/>
  </si>
  <si>
    <t>第1回</t>
    <rPh sb="0" eb="1">
      <t>ダイ</t>
    </rPh>
    <rPh sb="2" eb="3">
      <t>カイ</t>
    </rPh>
    <phoneticPr fontId="13"/>
  </si>
  <si>
    <t>工 　事　 名　　：</t>
    <rPh sb="0" eb="1">
      <t>コウ</t>
    </rPh>
    <rPh sb="3" eb="4">
      <t>コト</t>
    </rPh>
    <rPh sb="6" eb="7">
      <t>メイ</t>
    </rPh>
    <phoneticPr fontId="13"/>
  </si>
  <si>
    <t>工　　　　 期　　：</t>
    <rPh sb="0" eb="1">
      <t>コウ</t>
    </rPh>
    <rPh sb="6" eb="7">
      <t>キ</t>
    </rPh>
    <phoneticPr fontId="13"/>
  </si>
  <si>
    <t>提 出 書 類　　：</t>
    <rPh sb="0" eb="1">
      <t>ツツミ</t>
    </rPh>
    <rPh sb="2" eb="3">
      <t>デ</t>
    </rPh>
    <rPh sb="4" eb="5">
      <t>ショ</t>
    </rPh>
    <rPh sb="6" eb="7">
      <t>タグイ</t>
    </rPh>
    <phoneticPr fontId="13"/>
  </si>
  <si>
    <t>設備課
副長</t>
    <rPh sb="0" eb="2">
      <t>セツビ</t>
    </rPh>
    <rPh sb="2" eb="3">
      <t>カ</t>
    </rPh>
    <rPh sb="4" eb="5">
      <t>フク</t>
    </rPh>
    <rPh sb="5" eb="6">
      <t>チョウ</t>
    </rPh>
    <phoneticPr fontId="13"/>
  </si>
  <si>
    <t>設備課長</t>
    <rPh sb="0" eb="2">
      <t>セツビ</t>
    </rPh>
    <rPh sb="2" eb="3">
      <t>カ</t>
    </rPh>
    <rPh sb="3" eb="4">
      <t>チョウ</t>
    </rPh>
    <phoneticPr fontId="13"/>
  </si>
  <si>
    <t>　下記の工事について、添付のとおり、施工体制台帳を作成しましたので、写しを提出します。</t>
    <rPh sb="1" eb="3">
      <t>カキ</t>
    </rPh>
    <rPh sb="4" eb="6">
      <t>コウジ</t>
    </rPh>
    <rPh sb="11" eb="13">
      <t>テンプ</t>
    </rPh>
    <rPh sb="18" eb="20">
      <t>セコウ</t>
    </rPh>
    <rPh sb="20" eb="22">
      <t>タイセイ</t>
    </rPh>
    <rPh sb="22" eb="24">
      <t>ダイチョウ</t>
    </rPh>
    <rPh sb="25" eb="27">
      <t>サクセイ</t>
    </rPh>
    <rPh sb="34" eb="35">
      <t>ウツ</t>
    </rPh>
    <rPh sb="37" eb="39">
      <t>テイシュツ</t>
    </rPh>
    <phoneticPr fontId="13"/>
  </si>
  <si>
    <t>施工体系図　（県 様式３）</t>
    <rPh sb="0" eb="2">
      <t>セコウ</t>
    </rPh>
    <rPh sb="2" eb="5">
      <t>タイケイズ</t>
    </rPh>
    <rPh sb="7" eb="8">
      <t>ケン</t>
    </rPh>
    <rPh sb="9" eb="11">
      <t>ヨウシキ</t>
    </rPh>
    <phoneticPr fontId="13"/>
  </si>
  <si>
    <t>施工体制台帳　（県 様式１）</t>
    <rPh sb="0" eb="2">
      <t>セコウ</t>
    </rPh>
    <rPh sb="2" eb="4">
      <t>タイセイ</t>
    </rPh>
    <rPh sb="4" eb="6">
      <t>ダイチョウ</t>
    </rPh>
    <rPh sb="8" eb="9">
      <t>ケン</t>
    </rPh>
    <rPh sb="10" eb="12">
      <t>ヨウシキ</t>
    </rPh>
    <phoneticPr fontId="13"/>
  </si>
  <si>
    <t>再下請負通知書　（県 様式２）　及び契約書の写し</t>
    <rPh sb="0" eb="1">
      <t>サイ</t>
    </rPh>
    <rPh sb="1" eb="2">
      <t>シタ</t>
    </rPh>
    <rPh sb="2" eb="4">
      <t>ウケオイ</t>
    </rPh>
    <rPh sb="4" eb="7">
      <t>ツウチショ</t>
    </rPh>
    <rPh sb="9" eb="10">
      <t>ケン</t>
    </rPh>
    <rPh sb="11" eb="13">
      <t>ヨウシキ</t>
    </rPh>
    <rPh sb="16" eb="17">
      <t>オヨ</t>
    </rPh>
    <rPh sb="18" eb="21">
      <t>ケイヤクショ</t>
    </rPh>
    <rPh sb="22" eb="23">
      <t>ウツ</t>
    </rPh>
    <phoneticPr fontId="13"/>
  </si>
  <si>
    <t>統括安全衛生責任者</t>
    <rPh sb="0" eb="2">
      <t>トウカツ</t>
    </rPh>
    <rPh sb="2" eb="4">
      <t>アンゼン</t>
    </rPh>
    <rPh sb="4" eb="6">
      <t>エイセイ</t>
    </rPh>
    <rPh sb="6" eb="9">
      <t>セキニンシャ</t>
    </rPh>
    <phoneticPr fontId="13"/>
  </si>
  <si>
    <t>様式３</t>
    <rPh sb="0" eb="2">
      <t>ヨウシキ</t>
    </rPh>
    <phoneticPr fontId="13"/>
  </si>
  <si>
    <t>施　工　体　制　台　帳</t>
    <rPh sb="0" eb="1">
      <t>シ</t>
    </rPh>
    <rPh sb="2" eb="3">
      <t>コウ</t>
    </rPh>
    <rPh sb="4" eb="5">
      <t>カラダ</t>
    </rPh>
    <rPh sb="6" eb="7">
      <t>セイ</t>
    </rPh>
    <rPh sb="8" eb="9">
      <t>ダイ</t>
    </rPh>
    <rPh sb="10" eb="11">
      <t>トバリ</t>
    </rPh>
    <phoneticPr fontId="13"/>
  </si>
  <si>
    <t>4月</t>
    <phoneticPr fontId="13"/>
  </si>
  <si>
    <t>5月</t>
    <phoneticPr fontId="13"/>
  </si>
  <si>
    <t>11月</t>
    <rPh sb="2" eb="3">
      <t>ガツ</t>
    </rPh>
    <phoneticPr fontId="13"/>
  </si>
  <si>
    <t>製作者所在地</t>
    <rPh sb="0" eb="3">
      <t>セイサクシャ</t>
    </rPh>
    <rPh sb="3" eb="6">
      <t>ショザイチ</t>
    </rPh>
    <phoneticPr fontId="13"/>
  </si>
  <si>
    <t>設備課副長</t>
    <rPh sb="0" eb="2">
      <t>セツビ</t>
    </rPh>
    <rPh sb="2" eb="3">
      <t>カ</t>
    </rPh>
    <rPh sb="3" eb="5">
      <t>フクチョウ</t>
    </rPh>
    <phoneticPr fontId="13"/>
  </si>
  <si>
    <t>(注)　1　下請契約の合計額が､4,000万円(建築の場合は6,000万円)以上となる場合は監理技術者を置</t>
    <phoneticPr fontId="13"/>
  </si>
  <si>
    <t>遠賀川下流浄化センター（紺）</t>
    <rPh sb="0" eb="3">
      <t>オンガガワ</t>
    </rPh>
    <rPh sb="3" eb="5">
      <t>カリュウ</t>
    </rPh>
    <rPh sb="5" eb="7">
      <t>ジョウカ</t>
    </rPh>
    <rPh sb="12" eb="13">
      <t>コン</t>
    </rPh>
    <phoneticPr fontId="13"/>
  </si>
  <si>
    <t>遠賀川中流浄化センター（赤）</t>
    <rPh sb="0" eb="3">
      <t>オンガガワ</t>
    </rPh>
    <rPh sb="3" eb="5">
      <t>チュウリュウ</t>
    </rPh>
    <rPh sb="5" eb="7">
      <t>ジョウカ</t>
    </rPh>
    <rPh sb="12" eb="13">
      <t>アカ</t>
    </rPh>
    <phoneticPr fontId="13"/>
  </si>
  <si>
    <t>（参考様式）</t>
    <rPh sb="1" eb="3">
      <t>サンコウ</t>
    </rPh>
    <rPh sb="3" eb="5">
      <t>ヨウシキ</t>
    </rPh>
    <phoneticPr fontId="103"/>
  </si>
  <si>
    <t>（発注者）</t>
    <rPh sb="1" eb="4">
      <t>ハッチュウシャ</t>
    </rPh>
    <phoneticPr fontId="103"/>
  </si>
  <si>
    <t>（受注者）</t>
    <rPh sb="1" eb="4">
      <t>ジュチュウシャ</t>
    </rPh>
    <phoneticPr fontId="103"/>
  </si>
  <si>
    <t>請負代金内訳書</t>
    <rPh sb="0" eb="7">
      <t>ウケオイダイキンウチワケショ</t>
    </rPh>
    <phoneticPr fontId="103"/>
  </si>
  <si>
    <t>工事名</t>
    <rPh sb="0" eb="3">
      <t>コウジメイ</t>
    </rPh>
    <phoneticPr fontId="103"/>
  </si>
  <si>
    <t>：</t>
    <phoneticPr fontId="103"/>
  </si>
  <si>
    <t>契約年月日</t>
    <rPh sb="0" eb="2">
      <t>ケイヤク</t>
    </rPh>
    <rPh sb="2" eb="5">
      <t>ネンガッピ</t>
    </rPh>
    <phoneticPr fontId="103"/>
  </si>
  <si>
    <t>工期</t>
    <rPh sb="0" eb="2">
      <t>コウキ</t>
    </rPh>
    <phoneticPr fontId="103"/>
  </si>
  <si>
    <t>：</t>
    <phoneticPr fontId="103"/>
  </si>
  <si>
    <t>金　額　（円）</t>
    <rPh sb="0" eb="1">
      <t>キン</t>
    </rPh>
    <rPh sb="2" eb="3">
      <t>ガク</t>
    </rPh>
    <rPh sb="5" eb="6">
      <t>エン</t>
    </rPh>
    <phoneticPr fontId="103"/>
  </si>
  <si>
    <t>①</t>
    <phoneticPr fontId="103"/>
  </si>
  <si>
    <t>直接工事費</t>
    <rPh sb="0" eb="2">
      <t>チョクセツ</t>
    </rPh>
    <rPh sb="2" eb="5">
      <t>コウジヒ</t>
    </rPh>
    <phoneticPr fontId="103"/>
  </si>
  <si>
    <t>②</t>
    <phoneticPr fontId="103"/>
  </si>
  <si>
    <t>共通仮設費</t>
    <rPh sb="0" eb="2">
      <t>キョウツウ</t>
    </rPh>
    <rPh sb="2" eb="4">
      <t>カセツ</t>
    </rPh>
    <rPh sb="4" eb="5">
      <t>ヒ</t>
    </rPh>
    <phoneticPr fontId="103"/>
  </si>
  <si>
    <t>③</t>
    <phoneticPr fontId="103"/>
  </si>
  <si>
    <t>現場管理費</t>
    <rPh sb="0" eb="2">
      <t>ゲンバ</t>
    </rPh>
    <rPh sb="2" eb="5">
      <t>カンリヒ</t>
    </rPh>
    <phoneticPr fontId="103"/>
  </si>
  <si>
    <t>④</t>
    <phoneticPr fontId="103"/>
  </si>
  <si>
    <t>一般管理費</t>
    <rPh sb="0" eb="2">
      <t>イッパン</t>
    </rPh>
    <rPh sb="2" eb="5">
      <t>カンリヒ</t>
    </rPh>
    <phoneticPr fontId="103"/>
  </si>
  <si>
    <t>⑤</t>
    <phoneticPr fontId="103"/>
  </si>
  <si>
    <t>工事価格（①＋②＋③＋④）</t>
    <rPh sb="0" eb="2">
      <t>コウジ</t>
    </rPh>
    <rPh sb="2" eb="4">
      <t>カカク</t>
    </rPh>
    <phoneticPr fontId="103"/>
  </si>
  <si>
    <t>⑥</t>
    <phoneticPr fontId="103"/>
  </si>
  <si>
    <t>消費税相当額（⑤×消費税率）</t>
    <rPh sb="0" eb="2">
      <t>ショウヒ</t>
    </rPh>
    <rPh sb="2" eb="3">
      <t>ゼイ</t>
    </rPh>
    <rPh sb="3" eb="6">
      <t>ソウトウガク</t>
    </rPh>
    <rPh sb="9" eb="12">
      <t>ショウヒゼイ</t>
    </rPh>
    <rPh sb="12" eb="13">
      <t>リツ</t>
    </rPh>
    <phoneticPr fontId="103"/>
  </si>
  <si>
    <t>⑦</t>
    <phoneticPr fontId="103"/>
  </si>
  <si>
    <t>請負金額（⑤＋⑥）※</t>
    <rPh sb="0" eb="2">
      <t>ウケオイ</t>
    </rPh>
    <rPh sb="2" eb="4">
      <t>キンガク</t>
    </rPh>
    <phoneticPr fontId="103"/>
  </si>
  <si>
    <t>⑤の工事価格のうち、現場労働者に関する健康保険、厚生年金保険及び雇用保険の法定の事業主負担額</t>
    <rPh sb="2" eb="4">
      <t>コウジ</t>
    </rPh>
    <rPh sb="4" eb="6">
      <t>カカク</t>
    </rPh>
    <rPh sb="10" eb="12">
      <t>ゲンバ</t>
    </rPh>
    <rPh sb="12" eb="15">
      <t>ロウドウシャ</t>
    </rPh>
    <rPh sb="16" eb="17">
      <t>カン</t>
    </rPh>
    <rPh sb="19" eb="21">
      <t>ケンコウ</t>
    </rPh>
    <rPh sb="21" eb="23">
      <t>ホケン</t>
    </rPh>
    <rPh sb="24" eb="26">
      <t>コウセイ</t>
    </rPh>
    <rPh sb="26" eb="28">
      <t>ネンキン</t>
    </rPh>
    <rPh sb="28" eb="30">
      <t>ホケン</t>
    </rPh>
    <rPh sb="30" eb="31">
      <t>オヨ</t>
    </rPh>
    <rPh sb="32" eb="34">
      <t>コヨウ</t>
    </rPh>
    <rPh sb="34" eb="36">
      <t>ホケン</t>
    </rPh>
    <rPh sb="37" eb="39">
      <t>ホウテイ</t>
    </rPh>
    <rPh sb="40" eb="43">
      <t>ジギョウヌシ</t>
    </rPh>
    <rPh sb="43" eb="46">
      <t>フタンガク</t>
    </rPh>
    <phoneticPr fontId="103"/>
  </si>
  <si>
    <t>※　契約書の請負金額と一致すること。</t>
    <rPh sb="2" eb="5">
      <t>ケイヤクショ</t>
    </rPh>
    <rPh sb="6" eb="8">
      <t>ウケオイ</t>
    </rPh>
    <rPh sb="8" eb="10">
      <t>キンガク</t>
    </rPh>
    <rPh sb="9" eb="10">
      <t>ガク</t>
    </rPh>
    <rPh sb="11" eb="13">
      <t>イッチ</t>
    </rPh>
    <phoneticPr fontId="103"/>
  </si>
  <si>
    <t>代表者氏名：</t>
    <phoneticPr fontId="13"/>
  </si>
  <si>
    <t>商号又は名称：</t>
    <rPh sb="0" eb="2">
      <t>ショウゴウ</t>
    </rPh>
    <rPh sb="2" eb="3">
      <t>マタ</t>
    </rPh>
    <rPh sb="4" eb="6">
      <t>メイショウ</t>
    </rPh>
    <phoneticPr fontId="103"/>
  </si>
  <si>
    <t>住所：</t>
    <rPh sb="0" eb="2">
      <t>ジュウショ</t>
    </rPh>
    <phoneticPr fontId="103"/>
  </si>
  <si>
    <t>福岡県大野城市白木原＊丁目＊番地＊号</t>
    <rPh sb="0" eb="3">
      <t>フクオカケン</t>
    </rPh>
    <rPh sb="3" eb="7">
      <t>オオノジョウシ</t>
    </rPh>
    <rPh sb="7" eb="10">
      <t>シラキバル</t>
    </rPh>
    <rPh sb="11" eb="13">
      <t>チョウメ</t>
    </rPh>
    <rPh sb="14" eb="16">
      <t>バンチ</t>
    </rPh>
    <rPh sb="17" eb="18">
      <t>ゴウ</t>
    </rPh>
    <phoneticPr fontId="13"/>
  </si>
  <si>
    <t>代表取締役　福岡　太郎</t>
    <rPh sb="0" eb="2">
      <t>ダイヒョウ</t>
    </rPh>
    <rPh sb="2" eb="5">
      <t>トリシマリヤク</t>
    </rPh>
    <rPh sb="6" eb="8">
      <t>フクオカ</t>
    </rPh>
    <rPh sb="9" eb="11">
      <t>タロウ</t>
    </rPh>
    <phoneticPr fontId="13"/>
  </si>
  <si>
    <t>福岡県流域下水道事務所長　殿</t>
    <rPh sb="0" eb="3">
      <t>フクオカケン</t>
    </rPh>
    <rPh sb="3" eb="5">
      <t>リュウイキ</t>
    </rPh>
    <rPh sb="5" eb="8">
      <t>ゲスイドウ</t>
    </rPh>
    <rPh sb="8" eb="10">
      <t>ジム</t>
    </rPh>
    <rPh sb="10" eb="12">
      <t>ショチョウ</t>
    </rPh>
    <rPh sb="13" eb="14">
      <t>トノ</t>
    </rPh>
    <phoneticPr fontId="103"/>
  </si>
  <si>
    <t>トン</t>
    <phoneticPr fontId="13"/>
  </si>
  <si>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13"/>
  </si>
  <si>
    <t>量の見込み</t>
    <rPh sb="0" eb="1">
      <t>リョウ</t>
    </rPh>
    <rPh sb="2" eb="4">
      <t>ミコ</t>
    </rPh>
    <phoneticPr fontId="13"/>
  </si>
  <si>
    <t>廃棄物発生見込量</t>
    <rPh sb="0" eb="3">
      <t>ハイキブツ</t>
    </rPh>
    <rPh sb="3" eb="5">
      <t>ハッセイ</t>
    </rPh>
    <rPh sb="5" eb="7">
      <t>ミコ</t>
    </rPh>
    <rPh sb="7" eb="8">
      <t>リョウ</t>
    </rPh>
    <phoneticPr fontId="13"/>
  </si>
  <si>
    <t>④本体構造</t>
    <rPh sb="1" eb="3">
      <t>ホンタイ</t>
    </rPh>
    <rPh sb="3" eb="5">
      <t>コウゾウ</t>
    </rPh>
    <phoneticPr fontId="13"/>
  </si>
  <si>
    <t>③基礎</t>
    <rPh sb="1" eb="3">
      <t>キソ</t>
    </rPh>
    <phoneticPr fontId="13"/>
  </si>
  <si>
    <t>②土工</t>
    <rPh sb="1" eb="3">
      <t>ドコウ</t>
    </rPh>
    <phoneticPr fontId="13"/>
  </si>
  <si>
    <t>①仮設</t>
    <rPh sb="1" eb="3">
      <t>カセツ</t>
    </rPh>
    <phoneticPr fontId="13"/>
  </si>
  <si>
    <t>作業内容</t>
    <rPh sb="0" eb="2">
      <t>サギョウ</t>
    </rPh>
    <rPh sb="2" eb="4">
      <t>ナイヨウ</t>
    </rPh>
    <phoneticPr fontId="13"/>
  </si>
  <si>
    <t>工程</t>
    <rPh sb="0" eb="2">
      <t>コウテイ</t>
    </rPh>
    <phoneticPr fontId="13"/>
  </si>
  <si>
    <t>搬出経路</t>
    <rPh sb="0" eb="2">
      <t>ハンシュツ</t>
    </rPh>
    <rPh sb="2" eb="4">
      <t>ケイロ</t>
    </rPh>
    <phoneticPr fontId="13"/>
  </si>
  <si>
    <t>作業場所</t>
    <rPh sb="0" eb="2">
      <t>サギョウ</t>
    </rPh>
    <rPh sb="2" eb="4">
      <t>バショ</t>
    </rPh>
    <phoneticPr fontId="13"/>
  </si>
  <si>
    <t>工事着手前に実施する措置の内容</t>
    <rPh sb="0" eb="2">
      <t>コウジ</t>
    </rPh>
    <rPh sb="2" eb="4">
      <t>チャクシュ</t>
    </rPh>
    <rPh sb="4" eb="5">
      <t>マエ</t>
    </rPh>
    <rPh sb="6" eb="8">
      <t>ジッシ</t>
    </rPh>
    <rPh sb="10" eb="12">
      <t>ソチ</t>
    </rPh>
    <rPh sb="13" eb="15">
      <t>ナイヨウ</t>
    </rPh>
    <phoneticPr fontId="13"/>
  </si>
  <si>
    <t>工作物に関する調査の結果</t>
    <rPh sb="0" eb="3">
      <t>コウサクブツ</t>
    </rPh>
    <rPh sb="4" eb="5">
      <t>カン</t>
    </rPh>
    <rPh sb="7" eb="9">
      <t>チョウサ</t>
    </rPh>
    <rPh sb="10" eb="12">
      <t>ケッカ</t>
    </rPh>
    <phoneticPr fontId="13"/>
  </si>
  <si>
    <t>周辺状況</t>
    <rPh sb="0" eb="2">
      <t>シュウヘン</t>
    </rPh>
    <rPh sb="2" eb="4">
      <t>ジョウキョウ</t>
    </rPh>
    <phoneticPr fontId="13"/>
  </si>
  <si>
    <t>工作物の状況</t>
    <rPh sb="0" eb="3">
      <t>コウサクブツ</t>
    </rPh>
    <rPh sb="4" eb="6">
      <t>ジョウキョウ</t>
    </rPh>
    <phoneticPr fontId="13"/>
  </si>
  <si>
    <t>工事の種類</t>
    <rPh sb="0" eb="2">
      <t>コウジ</t>
    </rPh>
    <rPh sb="3" eb="5">
      <t>シュルイ</t>
    </rPh>
    <phoneticPr fontId="13"/>
  </si>
  <si>
    <t>別紙４</t>
    <rPh sb="0" eb="2">
      <t>ベッシ</t>
    </rPh>
    <phoneticPr fontId="13"/>
  </si>
  <si>
    <t>（発注者）</t>
    <rPh sb="1" eb="4">
      <t>ハッチュウシャ</t>
    </rPh>
    <phoneticPr fontId="13"/>
  </si>
  <si>
    <t>住所</t>
    <phoneticPr fontId="13"/>
  </si>
  <si>
    <t>　建設工事に係る資材の再資源化等に関する法律第１２条第１項の規定により、対象建設</t>
    <rPh sb="38" eb="40">
      <t>ケンセツ</t>
    </rPh>
    <phoneticPr fontId="13"/>
  </si>
  <si>
    <t>工事の分別解体等の計画等に係る事項について下記のとおり説明します。</t>
    <rPh sb="3" eb="5">
      <t>ブンベツ</t>
    </rPh>
    <rPh sb="5" eb="7">
      <t>カイタイ</t>
    </rPh>
    <rPh sb="7" eb="8">
      <t>トウ</t>
    </rPh>
    <rPh sb="9" eb="11">
      <t>ケイカク</t>
    </rPh>
    <rPh sb="11" eb="12">
      <t>トウ</t>
    </rPh>
    <phoneticPr fontId="13"/>
  </si>
  <si>
    <t>１．工事の名称</t>
    <rPh sb="2" eb="4">
      <t>コウジ</t>
    </rPh>
    <rPh sb="5" eb="7">
      <t>メイショウ</t>
    </rPh>
    <phoneticPr fontId="13"/>
  </si>
  <si>
    <t>２．工事の場所</t>
    <rPh sb="2" eb="4">
      <t>コウジ</t>
    </rPh>
    <rPh sb="5" eb="7">
      <t>バショ</t>
    </rPh>
    <phoneticPr fontId="13"/>
  </si>
  <si>
    <t>４．添付資料</t>
    <rPh sb="2" eb="4">
      <t>テンプ</t>
    </rPh>
    <rPh sb="4" eb="6">
      <t>シリョウ</t>
    </rPh>
    <phoneticPr fontId="13"/>
  </si>
  <si>
    <t>　　①別表（別表１～３のいずれかに必要事項を記載したもの）</t>
    <rPh sb="3" eb="5">
      <t>ベッピョウ</t>
    </rPh>
    <rPh sb="6" eb="8">
      <t>ベッピョウ</t>
    </rPh>
    <rPh sb="17" eb="19">
      <t>ヒツヨウ</t>
    </rPh>
    <rPh sb="19" eb="21">
      <t>ジコウ</t>
    </rPh>
    <rPh sb="22" eb="24">
      <t>キサイ</t>
    </rPh>
    <phoneticPr fontId="13"/>
  </si>
  <si>
    <t>　　②工程の概要を示す資料</t>
    <rPh sb="3" eb="5">
      <t>コウテイ</t>
    </rPh>
    <rPh sb="6" eb="8">
      <t>ガイヨウ</t>
    </rPh>
    <rPh sb="9" eb="10">
      <t>シメ</t>
    </rPh>
    <rPh sb="11" eb="13">
      <t>シリョウ</t>
    </rPh>
    <phoneticPr fontId="13"/>
  </si>
  <si>
    <t>　記</t>
    <rPh sb="1" eb="2">
      <t>キ</t>
    </rPh>
    <phoneticPr fontId="13"/>
  </si>
  <si>
    <t>福岡県流域下水道事務所長</t>
    <phoneticPr fontId="13"/>
  </si>
  <si>
    <t>氏名</t>
    <phoneticPr fontId="13"/>
  </si>
  <si>
    <t>３．説明内容</t>
    <rPh sb="2" eb="4">
      <t>セツメイ</t>
    </rPh>
    <rPh sb="4" eb="6">
      <t>ナイヨウ</t>
    </rPh>
    <phoneticPr fontId="13"/>
  </si>
  <si>
    <t>添付資料のとおり</t>
    <phoneticPr fontId="13"/>
  </si>
  <si>
    <t>令和　　　年　　　月　　　日</t>
  </si>
  <si>
    <t>令和　　　年　　　月　　　日</t>
    <rPh sb="0" eb="1">
      <t>レイ</t>
    </rPh>
    <rPh sb="1" eb="2">
      <t>ワ</t>
    </rPh>
    <rPh sb="5" eb="6">
      <t>ネン</t>
    </rPh>
    <rPh sb="9" eb="10">
      <t>ガツ</t>
    </rPh>
    <rPh sb="13" eb="14">
      <t>ニチ</t>
    </rPh>
    <phoneticPr fontId="13"/>
  </si>
  <si>
    <t>令和　　　年　　　月　　　日</t>
    <rPh sb="5" eb="6">
      <t>ネン</t>
    </rPh>
    <rPh sb="9" eb="10">
      <t>ツキ</t>
    </rPh>
    <rPh sb="13" eb="14">
      <t>ヒ</t>
    </rPh>
    <phoneticPr fontId="103"/>
  </si>
  <si>
    <t>令和　　年　　月　　日</t>
  </si>
  <si>
    <t>令和　　年　　月　　日</t>
    <rPh sb="4" eb="5">
      <t>ネン</t>
    </rPh>
    <rPh sb="7" eb="8">
      <t>ツキ</t>
    </rPh>
    <rPh sb="10" eb="11">
      <t>ヒ</t>
    </rPh>
    <phoneticPr fontId="13"/>
  </si>
  <si>
    <t>令和　　 年　 　月 　　日</t>
  </si>
  <si>
    <t>令和　　　　年　　　月　　　日</t>
  </si>
  <si>
    <t>　なお、この要求書に対する回答を令和　　　年　　　月　　　日までに、別紙様式により提出</t>
    <rPh sb="6" eb="9">
      <t>ヨウキュウショ</t>
    </rPh>
    <rPh sb="10" eb="11">
      <t>タイ</t>
    </rPh>
    <rPh sb="13" eb="15">
      <t>カイトウ</t>
    </rPh>
    <rPh sb="21" eb="22">
      <t>ネン</t>
    </rPh>
    <rPh sb="25" eb="26">
      <t>ガツ</t>
    </rPh>
    <rPh sb="29" eb="30">
      <t>ニチ</t>
    </rPh>
    <rPh sb="34" eb="36">
      <t>ベッシ</t>
    </rPh>
    <rPh sb="36" eb="38">
      <t>ヨウシキ</t>
    </rPh>
    <rPh sb="41" eb="43">
      <t>テイシュツ</t>
    </rPh>
    <phoneticPr fontId="13"/>
  </si>
  <si>
    <t>　令和　　　年　　　月　　　日付で要求のありました下請契約解除要求に対して、下記の</t>
    <rPh sb="6" eb="7">
      <t>ネン</t>
    </rPh>
    <rPh sb="10" eb="11">
      <t>ガツ</t>
    </rPh>
    <rPh sb="14" eb="15">
      <t>ニチ</t>
    </rPh>
    <rPh sb="15" eb="16">
      <t>ツ</t>
    </rPh>
    <rPh sb="17" eb="19">
      <t>ヨウキュウ</t>
    </rPh>
    <rPh sb="25" eb="27">
      <t>シタウケ</t>
    </rPh>
    <rPh sb="27" eb="29">
      <t>ケイヤク</t>
    </rPh>
    <rPh sb="29" eb="31">
      <t>カイジョ</t>
    </rPh>
    <rPh sb="31" eb="33">
      <t>ヨウキュウ</t>
    </rPh>
    <rPh sb="34" eb="35">
      <t>タイ</t>
    </rPh>
    <rPh sb="38" eb="40">
      <t>カキ</t>
    </rPh>
    <phoneticPr fontId="13"/>
  </si>
  <si>
    <t>令和　　　年　　　月　　　日</t>
    <rPh sb="5" eb="6">
      <t>ネン</t>
    </rPh>
    <rPh sb="9" eb="10">
      <t>ガツ</t>
    </rPh>
    <rPh sb="13" eb="14">
      <t>ニチ</t>
    </rPh>
    <phoneticPr fontId="13"/>
  </si>
  <si>
    <t>令和　　年　　月　　日付けで、下記の条件により承諾します。</t>
    <rPh sb="4" eb="5">
      <t>ネン</t>
    </rPh>
    <rPh sb="7" eb="8">
      <t>ガツ</t>
    </rPh>
    <rPh sb="10" eb="11">
      <t>ヒ</t>
    </rPh>
    <rPh sb="11" eb="12">
      <t>ツ</t>
    </rPh>
    <rPh sb="23" eb="25">
      <t>ショウダク</t>
    </rPh>
    <phoneticPr fontId="13"/>
  </si>
  <si>
    <t>令和　　　　年　　　　月　　　日</t>
    <rPh sb="6" eb="7">
      <t>ネン</t>
    </rPh>
    <rPh sb="11" eb="12">
      <t>ガツ</t>
    </rPh>
    <rPh sb="15" eb="16">
      <t>ニチ</t>
    </rPh>
    <phoneticPr fontId="13"/>
  </si>
  <si>
    <t>令和　　年　　月　　日</t>
    <rPh sb="4" eb="5">
      <t>ネン</t>
    </rPh>
    <rPh sb="7" eb="8">
      <t>ツキ</t>
    </rPh>
    <rPh sb="10" eb="11">
      <t>ニチ</t>
    </rPh>
    <phoneticPr fontId="13"/>
  </si>
  <si>
    <t>令和　　　年　　　月　　　日</t>
    <rPh sb="5" eb="6">
      <t>ネン</t>
    </rPh>
    <rPh sb="9" eb="10">
      <t>ツキ</t>
    </rPh>
    <rPh sb="13" eb="14">
      <t>ニチ</t>
    </rPh>
    <phoneticPr fontId="13"/>
  </si>
  <si>
    <t>令和　　年　　月　　日</t>
    <rPh sb="4" eb="5">
      <t>ネン</t>
    </rPh>
    <rPh sb="7" eb="8">
      <t>ガツ</t>
    </rPh>
    <rPh sb="10" eb="11">
      <t>ニチ</t>
    </rPh>
    <phoneticPr fontId="13"/>
  </si>
  <si>
    <t>令和　　　年　　月　　日</t>
  </si>
  <si>
    <t>令和　　　年　　　月　　　日</t>
    <rPh sb="5" eb="6">
      <t>ネン</t>
    </rPh>
    <rPh sb="9" eb="10">
      <t>ツキ</t>
    </rPh>
    <rPh sb="13" eb="14">
      <t>ヒ</t>
    </rPh>
    <phoneticPr fontId="13"/>
  </si>
  <si>
    <t>令和　　年　　月分</t>
    <rPh sb="4" eb="5">
      <t>ネン</t>
    </rPh>
    <rPh sb="7" eb="8">
      <t>ツキ</t>
    </rPh>
    <rPh sb="8" eb="9">
      <t>ブン</t>
    </rPh>
    <phoneticPr fontId="13"/>
  </si>
  <si>
    <t>担当者</t>
    <phoneticPr fontId="13"/>
  </si>
  <si>
    <t>　　　　（１）　予定価格が5億円以上の案件：現場に配置する技術者を増員（1名→2名）</t>
    <phoneticPr fontId="13"/>
  </si>
  <si>
    <t>低入札価格入札者</t>
    <rPh sb="0" eb="1">
      <t>テイ</t>
    </rPh>
    <rPh sb="1" eb="3">
      <t>ニュウサツ</t>
    </rPh>
    <rPh sb="3" eb="5">
      <t>カカク</t>
    </rPh>
    <rPh sb="5" eb="8">
      <t>ニュウサツシャ</t>
    </rPh>
    <phoneticPr fontId="13"/>
  </si>
  <si>
    <t>該当　有　・　無</t>
    <rPh sb="0" eb="2">
      <t>ガイトウ</t>
    </rPh>
    <rPh sb="3" eb="4">
      <t>アリ</t>
    </rPh>
    <rPh sb="7" eb="8">
      <t>ナシ</t>
    </rPh>
    <phoneticPr fontId="13"/>
  </si>
  <si>
    <t xml:space="preserve">        （３）  現場代理人及び技術者は、他工事との兼務を認めません。</t>
    <phoneticPr fontId="13"/>
  </si>
  <si>
    <t>　　　　（２）　予定価格が5億円未満の案件：</t>
    <phoneticPr fontId="13"/>
  </si>
  <si>
    <t>契約時</t>
    <rPh sb="0" eb="2">
      <t>ケイヤク</t>
    </rPh>
    <rPh sb="2" eb="3">
      <t>ジ</t>
    </rPh>
    <phoneticPr fontId="13"/>
  </si>
  <si>
    <t>施工時</t>
    <rPh sb="0" eb="2">
      <t>セコウ</t>
    </rPh>
    <rPh sb="2" eb="3">
      <t>ジ</t>
    </rPh>
    <phoneticPr fontId="13"/>
  </si>
  <si>
    <t>氏名　</t>
    <rPh sb="0" eb="2">
      <t>シメイ</t>
    </rPh>
    <phoneticPr fontId="13"/>
  </si>
  <si>
    <t xml:space="preserve">現場代理人 </t>
    <phoneticPr fontId="13"/>
  </si>
  <si>
    <t xml:space="preserve">住所 </t>
    <rPh sb="0" eb="2">
      <t>ジュウショ</t>
    </rPh>
    <phoneticPr fontId="48"/>
  </si>
  <si>
    <t xml:space="preserve">氏名 </t>
    <rPh sb="0" eb="2">
      <t>シメイ</t>
    </rPh>
    <phoneticPr fontId="48"/>
  </si>
  <si>
    <t>住所　</t>
    <rPh sb="0" eb="2">
      <t>ジュウショ</t>
    </rPh>
    <phoneticPr fontId="13"/>
  </si>
  <si>
    <t>氏名　</t>
    <rPh sb="0" eb="2">
      <t>シメイ</t>
    </rPh>
    <phoneticPr fontId="13"/>
  </si>
  <si>
    <t>収集運搬業、処分業許可証の写し</t>
    <rPh sb="0" eb="2">
      <t>シュウシュウ</t>
    </rPh>
    <rPh sb="2" eb="4">
      <t>ウンパン</t>
    </rPh>
    <rPh sb="4" eb="5">
      <t>ギョウ</t>
    </rPh>
    <rPh sb="6" eb="8">
      <t>ショブン</t>
    </rPh>
    <rPh sb="8" eb="9">
      <t>ギョウ</t>
    </rPh>
    <rPh sb="9" eb="12">
      <t>キョカショウ</t>
    </rPh>
    <rPh sb="13" eb="14">
      <t>ウツ</t>
    </rPh>
    <phoneticPr fontId="13"/>
  </si>
  <si>
    <r>
      <t>　　　　　　　　</t>
    </r>
    <r>
      <rPr>
        <u/>
        <sz val="10"/>
        <rFont val="ＭＳ 明朝"/>
        <family val="1"/>
        <charset val="128"/>
      </rPr>
      <t>工場製作期間及び現地工事期間に関わらず、技術者と現場代理人の兼任を認めません。</t>
    </r>
    <rPh sb="8" eb="15">
      <t>コウジョウセイサクキカンオヨ</t>
    </rPh>
    <rPh sb="16" eb="22">
      <t>ゲンチコウジキカン</t>
    </rPh>
    <rPh sb="23" eb="24">
      <t>カカ</t>
    </rPh>
    <phoneticPr fontId="13"/>
  </si>
  <si>
    <r>
      <t>建設副産物処理計画書　</t>
    </r>
    <r>
      <rPr>
        <sz val="7"/>
        <rFont val="ＭＳ Ｐゴシック"/>
        <family val="3"/>
        <charset val="128"/>
      </rPr>
      <t>※1</t>
    </r>
    <rPh sb="0" eb="2">
      <t>ケンセツ</t>
    </rPh>
    <rPh sb="2" eb="5">
      <t>フクサンブツ</t>
    </rPh>
    <rPh sb="5" eb="7">
      <t>ショリ</t>
    </rPh>
    <rPh sb="7" eb="10">
      <t>ケイカクショ</t>
    </rPh>
    <phoneticPr fontId="13"/>
  </si>
  <si>
    <t>変更</t>
    <rPh sb="0" eb="2">
      <t>ヘンコウ</t>
    </rPh>
    <phoneticPr fontId="13"/>
  </si>
  <si>
    <t>当初</t>
    <rPh sb="0" eb="2">
      <t>トウショ</t>
    </rPh>
    <phoneticPr fontId="13"/>
  </si>
  <si>
    <t>※当初提出書類の内容に変更が生じた際は、本書に変更する書類を添付し提出すること。</t>
    <rPh sb="1" eb="3">
      <t>トウショ</t>
    </rPh>
    <rPh sb="3" eb="7">
      <t>テイシュツショルイ</t>
    </rPh>
    <rPh sb="8" eb="10">
      <t>ナイヨウ</t>
    </rPh>
    <rPh sb="11" eb="13">
      <t>ヘンコウ</t>
    </rPh>
    <rPh sb="14" eb="15">
      <t>ショウ</t>
    </rPh>
    <rPh sb="17" eb="18">
      <t>サイ</t>
    </rPh>
    <rPh sb="20" eb="22">
      <t>ホンショ</t>
    </rPh>
    <rPh sb="23" eb="25">
      <t>ヘンコウ</t>
    </rPh>
    <rPh sb="27" eb="29">
      <t>ショルイ</t>
    </rPh>
    <rPh sb="30" eb="32">
      <t>テンプ</t>
    </rPh>
    <rPh sb="33" eb="35">
      <t>テイシュツ</t>
    </rPh>
    <phoneticPr fontId="13"/>
  </si>
  <si>
    <t>住所</t>
    <rPh sb="0" eb="2">
      <t>ジュウショ</t>
    </rPh>
    <phoneticPr fontId="13"/>
  </si>
  <si>
    <t>氏名</t>
    <rPh sb="0" eb="2">
      <t>シメイ</t>
    </rPh>
    <phoneticPr fontId="13"/>
  </si>
  <si>
    <t>様式１</t>
    <rPh sb="0" eb="2">
      <t>ヨウシキ</t>
    </rPh>
    <phoneticPr fontId="13"/>
  </si>
  <si>
    <t>会社名・
事業者ID</t>
    <rPh sb="0" eb="3">
      <t>カイシャメイ</t>
    </rPh>
    <rPh sb="5" eb="8">
      <t>ジギョウシャ</t>
    </rPh>
    <phoneticPr fontId="13"/>
  </si>
  <si>
    <t>［会社名・事業者ID］</t>
    <phoneticPr fontId="13"/>
  </si>
  <si>
    <t>［事業所名・現場ID］</t>
    <phoneticPr fontId="13"/>
  </si>
  <si>
    <t>　</t>
    <phoneticPr fontId="13"/>
  </si>
  <si>
    <t>健康保険等の加入状況
（ ※４ ）</t>
    <rPh sb="0" eb="2">
      <t>ケンコウ</t>
    </rPh>
    <rPh sb="2" eb="4">
      <t>ホケン</t>
    </rPh>
    <rPh sb="4" eb="5">
      <t>トウ</t>
    </rPh>
    <rPh sb="6" eb="8">
      <t>カニュウ</t>
    </rPh>
    <rPh sb="8" eb="10">
      <t>ジョウキョウ</t>
    </rPh>
    <phoneticPr fontId="13"/>
  </si>
  <si>
    <t>　</t>
    <phoneticPr fontId="13"/>
  </si>
  <si>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8">
      <t>ウム</t>
    </rPh>
    <phoneticPr fontId="13"/>
  </si>
  <si>
    <t>有　 無</t>
    <rPh sb="0" eb="1">
      <t>ユウ</t>
    </rPh>
    <rPh sb="3" eb="4">
      <t>ム</t>
    </rPh>
    <phoneticPr fontId="13"/>
  </si>
  <si>
    <t>外国人建設就労者の従事の状況(有無)</t>
    <phoneticPr fontId="13"/>
  </si>
  <si>
    <t>外国人技能実習生の従事状況(有無)</t>
    <phoneticPr fontId="13"/>
  </si>
  <si>
    <t>監理技術者補佐名</t>
    <rPh sb="0" eb="2">
      <t>カンリ</t>
    </rPh>
    <rPh sb="2" eb="5">
      <t>ギジュツシャ</t>
    </rPh>
    <rPh sb="5" eb="7">
      <t>ホサ</t>
    </rPh>
    <rPh sb="7" eb="8">
      <t>メイ</t>
    </rPh>
    <phoneticPr fontId="13"/>
  </si>
  <si>
    <t>（※２）</t>
    <phoneticPr fontId="13"/>
  </si>
  <si>
    <t>（※３）</t>
    <phoneticPr fontId="13"/>
  </si>
  <si>
    <t>（※４）</t>
    <phoneticPr fontId="13"/>
  </si>
  <si>
    <t>社会保険等未加入業者（適用除外除く）を、１次下請契約の相手方としてはならない。</t>
    <rPh sb="0" eb="2">
      <t>シャカイ</t>
    </rPh>
    <rPh sb="2" eb="4">
      <t>ホケン</t>
    </rPh>
    <rPh sb="4" eb="5">
      <t>トウ</t>
    </rPh>
    <rPh sb="5" eb="8">
      <t>ミカニュウ</t>
    </rPh>
    <rPh sb="8" eb="10">
      <t>ギョウシャ</t>
    </rPh>
    <rPh sb="11" eb="13">
      <t>テキヨウ</t>
    </rPh>
    <rPh sb="13" eb="15">
      <t>ジョガイ</t>
    </rPh>
    <rPh sb="15" eb="16">
      <t>ノゾ</t>
    </rPh>
    <rPh sb="21" eb="22">
      <t>ツギ</t>
    </rPh>
    <rPh sb="22" eb="24">
      <t>シタウケ</t>
    </rPh>
    <rPh sb="24" eb="26">
      <t>ケイヤク</t>
    </rPh>
    <rPh sb="27" eb="29">
      <t>アイテ</t>
    </rPh>
    <rPh sb="29" eb="30">
      <t>カタ</t>
    </rPh>
    <phoneticPr fontId="13"/>
  </si>
  <si>
    <t>外国人建設就労者の従事の状況(有無)</t>
    <phoneticPr fontId="13"/>
  </si>
  <si>
    <t>外国人技能実習生の従事状況(有無)</t>
    <phoneticPr fontId="13"/>
  </si>
  <si>
    <t>会社名
・事業者ID</t>
    <rPh sb="0" eb="3">
      <t>カイシャメイ</t>
    </rPh>
    <rPh sb="5" eb="8">
      <t>ジギョウシャ</t>
    </rPh>
    <phoneticPr fontId="13"/>
  </si>
  <si>
    <t xml:space="preserve">TEL          (          )             </t>
    <phoneticPr fontId="13"/>
  </si>
  <si>
    <t>元請名称・事業者ID</t>
    <rPh sb="0" eb="2">
      <t>モトウケ</t>
    </rPh>
    <rPh sb="2" eb="4">
      <t>メイショウ</t>
    </rPh>
    <rPh sb="5" eb="7">
      <t>ジギョウ</t>
    </rPh>
    <rPh sb="7" eb="8">
      <t>シャ</t>
    </rPh>
    <phoneticPr fontId="13"/>
  </si>
  <si>
    <t>会社名・事業者ID</t>
    <rPh sb="0" eb="2">
      <t>カイシャ</t>
    </rPh>
    <rPh sb="2" eb="3">
      <t>メイ</t>
    </rPh>
    <rPh sb="4" eb="7">
      <t>ジギョウシャ</t>
    </rPh>
    <phoneticPr fontId="13"/>
  </si>
  <si>
    <t>　</t>
    <phoneticPr fontId="13"/>
  </si>
  <si>
    <t>健康保険等の加入状況
（ ※２ ）</t>
    <rPh sb="0" eb="2">
      <t>ケンコウ</t>
    </rPh>
    <rPh sb="2" eb="4">
      <t>ホケン</t>
    </rPh>
    <rPh sb="4" eb="5">
      <t>トウ</t>
    </rPh>
    <rPh sb="6" eb="8">
      <t>カニュウ</t>
    </rPh>
    <rPh sb="8" eb="10">
      <t>ジョウキョウ</t>
    </rPh>
    <phoneticPr fontId="13"/>
  </si>
  <si>
    <t>　</t>
    <phoneticPr fontId="13"/>
  </si>
  <si>
    <t>外国人建設就労者の従事の状況(有無)</t>
    <phoneticPr fontId="13"/>
  </si>
  <si>
    <t>外国人技能実習生の従事状況(有無)</t>
    <phoneticPr fontId="13"/>
  </si>
  <si>
    <t>（※１）</t>
    <phoneticPr fontId="13"/>
  </si>
  <si>
    <t>外国人建設就労者の従事の状況(有無)</t>
    <phoneticPr fontId="13"/>
  </si>
  <si>
    <t>外国人技能実習生の従事状況(有無)</t>
    <phoneticPr fontId="13"/>
  </si>
  <si>
    <t>元請名・事業者ID</t>
    <rPh sb="0" eb="1">
      <t>モト</t>
    </rPh>
    <rPh sb="1" eb="2">
      <t>ウ</t>
    </rPh>
    <rPh sb="2" eb="3">
      <t>メイ</t>
    </rPh>
    <rPh sb="4" eb="6">
      <t>ジギョウ</t>
    </rPh>
    <rPh sb="6" eb="7">
      <t>シャ</t>
    </rPh>
    <phoneticPr fontId="12"/>
  </si>
  <si>
    <t>会社名・事業者ID</t>
    <rPh sb="0" eb="3">
      <t>カイシャメイ</t>
    </rPh>
    <rPh sb="4" eb="7">
      <t>ジギョウシャ</t>
    </rPh>
    <phoneticPr fontId="12"/>
  </si>
  <si>
    <t>許可番号</t>
    <rPh sb="0" eb="2">
      <t>キョカ</t>
    </rPh>
    <rPh sb="2" eb="4">
      <t>バンゴウ</t>
    </rPh>
    <phoneticPr fontId="13"/>
  </si>
  <si>
    <t>一般 / 特定の別</t>
    <rPh sb="0" eb="2">
      <t>イッパン</t>
    </rPh>
    <rPh sb="5" eb="7">
      <t>トクテイ</t>
    </rPh>
    <rPh sb="8" eb="9">
      <t>ベツ</t>
    </rPh>
    <phoneticPr fontId="12"/>
  </si>
  <si>
    <t>一般 / 特定</t>
    <rPh sb="0" eb="2">
      <t>イッパン</t>
    </rPh>
    <rPh sb="5" eb="7">
      <t>トクテイ</t>
    </rPh>
    <phoneticPr fontId="12"/>
  </si>
  <si>
    <t>特定専門工事の該当</t>
    <rPh sb="0" eb="2">
      <t>トクテイ</t>
    </rPh>
    <rPh sb="2" eb="4">
      <t>センモン</t>
    </rPh>
    <rPh sb="4" eb="6">
      <t>コウジ</t>
    </rPh>
    <rPh sb="7" eb="9">
      <t>ガイトウ</t>
    </rPh>
    <phoneticPr fontId="13"/>
  </si>
  <si>
    <t>担当工事　　　　　　　　　　　　　　　　　　　　　　　　　　　　　　　　　　　　　　　　　　　　　　　　　　　　　　　　　　　　　　　　　　　　　　　　　　　　　　内　　　容</t>
    <phoneticPr fontId="13"/>
  </si>
  <si>
    <t>担当工事　　　　　　　　　　　　　　　　　　　　　　　　　　　　　　　　　　　　　　　　　　　　　　　　　　　　　　　　　　　　　　　　　　　　　　　　　　　　　　内　　　容</t>
    <phoneticPr fontId="13"/>
  </si>
  <si>
    <t>作　　業　　員　　名　　簿</t>
  </si>
  <si>
    <t>（　　年　　月　　日作成)</t>
    <phoneticPr fontId="13"/>
  </si>
  <si>
    <t>元請
確認欄</t>
    <phoneticPr fontId="13"/>
  </si>
  <si>
    <t>事業所の名称
・現場ID</t>
    <rPh sb="8" eb="10">
      <t>ゲンバ</t>
    </rPh>
    <phoneticPr fontId="1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</si>
  <si>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13"/>
  </si>
  <si>
    <t>所長名</t>
  </si>
  <si>
    <t>提出日　　　　　年　　　月　　　日</t>
    <rPh sb="0" eb="2">
      <t>テイシュツ</t>
    </rPh>
    <rPh sb="2" eb="3">
      <t>ビ</t>
    </rPh>
    <rPh sb="8" eb="9">
      <t>ネン</t>
    </rPh>
    <rPh sb="12" eb="13">
      <t>ガツ</t>
    </rPh>
    <rPh sb="16" eb="17">
      <t>ヒ</t>
    </rPh>
    <phoneticPr fontId="13"/>
  </si>
  <si>
    <t>一次会社名
・事業者ID</t>
    <rPh sb="0" eb="1">
      <t>イチ</t>
    </rPh>
    <rPh sb="7" eb="9">
      <t>ジギョウ</t>
    </rPh>
    <rPh sb="9" eb="10">
      <t>シャ</t>
    </rPh>
    <phoneticPr fontId="13"/>
  </si>
  <si>
    <t>（　次)会社名
・事業者ID</t>
    <rPh sb="9" eb="12">
      <t>ジギョウシャ</t>
    </rPh>
    <phoneticPr fontId="13"/>
  </si>
  <si>
    <t>番号</t>
    <rPh sb="0" eb="1">
      <t>バン</t>
    </rPh>
    <rPh sb="1" eb="2">
      <t>ゴウ</t>
    </rPh>
    <phoneticPr fontId="13"/>
  </si>
  <si>
    <t>ふりがな</t>
    <phoneticPr fontId="13"/>
  </si>
  <si>
    <t>職種</t>
  </si>
  <si>
    <t>※</t>
    <phoneticPr fontId="13"/>
  </si>
  <si>
    <t>生年月日</t>
    <phoneticPr fontId="13"/>
  </si>
  <si>
    <t>建設業退職金
共済制度</t>
    <rPh sb="0" eb="3">
      <t>ケンセツギョウ</t>
    </rPh>
    <rPh sb="3" eb="6">
      <t>タイショクキン</t>
    </rPh>
    <rPh sb="7" eb="9">
      <t>キョウサイ</t>
    </rPh>
    <rPh sb="9" eb="11">
      <t>セイド</t>
    </rPh>
    <phoneticPr fontId="13"/>
  </si>
  <si>
    <t>教　育・資　格・免　許</t>
    <rPh sb="0" eb="1">
      <t>キョウ</t>
    </rPh>
    <rPh sb="2" eb="3">
      <t>イク</t>
    </rPh>
    <rPh sb="4" eb="5">
      <t>シ</t>
    </rPh>
    <rPh sb="6" eb="7">
      <t>カク</t>
    </rPh>
    <rPh sb="8" eb="9">
      <t>メン</t>
    </rPh>
    <rPh sb="10" eb="11">
      <t>モト</t>
    </rPh>
    <phoneticPr fontId="13"/>
  </si>
  <si>
    <t>入場年月日</t>
  </si>
  <si>
    <t>氏名</t>
  </si>
  <si>
    <t>年金保険</t>
    <rPh sb="0" eb="2">
      <t>ネンキン</t>
    </rPh>
    <rPh sb="2" eb="4">
      <t>ホケン</t>
    </rPh>
    <phoneticPr fontId="13"/>
  </si>
  <si>
    <t>年齢</t>
  </si>
  <si>
    <t>中小企業退職金
共済制度</t>
    <rPh sb="0" eb="2">
      <t>チュウショウ</t>
    </rPh>
    <rPh sb="2" eb="4">
      <t>キギョウ</t>
    </rPh>
    <rPh sb="4" eb="6">
      <t>タイショク</t>
    </rPh>
    <rPh sb="6" eb="7">
      <t>キン</t>
    </rPh>
    <rPh sb="8" eb="10">
      <t>キョウサイ</t>
    </rPh>
    <rPh sb="10" eb="12">
      <t>セイド</t>
    </rPh>
    <phoneticPr fontId="13"/>
  </si>
  <si>
    <t>雇入・職長
特別教育</t>
    <rPh sb="0" eb="1">
      <t>ヤトイ</t>
    </rPh>
    <rPh sb="1" eb="2">
      <t>ニュウ</t>
    </rPh>
    <rPh sb="3" eb="5">
      <t>ショクチョウ</t>
    </rPh>
    <rPh sb="6" eb="8">
      <t>トクベツ</t>
    </rPh>
    <rPh sb="8" eb="10">
      <t>キョウイク</t>
    </rPh>
    <phoneticPr fontId="13"/>
  </si>
  <si>
    <t>技能講習</t>
  </si>
  <si>
    <t>免　許</t>
    <phoneticPr fontId="13"/>
  </si>
  <si>
    <t>受入教育
実施年月日</t>
    <phoneticPr fontId="13"/>
  </si>
  <si>
    <t>技能者ID</t>
    <rPh sb="0" eb="3">
      <t>ギノウシャ</t>
    </rPh>
    <phoneticPr fontId="13"/>
  </si>
  <si>
    <t>年　月　日</t>
  </si>
  <si>
    <t>歳</t>
  </si>
  <si>
    <t>（注)１．※印欄には次の略称を入れる。</t>
    <rPh sb="1" eb="2">
      <t>チュウ</t>
    </rPh>
    <rPh sb="6" eb="7">
      <t>ジルシ</t>
    </rPh>
    <rPh sb="7" eb="8">
      <t>ラン</t>
    </rPh>
    <rPh sb="10" eb="11">
      <t>ツギ</t>
    </rPh>
    <rPh sb="12" eb="14">
      <t>リャクショウ</t>
    </rPh>
    <rPh sb="15" eb="16">
      <t>イ</t>
    </rPh>
    <phoneticPr fontId="13"/>
  </si>
  <si>
    <t>（注）５．健康保険欄には、左欄に健康保険の名称（健康保険組合、協会けんぽ、建
　　　　　設国保、国民健康保険）を記載。上記の保険に加入しておらず、後期高齢
　　　　　者である等により、国民健康保険の適用除外である場合には、左欄に「適
　　　　　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5" eb="47">
      <t>コクホ</t>
    </rPh>
    <rPh sb="48" eb="50">
      <t>コクミン</t>
    </rPh>
    <rPh sb="50" eb="52">
      <t>ケンコウ</t>
    </rPh>
    <rPh sb="52" eb="54">
      <t>ホケン</t>
    </rPh>
    <phoneticPr fontId="13"/>
  </si>
  <si>
    <t>　　現 … 現場代理人</t>
    <rPh sb="2" eb="3">
      <t>ゲン</t>
    </rPh>
    <phoneticPr fontId="13"/>
  </si>
  <si>
    <t>作 … 作業主任者（（注）2.)</t>
    <rPh sb="0" eb="1">
      <t>サク</t>
    </rPh>
    <phoneticPr fontId="13"/>
  </si>
  <si>
    <t>　　女 … 女性作業員</t>
    <rPh sb="2" eb="3">
      <t>オンナ</t>
    </rPh>
    <phoneticPr fontId="13"/>
  </si>
  <si>
    <t>未 … 18歳未満の作業員</t>
    <rPh sb="0" eb="1">
      <t>ミ</t>
    </rPh>
    <rPh sb="6" eb="7">
      <t>サイ</t>
    </rPh>
    <rPh sb="7" eb="9">
      <t>ミマン</t>
    </rPh>
    <rPh sb="10" eb="13">
      <t>サギョウイン</t>
    </rPh>
    <phoneticPr fontId="13"/>
  </si>
  <si>
    <t>　　主 … 主任技術者</t>
    <rPh sb="2" eb="3">
      <t>シュ</t>
    </rPh>
    <phoneticPr fontId="13"/>
  </si>
  <si>
    <t>職 … 職　長</t>
    <rPh sb="0" eb="1">
      <t>ショク</t>
    </rPh>
    <phoneticPr fontId="13"/>
  </si>
  <si>
    <t>安 … 安全衛生責任者</t>
    <rPh sb="0" eb="1">
      <t>アン</t>
    </rPh>
    <phoneticPr fontId="13"/>
  </si>
  <si>
    <t xml:space="preserve"> 能 … 能力向上教育</t>
    <rPh sb="1" eb="2">
      <t>ノウ</t>
    </rPh>
    <rPh sb="5" eb="7">
      <t>ノウリョク</t>
    </rPh>
    <rPh sb="7" eb="9">
      <t>コウジョウ</t>
    </rPh>
    <rPh sb="9" eb="11">
      <t>キョウイク</t>
    </rPh>
    <phoneticPr fontId="13"/>
  </si>
  <si>
    <t xml:space="preserve"> 再 … 危険有害業務・再発防止教育</t>
    <rPh sb="1" eb="2">
      <t>サイ</t>
    </rPh>
    <rPh sb="5" eb="7">
      <t>キケン</t>
    </rPh>
    <rPh sb="7" eb="9">
      <t>ユウガイ</t>
    </rPh>
    <rPh sb="9" eb="11">
      <t>ギョウム</t>
    </rPh>
    <rPh sb="12" eb="14">
      <t>サイハツ</t>
    </rPh>
    <rPh sb="14" eb="16">
      <t>ボウシ</t>
    </rPh>
    <rPh sb="16" eb="18">
      <t>キョウイク</t>
    </rPh>
    <phoneticPr fontId="13"/>
  </si>
  <si>
    <t>（注）６．年金保険欄には、左欄に年金保険の名称（厚生年金、国民年金）を記載。
　　　　　各年金の受給者である場合は、左欄に「受給者」と記載。</t>
    <phoneticPr fontId="13"/>
  </si>
  <si>
    <t>　　習 … 外国人技能実習生</t>
    <rPh sb="2" eb="3">
      <t>シュウ</t>
    </rPh>
    <phoneticPr fontId="13"/>
  </si>
  <si>
    <t>就 … 外国人建設就労者</t>
    <rPh sb="0" eb="1">
      <t>シュウ</t>
    </rPh>
    <phoneticPr fontId="13"/>
  </si>
  <si>
    <t>　　 １特 …１号特定技能外国人</t>
    <rPh sb="4" eb="5">
      <t>トク</t>
    </rPh>
    <phoneticPr fontId="13"/>
  </si>
  <si>
    <t>（注）７．雇用保険欄には右欄に被保険者番号の下４けたを記載。（日雇労働被保険
　　　　　者の場合には左欄に「日雇保険」と記載）事業主である等により雇用保険
　　　　　の適用除外である場合には左欄に「適用除外」と記載。</t>
    <phoneticPr fontId="13"/>
  </si>
  <si>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
　　　　　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9" eb="60">
      <t>ホカ</t>
    </rPh>
    <rPh sb="63" eb="65">
      <t>カショ</t>
    </rPh>
    <rPh sb="67" eb="69">
      <t>サギョウ</t>
    </rPh>
    <rPh sb="69" eb="72">
      <t>シュニンシャ</t>
    </rPh>
    <rPh sb="73" eb="75">
      <t>ケンム</t>
    </rPh>
    <rPh sb="81" eb="83">
      <t>ホウテキ</t>
    </rPh>
    <rPh sb="84" eb="85">
      <t>ミト</t>
    </rPh>
    <rPh sb="95" eb="97">
      <t>フクスウ</t>
    </rPh>
    <rPh sb="98" eb="100">
      <t>センニン</t>
    </rPh>
    <phoneticPr fontId="13"/>
  </si>
  <si>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52" eb="53">
      <t>ラン</t>
    </rPh>
    <rPh sb="55" eb="56">
      <t>アリ</t>
    </rPh>
    <rPh sb="57" eb="58">
      <t>マタ</t>
    </rPh>
    <rPh sb="60" eb="61">
      <t>ナ</t>
    </rPh>
    <rPh sb="63" eb="65">
      <t>キサイ</t>
    </rPh>
    <phoneticPr fontId="13"/>
  </si>
  <si>
    <t>（注）３．各社別に作成するのが原則だが、リース機械等の運転者は一緒でもよい。</t>
    <rPh sb="1" eb="2">
      <t>チュウ</t>
    </rPh>
    <phoneticPr fontId="13"/>
  </si>
  <si>
    <t>（注）９．安全衛生に関する教育の内容（例：雇入時教育、職長教育、建設用リフト
　　　　　の運転の業務に係る特別教育）については「雇入・職長特別教育」欄に記
　　　　　載。</t>
    <phoneticPr fontId="13"/>
  </si>
  <si>
    <t>（注）１０．建設工事に係る知識及び技術又は技能に関する資格（例：登録○○基幹
　　　　　　技能者、○級○○施工管理技士）を有する場合は、「免許」欄に記載。</t>
    <rPh sb="53" eb="55">
      <t>セコウ</t>
    </rPh>
    <rPh sb="55" eb="57">
      <t>カンリ</t>
    </rPh>
    <phoneticPr fontId="13"/>
  </si>
  <si>
    <t>（注）１１．記載事項の一部について、別紙を用いて記載しても差し支えない。</t>
    <phoneticPr fontId="13"/>
  </si>
  <si>
    <t>請求書</t>
    <rPh sb="0" eb="3">
      <t>セイキュウショ</t>
    </rPh>
    <phoneticPr fontId="88"/>
  </si>
  <si>
    <t>（</t>
  </si>
  <si>
    <t>）</t>
  </si>
  <si>
    <t>リスト</t>
  </si>
  <si>
    <t>前払金</t>
    <rPh sb="0" eb="3">
      <t>マエバライキン</t>
    </rPh>
    <phoneticPr fontId="13"/>
  </si>
  <si>
    <t>中間前払金</t>
    <rPh sb="0" eb="2">
      <t>チュウカン</t>
    </rPh>
    <rPh sb="2" eb="4">
      <t>マエバラ</t>
    </rPh>
    <rPh sb="4" eb="5">
      <t>キン</t>
    </rPh>
    <phoneticPr fontId="13"/>
  </si>
  <si>
    <t>殿</t>
    <rPh sb="0" eb="1">
      <t>トノ</t>
    </rPh>
    <phoneticPr fontId="88"/>
  </si>
  <si>
    <t>部分払金</t>
    <rPh sb="0" eb="2">
      <t>ブブン</t>
    </rPh>
    <rPh sb="2" eb="3">
      <t>ハラ</t>
    </rPh>
    <rPh sb="3" eb="4">
      <t>キン</t>
    </rPh>
    <phoneticPr fontId="13"/>
  </si>
  <si>
    <t>完成代金</t>
    <rPh sb="0" eb="2">
      <t>カンセイ</t>
    </rPh>
    <rPh sb="2" eb="4">
      <t>ダイキン</t>
    </rPh>
    <phoneticPr fontId="13"/>
  </si>
  <si>
    <t>（氏名）</t>
  </si>
  <si>
    <t>（記名押印又は署名）</t>
    <rPh sb="1" eb="3">
      <t>キメイ</t>
    </rPh>
    <rPh sb="3" eb="5">
      <t>オウイン</t>
    </rPh>
    <rPh sb="4" eb="5">
      <t>イン</t>
    </rPh>
    <rPh sb="5" eb="6">
      <t>マタ</t>
    </rPh>
    <rPh sb="7" eb="9">
      <t>ショメイ</t>
    </rPh>
    <phoneticPr fontId="88"/>
  </si>
  <si>
    <t>下記のとおり請求します。</t>
  </si>
  <si>
    <t>請求金額</t>
  </si>
  <si>
    <t>￥</t>
  </si>
  <si>
    <t>ただし、次の工事の(</t>
  </si>
  <si>
    <t>)として</t>
  </si>
  <si>
    <t>契約日</t>
  </si>
  <si>
    <t>契約金額</t>
  </si>
  <si>
    <t>債権者番号</t>
  </si>
  <si>
    <t>(注)1．</t>
  </si>
  <si>
    <t>（　　　）には前払金、中間前払金、部分払金、完成代金の別を記入すること。</t>
  </si>
  <si>
    <t>2．</t>
  </si>
  <si>
    <t>部分払金を請求する場合は、請求内訳書を添付すること。</t>
  </si>
  <si>
    <t>3．</t>
  </si>
  <si>
    <t>債権者番号は、前払金を請求する場合に、前払金用の番号を記載すること。</t>
    <rPh sb="0" eb="3">
      <t>サイケンシャ</t>
    </rPh>
    <rPh sb="3" eb="5">
      <t>バンゴウ</t>
    </rPh>
    <rPh sb="7" eb="9">
      <t>マエバラ</t>
    </rPh>
    <rPh sb="9" eb="10">
      <t>キン</t>
    </rPh>
    <rPh sb="11" eb="13">
      <t>セイキュウ</t>
    </rPh>
    <rPh sb="15" eb="17">
      <t>バアイ</t>
    </rPh>
    <rPh sb="19" eb="21">
      <t>マエバライ</t>
    </rPh>
    <rPh sb="21" eb="22">
      <t>キン</t>
    </rPh>
    <rPh sb="22" eb="23">
      <t>ヨウ</t>
    </rPh>
    <rPh sb="24" eb="26">
      <t>バンゴウ</t>
    </rPh>
    <rPh sb="27" eb="29">
      <t>キサイ</t>
    </rPh>
    <phoneticPr fontId="88"/>
  </si>
  <si>
    <t>福岡県流域下水道事務所長</t>
    <rPh sb="0" eb="3">
      <t>フクオカケン</t>
    </rPh>
    <rPh sb="3" eb="12">
      <t>リュウイキゲスイドウジムショチョウ</t>
    </rPh>
    <phoneticPr fontId="13"/>
  </si>
  <si>
    <t>（部分払の場合）</t>
    <rPh sb="1" eb="3">
      <t>ブブン</t>
    </rPh>
    <rPh sb="3" eb="4">
      <t>バラ</t>
    </rPh>
    <rPh sb="5" eb="7">
      <t>バアイ</t>
    </rPh>
    <phoneticPr fontId="88"/>
  </si>
  <si>
    <t>請　　求　　内　　訳　　書</t>
  </si>
  <si>
    <t>1.</t>
  </si>
  <si>
    <t>請負代金額</t>
  </si>
  <si>
    <t>（A）</t>
  </si>
  <si>
    <t>2.</t>
  </si>
  <si>
    <t>前払金額</t>
  </si>
  <si>
    <t>（B）</t>
  </si>
  <si>
    <t>3.</t>
  </si>
  <si>
    <t>出来高金額</t>
  </si>
  <si>
    <t>（C）</t>
  </si>
  <si>
    <t>4.</t>
  </si>
  <si>
    <t>前回までの出来高金額</t>
    <rPh sb="0" eb="2">
      <t>ゼンカイ</t>
    </rPh>
    <rPh sb="5" eb="8">
      <t>デキダカ</t>
    </rPh>
    <rPh sb="8" eb="10">
      <t>キンガク</t>
    </rPh>
    <phoneticPr fontId="88"/>
  </si>
  <si>
    <t>（D）</t>
  </si>
  <si>
    <t>5.</t>
  </si>
  <si>
    <t>今回の出来高金額</t>
    <rPh sb="0" eb="2">
      <t>コンカイ</t>
    </rPh>
    <rPh sb="3" eb="6">
      <t>デキダカ</t>
    </rPh>
    <rPh sb="6" eb="8">
      <t>キンガク</t>
    </rPh>
    <phoneticPr fontId="13"/>
  </si>
  <si>
    <t>（E=C-D）</t>
  </si>
  <si>
    <t>6.</t>
  </si>
  <si>
    <t>請求し得る金額</t>
  </si>
  <si>
    <t>(E×(9/10-B/A))</t>
  </si>
  <si>
    <t>B/A=</t>
  </si>
  <si>
    <t>≒</t>
  </si>
  <si>
    <t>7.</t>
  </si>
  <si>
    <t>今回請求する金額</t>
  </si>
  <si>
    <t>（注）</t>
  </si>
  <si>
    <t>（6）欄の末尾にはB/Aの割合を記入すること。ただし、B/Aの率は1％未満は切上げ、今回請求する金額は1,000円単位に切り下げて丸めること。</t>
  </si>
  <si>
    <t>工事請負契約書第38条第6項及び第7項により算出</t>
    <rPh sb="14" eb="15">
      <t>オヨ</t>
    </rPh>
    <rPh sb="16" eb="17">
      <t>ダイ</t>
    </rPh>
    <rPh sb="18" eb="19">
      <t>コウ</t>
    </rPh>
    <phoneticPr fontId="88"/>
  </si>
  <si>
    <t>竣工時</t>
    <rPh sb="0" eb="3">
      <t>シュンコウジ</t>
    </rPh>
    <phoneticPr fontId="13"/>
  </si>
  <si>
    <t>プルダウンリスト</t>
    <phoneticPr fontId="13"/>
  </si>
  <si>
    <t>建設発生土</t>
    <rPh sb="0" eb="2">
      <t>ケンセツ</t>
    </rPh>
    <rPh sb="2" eb="4">
      <t>ハッセイ</t>
    </rPh>
    <rPh sb="4" eb="5">
      <t>ド</t>
    </rPh>
    <phoneticPr fontId="13"/>
  </si>
  <si>
    <t>kg</t>
    <phoneticPr fontId="13"/>
  </si>
  <si>
    <t>注）単位はマニュフェストに合わせることとし、累計の欄で換算係数を乗じて重量（ｔ）に換算すること。</t>
    <rPh sb="0" eb="1">
      <t>チュウ</t>
    </rPh>
    <rPh sb="2" eb="4">
      <t>タンイ</t>
    </rPh>
    <rPh sb="13" eb="14">
      <t>ア</t>
    </rPh>
    <rPh sb="22" eb="24">
      <t>ルイケイ</t>
    </rPh>
    <rPh sb="25" eb="26">
      <t>ラン</t>
    </rPh>
    <rPh sb="27" eb="29">
      <t>カンサン</t>
    </rPh>
    <rPh sb="29" eb="31">
      <t>ケイスウ</t>
    </rPh>
    <rPh sb="32" eb="33">
      <t>ジョウ</t>
    </rPh>
    <rPh sb="35" eb="37">
      <t>ジュウリョウ</t>
    </rPh>
    <rPh sb="41" eb="43">
      <t>カンサン</t>
    </rPh>
    <phoneticPr fontId="13"/>
  </si>
  <si>
    <t>換算後累計</t>
    <rPh sb="0" eb="2">
      <t>カンサン</t>
    </rPh>
    <rPh sb="2" eb="3">
      <t>ゴ</t>
    </rPh>
    <rPh sb="3" eb="5">
      <t>ルイケイ</t>
    </rPh>
    <phoneticPr fontId="13"/>
  </si>
  <si>
    <t>重量換算値</t>
    <rPh sb="0" eb="2">
      <t>ジュウリョウ</t>
    </rPh>
    <rPh sb="2" eb="5">
      <t>カンサンチ</t>
    </rPh>
    <phoneticPr fontId="13"/>
  </si>
  <si>
    <t>累　　　計</t>
    <rPh sb="0" eb="5">
      <t>ルイケイ</t>
    </rPh>
    <phoneticPr fontId="13"/>
  </si>
  <si>
    <t>廃石綿等</t>
    <rPh sb="0" eb="1">
      <t>ハイ</t>
    </rPh>
    <rPh sb="1" eb="3">
      <t>イシワタ</t>
    </rPh>
    <rPh sb="3" eb="4">
      <t>トウ</t>
    </rPh>
    <phoneticPr fontId="13"/>
  </si>
  <si>
    <t>がれき類</t>
    <rPh sb="3" eb="4">
      <t>ルイ</t>
    </rPh>
    <phoneticPr fontId="13"/>
  </si>
  <si>
    <t>汚泥</t>
    <rPh sb="0" eb="2">
      <t>オデイ</t>
    </rPh>
    <phoneticPr fontId="13"/>
  </si>
  <si>
    <t>廃プラスチック</t>
    <rPh sb="0" eb="1">
      <t>ハイ</t>
    </rPh>
    <phoneticPr fontId="13"/>
  </si>
  <si>
    <t>ガラス・陶磁器くず</t>
    <rPh sb="4" eb="7">
      <t>トウジキ</t>
    </rPh>
    <phoneticPr fontId="13"/>
  </si>
  <si>
    <t>千円</t>
    <rPh sb="0" eb="1">
      <t>セン</t>
    </rPh>
    <rPh sb="1" eb="2">
      <t>エン</t>
    </rPh>
    <phoneticPr fontId="13"/>
  </si>
  <si>
    <t>工事請負額</t>
    <rPh sb="0" eb="2">
      <t>コウジ</t>
    </rPh>
    <rPh sb="2" eb="4">
      <t>ウケオイ</t>
    </rPh>
    <rPh sb="4" eb="5">
      <t>ガク</t>
    </rPh>
    <phoneticPr fontId="13"/>
  </si>
  <si>
    <t>～</t>
    <phoneticPr fontId="13"/>
  </si>
  <si>
    <t>名　 称</t>
    <rPh sb="0" eb="4">
      <t>メイショウ</t>
    </rPh>
    <phoneticPr fontId="13"/>
  </si>
  <si>
    <t>住　 所</t>
    <rPh sb="0" eb="4">
      <t>ジュウショ</t>
    </rPh>
    <phoneticPr fontId="13"/>
  </si>
  <si>
    <t>建　設　副　産　物　処　理　の　内　訳</t>
    <rPh sb="0" eb="3">
      <t>ケンセツ</t>
    </rPh>
    <rPh sb="4" eb="9">
      <t>フクサンブツ</t>
    </rPh>
    <rPh sb="10" eb="13">
      <t>ショリ</t>
    </rPh>
    <rPh sb="16" eb="19">
      <t>ウチワケ</t>
    </rPh>
    <phoneticPr fontId="13"/>
  </si>
  <si>
    <t>交付番号</t>
    <rPh sb="0" eb="4">
      <t>コウフバンゴウ</t>
    </rPh>
    <phoneticPr fontId="13"/>
  </si>
  <si>
    <t>数量</t>
    <rPh sb="0" eb="2">
      <t>スウリョウ</t>
    </rPh>
    <phoneticPr fontId="13"/>
  </si>
  <si>
    <t>コンクリート塊</t>
    <rPh sb="6" eb="7">
      <t>カイ</t>
    </rPh>
    <phoneticPr fontId="13"/>
  </si>
  <si>
    <t>アスファルト・コンクリート塊</t>
    <rPh sb="13" eb="14">
      <t>カイ</t>
    </rPh>
    <phoneticPr fontId="13"/>
  </si>
  <si>
    <t>注）交付番号は下４桁を記入すること。</t>
    <rPh sb="0" eb="1">
      <t>チュウ</t>
    </rPh>
    <rPh sb="2" eb="6">
      <t>コウフバンゴウ</t>
    </rPh>
    <rPh sb="7" eb="8">
      <t>シモ</t>
    </rPh>
    <rPh sb="9" eb="10">
      <t>ケタ</t>
    </rPh>
    <rPh sb="11" eb="13">
      <t>キニュウ</t>
    </rPh>
    <phoneticPr fontId="13"/>
  </si>
  <si>
    <t>注）日数欄が不足する場合は複数枚作成すること。</t>
    <rPh sb="0" eb="1">
      <t>チュウ</t>
    </rPh>
    <rPh sb="2" eb="4">
      <t>ニッスウ</t>
    </rPh>
    <rPh sb="4" eb="5">
      <t>ラン</t>
    </rPh>
    <rPh sb="6" eb="8">
      <t>フソク</t>
    </rPh>
    <rPh sb="10" eb="12">
      <t>バアイ</t>
    </rPh>
    <rPh sb="13" eb="16">
      <t>フクスウマイ</t>
    </rPh>
    <rPh sb="16" eb="18">
      <t>サクセイ</t>
    </rPh>
    <phoneticPr fontId="13"/>
  </si>
  <si>
    <t>搬出品目</t>
    <rPh sb="0" eb="2">
      <t>ハンシュツ</t>
    </rPh>
    <rPh sb="2" eb="4">
      <t>ヒンモク</t>
    </rPh>
    <phoneticPr fontId="13"/>
  </si>
  <si>
    <r>
      <t>（参考資料を添付する場合の添付資料）　</t>
    </r>
    <r>
      <rPr>
        <sz val="11"/>
        <color rgb="FFFF0000"/>
        <rFont val="ＭＳ Ｐゴシック"/>
        <family val="3"/>
        <charset val="128"/>
      </rPr>
      <t>＊資源有効利用促進法に定められた一定規模以上の工事の場合</t>
    </r>
    <rPh sb="1" eb="3">
      <t>サンコウ</t>
    </rPh>
    <rPh sb="3" eb="5">
      <t>シリョウ</t>
    </rPh>
    <rPh sb="6" eb="8">
      <t>テンプ</t>
    </rPh>
    <rPh sb="10" eb="12">
      <t>バアイ</t>
    </rPh>
    <rPh sb="13" eb="15">
      <t>テンプ</t>
    </rPh>
    <rPh sb="15" eb="17">
      <t>シリョウ</t>
    </rPh>
    <rPh sb="20" eb="22">
      <t>シゲン</t>
    </rPh>
    <rPh sb="22" eb="24">
      <t>ユウコウ</t>
    </rPh>
    <rPh sb="24" eb="26">
      <t>リヨウ</t>
    </rPh>
    <rPh sb="26" eb="28">
      <t>ソクシン</t>
    </rPh>
    <rPh sb="28" eb="29">
      <t>ホウ</t>
    </rPh>
    <rPh sb="30" eb="31">
      <t>サダ</t>
    </rPh>
    <rPh sb="35" eb="37">
      <t>イッテイ</t>
    </rPh>
    <rPh sb="37" eb="39">
      <t>キボ</t>
    </rPh>
    <rPh sb="39" eb="41">
      <t>イジョウ</t>
    </rPh>
    <rPh sb="42" eb="44">
      <t>コウジ</t>
    </rPh>
    <rPh sb="45" eb="47">
      <t>バアイ</t>
    </rPh>
    <phoneticPr fontId="13"/>
  </si>
  <si>
    <r>
      <t xml:space="preserve">再生資源利用計画書ー建設資材搬入工事用ー　　　　　　 （表面）  </t>
    </r>
    <r>
      <rPr>
        <sz val="7"/>
        <rFont val="ＭＳ Ｐゴシック"/>
        <family val="3"/>
        <charset val="128"/>
      </rPr>
      <t>※２</t>
    </r>
    <rPh sb="0" eb="4">
      <t>サイセイシゲン</t>
    </rPh>
    <rPh sb="4" eb="9">
      <t>リヨウケイカクショ</t>
    </rPh>
    <rPh sb="10" eb="12">
      <t>ケンセツ</t>
    </rPh>
    <rPh sb="12" eb="14">
      <t>シザイ</t>
    </rPh>
    <rPh sb="14" eb="16">
      <t>ハンニュウ</t>
    </rPh>
    <rPh sb="16" eb="19">
      <t>コウジヨウ</t>
    </rPh>
    <rPh sb="28" eb="30">
      <t>オモテメン</t>
    </rPh>
    <phoneticPr fontId="13"/>
  </si>
  <si>
    <r>
      <t>再生資源利用促進計画書ー建設副産物搬出工事用ー　　（裏面）　</t>
    </r>
    <r>
      <rPr>
        <sz val="7"/>
        <rFont val="ＭＳ Ｐゴシック"/>
        <family val="3"/>
        <charset val="128"/>
      </rPr>
      <t>※２</t>
    </r>
    <rPh sb="0" eb="4">
      <t>サイセイシゲン</t>
    </rPh>
    <rPh sb="4" eb="6">
      <t>リヨウ</t>
    </rPh>
    <rPh sb="6" eb="8">
      <t>ソクシン</t>
    </rPh>
    <rPh sb="8" eb="11">
      <t>ケイカクショ</t>
    </rPh>
    <rPh sb="12" eb="14">
      <t>ケンセツ</t>
    </rPh>
    <rPh sb="14" eb="17">
      <t>フクサンブツ</t>
    </rPh>
    <rPh sb="17" eb="19">
      <t>ハンシュツ</t>
    </rPh>
    <rPh sb="19" eb="21">
      <t>コウジ</t>
    </rPh>
    <rPh sb="21" eb="22">
      <t>ヨウ</t>
    </rPh>
    <rPh sb="26" eb="28">
      <t>ウラメン</t>
    </rPh>
    <phoneticPr fontId="13"/>
  </si>
  <si>
    <t>資源利用促進法に定められた一定規模以上の工事の場合</t>
    <rPh sb="0" eb="2">
      <t>シゲン</t>
    </rPh>
    <rPh sb="2" eb="4">
      <t>リヨウ</t>
    </rPh>
    <rPh sb="4" eb="6">
      <t>ソクシン</t>
    </rPh>
    <rPh sb="6" eb="7">
      <t>ホウ</t>
    </rPh>
    <rPh sb="8" eb="9">
      <t>サダ</t>
    </rPh>
    <rPh sb="13" eb="15">
      <t>イッテイ</t>
    </rPh>
    <rPh sb="15" eb="17">
      <t>キボ</t>
    </rPh>
    <rPh sb="17" eb="19">
      <t>イジョウ</t>
    </rPh>
    <rPh sb="20" eb="22">
      <t>コウジ</t>
    </rPh>
    <rPh sb="23" eb="25">
      <t>バアイ</t>
    </rPh>
    <phoneticPr fontId="13"/>
  </si>
  <si>
    <t>建築副産物処理の内訳明細書</t>
    <rPh sb="0" eb="2">
      <t>ケンチク</t>
    </rPh>
    <rPh sb="2" eb="5">
      <t>フクサンブツ</t>
    </rPh>
    <rPh sb="5" eb="7">
      <t>ショリ</t>
    </rPh>
    <rPh sb="8" eb="10">
      <t>ウチワケ</t>
    </rPh>
    <rPh sb="10" eb="13">
      <t>メイサイショ</t>
    </rPh>
    <phoneticPr fontId="13"/>
  </si>
  <si>
    <t>氏　名
（生年月日）</t>
    <rPh sb="0" eb="1">
      <t>シ</t>
    </rPh>
    <rPh sb="2" eb="3">
      <t>ナ</t>
    </rPh>
    <rPh sb="5" eb="9">
      <t>セイネンガッピ</t>
    </rPh>
    <phoneticPr fontId="13"/>
  </si>
  <si>
    <t>期　間</t>
    <rPh sb="0" eb="1">
      <t>キ</t>
    </rPh>
    <rPh sb="2" eb="3">
      <t>アイダ</t>
    </rPh>
    <phoneticPr fontId="13"/>
  </si>
  <si>
    <t xml:space="preserve"> </t>
    <phoneticPr fontId="13"/>
  </si>
  <si>
    <t>（注）４．資格・免許等の写しを添付することが望ましい。</t>
    <rPh sb="1" eb="2">
      <t>チュウ</t>
    </rPh>
    <rPh sb="22" eb="23">
      <t>ノゾ</t>
    </rPh>
    <phoneticPr fontId="13"/>
  </si>
  <si>
    <t>・</t>
    <phoneticPr fontId="13"/>
  </si>
  <si>
    <t>作業員名簿</t>
    <rPh sb="0" eb="5">
      <t>サギョウインメイボ</t>
    </rPh>
    <phoneticPr fontId="13"/>
  </si>
  <si>
    <t>主要機器材料製作者通知書</t>
    <rPh sb="0" eb="2">
      <t>シュヨウ</t>
    </rPh>
    <rPh sb="2" eb="4">
      <t>キキ</t>
    </rPh>
    <rPh sb="4" eb="6">
      <t>ザイリョウ</t>
    </rPh>
    <rPh sb="6" eb="8">
      <t>セイサク</t>
    </rPh>
    <rPh sb="8" eb="9">
      <t>シャ</t>
    </rPh>
    <rPh sb="9" eb="12">
      <t>ツウチショ</t>
    </rPh>
    <phoneticPr fontId="13"/>
  </si>
  <si>
    <t>令和　　年　　月　　日　</t>
    <rPh sb="4" eb="5">
      <t>ネン</t>
    </rPh>
    <rPh sb="7" eb="8">
      <t>ツキ</t>
    </rPh>
    <rPh sb="10" eb="11">
      <t>ヒ</t>
    </rPh>
    <phoneticPr fontId="13"/>
  </si>
  <si>
    <t>　上記工事について、下記のとおり通知します。</t>
    <rPh sb="1" eb="3">
      <t>ジョウキ</t>
    </rPh>
    <rPh sb="3" eb="5">
      <t>コウジ</t>
    </rPh>
    <rPh sb="10" eb="12">
      <t>カキ</t>
    </rPh>
    <rPh sb="16" eb="18">
      <t>ツウチ</t>
    </rPh>
    <phoneticPr fontId="13"/>
  </si>
  <si>
    <t>□欄には、該当箇所に「レ」または■を付すこと。</t>
    <rPh sb="1" eb="2">
      <t>ラン</t>
    </rPh>
    <rPh sb="5" eb="7">
      <t>ガイトウ</t>
    </rPh>
    <rPh sb="7" eb="9">
      <t>カショ</t>
    </rPh>
    <rPh sb="18" eb="19">
      <t>フ</t>
    </rPh>
    <phoneticPr fontId="13"/>
  </si>
  <si>
    <t>）</t>
    <phoneticPr fontId="13"/>
  </si>
  <si>
    <t>（</t>
    <phoneticPr fontId="13"/>
  </si>
  <si>
    <t>主任技術者（監理技術者）又は技術管理者の保有資格</t>
    <phoneticPr fontId="13"/>
  </si>
  <si>
    <t>（注）①仮設　②土工　③基礎　④本体構造　⑤本体付属品　⑥その他</t>
    <phoneticPr fontId="13"/>
  </si>
  <si>
    <t>⑥</t>
    <phoneticPr fontId="13"/>
  </si>
  <si>
    <t>□</t>
    <phoneticPr fontId="13"/>
  </si>
  <si>
    <t>⑤</t>
    <phoneticPr fontId="13"/>
  </si>
  <si>
    <t>□</t>
    <phoneticPr fontId="13"/>
  </si>
  <si>
    <t>①</t>
    <phoneticPr fontId="13"/>
  </si>
  <si>
    <t>建設発生木材</t>
    <rPh sb="0" eb="2">
      <t>ケンセツ</t>
    </rPh>
    <rPh sb="2" eb="4">
      <t>ハッセイ</t>
    </rPh>
    <rPh sb="4" eb="6">
      <t>モクザイ</t>
    </rPh>
    <phoneticPr fontId="13"/>
  </si>
  <si>
    <t>④</t>
    <phoneticPr fontId="13"/>
  </si>
  <si>
    <t>①</t>
    <phoneticPr fontId="13"/>
  </si>
  <si>
    <t>ｱｽﾌｧﾙﾄ･ｺﾝｸﾘｰﾄ塊</t>
    <rPh sb="13" eb="14">
      <t>カイ</t>
    </rPh>
    <phoneticPr fontId="13"/>
  </si>
  <si>
    <t>⑤</t>
    <phoneticPr fontId="13"/>
  </si>
  <si>
    <t>②</t>
    <phoneticPr fontId="13"/>
  </si>
  <si>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phoneticPr fontId="13"/>
  </si>
  <si>
    <t>工作物に用いられた建設資材の量
の見込み（解体工事のみ）</t>
    <phoneticPr fontId="13"/>
  </si>
  <si>
    <t>）</t>
    <phoneticPr fontId="13"/>
  </si>
  <si>
    <t>その他の場合の理由（</t>
    <rPh sb="2" eb="3">
      <t>タ</t>
    </rPh>
    <rPh sb="4" eb="6">
      <t>バアイ</t>
    </rPh>
    <rPh sb="7" eb="9">
      <t>リユウ</t>
    </rPh>
    <phoneticPr fontId="13"/>
  </si>
  <si>
    <t>）</t>
    <phoneticPr fontId="13"/>
  </si>
  <si>
    <t>その他（</t>
    <rPh sb="2" eb="3">
      <t>タ</t>
    </rPh>
    <phoneticPr fontId="13"/>
  </si>
  <si>
    <t>上の工程における⑤→④→③の順序</t>
    <rPh sb="0" eb="1">
      <t>ウエ</t>
    </rPh>
    <rPh sb="2" eb="4">
      <t>コウテイ</t>
    </rPh>
    <rPh sb="14" eb="16">
      <t>ジュンジョ</t>
    </rPh>
    <phoneticPr fontId="13"/>
  </si>
  <si>
    <t>工事の工程の順序
（解体工事のみ）</t>
    <rPh sb="0" eb="2">
      <t>コウジ</t>
    </rPh>
    <rPh sb="3" eb="5">
      <t>コウテイ</t>
    </rPh>
    <rPh sb="6" eb="8">
      <t>ジュンジョ</t>
    </rPh>
    <phoneticPr fontId="13"/>
  </si>
  <si>
    <t>手作業・機械作業の併用</t>
    <rPh sb="0" eb="1">
      <t>テ</t>
    </rPh>
    <rPh sb="1" eb="3">
      <t>サギョウ</t>
    </rPh>
    <rPh sb="4" eb="6">
      <t>キカイ</t>
    </rPh>
    <rPh sb="6" eb="8">
      <t>サギョウ</t>
    </rPh>
    <rPh sb="9" eb="11">
      <t>ヘイヨウ</t>
    </rPh>
    <phoneticPr fontId="13"/>
  </si>
  <si>
    <t>手作業</t>
    <rPh sb="0" eb="3">
      <t>テサギョウ</t>
    </rPh>
    <phoneticPr fontId="13"/>
  </si>
  <si>
    <t>無</t>
    <rPh sb="0" eb="1">
      <t>ナ</t>
    </rPh>
    <phoneticPr fontId="13"/>
  </si>
  <si>
    <t>有</t>
    <rPh sb="0" eb="1">
      <t>アリ</t>
    </rPh>
    <phoneticPr fontId="13"/>
  </si>
  <si>
    <t>□</t>
    <phoneticPr fontId="13"/>
  </si>
  <si>
    <t>その他の工事</t>
    <phoneticPr fontId="13"/>
  </si>
  <si>
    <t>⑥その他</t>
    <rPh sb="3" eb="4">
      <t>タ</t>
    </rPh>
    <phoneticPr fontId="13"/>
  </si>
  <si>
    <t>□</t>
    <phoneticPr fontId="13"/>
  </si>
  <si>
    <t>本体付属品の工事</t>
    <rPh sb="0" eb="2">
      <t>ホンタイ</t>
    </rPh>
    <rPh sb="2" eb="4">
      <t>フゾク</t>
    </rPh>
    <rPh sb="4" eb="5">
      <t>ヒン</t>
    </rPh>
    <phoneticPr fontId="13"/>
  </si>
  <si>
    <t>⑤本体付属品</t>
    <rPh sb="1" eb="3">
      <t>ホンタイ</t>
    </rPh>
    <rPh sb="3" eb="5">
      <t>フゾク</t>
    </rPh>
    <rPh sb="5" eb="6">
      <t>ヒン</t>
    </rPh>
    <phoneticPr fontId="13"/>
  </si>
  <si>
    <t>本体構造の工事</t>
    <rPh sb="0" eb="2">
      <t>ホンタイ</t>
    </rPh>
    <rPh sb="2" eb="4">
      <t>コウゾウ</t>
    </rPh>
    <phoneticPr fontId="13"/>
  </si>
  <si>
    <t>基礎工事</t>
    <rPh sb="0" eb="2">
      <t>キソ</t>
    </rPh>
    <phoneticPr fontId="13"/>
  </si>
  <si>
    <t>土工事</t>
    <rPh sb="0" eb="1">
      <t>ド</t>
    </rPh>
    <phoneticPr fontId="13"/>
  </si>
  <si>
    <t>仮設工事</t>
    <rPh sb="0" eb="2">
      <t>カセツ</t>
    </rPh>
    <phoneticPr fontId="13"/>
  </si>
  <si>
    <t>分別解体等の方法
（解体工事のみ）</t>
    <phoneticPr fontId="13"/>
  </si>
  <si>
    <t>工程ごとの作業内容及び解体方法</t>
    <rPh sb="0" eb="2">
      <t>コウテイ</t>
    </rPh>
    <rPh sb="5" eb="7">
      <t>サギョウ</t>
    </rPh>
    <rPh sb="7" eb="9">
      <t>ナイヨウ</t>
    </rPh>
    <phoneticPr fontId="13"/>
  </si>
  <si>
    <t>その他</t>
    <phoneticPr fontId="13"/>
  </si>
  <si>
    <t>　　（石綿を含有する成形板・仕上塗材等)</t>
    <rPh sb="6" eb="8">
      <t>ガンユウ</t>
    </rPh>
    <rPh sb="10" eb="12">
      <t>セイケイ</t>
    </rPh>
    <rPh sb="12" eb="13">
      <t>バン</t>
    </rPh>
    <phoneticPr fontId="13"/>
  </si>
  <si>
    <t>石綿の適正処理の実施</t>
    <phoneticPr fontId="13"/>
  </si>
  <si>
    <t>非飛散性</t>
    <phoneticPr fontId="13"/>
  </si>
  <si>
    <t>（大防法、労安衛法・石綿予防規則）</t>
    <phoneticPr fontId="13"/>
  </si>
  <si>
    <t>（吹付け石綿、石綿を含有する断熱材・保温材・耐火被覆等）</t>
    <rPh sb="7" eb="9">
      <t>セキメン</t>
    </rPh>
    <rPh sb="10" eb="12">
      <t>ガンユウ</t>
    </rPh>
    <rPh sb="14" eb="17">
      <t>ダンネツザイ</t>
    </rPh>
    <rPh sb="18" eb="21">
      <t>ホオンザイ</t>
    </rPh>
    <rPh sb="22" eb="24">
      <t>タイカ</t>
    </rPh>
    <rPh sb="24" eb="26">
      <t>ヒフク</t>
    </rPh>
    <rPh sb="26" eb="27">
      <t>トウ</t>
    </rPh>
    <phoneticPr fontId="13"/>
  </si>
  <si>
    <t>石綿に関する諸官庁への届出</t>
    <phoneticPr fontId="13"/>
  </si>
  <si>
    <t>飛散性</t>
    <phoneticPr fontId="13"/>
  </si>
  <si>
    <t>石綿有の場合</t>
    <rPh sb="0" eb="2">
      <t>イシワタ</t>
    </rPh>
    <rPh sb="2" eb="3">
      <t>アリ</t>
    </rPh>
    <rPh sb="4" eb="6">
      <t>バアイ</t>
    </rPh>
    <phoneticPr fontId="13"/>
  </si>
  <si>
    <t>無</t>
    <rPh sb="0" eb="1">
      <t>ナシ</t>
    </rPh>
    <phoneticPr fontId="13"/>
  </si>
  <si>
    <t>事前調査結果の諸官庁への報告</t>
    <phoneticPr fontId="13"/>
  </si>
  <si>
    <t>）</t>
    <phoneticPr fontId="13"/>
  </si>
  <si>
    <t>（</t>
    <phoneticPr fontId="13"/>
  </si>
  <si>
    <t>事前調査結果の発注者への書面交付・説明</t>
    <rPh sb="0" eb="2">
      <t>ジゼン</t>
    </rPh>
    <rPh sb="2" eb="4">
      <t>チョウサ</t>
    </rPh>
    <rPh sb="4" eb="6">
      <t>ケッカ</t>
    </rPh>
    <rPh sb="7" eb="10">
      <t>ハッチュウシャ</t>
    </rPh>
    <rPh sb="12" eb="14">
      <t>ショメン</t>
    </rPh>
    <rPh sb="14" eb="16">
      <t>コウフ</t>
    </rPh>
    <rPh sb="17" eb="19">
      <t>セツメイ</t>
    </rPh>
    <phoneticPr fontId="13"/>
  </si>
  <si>
    <t>特定建設資材への付着</t>
  </si>
  <si>
    <r>
      <t>石綿</t>
    </r>
    <r>
      <rPr>
        <sz val="7"/>
        <rFont val="ＭＳ 明朝"/>
        <family val="1"/>
        <charset val="128"/>
      </rPr>
      <t>（大気汚染防止法・労働安全衛生法石綿則）</t>
    </r>
    <rPh sb="0" eb="2">
      <t>セキメン</t>
    </rPh>
    <rPh sb="11" eb="13">
      <t>ロウドウ</t>
    </rPh>
    <phoneticPr fontId="13"/>
  </si>
  <si>
    <t>他法令関係（解体・維持・修繕工事のみ）</t>
    <rPh sb="0" eb="1">
      <t>タ</t>
    </rPh>
    <rPh sb="1" eb="3">
      <t>ホウレイ</t>
    </rPh>
    <rPh sb="3" eb="5">
      <t>カンケイ</t>
    </rPh>
    <rPh sb="6" eb="8">
      <t>カイタイ</t>
    </rPh>
    <rPh sb="9" eb="11">
      <t>イジ</t>
    </rPh>
    <rPh sb="12" eb="14">
      <t>シュウゼン</t>
    </rPh>
    <rPh sb="14" eb="16">
      <t>コウジ</t>
    </rPh>
    <phoneticPr fontId="13"/>
  </si>
  <si>
    <t>)</t>
    <phoneticPr fontId="13"/>
  </si>
  <si>
    <r>
      <t>特定建設資材への付着物</t>
    </r>
    <r>
      <rPr>
        <sz val="8"/>
        <rFont val="ＭＳ 明朝"/>
        <family val="1"/>
        <charset val="128"/>
      </rPr>
      <t>(解体・維持・修繕工事のみ）　　</t>
    </r>
    <r>
      <rPr>
        <b/>
        <sz val="8"/>
        <rFont val="ＭＳ 明朝"/>
        <family val="1"/>
        <charset val="128"/>
      </rPr>
      <t>（石綿以外）</t>
    </r>
    <rPh sb="0" eb="2">
      <t>トクテイ</t>
    </rPh>
    <rPh sb="2" eb="3">
      <t>ケン</t>
    </rPh>
    <rPh sb="3" eb="4">
      <t>セツ</t>
    </rPh>
    <rPh sb="4" eb="6">
      <t>シザイ</t>
    </rPh>
    <rPh sb="8" eb="11">
      <t>フチャクブツ</t>
    </rPh>
    <rPh sb="12" eb="14">
      <t>カイタイ</t>
    </rPh>
    <rPh sb="15" eb="17">
      <t>イジ</t>
    </rPh>
    <rPh sb="18" eb="20">
      <t>シュウゼン</t>
    </rPh>
    <rPh sb="20" eb="22">
      <t>コウジ</t>
    </rPh>
    <rPh sb="28" eb="30">
      <t>セキメン</t>
    </rPh>
    <rPh sb="30" eb="32">
      <t>イガイ</t>
    </rPh>
    <phoneticPr fontId="13"/>
  </si>
  <si>
    <t>)</t>
    <phoneticPr fontId="13"/>
  </si>
  <si>
    <t>その他（</t>
    <phoneticPr fontId="13"/>
  </si>
  <si>
    <t>通学路</t>
    <phoneticPr fontId="13"/>
  </si>
  <si>
    <t>ｍ</t>
    <phoneticPr fontId="13"/>
  </si>
  <si>
    <t>前面道路の幅員　約</t>
    <phoneticPr fontId="13"/>
  </si>
  <si>
    <t>有（</t>
    <rPh sb="0" eb="1">
      <t>アリ</t>
    </rPh>
    <phoneticPr fontId="13"/>
  </si>
  <si>
    <t>障害物</t>
    <rPh sb="0" eb="3">
      <t>ショウガイブツ</t>
    </rPh>
    <phoneticPr fontId="13"/>
  </si>
  <si>
    <t>その他（</t>
    <phoneticPr fontId="13"/>
  </si>
  <si>
    <t>不十分</t>
    <rPh sb="0" eb="3">
      <t>フジュウブン</t>
    </rPh>
    <phoneticPr fontId="13"/>
  </si>
  <si>
    <t>十分</t>
    <rPh sb="0" eb="2">
      <t>ジュウブン</t>
    </rPh>
    <phoneticPr fontId="13"/>
  </si>
  <si>
    <t>工作物に関する調査の結果及び工事着手前に実施する措置の内容</t>
    <rPh sb="0" eb="3">
      <t>コウサクブツ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3"/>
  </si>
  <si>
    <t>その他（</t>
    <phoneticPr fontId="13"/>
  </si>
  <si>
    <t>（</t>
    <phoneticPr fontId="13"/>
  </si>
  <si>
    <t>ｍ</t>
    <phoneticPr fontId="13"/>
  </si>
  <si>
    <t>敷地境界との最短距離　約</t>
    <rPh sb="11" eb="12">
      <t>ヤク</t>
    </rPh>
    <phoneticPr fontId="13"/>
  </si>
  <si>
    <t>病院</t>
    <rPh sb="0" eb="2">
      <t>ビョウイン</t>
    </rPh>
    <phoneticPr fontId="13"/>
  </si>
  <si>
    <t>学校</t>
    <rPh sb="0" eb="2">
      <t>ガッコウ</t>
    </rPh>
    <phoneticPr fontId="13"/>
  </si>
  <si>
    <t>□</t>
  </si>
  <si>
    <t>商業施設</t>
    <rPh sb="0" eb="2">
      <t>ショウギョウ</t>
    </rPh>
    <rPh sb="2" eb="4">
      <t>シセツ</t>
    </rPh>
    <phoneticPr fontId="13"/>
  </si>
  <si>
    <t>住宅</t>
    <phoneticPr fontId="13"/>
  </si>
  <si>
    <t>周辺にある施設</t>
    <rPh sb="0" eb="2">
      <t>シュウヘン</t>
    </rPh>
    <rPh sb="5" eb="7">
      <t>シセツ</t>
    </rPh>
    <phoneticPr fontId="13"/>
  </si>
  <si>
    <t>その他</t>
    <phoneticPr fontId="13"/>
  </si>
  <si>
    <t>築年数</t>
    <rPh sb="0" eb="1">
      <t>チク</t>
    </rPh>
    <rPh sb="1" eb="3">
      <t>ネンスウ</t>
    </rPh>
    <phoneticPr fontId="13"/>
  </si>
  <si>
    <t>工作物に
関する調査の結果</t>
    <rPh sb="0" eb="3">
      <t>コウサクブツ</t>
    </rPh>
    <rPh sb="5" eb="6">
      <t>カン</t>
    </rPh>
    <rPh sb="8" eb="10">
      <t>チョウサ</t>
    </rPh>
    <rPh sb="11" eb="13">
      <t>ケッカ</t>
    </rPh>
    <phoneticPr fontId="13"/>
  </si>
  <si>
    <t>木材</t>
    <rPh sb="0" eb="2">
      <t>モクザイ</t>
    </rPh>
    <phoneticPr fontId="13"/>
  </si>
  <si>
    <t>アスファルト・コンクリート</t>
    <phoneticPr fontId="13"/>
  </si>
  <si>
    <t>コンクリート及び鉄からなる建設資材</t>
    <rPh sb="6" eb="7">
      <t>オヨ</t>
    </rPh>
    <rPh sb="8" eb="9">
      <t>テツ</t>
    </rPh>
    <rPh sb="13" eb="15">
      <t>ケンセツ</t>
    </rPh>
    <rPh sb="15" eb="17">
      <t>シザイ</t>
    </rPh>
    <phoneticPr fontId="13"/>
  </si>
  <si>
    <t>□</t>
    <phoneticPr fontId="13"/>
  </si>
  <si>
    <t>コンクリート</t>
    <phoneticPr fontId="13"/>
  </si>
  <si>
    <r>
      <t xml:space="preserve">使用する特定建設資材の種類
</t>
    </r>
    <r>
      <rPr>
        <sz val="9"/>
        <rFont val="ＭＳ 明朝"/>
        <family val="1"/>
        <charset val="128"/>
      </rPr>
      <t>（新築・維持・修繕工事のみ）</t>
    </r>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13"/>
  </si>
  <si>
    <t>電話</t>
    <rPh sb="0" eb="2">
      <t>デンワ</t>
    </rPh>
    <phoneticPr fontId="13"/>
  </si>
  <si>
    <t>鉄道</t>
    <rPh sb="0" eb="2">
      <t>テツドウ</t>
    </rPh>
    <phoneticPr fontId="13"/>
  </si>
  <si>
    <t>下水道</t>
    <rPh sb="0" eb="3">
      <t>ゲスイドウ</t>
    </rPh>
    <phoneticPr fontId="13"/>
  </si>
  <si>
    <t>ガス</t>
    <phoneticPr fontId="13"/>
  </si>
  <si>
    <t>水道</t>
    <rPh sb="0" eb="2">
      <t>スイドウ</t>
    </rPh>
    <phoneticPr fontId="13"/>
  </si>
  <si>
    <t>□</t>
    <phoneticPr fontId="13"/>
  </si>
  <si>
    <t>解体工事</t>
    <rPh sb="0" eb="2">
      <t>カイタイ</t>
    </rPh>
    <rPh sb="2" eb="4">
      <t>コウジ</t>
    </rPh>
    <phoneticPr fontId="13"/>
  </si>
  <si>
    <t>維持・修繕工事</t>
    <rPh sb="0" eb="2">
      <t>イジ</t>
    </rPh>
    <rPh sb="3" eb="5">
      <t>シュウゼン</t>
    </rPh>
    <rPh sb="5" eb="7">
      <t>コウジ</t>
    </rPh>
    <phoneticPr fontId="13"/>
  </si>
  <si>
    <t>新築工事</t>
    <rPh sb="0" eb="2">
      <t>シンチク</t>
    </rPh>
    <rPh sb="2" eb="4">
      <t>コウジ</t>
    </rPh>
    <phoneticPr fontId="13"/>
  </si>
  <si>
    <t>）</t>
    <phoneticPr fontId="13"/>
  </si>
  <si>
    <t>鉄筋コンクリート造</t>
    <rPh sb="0" eb="2">
      <t>テッキン</t>
    </rPh>
    <rPh sb="8" eb="9">
      <t>ゾウ</t>
    </rPh>
    <phoneticPr fontId="13"/>
  </si>
  <si>
    <r>
      <t>工作物の構造</t>
    </r>
    <r>
      <rPr>
        <sz val="9"/>
        <rFont val="ＭＳ 明朝"/>
        <family val="1"/>
        <charset val="128"/>
      </rPr>
      <t>（解体工事のみ）</t>
    </r>
    <rPh sb="0" eb="3">
      <t>コウサクブツ</t>
    </rPh>
    <rPh sb="4" eb="6">
      <t>コウゾウ</t>
    </rPh>
    <rPh sb="7" eb="9">
      <t>カイタイ</t>
    </rPh>
    <rPh sb="9" eb="11">
      <t>コウジ</t>
    </rPh>
    <phoneticPr fontId="13"/>
  </si>
  <si>
    <t>分別解体等の計画等</t>
    <rPh sb="0" eb="2">
      <t>ブンベツ</t>
    </rPh>
    <rPh sb="2" eb="5">
      <t>カイタイトウ</t>
    </rPh>
    <rPh sb="6" eb="8">
      <t>ケイカク</t>
    </rPh>
    <rPh sb="8" eb="9">
      <t>トウ</t>
    </rPh>
    <phoneticPr fontId="13"/>
  </si>
  <si>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phoneticPr fontId="13"/>
  </si>
  <si>
    <t>（Ａ４）</t>
    <phoneticPr fontId="13"/>
  </si>
  <si>
    <t>別表３</t>
    <rPh sb="0" eb="1">
      <t>ベツ</t>
    </rPh>
    <rPh sb="1" eb="2">
      <t>ヒョウ</t>
    </rPh>
    <phoneticPr fontId="13"/>
  </si>
  <si>
    <t>適正な労働条件に係る
「誓約書」の日付</t>
    <rPh sb="0" eb="2">
      <t>テキセイ</t>
    </rPh>
    <rPh sb="3" eb="7">
      <t>ロウドウジョウケン</t>
    </rPh>
    <rPh sb="8" eb="9">
      <t>カカ</t>
    </rPh>
    <rPh sb="12" eb="15">
      <t>セイヤクショ</t>
    </rPh>
    <rPh sb="17" eb="19">
      <t>ヒヅケ</t>
    </rPh>
    <phoneticPr fontId="103"/>
  </si>
  <si>
    <t>年　　月　　日</t>
    <rPh sb="0" eb="1">
      <t>ネン</t>
    </rPh>
    <rPh sb="3" eb="4">
      <t>ツキ</t>
    </rPh>
    <rPh sb="6" eb="7">
      <t>ヒ</t>
    </rPh>
    <phoneticPr fontId="103"/>
  </si>
  <si>
    <t>契102</t>
    <rPh sb="0" eb="1">
      <t>ケイ</t>
    </rPh>
    <phoneticPr fontId="13"/>
  </si>
  <si>
    <t>契201</t>
    <rPh sb="0" eb="1">
      <t>ケイ</t>
    </rPh>
    <phoneticPr fontId="13"/>
  </si>
  <si>
    <t>契202</t>
    <rPh sb="0" eb="1">
      <t>チギリ</t>
    </rPh>
    <phoneticPr fontId="13"/>
  </si>
  <si>
    <t>契301</t>
    <rPh sb="0" eb="1">
      <t>ケイ</t>
    </rPh>
    <phoneticPr fontId="13"/>
  </si>
  <si>
    <t>契401</t>
    <rPh sb="0" eb="1">
      <t>チギリ</t>
    </rPh>
    <phoneticPr fontId="13"/>
  </si>
  <si>
    <t>契501</t>
    <rPh sb="0" eb="1">
      <t>ケイ</t>
    </rPh>
    <phoneticPr fontId="13"/>
  </si>
  <si>
    <t>契601</t>
    <phoneticPr fontId="13"/>
  </si>
  <si>
    <t>施101</t>
    <rPh sb="0" eb="1">
      <t>シ</t>
    </rPh>
    <phoneticPr fontId="13"/>
  </si>
  <si>
    <t>施102</t>
    <rPh sb="0" eb="1">
      <t>セ</t>
    </rPh>
    <phoneticPr fontId="13"/>
  </si>
  <si>
    <t>施103</t>
    <rPh sb="0" eb="1">
      <t>セ</t>
    </rPh>
    <phoneticPr fontId="13"/>
  </si>
  <si>
    <t>施104</t>
    <rPh sb="0" eb="1">
      <t>セ</t>
    </rPh>
    <phoneticPr fontId="13"/>
  </si>
  <si>
    <t>施105</t>
    <rPh sb="0" eb="1">
      <t>ホドコ</t>
    </rPh>
    <phoneticPr fontId="13"/>
  </si>
  <si>
    <t>施106</t>
    <rPh sb="0" eb="1">
      <t>シ</t>
    </rPh>
    <phoneticPr fontId="13"/>
  </si>
  <si>
    <t>施107</t>
    <rPh sb="0" eb="1">
      <t>シ</t>
    </rPh>
    <phoneticPr fontId="13"/>
  </si>
  <si>
    <t>施201</t>
    <rPh sb="0" eb="1">
      <t>ホドコ</t>
    </rPh>
    <phoneticPr fontId="13"/>
  </si>
  <si>
    <t>施301</t>
    <rPh sb="0" eb="1">
      <t>ホドコ</t>
    </rPh>
    <phoneticPr fontId="13"/>
  </si>
  <si>
    <t>施401</t>
    <rPh sb="0" eb="1">
      <t>ホドコ</t>
    </rPh>
    <phoneticPr fontId="13"/>
  </si>
  <si>
    <t>施402</t>
    <rPh sb="0" eb="1">
      <t>ホドコ</t>
    </rPh>
    <phoneticPr fontId="13"/>
  </si>
  <si>
    <t>施403</t>
    <rPh sb="0" eb="1">
      <t>ホドコ</t>
    </rPh>
    <phoneticPr fontId="13"/>
  </si>
  <si>
    <t>施404</t>
    <rPh sb="0" eb="1">
      <t>ホドコ</t>
    </rPh>
    <phoneticPr fontId="13"/>
  </si>
  <si>
    <t>施601</t>
    <rPh sb="0" eb="1">
      <t>ホドコ</t>
    </rPh>
    <phoneticPr fontId="13"/>
  </si>
  <si>
    <t>施701</t>
    <rPh sb="0" eb="1">
      <t>ホドコ</t>
    </rPh>
    <phoneticPr fontId="13"/>
  </si>
  <si>
    <t>施801</t>
    <rPh sb="0" eb="1">
      <t>ホドコ</t>
    </rPh>
    <phoneticPr fontId="13"/>
  </si>
  <si>
    <t>施901</t>
    <rPh sb="0" eb="1">
      <t>ホドコ</t>
    </rPh>
    <phoneticPr fontId="13"/>
  </si>
  <si>
    <r>
      <t>竣1</t>
    </r>
    <r>
      <rPr>
        <sz val="11"/>
        <rFont val="ＭＳ Ｐゴシック"/>
        <family val="3"/>
        <charset val="128"/>
      </rPr>
      <t>01</t>
    </r>
    <rPh sb="0" eb="1">
      <t>シュン</t>
    </rPh>
    <phoneticPr fontId="13"/>
  </si>
  <si>
    <t>竣301</t>
    <rPh sb="0" eb="1">
      <t>シュン</t>
    </rPh>
    <phoneticPr fontId="13"/>
  </si>
  <si>
    <t>竣302</t>
    <rPh sb="0" eb="1">
      <t>シュン</t>
    </rPh>
    <phoneticPr fontId="13"/>
  </si>
  <si>
    <t>竣201</t>
    <rPh sb="0" eb="1">
      <t>シュン</t>
    </rPh>
    <phoneticPr fontId="13"/>
  </si>
  <si>
    <t>1.</t>
    <phoneticPr fontId="13"/>
  </si>
  <si>
    <t>令和</t>
    <rPh sb="0" eb="2">
      <t>レイワ</t>
    </rPh>
    <phoneticPr fontId="13"/>
  </si>
  <si>
    <t>年度</t>
    <rPh sb="0" eb="2">
      <t>ネンド</t>
    </rPh>
    <phoneticPr fontId="103"/>
  </si>
  <si>
    <t>号</t>
    <rPh sb="0" eb="1">
      <t>ゴウ</t>
    </rPh>
    <phoneticPr fontId="103"/>
  </si>
  <si>
    <t>2.</t>
    <phoneticPr fontId="13"/>
  </si>
  <si>
    <t>3.</t>
    <phoneticPr fontId="13"/>
  </si>
  <si>
    <t>4.</t>
    <phoneticPr fontId="13"/>
  </si>
  <si>
    <t>氏　名</t>
    <phoneticPr fontId="13"/>
  </si>
  <si>
    <t>5.</t>
    <phoneticPr fontId="13"/>
  </si>
  <si>
    <t>氏　名</t>
    <phoneticPr fontId="13"/>
  </si>
  <si>
    <t>6.</t>
    <phoneticPr fontId="13"/>
  </si>
  <si>
    <t>上記工事の工程表を提出します。</t>
    <phoneticPr fontId="13"/>
  </si>
  <si>
    <t>5月</t>
    <phoneticPr fontId="13"/>
  </si>
  <si>
    <t>6月</t>
    <phoneticPr fontId="13"/>
  </si>
  <si>
    <t>総合工程率（％）</t>
    <phoneticPr fontId="13"/>
  </si>
  <si>
    <t>工　　程　　表</t>
    <phoneticPr fontId="13"/>
  </si>
  <si>
    <t>1.</t>
    <phoneticPr fontId="13"/>
  </si>
  <si>
    <t>2.</t>
    <phoneticPr fontId="13"/>
  </si>
  <si>
    <t>3.</t>
    <phoneticPr fontId="13"/>
  </si>
  <si>
    <t>4.</t>
    <phoneticPr fontId="13"/>
  </si>
  <si>
    <t>氏　名</t>
    <phoneticPr fontId="13"/>
  </si>
  <si>
    <t>5.</t>
    <phoneticPr fontId="13"/>
  </si>
  <si>
    <t>氏　名</t>
    <phoneticPr fontId="13"/>
  </si>
  <si>
    <t>氏　名</t>
    <phoneticPr fontId="13"/>
  </si>
  <si>
    <t>6.</t>
    <phoneticPr fontId="13"/>
  </si>
  <si>
    <t>4月</t>
    <phoneticPr fontId="13"/>
  </si>
  <si>
    <t>6月</t>
    <phoneticPr fontId="13"/>
  </si>
  <si>
    <t>現場代理人</t>
    <rPh sb="0" eb="5">
      <t>ゲンバダイリニン</t>
    </rPh>
    <phoneticPr fontId="103"/>
  </si>
  <si>
    <t>氏名</t>
    <rPh sb="0" eb="2">
      <t>シメイ</t>
    </rPh>
    <phoneticPr fontId="103"/>
  </si>
  <si>
    <t>令和　　　年　　　月　　　日</t>
    <rPh sb="0" eb="2">
      <t>レイワ</t>
    </rPh>
    <rPh sb="5" eb="6">
      <t>ネン</t>
    </rPh>
    <rPh sb="9" eb="10">
      <t>ガツ</t>
    </rPh>
    <rPh sb="13" eb="14">
      <t>ニチ</t>
    </rPh>
    <phoneticPr fontId="103"/>
  </si>
  <si>
    <t>福岡県流域下水道事務所長　殿</t>
    <rPh sb="0" eb="3">
      <t>フクオカケン</t>
    </rPh>
    <rPh sb="3" eb="8">
      <t>リュウイキゲスイドウ</t>
    </rPh>
    <rPh sb="8" eb="12">
      <t>ジムショチョウ</t>
    </rPh>
    <rPh sb="13" eb="14">
      <t>ドノ</t>
    </rPh>
    <phoneticPr fontId="103"/>
  </si>
  <si>
    <t>安全・訓練等の活動計画・報告書</t>
    <rPh sb="0" eb="2">
      <t>アンゼン</t>
    </rPh>
    <rPh sb="3" eb="6">
      <t>クンレントウ</t>
    </rPh>
    <rPh sb="7" eb="9">
      <t>カツドウ</t>
    </rPh>
    <rPh sb="9" eb="11">
      <t>ケイカク</t>
    </rPh>
    <rPh sb="12" eb="15">
      <t>ホウコクショ</t>
    </rPh>
    <phoneticPr fontId="103"/>
  </si>
  <si>
    <t>下記の工事について、添付のとおり、安全訓練等を計画・実施しましたので、報告いたします。</t>
    <rPh sb="0" eb="2">
      <t>カキ</t>
    </rPh>
    <rPh sb="3" eb="5">
      <t>コウジ</t>
    </rPh>
    <rPh sb="10" eb="12">
      <t>テンプ</t>
    </rPh>
    <rPh sb="17" eb="21">
      <t>アンゼンクンレン</t>
    </rPh>
    <rPh sb="21" eb="22">
      <t>トウ</t>
    </rPh>
    <rPh sb="23" eb="25">
      <t>ケイカク</t>
    </rPh>
    <rPh sb="26" eb="28">
      <t>ジッシ</t>
    </rPh>
    <rPh sb="35" eb="37">
      <t>ホウコク</t>
    </rPh>
    <phoneticPr fontId="103"/>
  </si>
  <si>
    <t>記</t>
    <rPh sb="0" eb="1">
      <t>キ</t>
    </rPh>
    <phoneticPr fontId="103"/>
  </si>
  <si>
    <t>：</t>
    <phoneticPr fontId="103"/>
  </si>
  <si>
    <t>：</t>
    <phoneticPr fontId="103"/>
  </si>
  <si>
    <t>提出書類</t>
    <rPh sb="0" eb="4">
      <t>テイシュツショルイ</t>
    </rPh>
    <phoneticPr fontId="103"/>
  </si>
  <si>
    <t>・　安全・訓練等の活動計画書</t>
    <rPh sb="2" eb="4">
      <t>アンゼン</t>
    </rPh>
    <rPh sb="5" eb="8">
      <t>クンレントウ</t>
    </rPh>
    <rPh sb="9" eb="11">
      <t>カツドウ</t>
    </rPh>
    <rPh sb="11" eb="14">
      <t>ケイカクショ</t>
    </rPh>
    <phoneticPr fontId="103"/>
  </si>
  <si>
    <t>・　議事録</t>
    <rPh sb="2" eb="5">
      <t>ギジロク</t>
    </rPh>
    <phoneticPr fontId="103"/>
  </si>
  <si>
    <t>・　実施状況の分かる写真</t>
    <rPh sb="2" eb="6">
      <t>ジッシジョウキョウ</t>
    </rPh>
    <rPh sb="7" eb="8">
      <t>ワ</t>
    </rPh>
    <rPh sb="10" eb="12">
      <t>シャシン</t>
    </rPh>
    <phoneticPr fontId="103"/>
  </si>
  <si>
    <t>計画</t>
    <rPh sb="0" eb="2">
      <t>ケイカク</t>
    </rPh>
    <phoneticPr fontId="13"/>
  </si>
  <si>
    <t>第１回</t>
    <rPh sb="0" eb="1">
      <t>ダイ</t>
    </rPh>
    <rPh sb="2" eb="3">
      <t>カイ</t>
    </rPh>
    <phoneticPr fontId="13"/>
  </si>
  <si>
    <t>第２回</t>
    <rPh sb="0" eb="1">
      <t>ダイ</t>
    </rPh>
    <rPh sb="2" eb="3">
      <t>カイ</t>
    </rPh>
    <phoneticPr fontId="13"/>
  </si>
  <si>
    <t>第３回</t>
    <rPh sb="0" eb="1">
      <t>ダイ</t>
    </rPh>
    <rPh sb="2" eb="3">
      <t>カイ</t>
    </rPh>
    <phoneticPr fontId="13"/>
  </si>
  <si>
    <t>第４回</t>
    <rPh sb="0" eb="1">
      <t>ダイ</t>
    </rPh>
    <rPh sb="2" eb="3">
      <t>カイ</t>
    </rPh>
    <phoneticPr fontId="13"/>
  </si>
  <si>
    <t>第５回</t>
    <rPh sb="0" eb="1">
      <t>ダイ</t>
    </rPh>
    <rPh sb="2" eb="3">
      <t>カイ</t>
    </rPh>
    <phoneticPr fontId="13"/>
  </si>
  <si>
    <t>第６回</t>
    <rPh sb="0" eb="1">
      <t>ダイ</t>
    </rPh>
    <rPh sb="2" eb="3">
      <t>カイ</t>
    </rPh>
    <phoneticPr fontId="13"/>
  </si>
  <si>
    <t>第７回</t>
    <rPh sb="0" eb="1">
      <t>ダイ</t>
    </rPh>
    <rPh sb="2" eb="3">
      <t>カイ</t>
    </rPh>
    <phoneticPr fontId="13"/>
  </si>
  <si>
    <t>第８回</t>
    <rPh sb="0" eb="1">
      <t>ダイ</t>
    </rPh>
    <rPh sb="2" eb="3">
      <t>カイ</t>
    </rPh>
    <phoneticPr fontId="13"/>
  </si>
  <si>
    <t>第９回</t>
    <rPh sb="0" eb="1">
      <t>ダイ</t>
    </rPh>
    <rPh sb="2" eb="3">
      <t>カイ</t>
    </rPh>
    <phoneticPr fontId="13"/>
  </si>
  <si>
    <t>/</t>
    <phoneticPr fontId="13"/>
  </si>
  <si>
    <t>/</t>
    <phoneticPr fontId="13"/>
  </si>
  <si>
    <t>/</t>
    <phoneticPr fontId="13"/>
  </si>
  <si>
    <t>令和　　　年　　　月　　　日</t>
    <phoneticPr fontId="103"/>
  </si>
  <si>
    <t>※1</t>
    <phoneticPr fontId="13"/>
  </si>
  <si>
    <t>福岡県知事許可の範囲は、北九州市、福岡市及び久留米市（以下「政令市等」という）を含む福岡県全域。</t>
    <phoneticPr fontId="13"/>
  </si>
  <si>
    <t>ただし、政令市等内で積替え、保管を行う場合は、当該政令市等長の許可が必要。</t>
    <phoneticPr fontId="13"/>
  </si>
  <si>
    <t>・</t>
    <phoneticPr fontId="13"/>
  </si>
  <si>
    <t>各政令市等長許可の範囲は、各政令市等域のみ。</t>
    <phoneticPr fontId="13"/>
  </si>
  <si>
    <t>※２</t>
    <phoneticPr fontId="13"/>
  </si>
  <si>
    <t>簡易な施工計画履行計画書</t>
    <rPh sb="0" eb="2">
      <t>カンイ</t>
    </rPh>
    <rPh sb="3" eb="5">
      <t>セコウ</t>
    </rPh>
    <rPh sb="5" eb="7">
      <t>ケイカク</t>
    </rPh>
    <rPh sb="7" eb="9">
      <t>リコウ</t>
    </rPh>
    <rPh sb="9" eb="11">
      <t>ケイカク</t>
    </rPh>
    <rPh sb="11" eb="12">
      <t>ショ</t>
    </rPh>
    <phoneticPr fontId="13"/>
  </si>
  <si>
    <t xml:space="preserve">      福岡県流域下水道事務所　　殿</t>
    <rPh sb="6" eb="9">
      <t>フクオカケン</t>
    </rPh>
    <rPh sb="9" eb="11">
      <t>リュウイキ</t>
    </rPh>
    <rPh sb="11" eb="14">
      <t>ゲスイドウ</t>
    </rPh>
    <rPh sb="14" eb="17">
      <t>ジムショ</t>
    </rPh>
    <rPh sb="19" eb="20">
      <t>ドノ</t>
    </rPh>
    <phoneticPr fontId="13"/>
  </si>
  <si>
    <t>：</t>
    <phoneticPr fontId="13"/>
  </si>
  <si>
    <t>簡易な施工計画のテーマ</t>
    <rPh sb="0" eb="2">
      <t>カンイ</t>
    </rPh>
    <rPh sb="3" eb="7">
      <t>セコウケイカク</t>
    </rPh>
    <phoneticPr fontId="103"/>
  </si>
  <si>
    <t>課題</t>
    <rPh sb="0" eb="2">
      <t>カダイ</t>
    </rPh>
    <phoneticPr fontId="103"/>
  </si>
  <si>
    <t>提案</t>
    <rPh sb="0" eb="2">
      <t>テイアン</t>
    </rPh>
    <phoneticPr fontId="103"/>
  </si>
  <si>
    <t>具体的な方法</t>
    <rPh sb="0" eb="3">
      <t>グタイテキ</t>
    </rPh>
    <rPh sb="4" eb="6">
      <t>ホウホウ</t>
    </rPh>
    <phoneticPr fontId="103"/>
  </si>
  <si>
    <t>確認方法</t>
    <rPh sb="0" eb="4">
      <t>カクニンホウホウ</t>
    </rPh>
    <phoneticPr fontId="103"/>
  </si>
  <si>
    <t>既設設備の運転管理、場内巡回作業に支障を来さないよう、作業エリアを柵・ロープ等で区分し、安全通路を確保し作業に着手します。また、既設設備への影響を避ける為、既設機器・設備境界をシート等で養生を行います。</t>
  </si>
  <si>
    <t>機器に影響を与える、はつり作業は、作業部分をテント（単管、シート）で覆い、集塵機を設置して、ホコリ・塵の周辺へ飛散防止を計ります。</t>
  </si>
  <si>
    <t>吊荷の落下を防止する為、既設天井クレーン（手動15T）は、事前に自主点検を実施し、性能を確認した後、使用します。</t>
  </si>
  <si>
    <t>施工中は、日常点検により設備の安全状態を確認して供用します。</t>
  </si>
  <si>
    <t>機器、資材の揚重・移動作業においては吊下荷重が既設天井クレーン定格荷重以下になるよう、分割・区分を計画し、作業を実施します。</t>
  </si>
  <si>
    <t>既設機器の残油対策及び油配管作業においては、外部への油流出事故等を防止する為、事前に機体、配管周囲をシート養生すると共に、油脂吸着マットを準備し、油分吸着を行います。また、配管端部は閉止フランジ等で確実に処置します。なお、作業中は巡回点検を行って、油漏洩の有無を点検します。</t>
  </si>
  <si>
    <t>※その他、説明資料等あれば添付すること。</t>
    <rPh sb="3" eb="4">
      <t>タ</t>
    </rPh>
    <rPh sb="5" eb="9">
      <t>セツメイシリョウ</t>
    </rPh>
    <rPh sb="9" eb="10">
      <t>トウ</t>
    </rPh>
    <rPh sb="13" eb="15">
      <t>テンプ</t>
    </rPh>
    <phoneticPr fontId="13"/>
  </si>
  <si>
    <t>：</t>
    <phoneticPr fontId="13"/>
  </si>
  <si>
    <t>－</t>
    <phoneticPr fontId="13"/>
  </si>
  <si>
    <t>○</t>
    <phoneticPr fontId="13"/>
  </si>
  <si>
    <t>注1)　確認日には、監督員等により履行の確認を行った日を、確認方法には（目視・書類確認など）具体的に記入すること</t>
    <rPh sb="4" eb="6">
      <t>カクニン</t>
    </rPh>
    <rPh sb="6" eb="7">
      <t>ヒ</t>
    </rPh>
    <rPh sb="10" eb="12">
      <t>カントク</t>
    </rPh>
    <rPh sb="12" eb="13">
      <t>イン</t>
    </rPh>
    <rPh sb="13" eb="14">
      <t>トウ</t>
    </rPh>
    <rPh sb="17" eb="19">
      <t>リコウ</t>
    </rPh>
    <rPh sb="20" eb="22">
      <t>カクニン</t>
    </rPh>
    <rPh sb="23" eb="24">
      <t>オコナ</t>
    </rPh>
    <rPh sb="26" eb="27">
      <t>ヒ</t>
    </rPh>
    <rPh sb="29" eb="31">
      <t>カクニン</t>
    </rPh>
    <rPh sb="31" eb="33">
      <t>ホウホウ</t>
    </rPh>
    <rPh sb="36" eb="38">
      <t>モクシ</t>
    </rPh>
    <rPh sb="39" eb="41">
      <t>ショルイ</t>
    </rPh>
    <rPh sb="41" eb="43">
      <t>カクニン</t>
    </rPh>
    <rPh sb="46" eb="49">
      <t>グタイテキ</t>
    </rPh>
    <rPh sb="50" eb="52">
      <t>キニュウ</t>
    </rPh>
    <phoneticPr fontId="13"/>
  </si>
  <si>
    <t>令和　　　年　　　月　　　日</t>
    <rPh sb="0" eb="2">
      <t>レイワ</t>
    </rPh>
    <rPh sb="5" eb="6">
      <t>ネン</t>
    </rPh>
    <rPh sb="9" eb="10">
      <t>ツキ</t>
    </rPh>
    <rPh sb="13" eb="14">
      <t>ヒ</t>
    </rPh>
    <phoneticPr fontId="13"/>
  </si>
  <si>
    <t>「県産資材不使用理由書」を併せて提出すること。</t>
    <phoneticPr fontId="13"/>
  </si>
  <si>
    <t>下記工場検査を行ってよろしいか、併せて下記</t>
    <phoneticPr fontId="13"/>
  </si>
  <si>
    <t>職員が立ち会ってよろしいか、お伺いします。</t>
    <phoneticPr fontId="13"/>
  </si>
  <si>
    <t>令和　　 年　 　月 　　日</t>
    <phoneticPr fontId="103"/>
  </si>
  <si>
    <t>　　福岡県流域下水道事務所長　殿</t>
    <phoneticPr fontId="13"/>
  </si>
  <si>
    <t>　　下記の工事について、別紙のとおり工場検査要領書を提出致しますので、立会をお願いします。</t>
    <phoneticPr fontId="13"/>
  </si>
  <si>
    <t>3. 工　　期</t>
    <phoneticPr fontId="13"/>
  </si>
  <si>
    <t>令和　　　年　　　月　　　日</t>
    <phoneticPr fontId="103"/>
  </si>
  <si>
    <t>：</t>
    <phoneticPr fontId="13"/>
  </si>
  <si>
    <t>照合</t>
    <rPh sb="0" eb="2">
      <t>ショウゴウ</t>
    </rPh>
    <phoneticPr fontId="103"/>
  </si>
  <si>
    <t>施行</t>
    <rPh sb="0" eb="2">
      <t>セコウ</t>
    </rPh>
    <phoneticPr fontId="103"/>
  </si>
  <si>
    <t>様式第１号（第１３条関係）</t>
    <rPh sb="0" eb="2">
      <t>ヨウシキ</t>
    </rPh>
    <rPh sb="2" eb="3">
      <t>ダイ</t>
    </rPh>
    <rPh sb="4" eb="5">
      <t>ゴウ</t>
    </rPh>
    <rPh sb="6" eb="7">
      <t>ダイ</t>
    </rPh>
    <rPh sb="9" eb="10">
      <t>ジョウ</t>
    </rPh>
    <rPh sb="10" eb="12">
      <t>カンケイ</t>
    </rPh>
    <phoneticPr fontId="103"/>
  </si>
  <si>
    <t>〇公共</t>
    <rPh sb="1" eb="3">
      <t>コウキョウ</t>
    </rPh>
    <phoneticPr fontId="103"/>
  </si>
  <si>
    <t>起工</t>
    <rPh sb="0" eb="2">
      <t>キコウ</t>
    </rPh>
    <phoneticPr fontId="103"/>
  </si>
  <si>
    <t>第　　　　　号</t>
    <rPh sb="0" eb="1">
      <t>ダイ</t>
    </rPh>
    <rPh sb="6" eb="7">
      <t>ゴウ</t>
    </rPh>
    <phoneticPr fontId="103"/>
  </si>
  <si>
    <t>（　年災害）</t>
    <rPh sb="2" eb="5">
      <t>ネンサイガイ</t>
    </rPh>
    <phoneticPr fontId="103"/>
  </si>
  <si>
    <t>〇単独</t>
    <rPh sb="1" eb="3">
      <t>タンドク</t>
    </rPh>
    <phoneticPr fontId="103"/>
  </si>
  <si>
    <t>査定</t>
    <rPh sb="0" eb="2">
      <t>サテイ</t>
    </rPh>
    <phoneticPr fontId="103"/>
  </si>
  <si>
    <t>令和　　　年　　　月　　　日　起案</t>
    <rPh sb="0" eb="2">
      <t>レイワ</t>
    </rPh>
    <rPh sb="5" eb="6">
      <t>ネン</t>
    </rPh>
    <rPh sb="9" eb="10">
      <t>ガツ</t>
    </rPh>
    <rPh sb="13" eb="14">
      <t>ニチ</t>
    </rPh>
    <rPh sb="15" eb="17">
      <t>キアン</t>
    </rPh>
    <phoneticPr fontId="103"/>
  </si>
  <si>
    <t>庶務副長</t>
    <rPh sb="0" eb="4">
      <t>ショムフクチョウ</t>
    </rPh>
    <phoneticPr fontId="103"/>
  </si>
  <si>
    <t>庶務課長</t>
    <rPh sb="0" eb="4">
      <t>ショムカチョウ</t>
    </rPh>
    <phoneticPr fontId="103"/>
  </si>
  <si>
    <t>所長</t>
    <rPh sb="0" eb="2">
      <t>ショチョウ</t>
    </rPh>
    <phoneticPr fontId="103"/>
  </si>
  <si>
    <t>令和　　　年　　　月　　　日　決裁</t>
    <rPh sb="0" eb="2">
      <t>レイワ</t>
    </rPh>
    <rPh sb="5" eb="6">
      <t>ネン</t>
    </rPh>
    <rPh sb="9" eb="10">
      <t>ガツ</t>
    </rPh>
    <rPh sb="13" eb="14">
      <t>ニチ</t>
    </rPh>
    <rPh sb="15" eb="17">
      <t>ケッサイ</t>
    </rPh>
    <phoneticPr fontId="103"/>
  </si>
  <si>
    <t>本庁検査について、決裁のうえは、様式第１号</t>
    <rPh sb="0" eb="2">
      <t>ホンチョウ</t>
    </rPh>
    <rPh sb="2" eb="4">
      <t>ケンサ</t>
    </rPh>
    <rPh sb="9" eb="11">
      <t>ケッサイ</t>
    </rPh>
    <rPh sb="16" eb="18">
      <t>ヨウシキ</t>
    </rPh>
    <rPh sb="18" eb="19">
      <t>ダイ</t>
    </rPh>
    <rPh sb="20" eb="21">
      <t>ゴウ</t>
    </rPh>
    <phoneticPr fontId="103"/>
  </si>
  <si>
    <t>設備担当</t>
    <rPh sb="0" eb="2">
      <t>セツビ</t>
    </rPh>
    <rPh sb="2" eb="4">
      <t>タントウ</t>
    </rPh>
    <phoneticPr fontId="103"/>
  </si>
  <si>
    <t>庶務担当</t>
    <rPh sb="0" eb="4">
      <t>ショムタントウ</t>
    </rPh>
    <phoneticPr fontId="103"/>
  </si>
  <si>
    <t>設備副長</t>
    <rPh sb="0" eb="2">
      <t>セツビ</t>
    </rPh>
    <rPh sb="2" eb="4">
      <t>フクチョウ</t>
    </rPh>
    <phoneticPr fontId="103"/>
  </si>
  <si>
    <t>設備課長</t>
    <rPh sb="0" eb="4">
      <t>セツビカチョウ</t>
    </rPh>
    <phoneticPr fontId="103"/>
  </si>
  <si>
    <t>により建築都市総務課契約室長あて検査要求</t>
    <rPh sb="3" eb="7">
      <t>ケンチクトシ</t>
    </rPh>
    <rPh sb="7" eb="9">
      <t>ソウム</t>
    </rPh>
    <rPh sb="9" eb="10">
      <t>カ</t>
    </rPh>
    <rPh sb="10" eb="14">
      <t>ケイヤクシツチョウ</t>
    </rPh>
    <rPh sb="16" eb="20">
      <t>ケンサヨウキュウ</t>
    </rPh>
    <phoneticPr fontId="103"/>
  </si>
  <si>
    <t>してよろしいか、お伺いします。</t>
    <rPh sb="9" eb="10">
      <t>ウカガ</t>
    </rPh>
    <phoneticPr fontId="103"/>
  </si>
  <si>
    <t>竣工届</t>
    <rPh sb="0" eb="3">
      <t>シュンコウトドケ</t>
    </rPh>
    <phoneticPr fontId="103"/>
  </si>
  <si>
    <t>工事箇所</t>
    <rPh sb="0" eb="2">
      <t>コウジ</t>
    </rPh>
    <rPh sb="2" eb="4">
      <t>カショ</t>
    </rPh>
    <phoneticPr fontId="103"/>
  </si>
  <si>
    <t>請負金額</t>
    <rPh sb="0" eb="2">
      <t>ウケオイ</t>
    </rPh>
    <rPh sb="2" eb="4">
      <t>キンガク</t>
    </rPh>
    <phoneticPr fontId="103"/>
  </si>
  <si>
    <t>契約年月日</t>
    <rPh sb="0" eb="5">
      <t>ケイヤクネンガッピ</t>
    </rPh>
    <phoneticPr fontId="103"/>
  </si>
  <si>
    <t>竣工</t>
    <rPh sb="0" eb="2">
      <t>シュンコウ</t>
    </rPh>
    <phoneticPr fontId="103"/>
  </si>
  <si>
    <t>工事検査員任命伺</t>
    <rPh sb="0" eb="2">
      <t>コウジ</t>
    </rPh>
    <rPh sb="2" eb="5">
      <t>ケンサイン</t>
    </rPh>
    <rPh sb="5" eb="7">
      <t>ニンメイ</t>
    </rPh>
    <rPh sb="7" eb="8">
      <t>ウカガ</t>
    </rPh>
    <phoneticPr fontId="103"/>
  </si>
  <si>
    <t>上記工事の竣工検査について、下記のものを任命してよろしいか伺います。</t>
    <rPh sb="0" eb="2">
      <t>ジョウキ</t>
    </rPh>
    <rPh sb="2" eb="4">
      <t>コウジ</t>
    </rPh>
    <rPh sb="5" eb="9">
      <t>シュンコウケンサ</t>
    </rPh>
    <rPh sb="14" eb="16">
      <t>カキ</t>
    </rPh>
    <rPh sb="20" eb="22">
      <t>ニンメイ</t>
    </rPh>
    <rPh sb="29" eb="30">
      <t>ウカガ</t>
    </rPh>
    <phoneticPr fontId="103"/>
  </si>
  <si>
    <t>工事検査員</t>
    <rPh sb="0" eb="5">
      <t>コウジケンサイン</t>
    </rPh>
    <phoneticPr fontId="103"/>
  </si>
  <si>
    <t>　　　職　氏名</t>
    <rPh sb="3" eb="4">
      <t>ショク</t>
    </rPh>
    <rPh sb="5" eb="7">
      <t>シメイ</t>
    </rPh>
    <phoneticPr fontId="103"/>
  </si>
  <si>
    <t>受付印</t>
    <rPh sb="0" eb="3">
      <t>ウケツケイン</t>
    </rPh>
    <phoneticPr fontId="103"/>
  </si>
  <si>
    <t>出来形検査要求書（第　回）</t>
    <rPh sb="0" eb="5">
      <t>デキガタケンサ</t>
    </rPh>
    <rPh sb="5" eb="8">
      <t>ヨウキュウショ</t>
    </rPh>
    <rPh sb="9" eb="10">
      <t>ダイ</t>
    </rPh>
    <rPh sb="11" eb="12">
      <t>カイ</t>
    </rPh>
    <phoneticPr fontId="103"/>
  </si>
  <si>
    <t>出来高期日</t>
    <rPh sb="0" eb="3">
      <t>デキダカ</t>
    </rPh>
    <rPh sb="3" eb="5">
      <t>キジツ</t>
    </rPh>
    <phoneticPr fontId="103"/>
  </si>
  <si>
    <t>令和　　　年　　　月　　　日　現在高</t>
    <rPh sb="0" eb="2">
      <t>レイワ</t>
    </rPh>
    <rPh sb="5" eb="6">
      <t>ネン</t>
    </rPh>
    <rPh sb="9" eb="10">
      <t>ガツ</t>
    </rPh>
    <rPh sb="13" eb="14">
      <t>ニチ</t>
    </rPh>
    <rPh sb="15" eb="18">
      <t>ゲンザイダカ</t>
    </rPh>
    <phoneticPr fontId="103"/>
  </si>
  <si>
    <t>出来高請負金</t>
    <rPh sb="0" eb="3">
      <t>デキダカ</t>
    </rPh>
    <rPh sb="3" eb="6">
      <t>ウケオイキン</t>
    </rPh>
    <phoneticPr fontId="103"/>
  </si>
  <si>
    <t>（出来高率　　　％）</t>
    <rPh sb="1" eb="4">
      <t>デキダカ</t>
    </rPh>
    <rPh sb="4" eb="5">
      <t>リツ</t>
    </rPh>
    <phoneticPr fontId="103"/>
  </si>
  <si>
    <t>監督員氏名</t>
    <rPh sb="0" eb="3">
      <t>カントクイン</t>
    </rPh>
    <rPh sb="3" eb="5">
      <t>シメイ</t>
    </rPh>
    <phoneticPr fontId="103"/>
  </si>
  <si>
    <t>印</t>
    <rPh sb="0" eb="1">
      <t>イン</t>
    </rPh>
    <phoneticPr fontId="103"/>
  </si>
  <si>
    <t>上記工事の出来形検査について、下記のものを任命してよろしいか伺います。</t>
    <rPh sb="0" eb="2">
      <t>ジョウキ</t>
    </rPh>
    <rPh sb="2" eb="4">
      <t>コウジ</t>
    </rPh>
    <rPh sb="5" eb="8">
      <t>デキガタ</t>
    </rPh>
    <rPh sb="8" eb="10">
      <t>ケンサ</t>
    </rPh>
    <rPh sb="15" eb="17">
      <t>カキ</t>
    </rPh>
    <rPh sb="21" eb="23">
      <t>ニンメイ</t>
    </rPh>
    <rPh sb="30" eb="31">
      <t>ウカガ</t>
    </rPh>
    <phoneticPr fontId="103"/>
  </si>
  <si>
    <t>工事の部分使用について</t>
    <phoneticPr fontId="88"/>
  </si>
  <si>
    <t>記</t>
    <rPh sb="0" eb="1">
      <t>キ</t>
    </rPh>
    <phoneticPr fontId="88"/>
  </si>
  <si>
    <t>1．使用目的</t>
    <phoneticPr fontId="51"/>
  </si>
  <si>
    <t>2．使用部分</t>
    <phoneticPr fontId="51"/>
  </si>
  <si>
    <t>3．使用期間</t>
    <phoneticPr fontId="51"/>
  </si>
  <si>
    <t>自</t>
    <rPh sb="0" eb="1">
      <t>ジ</t>
    </rPh>
    <phoneticPr fontId="88"/>
  </si>
  <si>
    <t>至</t>
    <rPh sb="0" eb="1">
      <t>イタル</t>
    </rPh>
    <phoneticPr fontId="88"/>
  </si>
  <si>
    <t>4．使用者</t>
    <phoneticPr fontId="51"/>
  </si>
  <si>
    <t>5．その他</t>
    <phoneticPr fontId="51"/>
  </si>
  <si>
    <t>契101</t>
    <phoneticPr fontId="13"/>
  </si>
  <si>
    <t>竣401</t>
    <rPh sb="0" eb="1">
      <t>シュン</t>
    </rPh>
    <phoneticPr fontId="103"/>
  </si>
  <si>
    <t>共通項目入力シート</t>
    <rPh sb="0" eb="2">
      <t>キョウツウ</t>
    </rPh>
    <rPh sb="2" eb="4">
      <t>コウモク</t>
    </rPh>
    <rPh sb="4" eb="6">
      <t>ニュウリョク</t>
    </rPh>
    <phoneticPr fontId="13"/>
  </si>
  <si>
    <t>項目</t>
    <rPh sb="0" eb="2">
      <t>コウモク</t>
    </rPh>
    <phoneticPr fontId="13"/>
  </si>
  <si>
    <t>小項目</t>
    <rPh sb="0" eb="3">
      <t>ショウコウモク</t>
    </rPh>
    <phoneticPr fontId="13"/>
  </si>
  <si>
    <t>備考欄</t>
    <rPh sb="0" eb="2">
      <t>ビコウ</t>
    </rPh>
    <rPh sb="2" eb="3">
      <t>ラン</t>
    </rPh>
    <phoneticPr fontId="13"/>
  </si>
  <si>
    <t>予算年度</t>
    <rPh sb="0" eb="2">
      <t>ヨサン</t>
    </rPh>
    <rPh sb="2" eb="4">
      <t>ネンド</t>
    </rPh>
    <phoneticPr fontId="13"/>
  </si>
  <si>
    <r>
      <t>契約書鏡の左上に記載　　（例）「令和</t>
    </r>
    <r>
      <rPr>
        <sz val="11"/>
        <color rgb="FFFF0000"/>
        <rFont val="ＭＳ Ｐゴシック"/>
        <family val="3"/>
        <charset val="128"/>
      </rPr>
      <t>3</t>
    </r>
    <r>
      <rPr>
        <sz val="11"/>
        <rFont val="ＭＳ Ｐゴシック"/>
        <family val="3"/>
        <charset val="128"/>
      </rPr>
      <t>年度補助・・・」</t>
    </r>
    <rPh sb="0" eb="3">
      <t>ケイヤクショ</t>
    </rPh>
    <rPh sb="3" eb="4">
      <t>カガミ</t>
    </rPh>
    <rPh sb="5" eb="7">
      <t>ヒダリウエ</t>
    </rPh>
    <rPh sb="8" eb="10">
      <t>キサイ</t>
    </rPh>
    <rPh sb="13" eb="14">
      <t>レイ</t>
    </rPh>
    <rPh sb="16" eb="18">
      <t>レイワ</t>
    </rPh>
    <rPh sb="19" eb="21">
      <t>ネンド</t>
    </rPh>
    <rPh sb="21" eb="23">
      <t>ホジョ</t>
    </rPh>
    <phoneticPr fontId="13"/>
  </si>
  <si>
    <t>12345-001</t>
    <phoneticPr fontId="13"/>
  </si>
  <si>
    <r>
      <t>契約書鏡の左上に記載　　（例）「平成3年度補助第</t>
    </r>
    <r>
      <rPr>
        <sz val="11"/>
        <color indexed="10"/>
        <rFont val="ＭＳ Ｐゴシック"/>
        <family val="3"/>
        <charset val="128"/>
      </rPr>
      <t>12345-001</t>
    </r>
    <r>
      <rPr>
        <sz val="11"/>
        <rFont val="ＭＳ Ｐゴシック"/>
        <family val="3"/>
        <charset val="128"/>
      </rPr>
      <t>号」</t>
    </r>
    <rPh sb="0" eb="3">
      <t>ケイヤクショ</t>
    </rPh>
    <rPh sb="3" eb="4">
      <t>カガミ</t>
    </rPh>
    <rPh sb="5" eb="7">
      <t>ヒダリウエ</t>
    </rPh>
    <rPh sb="8" eb="10">
      <t>キサイ</t>
    </rPh>
    <rPh sb="13" eb="14">
      <t>レイ</t>
    </rPh>
    <rPh sb="16" eb="18">
      <t>ヘイセイ</t>
    </rPh>
    <rPh sb="19" eb="21">
      <t>ネンド</t>
    </rPh>
    <rPh sb="21" eb="23">
      <t>ホジョ</t>
    </rPh>
    <rPh sb="23" eb="24">
      <t>ダイ</t>
    </rPh>
    <rPh sb="33" eb="34">
      <t>ゴウ</t>
    </rPh>
    <phoneticPr fontId="13"/>
  </si>
  <si>
    <t>契約年度</t>
    <rPh sb="0" eb="4">
      <t>ケイヤクネンド</t>
    </rPh>
    <phoneticPr fontId="13"/>
  </si>
  <si>
    <t>事業名称</t>
    <rPh sb="0" eb="4">
      <t>ジギョウメイショウ</t>
    </rPh>
    <phoneticPr fontId="13"/>
  </si>
  <si>
    <t>○○流域下水道事業</t>
    <rPh sb="2" eb="9">
      <t>リュウイキゲスイドウジギョウ</t>
    </rPh>
    <phoneticPr fontId="13"/>
  </si>
  <si>
    <t>☆☆機械設備工事</t>
    <rPh sb="2" eb="8">
      <t>キカイセツビコウジ</t>
    </rPh>
    <phoneticPr fontId="13"/>
  </si>
  <si>
    <t>工事場所</t>
    <rPh sb="0" eb="4">
      <t>コウジバショ</t>
    </rPh>
    <phoneticPr fontId="13"/>
  </si>
  <si>
    <t>○○川浄化センター（□□ポンプ場）</t>
    <rPh sb="2" eb="3">
      <t>ガワ</t>
    </rPh>
    <rPh sb="3" eb="5">
      <t>ジョウカ</t>
    </rPh>
    <rPh sb="15" eb="16">
      <t>ジョウ</t>
    </rPh>
    <phoneticPr fontId="13"/>
  </si>
  <si>
    <t>ポンプ場の場合、センター名の後に（）書きで記載</t>
    <rPh sb="3" eb="4">
      <t>ジョウ</t>
    </rPh>
    <rPh sb="5" eb="7">
      <t>バアイ</t>
    </rPh>
    <rPh sb="12" eb="13">
      <t>メイ</t>
    </rPh>
    <rPh sb="14" eb="15">
      <t>アト</t>
    </rPh>
    <rPh sb="18" eb="19">
      <t>カ</t>
    </rPh>
    <rPh sb="21" eb="23">
      <t>キサイ</t>
    </rPh>
    <phoneticPr fontId="13"/>
  </si>
  <si>
    <t>工事期間</t>
    <rPh sb="0" eb="4">
      <t>コウジキカン</t>
    </rPh>
    <phoneticPr fontId="13"/>
  </si>
  <si>
    <t>契約金額</t>
    <rPh sb="0" eb="4">
      <t>ケイヤクキンガク</t>
    </rPh>
    <phoneticPr fontId="13"/>
  </si>
  <si>
    <t>￥</t>
    <phoneticPr fontId="13"/>
  </si>
  <si>
    <t>株式会社□□製作所</t>
    <rPh sb="0" eb="4">
      <t>カブシキガイシャ</t>
    </rPh>
    <rPh sb="6" eb="9">
      <t>セイサクジョ</t>
    </rPh>
    <phoneticPr fontId="13"/>
  </si>
  <si>
    <t>郵便番号</t>
    <rPh sb="0" eb="4">
      <t>ユウビンバンゴウ</t>
    </rPh>
    <phoneticPr fontId="13"/>
  </si>
  <si>
    <t>123-4567</t>
    <phoneticPr fontId="13"/>
  </si>
  <si>
    <t>電話番号</t>
    <rPh sb="0" eb="4">
      <t>デンワバンゴウ</t>
    </rPh>
    <phoneticPr fontId="13"/>
  </si>
  <si>
    <t>012-345-6789</t>
    <phoneticPr fontId="13"/>
  </si>
  <si>
    <t>現場代理人</t>
    <rPh sb="0" eb="5">
      <t>ゲンバダイリニン</t>
    </rPh>
    <phoneticPr fontId="13"/>
  </si>
  <si>
    <t>〇</t>
  </si>
  <si>
    <t>名前</t>
    <rPh sb="0" eb="2">
      <t>ナマエ</t>
    </rPh>
    <phoneticPr fontId="13"/>
  </si>
  <si>
    <t>福岡　次郎</t>
    <rPh sb="0" eb="2">
      <t>フクオカ</t>
    </rPh>
    <rPh sb="3" eb="5">
      <t>ジロウ</t>
    </rPh>
    <phoneticPr fontId="13"/>
  </si>
  <si>
    <t>書類作成時期に応じて、現場代理人の横に〇をつけて有効化することで、全書類に反映。</t>
    <rPh sb="0" eb="2">
      <t>ショルイ</t>
    </rPh>
    <rPh sb="2" eb="4">
      <t>サクセイ</t>
    </rPh>
    <rPh sb="4" eb="6">
      <t>ジキ</t>
    </rPh>
    <rPh sb="7" eb="8">
      <t>オウ</t>
    </rPh>
    <rPh sb="11" eb="16">
      <t>ゲンバダイリニン</t>
    </rPh>
    <rPh sb="17" eb="18">
      <t>ヨコ</t>
    </rPh>
    <rPh sb="24" eb="27">
      <t>ユウコウカ</t>
    </rPh>
    <rPh sb="33" eb="36">
      <t>ゼンショルイ</t>
    </rPh>
    <rPh sb="37" eb="39">
      <t>ハンエイ</t>
    </rPh>
    <phoneticPr fontId="13"/>
  </si>
  <si>
    <t>（工場製作期間）</t>
    <rPh sb="1" eb="7">
      <t>コウジョウセイサクキカン</t>
    </rPh>
    <phoneticPr fontId="13"/>
  </si>
  <si>
    <t>生年月日</t>
    <rPh sb="0" eb="4">
      <t>セイネンガッピ</t>
    </rPh>
    <phoneticPr fontId="13"/>
  </si>
  <si>
    <t>平成〇年〇月〇日</t>
    <rPh sb="0" eb="2">
      <t>ヘイセイ</t>
    </rPh>
    <rPh sb="3" eb="4">
      <t>ネン</t>
    </rPh>
    <rPh sb="5" eb="6">
      <t>ガツ</t>
    </rPh>
    <rPh sb="7" eb="8">
      <t>ニチ</t>
    </rPh>
    <phoneticPr fontId="13"/>
  </si>
  <si>
    <t>主任技術者</t>
    <rPh sb="0" eb="5">
      <t>シュニンギジュツシャ</t>
    </rPh>
    <phoneticPr fontId="13"/>
  </si>
  <si>
    <t>福岡　三郎</t>
    <rPh sb="0" eb="2">
      <t>フクオカ</t>
    </rPh>
    <rPh sb="3" eb="5">
      <t>サブロウ</t>
    </rPh>
    <phoneticPr fontId="13"/>
  </si>
  <si>
    <t>（監理技術者）</t>
    <rPh sb="1" eb="6">
      <t>カンリギジュツシャ</t>
    </rPh>
    <phoneticPr fontId="13"/>
  </si>
  <si>
    <t>（工場製作期間）</t>
    <rPh sb="1" eb="3">
      <t>コウジョウ</t>
    </rPh>
    <rPh sb="3" eb="7">
      <t>セイサクキカン</t>
    </rPh>
    <phoneticPr fontId="13"/>
  </si>
  <si>
    <t>昭和△年△月△日</t>
    <rPh sb="0" eb="2">
      <t>ショウワ</t>
    </rPh>
    <rPh sb="3" eb="4">
      <t>ネン</t>
    </rPh>
    <rPh sb="5" eb="6">
      <t>ガツ</t>
    </rPh>
    <rPh sb="7" eb="8">
      <t>ニチ</t>
    </rPh>
    <phoneticPr fontId="13"/>
  </si>
  <si>
    <t>（現地工事期間）</t>
    <rPh sb="1" eb="5">
      <t>ゲンチコウジ</t>
    </rPh>
    <rPh sb="5" eb="7">
      <t>キカン</t>
    </rPh>
    <phoneticPr fontId="13"/>
  </si>
  <si>
    <t>（現地工事期間）</t>
    <rPh sb="1" eb="3">
      <t>ゲンチ</t>
    </rPh>
    <rPh sb="3" eb="5">
      <t>コウジ</t>
    </rPh>
    <rPh sb="5" eb="7">
      <t>キカン</t>
    </rPh>
    <phoneticPr fontId="13"/>
  </si>
  <si>
    <t>福岡　花子</t>
    <rPh sb="0" eb="2">
      <t>フクオカ</t>
    </rPh>
    <rPh sb="3" eb="5">
      <t>ハナコ</t>
    </rPh>
    <phoneticPr fontId="13"/>
  </si>
  <si>
    <t>・入力欄（着色部）の項目に入力すればすべての様式に反映されます（誤りのないようにご注意下さい）</t>
    <rPh sb="1" eb="4">
      <t>ニュウリョクラン</t>
    </rPh>
    <rPh sb="5" eb="7">
      <t>チャクショク</t>
    </rPh>
    <rPh sb="7" eb="8">
      <t>ブ</t>
    </rPh>
    <rPh sb="10" eb="12">
      <t>コウモク</t>
    </rPh>
    <rPh sb="13" eb="15">
      <t>ニュウリョク</t>
    </rPh>
    <rPh sb="22" eb="24">
      <t>ヨウシキ</t>
    </rPh>
    <rPh sb="25" eb="27">
      <t>ハンエイ</t>
    </rPh>
    <rPh sb="32" eb="33">
      <t>アヤマ</t>
    </rPh>
    <rPh sb="41" eb="43">
      <t>チュウイ</t>
    </rPh>
    <rPh sb="43" eb="44">
      <t>クダ</t>
    </rPh>
    <phoneticPr fontId="13"/>
  </si>
  <si>
    <t>・様式で個別に記入が必要な項目については、直接入力または手書きによりご記入下さい。</t>
    <rPh sb="1" eb="3">
      <t>ヨウシキ</t>
    </rPh>
    <rPh sb="4" eb="6">
      <t>コベツ</t>
    </rPh>
    <rPh sb="7" eb="9">
      <t>キニュウ</t>
    </rPh>
    <rPh sb="10" eb="12">
      <t>ヒツヨウ</t>
    </rPh>
    <rPh sb="13" eb="15">
      <t>コウモク</t>
    </rPh>
    <rPh sb="21" eb="23">
      <t>チョクセツ</t>
    </rPh>
    <rPh sb="23" eb="25">
      <t>ニュウリョク</t>
    </rPh>
    <rPh sb="28" eb="30">
      <t>テガ</t>
    </rPh>
    <rPh sb="35" eb="37">
      <t>キニュウ</t>
    </rPh>
    <rPh sb="37" eb="38">
      <t>クダ</t>
    </rPh>
    <phoneticPr fontId="13"/>
  </si>
  <si>
    <t>・全ての様式を網羅しているわけではありませんので、提出書類については契約時及び監督員との協議においてご確認下さい</t>
    <rPh sb="1" eb="2">
      <t>スベ</t>
    </rPh>
    <rPh sb="4" eb="6">
      <t>ヨウシキ</t>
    </rPh>
    <rPh sb="7" eb="9">
      <t>モウラ</t>
    </rPh>
    <rPh sb="25" eb="27">
      <t>テイシュツ</t>
    </rPh>
    <rPh sb="27" eb="29">
      <t>ショルイ</t>
    </rPh>
    <rPh sb="34" eb="37">
      <t>ケイヤクジ</t>
    </rPh>
    <rPh sb="37" eb="38">
      <t>オヨ</t>
    </rPh>
    <rPh sb="39" eb="41">
      <t>カントク</t>
    </rPh>
    <rPh sb="41" eb="42">
      <t>イン</t>
    </rPh>
    <rPh sb="44" eb="46">
      <t>キョウギ</t>
    </rPh>
    <rPh sb="51" eb="53">
      <t>カクニン</t>
    </rPh>
    <rPh sb="53" eb="54">
      <t>クダ</t>
    </rPh>
    <phoneticPr fontId="13"/>
  </si>
  <si>
    <t>〇</t>
    <phoneticPr fontId="13"/>
  </si>
  <si>
    <t>別表１（建築物に係る解体工事）</t>
  </si>
  <si>
    <t>別表２（建築物に係る新築工事等（新築・増築・修繕・模様替））</t>
  </si>
  <si>
    <t>別表３（建築物以外のものに係る解体工事又は新築工事等（土木工事等））</t>
  </si>
  <si>
    <t>工程表（概略工程でよい）</t>
  </si>
  <si>
    <t>R5</t>
    <phoneticPr fontId="13"/>
  </si>
  <si>
    <t>R6</t>
    <phoneticPr fontId="13"/>
  </si>
  <si>
    <t>福岡　四郎</t>
    <rPh sb="0" eb="2">
      <t>フクオカ</t>
    </rPh>
    <rPh sb="3" eb="5">
      <t>シロウ</t>
    </rPh>
    <phoneticPr fontId="13"/>
  </si>
  <si>
    <t>福岡　五郎</t>
    <rPh sb="0" eb="2">
      <t>フクオカ</t>
    </rPh>
    <rPh sb="3" eb="5">
      <t>ゴロウ</t>
    </rPh>
    <phoneticPr fontId="13"/>
  </si>
  <si>
    <t>000-1111-2222</t>
    <phoneticPr fontId="13"/>
  </si>
  <si>
    <t>111-2222-3333</t>
    <phoneticPr fontId="13"/>
  </si>
  <si>
    <t>R5</t>
    <phoneticPr fontId="13"/>
  </si>
  <si>
    <t>自</t>
    <rPh sb="0" eb="1">
      <t>ジ</t>
    </rPh>
    <phoneticPr fontId="13"/>
  </si>
  <si>
    <t>至</t>
    <rPh sb="0" eb="1">
      <t>イタ</t>
    </rPh>
    <phoneticPr fontId="13"/>
  </si>
  <si>
    <t>代表者名</t>
    <rPh sb="0" eb="2">
      <t>ダイヒョウ</t>
    </rPh>
    <rPh sb="2" eb="3">
      <t>シャ</t>
    </rPh>
    <phoneticPr fontId="13"/>
  </si>
  <si>
    <t>（テーマで提案された内容のうち、実施できなくなった項目について、その理由と内容を記入する）
実施できなくなった項目
・A地点、B地点、C地点についてそれぞれ交通誘導員を一名配置する。
実施できなくなった理由
工事実施にあたり、地元自治会と協議した結果、工事用車両はC地点を通過しないこととしたので、C地点への誘導員配置を中止したい。</t>
    <rPh sb="5" eb="7">
      <t>テイアン</t>
    </rPh>
    <rPh sb="10" eb="12">
      <t>ナイヨウ</t>
    </rPh>
    <rPh sb="16" eb="18">
      <t>ジッシ</t>
    </rPh>
    <rPh sb="25" eb="27">
      <t>コウモク</t>
    </rPh>
    <rPh sb="34" eb="36">
      <t>リユウ</t>
    </rPh>
    <rPh sb="37" eb="39">
      <t>ナイヨウ</t>
    </rPh>
    <rPh sb="40" eb="42">
      <t>キニュウ</t>
    </rPh>
    <phoneticPr fontId="13"/>
  </si>
  <si>
    <t>（上記協議事項について、判定結果とその理由を記入する。）
自治会との協議は発注者も同席しての協議であり、協議内容については申し立てのとおりであるので、C地点への誘導員配備中止を承認する。</t>
    <rPh sb="1" eb="3">
      <t>ジョウキ</t>
    </rPh>
    <rPh sb="3" eb="5">
      <t>キョウギ</t>
    </rPh>
    <rPh sb="5" eb="7">
      <t>ジコウ</t>
    </rPh>
    <rPh sb="12" eb="14">
      <t>ハンテイ</t>
    </rPh>
    <rPh sb="14" eb="16">
      <t>ケッカ</t>
    </rPh>
    <rPh sb="19" eb="21">
      <t>リユウ</t>
    </rPh>
    <rPh sb="22" eb="24">
      <t>キニュウ</t>
    </rPh>
    <phoneticPr fontId="13"/>
  </si>
  <si>
    <t>工事箇所</t>
    <rPh sb="0" eb="4">
      <t>コウジカショ</t>
    </rPh>
    <phoneticPr fontId="13"/>
  </si>
  <si>
    <t>昭和　　　年　　　月　　　日</t>
    <rPh sb="0" eb="2">
      <t>ショウワ</t>
    </rPh>
    <rPh sb="5" eb="6">
      <t>ネン</t>
    </rPh>
    <rPh sb="9" eb="10">
      <t>ガツ</t>
    </rPh>
    <rPh sb="13" eb="14">
      <t>ニチ</t>
    </rPh>
    <phoneticPr fontId="48"/>
  </si>
  <si>
    <t>1. 氏名</t>
    <rPh sb="3" eb="5">
      <t>シメイ</t>
    </rPh>
    <phoneticPr fontId="48"/>
  </si>
  <si>
    <t>2. 生年月日</t>
    <rPh sb="3" eb="7">
      <t>セイネンガッピ</t>
    </rPh>
    <phoneticPr fontId="48"/>
  </si>
  <si>
    <t>3. 保有資格</t>
    <rPh sb="3" eb="5">
      <t>ホユウ</t>
    </rPh>
    <rPh sb="5" eb="7">
      <t>シカク</t>
    </rPh>
    <phoneticPr fontId="48"/>
  </si>
  <si>
    <t>4. 所属先</t>
    <rPh sb="3" eb="6">
      <t>ショゾクサキ</t>
    </rPh>
    <phoneticPr fontId="48"/>
  </si>
  <si>
    <t>電気主任技術者</t>
    <rPh sb="0" eb="7">
      <t>デンキシュニンギジュツシャ</t>
    </rPh>
    <phoneticPr fontId="48"/>
  </si>
  <si>
    <t>（　　　種）</t>
    <rPh sb="4" eb="5">
      <t>シュ</t>
    </rPh>
    <phoneticPr fontId="48"/>
  </si>
  <si>
    <t>￥</t>
    <phoneticPr fontId="13"/>
  </si>
  <si>
    <t>自</t>
    <rPh sb="0" eb="1">
      <t>ジ</t>
    </rPh>
    <phoneticPr fontId="13"/>
  </si>
  <si>
    <t>至</t>
    <rPh sb="0" eb="1">
      <t>イタ</t>
    </rPh>
    <phoneticPr fontId="13"/>
  </si>
  <si>
    <t>令和</t>
    <rPh sb="0" eb="2">
      <t>レイワ</t>
    </rPh>
    <phoneticPr fontId="13"/>
  </si>
  <si>
    <t>令和</t>
    <rPh sb="0" eb="2">
      <t>レイワ</t>
    </rPh>
    <phoneticPr fontId="13"/>
  </si>
  <si>
    <t>令和　　年　　月　　日</t>
    <rPh sb="0" eb="2">
      <t>レイワ</t>
    </rPh>
    <rPh sb="4" eb="5">
      <t>ネン</t>
    </rPh>
    <rPh sb="7" eb="8">
      <t>ガツ</t>
    </rPh>
    <rPh sb="10" eb="11">
      <t>ニチ</t>
    </rPh>
    <phoneticPr fontId="103"/>
  </si>
  <si>
    <t>第　　　　　　　　号</t>
    <rPh sb="0" eb="1">
      <t>ダイ</t>
    </rPh>
    <rPh sb="9" eb="10">
      <t>ゴウ</t>
    </rPh>
    <phoneticPr fontId="103"/>
  </si>
  <si>
    <t>￥</t>
    <phoneticPr fontId="13"/>
  </si>
  <si>
    <t>￥</t>
    <phoneticPr fontId="13"/>
  </si>
  <si>
    <t>印</t>
    <rPh sb="0" eb="1">
      <t>イン</t>
    </rPh>
    <phoneticPr fontId="13"/>
  </si>
  <si>
    <t>令和　　年　　月　　日</t>
    <rPh sb="0" eb="2">
      <t>レイワ</t>
    </rPh>
    <rPh sb="4" eb="5">
      <t>ネン</t>
    </rPh>
    <rPh sb="7" eb="8">
      <t>ガツ</t>
    </rPh>
    <rPh sb="10" eb="11">
      <t>ニチ</t>
    </rPh>
    <phoneticPr fontId="13"/>
  </si>
  <si>
    <t>補助第</t>
    <rPh sb="0" eb="2">
      <t>ホジョ</t>
    </rPh>
    <rPh sb="2" eb="3">
      <t>ダイ</t>
    </rPh>
    <phoneticPr fontId="103"/>
  </si>
  <si>
    <t>（製作期間）</t>
    <rPh sb="1" eb="5">
      <t>セイサクキカン</t>
    </rPh>
    <phoneticPr fontId="13"/>
  </si>
  <si>
    <t>（施工期間）</t>
    <rPh sb="1" eb="5">
      <t>セコウキカン</t>
    </rPh>
    <phoneticPr fontId="13"/>
  </si>
  <si>
    <r>
      <t>222-3333-</t>
    </r>
    <r>
      <rPr>
        <sz val="11"/>
        <color theme="1"/>
        <rFont val="ＭＳ Ｐゴシック"/>
        <family val="2"/>
        <charset val="128"/>
        <scheme val="minor"/>
      </rPr>
      <t>5555</t>
    </r>
    <phoneticPr fontId="13"/>
  </si>
  <si>
    <r>
      <t>333-</t>
    </r>
    <r>
      <rPr>
        <sz val="11"/>
        <color theme="1"/>
        <rFont val="ＭＳ Ｐゴシック"/>
        <family val="2"/>
        <charset val="128"/>
        <scheme val="minor"/>
      </rPr>
      <t>5555</t>
    </r>
    <r>
      <rPr>
        <sz val="11"/>
        <color theme="1"/>
        <rFont val="ＭＳ Ｐゴシック"/>
        <family val="2"/>
        <charset val="128"/>
        <scheme val="minor"/>
      </rPr>
      <t>-</t>
    </r>
    <r>
      <rPr>
        <sz val="11"/>
        <color theme="1"/>
        <rFont val="ＭＳ Ｐゴシック"/>
        <family val="2"/>
        <charset val="128"/>
        <scheme val="minor"/>
      </rPr>
      <t>7777</t>
    </r>
    <phoneticPr fontId="13"/>
  </si>
  <si>
    <t>主任技術者(監理技術者)</t>
    <rPh sb="0" eb="2">
      <t>シュニン</t>
    </rPh>
    <rPh sb="2" eb="5">
      <t>ギジュツシャ</t>
    </rPh>
    <phoneticPr fontId="13"/>
  </si>
  <si>
    <t>リスト</t>
    <phoneticPr fontId="13"/>
  </si>
  <si>
    <t>区分</t>
    <rPh sb="0" eb="2">
      <t>クブン</t>
    </rPh>
    <phoneticPr fontId="13"/>
  </si>
  <si>
    <t>期間</t>
    <rPh sb="0" eb="2">
      <t>キカン</t>
    </rPh>
    <phoneticPr fontId="13"/>
  </si>
  <si>
    <t>現場代理人</t>
    <rPh sb="0" eb="5">
      <t>ゲンバダイリニン</t>
    </rPh>
    <phoneticPr fontId="13"/>
  </si>
  <si>
    <t>主任技術者</t>
    <rPh sb="0" eb="5">
      <t>シュニンギジュツシャ</t>
    </rPh>
    <phoneticPr fontId="13"/>
  </si>
  <si>
    <t>監理技術者</t>
    <rPh sb="0" eb="5">
      <t>カンリギジュツシャ</t>
    </rPh>
    <phoneticPr fontId="13"/>
  </si>
  <si>
    <t>専門技術者</t>
    <rPh sb="0" eb="5">
      <t>センモンギジュツシャ</t>
    </rPh>
    <phoneticPr fontId="13"/>
  </si>
  <si>
    <t>工場製作</t>
    <rPh sb="0" eb="4">
      <t>コウジョウセイサク</t>
    </rPh>
    <phoneticPr fontId="13"/>
  </si>
  <si>
    <t>現地工事</t>
    <rPh sb="0" eb="4">
      <t>ゲンチコウジ</t>
    </rPh>
    <phoneticPr fontId="13"/>
  </si>
  <si>
    <t>全期間</t>
    <rPh sb="0" eb="3">
      <t>ゼンキカン</t>
    </rPh>
    <phoneticPr fontId="13"/>
  </si>
  <si>
    <t>資格名</t>
    <rPh sb="0" eb="2">
      <t>シカク</t>
    </rPh>
    <rPh sb="2" eb="3">
      <t>メイ</t>
    </rPh>
    <phoneticPr fontId="13"/>
  </si>
  <si>
    <t>資格番号</t>
    <rPh sb="0" eb="4">
      <t>シカクバンゴウ</t>
    </rPh>
    <phoneticPr fontId="13"/>
  </si>
  <si>
    <t>取得年月日</t>
    <rPh sb="0" eb="2">
      <t>シュトク</t>
    </rPh>
    <rPh sb="2" eb="5">
      <t>ネンガッピ</t>
    </rPh>
    <phoneticPr fontId="13"/>
  </si>
  <si>
    <t>自</t>
    <rPh sb="0" eb="1">
      <t>ジ</t>
    </rPh>
    <phoneticPr fontId="13"/>
  </si>
  <si>
    <t>至</t>
    <rPh sb="0" eb="1">
      <t>イタ</t>
    </rPh>
    <phoneticPr fontId="13"/>
  </si>
  <si>
    <t>監理技術者資格者証</t>
    <rPh sb="0" eb="5">
      <t>カンリギジュツシャ</t>
    </rPh>
    <rPh sb="5" eb="9">
      <t>シカクシャショウ</t>
    </rPh>
    <phoneticPr fontId="13"/>
  </si>
  <si>
    <t>資格番号</t>
    <rPh sb="0" eb="4">
      <t>シカクバンゴウ</t>
    </rPh>
    <phoneticPr fontId="13"/>
  </si>
  <si>
    <t>第１２３４５６７８号</t>
    <rPh sb="0" eb="1">
      <t>ダイ</t>
    </rPh>
    <rPh sb="9" eb="10">
      <t>ゴウ</t>
    </rPh>
    <phoneticPr fontId="13"/>
  </si>
  <si>
    <t>平成☆年☆月☆日</t>
    <rPh sb="0" eb="2">
      <t>ヘイセイ</t>
    </rPh>
    <rPh sb="3" eb="4">
      <t>ネン</t>
    </rPh>
    <rPh sb="5" eb="6">
      <t>ガツ</t>
    </rPh>
    <rPh sb="7" eb="8">
      <t>ニチ</t>
    </rPh>
    <phoneticPr fontId="13"/>
  </si>
  <si>
    <t>第９８７６５４３２号</t>
    <rPh sb="0" eb="1">
      <t>ダイ</t>
    </rPh>
    <rPh sb="9" eb="10">
      <t>ゴウ</t>
    </rPh>
    <phoneticPr fontId="13"/>
  </si>
  <si>
    <t>切替日</t>
    <rPh sb="0" eb="1">
      <t>キ</t>
    </rPh>
    <rPh sb="1" eb="2">
      <t>カ</t>
    </rPh>
    <rPh sb="2" eb="3">
      <t>ビ</t>
    </rPh>
    <phoneticPr fontId="13"/>
  </si>
  <si>
    <t>配置する技術者が「主任技術者」の場合のみ、主任技術者の横に〇をつける。</t>
    <rPh sb="0" eb="2">
      <t>ハイチ</t>
    </rPh>
    <rPh sb="4" eb="7">
      <t>ギジュツシャ</t>
    </rPh>
    <rPh sb="9" eb="14">
      <t>シュニンギジュツシャ</t>
    </rPh>
    <rPh sb="16" eb="18">
      <t>バアイ</t>
    </rPh>
    <rPh sb="21" eb="26">
      <t>シュニンギジュツシャ</t>
    </rPh>
    <rPh sb="27" eb="28">
      <t>ヨコ</t>
    </rPh>
    <phoneticPr fontId="13"/>
  </si>
  <si>
    <t>定めました</t>
    <rPh sb="0" eb="1">
      <t>サダ</t>
    </rPh>
    <phoneticPr fontId="13"/>
  </si>
  <si>
    <t>変更しました</t>
    <rPh sb="0" eb="2">
      <t>ヘンコウ</t>
    </rPh>
    <phoneticPr fontId="13"/>
  </si>
  <si>
    <t>〇</t>
    <phoneticPr fontId="13"/>
  </si>
  <si>
    <t xml:space="preserve">      福岡県流域下水道事務所長　　殿</t>
    <rPh sb="6" eb="9">
      <t>フクオカケン</t>
    </rPh>
    <rPh sb="9" eb="11">
      <t>リュウイキ</t>
    </rPh>
    <rPh sb="11" eb="14">
      <t>ゲスイドウ</t>
    </rPh>
    <rPh sb="14" eb="17">
      <t>ジムショ</t>
    </rPh>
    <rPh sb="17" eb="18">
      <t>チョウ</t>
    </rPh>
    <rPh sb="20" eb="21">
      <t>ドノ</t>
    </rPh>
    <phoneticPr fontId="13"/>
  </si>
  <si>
    <t xml:space="preserve">      福岡県流域下水道事務所長</t>
    <rPh sb="6" eb="9">
      <t>フクオカケン</t>
    </rPh>
    <rPh sb="9" eb="11">
      <t>リュウイキ</t>
    </rPh>
    <rPh sb="11" eb="14">
      <t>ゲスイドウ</t>
    </rPh>
    <rPh sb="14" eb="17">
      <t>ジムショ</t>
    </rPh>
    <rPh sb="17" eb="18">
      <t>チョウ</t>
    </rPh>
    <phoneticPr fontId="13"/>
  </si>
  <si>
    <t>設備課副長</t>
    <rPh sb="0" eb="3">
      <t>セツビカ</t>
    </rPh>
    <rPh sb="3" eb="5">
      <t>フクチョウ</t>
    </rPh>
    <phoneticPr fontId="13"/>
  </si>
  <si>
    <r>
      <t>再生資源利用実施書　―建設資材搬入工事用―　　　　　　（表面）　</t>
    </r>
    <r>
      <rPr>
        <sz val="9"/>
        <rFont val="ＭＳ Ｐゴシック"/>
        <family val="3"/>
        <charset val="128"/>
      </rPr>
      <t>※２</t>
    </r>
    <rPh sb="0" eb="4">
      <t>サイセイシゲン</t>
    </rPh>
    <rPh sb="4" eb="6">
      <t>リヨウ</t>
    </rPh>
    <rPh sb="6" eb="9">
      <t>ジッシショ</t>
    </rPh>
    <rPh sb="11" eb="13">
      <t>ケンセツ</t>
    </rPh>
    <rPh sb="13" eb="15">
      <t>シザイ</t>
    </rPh>
    <rPh sb="15" eb="17">
      <t>ハンニュウ</t>
    </rPh>
    <rPh sb="17" eb="20">
      <t>コウジヨウ</t>
    </rPh>
    <rPh sb="28" eb="30">
      <t>オモテメン</t>
    </rPh>
    <phoneticPr fontId="13"/>
  </si>
  <si>
    <r>
      <t>再生資源利用促進実施書　―建設副産物搬出工事用―　　（裏面）　</t>
    </r>
    <r>
      <rPr>
        <sz val="9"/>
        <rFont val="ＭＳ Ｐゴシック"/>
        <family val="3"/>
        <charset val="128"/>
      </rPr>
      <t>※２</t>
    </r>
    <rPh sb="0" eb="4">
      <t>サイセイシゲン</t>
    </rPh>
    <rPh sb="4" eb="6">
      <t>リヨウ</t>
    </rPh>
    <rPh sb="6" eb="8">
      <t>ソクシン</t>
    </rPh>
    <rPh sb="8" eb="11">
      <t>ジッシショ</t>
    </rPh>
    <rPh sb="13" eb="15">
      <t>ケンセツ</t>
    </rPh>
    <rPh sb="15" eb="18">
      <t>フクサンブツ</t>
    </rPh>
    <rPh sb="18" eb="20">
      <t>ハンシュツ</t>
    </rPh>
    <rPh sb="20" eb="23">
      <t>コウジヨウ</t>
    </rPh>
    <rPh sb="27" eb="29">
      <t>ウラメン</t>
    </rPh>
    <phoneticPr fontId="13"/>
  </si>
  <si>
    <t>※２　資源利用促進法に定められた一定規模以上の工事の場合</t>
    <rPh sb="3" eb="5">
      <t>シゲン</t>
    </rPh>
    <rPh sb="5" eb="7">
      <t>リヨウ</t>
    </rPh>
    <rPh sb="7" eb="9">
      <t>ソクシン</t>
    </rPh>
    <rPh sb="9" eb="10">
      <t>ホウ</t>
    </rPh>
    <rPh sb="11" eb="12">
      <t>サダ</t>
    </rPh>
    <rPh sb="16" eb="22">
      <t>イッテイキボイジョウ</t>
    </rPh>
    <rPh sb="23" eb="25">
      <t>コウジ</t>
    </rPh>
    <rPh sb="26" eb="28">
      <t>バアイ</t>
    </rPh>
    <phoneticPr fontId="13"/>
  </si>
  <si>
    <t>様式－９</t>
    <rPh sb="0" eb="2">
      <t>ヨウシキ</t>
    </rPh>
    <phoneticPr fontId="13"/>
  </si>
  <si>
    <t>工 事 打 合 せ 簿</t>
    <rPh sb="0" eb="1">
      <t>コウ</t>
    </rPh>
    <rPh sb="2" eb="3">
      <t>コト</t>
    </rPh>
    <rPh sb="4" eb="5">
      <t>ダ</t>
    </rPh>
    <rPh sb="6" eb="7">
      <t>ゴウ</t>
    </rPh>
    <rPh sb="10" eb="11">
      <t>ボ</t>
    </rPh>
    <phoneticPr fontId="13"/>
  </si>
  <si>
    <t>発議者</t>
    <rPh sb="0" eb="3">
      <t>ハツギシャ</t>
    </rPh>
    <phoneticPr fontId="13"/>
  </si>
  <si>
    <t>□発注者</t>
    <rPh sb="1" eb="4">
      <t>ハッチュウシャ</t>
    </rPh>
    <phoneticPr fontId="13"/>
  </si>
  <si>
    <t>□受注者</t>
    <rPh sb="1" eb="4">
      <t>ジュチュウシャ</t>
    </rPh>
    <phoneticPr fontId="13"/>
  </si>
  <si>
    <t>発議年月日</t>
    <rPh sb="0" eb="2">
      <t>ハツギ</t>
    </rPh>
    <rPh sb="2" eb="5">
      <t>ネンガッピ</t>
    </rPh>
    <phoneticPr fontId="13"/>
  </si>
  <si>
    <t>発議事項</t>
    <rPh sb="0" eb="2">
      <t>ハツギ</t>
    </rPh>
    <rPh sb="2" eb="4">
      <t>ジコウ</t>
    </rPh>
    <phoneticPr fontId="13"/>
  </si>
  <si>
    <t>　□指示　　　□協議　　　□通知　　　□承諾　　　□報告　　　□提出</t>
    <rPh sb="2" eb="4">
      <t>シジ</t>
    </rPh>
    <rPh sb="8" eb="10">
      <t>キョウギ</t>
    </rPh>
    <rPh sb="14" eb="16">
      <t>ツウチ</t>
    </rPh>
    <rPh sb="20" eb="22">
      <t>ショウダク</t>
    </rPh>
    <rPh sb="26" eb="28">
      <t>ホウコク</t>
    </rPh>
    <rPh sb="32" eb="34">
      <t>テイシュツ</t>
    </rPh>
    <phoneticPr fontId="13"/>
  </si>
  <si>
    <t>□その他</t>
    <rPh sb="3" eb="4">
      <t>タ</t>
    </rPh>
    <phoneticPr fontId="13"/>
  </si>
  <si>
    <t>）</t>
    <phoneticPr fontId="13"/>
  </si>
  <si>
    <t>工事名</t>
    <rPh sb="0" eb="2">
      <t>コウジ</t>
    </rPh>
    <rPh sb="2" eb="3">
      <t>メイ</t>
    </rPh>
    <phoneticPr fontId="13"/>
  </si>
  <si>
    <t>（内容）</t>
    <rPh sb="1" eb="3">
      <t>ナイヨウ</t>
    </rPh>
    <phoneticPr fontId="13"/>
  </si>
  <si>
    <t>添付図</t>
    <rPh sb="0" eb="2">
      <t>テンプ</t>
    </rPh>
    <rPh sb="2" eb="3">
      <t>ズ</t>
    </rPh>
    <phoneticPr fontId="13"/>
  </si>
  <si>
    <t>発注者</t>
    <rPh sb="0" eb="3">
      <t>ハッチュウシャ</t>
    </rPh>
    <phoneticPr fontId="13"/>
  </si>
  <si>
    <t>上記について</t>
    <rPh sb="0" eb="2">
      <t>ジョウキ</t>
    </rPh>
    <phoneticPr fontId="13"/>
  </si>
  <si>
    <t>□指示</t>
    <rPh sb="1" eb="3">
      <t>シジ</t>
    </rPh>
    <phoneticPr fontId="13"/>
  </si>
  <si>
    <t>□承諾</t>
    <rPh sb="1" eb="3">
      <t>ショウダク</t>
    </rPh>
    <phoneticPr fontId="13"/>
  </si>
  <si>
    <t>□協議</t>
    <rPh sb="1" eb="3">
      <t>キョウギ</t>
    </rPh>
    <phoneticPr fontId="13"/>
  </si>
  <si>
    <t>□提出</t>
    <rPh sb="1" eb="3">
      <t>テイシュツ</t>
    </rPh>
    <phoneticPr fontId="13"/>
  </si>
  <si>
    <t>□受理</t>
    <rPh sb="1" eb="3">
      <t>ジュリ</t>
    </rPh>
    <phoneticPr fontId="13"/>
  </si>
  <si>
    <t>します。</t>
    <phoneticPr fontId="13"/>
  </si>
  <si>
    <t>処理</t>
    <rPh sb="0" eb="2">
      <t>ショリ</t>
    </rPh>
    <phoneticPr fontId="13"/>
  </si>
  <si>
    <t>・</t>
    <phoneticPr fontId="13"/>
  </si>
  <si>
    <t>年月日：</t>
    <rPh sb="0" eb="3">
      <t>ネンガッピ</t>
    </rPh>
    <phoneticPr fontId="13"/>
  </si>
  <si>
    <t>　　　　　　年　　　月　　　日</t>
    <rPh sb="6" eb="7">
      <t>ネン</t>
    </rPh>
    <rPh sb="10" eb="11">
      <t>ガツ</t>
    </rPh>
    <rPh sb="14" eb="15">
      <t>ニチ</t>
    </rPh>
    <phoneticPr fontId="13"/>
  </si>
  <si>
    <t>受注者</t>
    <rPh sb="0" eb="3">
      <t>ジュチュウシャシャ</t>
    </rPh>
    <phoneticPr fontId="13"/>
  </si>
  <si>
    <t>□報告</t>
    <rPh sb="1" eb="3">
      <t>ホウコク</t>
    </rPh>
    <phoneticPr fontId="13"/>
  </si>
  <si>
    <t>□その他</t>
    <phoneticPr fontId="13"/>
  </si>
  <si>
    <t>現　場
代理人</t>
    <rPh sb="0" eb="1">
      <t>ウツツ</t>
    </rPh>
    <rPh sb="2" eb="3">
      <t>バ</t>
    </rPh>
    <rPh sb="4" eb="7">
      <t>ダイリニン</t>
    </rPh>
    <phoneticPr fontId="13"/>
  </si>
  <si>
    <t>主　任
（監　理）
技術者</t>
    <rPh sb="0" eb="1">
      <t>シュ</t>
    </rPh>
    <rPh sb="2" eb="3">
      <t>ニン</t>
    </rPh>
    <rPh sb="5" eb="6">
      <t>ラン</t>
    </rPh>
    <rPh sb="7" eb="8">
      <t>リ</t>
    </rPh>
    <rPh sb="10" eb="13">
      <t>ギジュツシャ</t>
    </rPh>
    <phoneticPr fontId="13"/>
  </si>
  <si>
    <t>工期内で、現場代理人を変更しない場合は、「現地工事期間」に記入。</t>
    <rPh sb="0" eb="3">
      <t>コウキナイ</t>
    </rPh>
    <rPh sb="5" eb="10">
      <t>ゲンバダイリニン</t>
    </rPh>
    <rPh sb="11" eb="13">
      <t>ヘンコウ</t>
    </rPh>
    <rPh sb="16" eb="18">
      <t>バアイ</t>
    </rPh>
    <rPh sb="21" eb="27">
      <t>ゲンチコウジキカン</t>
    </rPh>
    <rPh sb="29" eb="31">
      <t>キニュウ</t>
    </rPh>
    <phoneticPr fontId="13"/>
  </si>
  <si>
    <t>工期内で、主任技術者（監理技術者）を変更しない場合は、「現地工事期間」に記入。</t>
    <rPh sb="0" eb="3">
      <t>コウキナイ</t>
    </rPh>
    <rPh sb="5" eb="10">
      <t>シュニンギジュツシャ</t>
    </rPh>
    <rPh sb="11" eb="16">
      <t>カンリギジュツシャ</t>
    </rPh>
    <rPh sb="18" eb="20">
      <t>ヘンコウ</t>
    </rPh>
    <rPh sb="23" eb="25">
      <t>バアイ</t>
    </rPh>
    <rPh sb="28" eb="34">
      <t>ゲンチコウジキカン</t>
    </rPh>
    <rPh sb="36" eb="38">
      <t>キニュウ</t>
    </rPh>
    <phoneticPr fontId="13"/>
  </si>
  <si>
    <t>担当者　</t>
    <rPh sb="0" eb="3">
      <t>タントウシャ</t>
    </rPh>
    <phoneticPr fontId="13"/>
  </si>
  <si>
    <t>発注者</t>
    <rPh sb="0" eb="3">
      <t>ハッチュウシャ</t>
    </rPh>
    <phoneticPr fontId="13"/>
  </si>
  <si>
    <t>監督員</t>
    <rPh sb="0" eb="3">
      <t>カントクイン</t>
    </rPh>
    <phoneticPr fontId="13"/>
  </si>
  <si>
    <t>氏名</t>
    <rPh sb="0" eb="2">
      <t>シメイ</t>
    </rPh>
    <phoneticPr fontId="13"/>
  </si>
  <si>
    <t>福岡県流域下水道事務所</t>
    <rPh sb="0" eb="3">
      <t>フクオカケン</t>
    </rPh>
    <rPh sb="3" eb="11">
      <t>リュウイキゲスイドウジムショ</t>
    </rPh>
    <phoneticPr fontId="13"/>
  </si>
  <si>
    <t>担当者</t>
    <rPh sb="0" eb="3">
      <t>タントウシャ</t>
    </rPh>
    <phoneticPr fontId="13"/>
  </si>
  <si>
    <t>設備課副長</t>
    <rPh sb="0" eb="3">
      <t>セツビカ</t>
    </rPh>
    <rPh sb="3" eb="5">
      <t>フクチョウ</t>
    </rPh>
    <phoneticPr fontId="13"/>
  </si>
  <si>
    <t>設備課長</t>
    <rPh sb="0" eb="4">
      <t>セツビカチョウ</t>
    </rPh>
    <phoneticPr fontId="13"/>
  </si>
  <si>
    <t>上記内容について、承諾します。</t>
    <rPh sb="0" eb="2">
      <t>ジョウキ</t>
    </rPh>
    <rPh sb="2" eb="4">
      <t>ナイヨウ</t>
    </rPh>
    <rPh sb="9" eb="11">
      <t>ショウダク</t>
    </rPh>
    <phoneticPr fontId="13"/>
  </si>
  <si>
    <t>現場代理人</t>
    <rPh sb="0" eb="5">
      <t>ゲンバダイリニン</t>
    </rPh>
    <phoneticPr fontId="13"/>
  </si>
  <si>
    <t>印</t>
    <rPh sb="0" eb="1">
      <t>イン</t>
    </rPh>
    <phoneticPr fontId="13"/>
  </si>
  <si>
    <t>令和　　　年　　　月　　　日</t>
    <rPh sb="0" eb="2">
      <t>レイワ</t>
    </rPh>
    <rPh sb="5" eb="6">
      <t>ネン</t>
    </rPh>
    <rPh sb="9" eb="10">
      <t>ガツ</t>
    </rPh>
    <rPh sb="13" eb="14">
      <t>ニチ</t>
    </rPh>
    <phoneticPr fontId="13"/>
  </si>
  <si>
    <t>□</t>
    <phoneticPr fontId="13"/>
  </si>
  <si>
    <t>■</t>
    <phoneticPr fontId="13"/>
  </si>
  <si>
    <t>担当者</t>
    <rPh sb="0" eb="3">
      <t>タントウシャ</t>
    </rPh>
    <phoneticPr fontId="13"/>
  </si>
  <si>
    <t>設備課副長</t>
    <rPh sb="0" eb="3">
      <t>セツビカ</t>
    </rPh>
    <rPh sb="3" eb="5">
      <t>フクチョウ</t>
    </rPh>
    <phoneticPr fontId="13"/>
  </si>
  <si>
    <t>設備課長</t>
    <rPh sb="0" eb="3">
      <t>セツビカ</t>
    </rPh>
    <rPh sb="3" eb="4">
      <t>チョウ</t>
    </rPh>
    <phoneticPr fontId="13"/>
  </si>
  <si>
    <t>説　　　明　　　書</t>
    <rPh sb="0" eb="1">
      <t>セツ</t>
    </rPh>
    <rPh sb="4" eb="5">
      <t>ミン</t>
    </rPh>
    <rPh sb="8" eb="9">
      <t>ショ</t>
    </rPh>
    <phoneticPr fontId="13"/>
  </si>
  <si>
    <t>設備課副長</t>
    <rPh sb="0" eb="5">
      <t>セツビカフクチョウ</t>
    </rPh>
    <phoneticPr fontId="13"/>
  </si>
  <si>
    <t>設備課長</t>
    <rPh sb="0" eb="4">
      <t>セツビカチョウ</t>
    </rPh>
    <phoneticPr fontId="13"/>
  </si>
  <si>
    <t>庶務課長</t>
    <rPh sb="0" eb="4">
      <t>ショムカチョウ</t>
    </rPh>
    <phoneticPr fontId="13"/>
  </si>
  <si>
    <t>所長</t>
    <rPh sb="0" eb="2">
      <t>ショチョウ</t>
    </rPh>
    <phoneticPr fontId="13"/>
  </si>
  <si>
    <t>担当者</t>
    <rPh sb="0" eb="3">
      <t>タントウシャ</t>
    </rPh>
    <phoneticPr fontId="13"/>
  </si>
  <si>
    <t>設備課副長</t>
    <rPh sb="0" eb="5">
      <t>セツビカフクチョウ</t>
    </rPh>
    <phoneticPr fontId="13"/>
  </si>
  <si>
    <t>設備課長</t>
    <rPh sb="0" eb="4">
      <t>セツビカチョウ</t>
    </rPh>
    <phoneticPr fontId="13"/>
  </si>
  <si>
    <t>庶務課長</t>
    <rPh sb="0" eb="4">
      <t>ショムカチョウ</t>
    </rPh>
    <phoneticPr fontId="13"/>
  </si>
  <si>
    <t>所長</t>
    <rPh sb="0" eb="2">
      <t>ショチョウ</t>
    </rPh>
    <phoneticPr fontId="13"/>
  </si>
  <si>
    <t>□</t>
    <phoneticPr fontId="13"/>
  </si>
  <si>
    <t>■</t>
    <phoneticPr fontId="13"/>
  </si>
  <si>
    <t>　　　4　資格者証・講習修了証（写）（両面共）および、雇用関係証明書類を添付すること。</t>
    <rPh sb="5" eb="9">
      <t>シカクシャショウ</t>
    </rPh>
    <rPh sb="10" eb="15">
      <t>コウシュウシュウリョウショウ</t>
    </rPh>
    <rPh sb="16" eb="17">
      <t>ウツシ</t>
    </rPh>
    <rPh sb="19" eb="21">
      <t>リョウメン</t>
    </rPh>
    <rPh sb="21" eb="22">
      <t>トモ</t>
    </rPh>
    <rPh sb="27" eb="31">
      <t>コヨウカンケイ</t>
    </rPh>
    <rPh sb="31" eb="33">
      <t>ショウメイ</t>
    </rPh>
    <rPh sb="33" eb="35">
      <t>ショルイ</t>
    </rPh>
    <rPh sb="36" eb="38">
      <t>テンプ</t>
    </rPh>
    <phoneticPr fontId="13"/>
  </si>
  <si>
    <t>　　　2　指定建設業(土木工事業､建築工事業､電気工事業､造園工事業､管工事業､鋼構造物工事業､</t>
    <phoneticPr fontId="13"/>
  </si>
  <si>
    <t>　　　3　調査基準価格を下回った価格で契約する場合の条件（低価格入札）</t>
    <rPh sb="29" eb="32">
      <t>テイカカク</t>
    </rPh>
    <rPh sb="32" eb="34">
      <t>ニュウサツ</t>
    </rPh>
    <phoneticPr fontId="13"/>
  </si>
  <si>
    <t>収集運搬が2つの地域にまたがる場合、以下のことに留意すること。</t>
    <rPh sb="0" eb="2">
      <t>シュウシュウ</t>
    </rPh>
    <rPh sb="2" eb="4">
      <t>ウンパン</t>
    </rPh>
    <rPh sb="8" eb="10">
      <t>チイキ</t>
    </rPh>
    <rPh sb="15" eb="17">
      <t>バアイ</t>
    </rPh>
    <rPh sb="18" eb="20">
      <t>イカ</t>
    </rPh>
    <rPh sb="24" eb="26">
      <t>リュウイ</t>
    </rPh>
    <phoneticPr fontId="13"/>
  </si>
  <si>
    <t>マニフェスト伝票の写し（建設系廃棄物マニフェスト）　　※１</t>
    <rPh sb="6" eb="8">
      <t>デンピョウ</t>
    </rPh>
    <rPh sb="9" eb="10">
      <t>ウツ</t>
    </rPh>
    <rPh sb="12" eb="15">
      <t>ケンセツケイ</t>
    </rPh>
    <rPh sb="15" eb="18">
      <t>ハイキブツ</t>
    </rPh>
    <phoneticPr fontId="13"/>
  </si>
  <si>
    <t>※１　報告書作成時点での最新のものを添付すること。</t>
    <rPh sb="3" eb="6">
      <t>ホウコクショ</t>
    </rPh>
    <rPh sb="6" eb="10">
      <t>サクセイジテン</t>
    </rPh>
    <rPh sb="12" eb="14">
      <t>サイシン</t>
    </rPh>
    <rPh sb="18" eb="20">
      <t>テンプ</t>
    </rPh>
    <phoneticPr fontId="13"/>
  </si>
  <si>
    <t>m3</t>
  </si>
  <si>
    <t>令和　　　　年　　　　月　　　　日</t>
    <rPh sb="0" eb="2">
      <t>レイワ</t>
    </rPh>
    <rPh sb="6" eb="7">
      <t>ネン</t>
    </rPh>
    <rPh sb="11" eb="12">
      <t>ツキ</t>
    </rPh>
    <rPh sb="16" eb="17">
      <t>ヒ</t>
    </rPh>
    <phoneticPr fontId="13"/>
  </si>
  <si>
    <t>令和　　　　年　　　　月　　　　日</t>
    <rPh sb="0" eb="2">
      <t>レイワ</t>
    </rPh>
    <phoneticPr fontId="13"/>
  </si>
  <si>
    <t>■</t>
    <phoneticPr fontId="13"/>
  </si>
  <si>
    <t>□</t>
    <phoneticPr fontId="13"/>
  </si>
  <si>
    <t>参考</t>
    <rPh sb="0" eb="2">
      <t>サンコウ</t>
    </rPh>
    <phoneticPr fontId="13"/>
  </si>
  <si>
    <r>
      <t>参</t>
    </r>
    <r>
      <rPr>
        <sz val="11"/>
        <rFont val="ＭＳ Ｐゴシック"/>
        <family val="3"/>
        <charset val="128"/>
      </rPr>
      <t>4</t>
    </r>
    <rPh sb="0" eb="1">
      <t>サン</t>
    </rPh>
    <phoneticPr fontId="13"/>
  </si>
  <si>
    <t>施1001</t>
    <rPh sb="0" eb="1">
      <t>ホドコ</t>
    </rPh>
    <phoneticPr fontId="13"/>
  </si>
  <si>
    <t>「切替日」については、「工場製作期間」と「現地工事期間」で技術者が変わる場合、</t>
    <rPh sb="1" eb="3">
      <t>キリカエ</t>
    </rPh>
    <rPh sb="3" eb="4">
      <t>ビ</t>
    </rPh>
    <rPh sb="33" eb="34">
      <t>カ</t>
    </rPh>
    <phoneticPr fontId="13"/>
  </si>
  <si>
    <t>「工場製作期間」の最終日を記入。変わらない場合は空白。</t>
    <rPh sb="16" eb="17">
      <t>カ</t>
    </rPh>
    <rPh sb="21" eb="23">
      <t>バアイ</t>
    </rPh>
    <rPh sb="24" eb="26">
      <t>クウハク</t>
    </rPh>
    <phoneticPr fontId="13"/>
  </si>
  <si>
    <t>施602</t>
    <rPh sb="0" eb="1">
      <t>ホドコ</t>
    </rPh>
    <phoneticPr fontId="13"/>
  </si>
  <si>
    <t>施603</t>
    <rPh sb="0" eb="1">
      <t>ホドコ</t>
    </rPh>
    <phoneticPr fontId="13"/>
  </si>
  <si>
    <t>施702</t>
    <rPh sb="0" eb="1">
      <t>シ</t>
    </rPh>
    <phoneticPr fontId="13"/>
  </si>
  <si>
    <t>施1101</t>
    <rPh sb="0" eb="1">
      <t>ホドコ</t>
    </rPh>
    <phoneticPr fontId="13"/>
  </si>
  <si>
    <t>施1201</t>
    <rPh sb="0" eb="1">
      <t>ホドコ</t>
    </rPh>
    <phoneticPr fontId="13"/>
  </si>
  <si>
    <t>施1301</t>
    <rPh sb="0" eb="1">
      <t>ホドコ</t>
    </rPh>
    <phoneticPr fontId="13"/>
  </si>
  <si>
    <t>施1302</t>
    <rPh sb="0" eb="1">
      <t>セ</t>
    </rPh>
    <phoneticPr fontId="13"/>
  </si>
  <si>
    <t>施1303</t>
    <rPh sb="0" eb="1">
      <t>ホドコ</t>
    </rPh>
    <phoneticPr fontId="13"/>
  </si>
  <si>
    <t>施1401</t>
    <rPh sb="0" eb="1">
      <t>ホドコ</t>
    </rPh>
    <phoneticPr fontId="13"/>
  </si>
  <si>
    <t>施1402</t>
    <rPh sb="0" eb="1">
      <t>ホドコ</t>
    </rPh>
    <phoneticPr fontId="13"/>
  </si>
  <si>
    <t>葉、その他添付資料</t>
    <rPh sb="0" eb="1">
      <t>ハ</t>
    </rPh>
    <rPh sb="4" eb="5">
      <t>タ</t>
    </rPh>
    <rPh sb="5" eb="7">
      <t>テンプ</t>
    </rPh>
    <rPh sb="7" eb="9">
      <t>シリョウ</t>
    </rPh>
    <phoneticPr fontId="13"/>
  </si>
  <si>
    <t>・　その他（活動の内容が分かる資料があれば）</t>
    <rPh sb="4" eb="5">
      <t>タ</t>
    </rPh>
    <rPh sb="6" eb="8">
      <t>カツドウ</t>
    </rPh>
    <rPh sb="9" eb="11">
      <t>ナイヨウ</t>
    </rPh>
    <rPh sb="12" eb="13">
      <t>ワ</t>
    </rPh>
    <rPh sb="15" eb="17">
      <t>シリョウ</t>
    </rPh>
    <phoneticPr fontId="103"/>
  </si>
  <si>
    <t>担当者</t>
    <rPh sb="0" eb="3">
      <t>タントウシャ</t>
    </rPh>
    <phoneticPr fontId="13"/>
  </si>
  <si>
    <t>設備課副長</t>
    <rPh sb="0" eb="5">
      <t>セツビカフクチョウ</t>
    </rPh>
    <phoneticPr fontId="13"/>
  </si>
  <si>
    <t>設備課長</t>
    <rPh sb="0" eb="4">
      <t>セツビカチョウ</t>
    </rPh>
    <phoneticPr fontId="13"/>
  </si>
  <si>
    <t>現場代理人 　</t>
    <phoneticPr fontId="13"/>
  </si>
  <si>
    <t>　標記について、工事請負契約書第34条第1項に基づき、下記のとおり</t>
    <rPh sb="23" eb="24">
      <t>モト</t>
    </rPh>
    <phoneticPr fontId="191"/>
  </si>
  <si>
    <t>部分使用することを協議する。</t>
    <rPh sb="9" eb="11">
      <t>キョウギ</t>
    </rPh>
    <phoneticPr fontId="88"/>
  </si>
  <si>
    <t>暴力的組織排除
確認チェック欄</t>
    <rPh sb="0" eb="2">
      <t>ボウリョク</t>
    </rPh>
    <rPh sb="2" eb="3">
      <t>テキ</t>
    </rPh>
    <rPh sb="3" eb="5">
      <t>ソシキ</t>
    </rPh>
    <rPh sb="5" eb="7">
      <t>ハイジョ</t>
    </rPh>
    <rPh sb="8" eb="10">
      <t>カクニン</t>
    </rPh>
    <rPh sb="14" eb="15">
      <t>ラン</t>
    </rPh>
    <phoneticPr fontId="13"/>
  </si>
  <si>
    <t>配合計画書</t>
    <rPh sb="0" eb="2">
      <t>ハイゴウ</t>
    </rPh>
    <rPh sb="2" eb="4">
      <t>ケイカク</t>
    </rPh>
    <rPh sb="4" eb="5">
      <t>ショ</t>
    </rPh>
    <phoneticPr fontId="13"/>
  </si>
  <si>
    <t>総使用量</t>
    <rPh sb="0" eb="1">
      <t>ソウ</t>
    </rPh>
    <rPh sb="1" eb="4">
      <t>シヨウリョウ</t>
    </rPh>
    <phoneticPr fontId="13"/>
  </si>
  <si>
    <t>パターン１</t>
    <phoneticPr fontId="13"/>
  </si>
  <si>
    <t>パターン２</t>
  </si>
  <si>
    <t>パターン３</t>
  </si>
  <si>
    <t>パターン４</t>
  </si>
  <si>
    <t>打設日ごとにσ7強度とσ28強度それぞれ１回の試験</t>
    <rPh sb="0" eb="3">
      <t>ダセツビ</t>
    </rPh>
    <rPh sb="8" eb="10">
      <t>キョウド</t>
    </rPh>
    <rPh sb="14" eb="16">
      <t>キョウド</t>
    </rPh>
    <rPh sb="21" eb="22">
      <t>カイ</t>
    </rPh>
    <rPh sb="23" eb="25">
      <t>シケン</t>
    </rPh>
    <phoneticPr fontId="13"/>
  </si>
  <si>
    <t>50m3ごとにσ7強度とσ28強度のそれぞれ１回の試験</t>
    <rPh sb="9" eb="11">
      <t>キョウド</t>
    </rPh>
    <rPh sb="15" eb="17">
      <t>キョウド</t>
    </rPh>
    <rPh sb="23" eb="24">
      <t>カイ</t>
    </rPh>
    <rPh sb="25" eb="27">
      <t>シケン</t>
    </rPh>
    <phoneticPr fontId="13"/>
  </si>
  <si>
    <t>１回以上の試験
（またはJIS工場の品質証明等）</t>
    <rPh sb="1" eb="4">
      <t>カイイジョウ</t>
    </rPh>
    <rPh sb="5" eb="7">
      <t>シケン</t>
    </rPh>
    <rPh sb="15" eb="17">
      <t>コウジョウ</t>
    </rPh>
    <rPh sb="18" eb="22">
      <t>ヒンシツショウメイ</t>
    </rPh>
    <rPh sb="22" eb="23">
      <t>トウ</t>
    </rPh>
    <phoneticPr fontId="13"/>
  </si>
  <si>
    <t>左記のうちσ7強度の試験</t>
    <rPh sb="0" eb="2">
      <t>サキ</t>
    </rPh>
    <rPh sb="7" eb="9">
      <t>キョウド</t>
    </rPh>
    <rPh sb="10" eb="12">
      <t>シケン</t>
    </rPh>
    <phoneticPr fontId="13"/>
  </si>
  <si>
    <t>左記以外の試験</t>
    <rPh sb="0" eb="2">
      <t>サキ</t>
    </rPh>
    <rPh sb="2" eb="4">
      <t>イガイ</t>
    </rPh>
    <rPh sb="5" eb="7">
      <t>シケン</t>
    </rPh>
    <phoneticPr fontId="13"/>
  </si>
  <si>
    <t>-</t>
    <phoneticPr fontId="13"/>
  </si>
  <si>
    <t>-</t>
    <phoneticPr fontId="13"/>
  </si>
  <si>
    <t>打設日ごとにσ7強度とσ28強度のそれぞれ１回の試験</t>
    <rPh sb="0" eb="3">
      <t>ダセツビ</t>
    </rPh>
    <rPh sb="8" eb="10">
      <t>キョウド</t>
    </rPh>
    <rPh sb="14" eb="16">
      <t>キョウド</t>
    </rPh>
    <rPh sb="22" eb="23">
      <t>カイ</t>
    </rPh>
    <rPh sb="24" eb="26">
      <t>シケン</t>
    </rPh>
    <phoneticPr fontId="13"/>
  </si>
  <si>
    <t>頻度</t>
    <rPh sb="0" eb="2">
      <t>ヒンド</t>
    </rPh>
    <phoneticPr fontId="13"/>
  </si>
  <si>
    <t>試験内容</t>
    <rPh sb="0" eb="2">
      <t>シケン</t>
    </rPh>
    <rPh sb="2" eb="4">
      <t>ナイヨウ</t>
    </rPh>
    <phoneticPr fontId="13"/>
  </si>
  <si>
    <t>公的試験機関による試験</t>
    <rPh sb="0" eb="4">
      <t>コウテキシケン</t>
    </rPh>
    <rPh sb="4" eb="6">
      <t>キカン</t>
    </rPh>
    <rPh sb="9" eb="11">
      <t>シケン</t>
    </rPh>
    <phoneticPr fontId="13"/>
  </si>
  <si>
    <t>自主管理試験</t>
    <rPh sb="0" eb="4">
      <t>ジシュカンリ</t>
    </rPh>
    <rPh sb="4" eb="6">
      <t>シケン</t>
    </rPh>
    <phoneticPr fontId="13"/>
  </si>
  <si>
    <t>打設日ごとにσ7強度とσ28強度それぞれ２回の試験
（午前・午後それぞれ各１回）</t>
    <rPh sb="0" eb="3">
      <t>ダセツビ</t>
    </rPh>
    <rPh sb="8" eb="10">
      <t>キョウド</t>
    </rPh>
    <rPh sb="14" eb="16">
      <t>キョウド</t>
    </rPh>
    <rPh sb="21" eb="22">
      <t>カイ</t>
    </rPh>
    <rPh sb="23" eb="25">
      <t>シケン</t>
    </rPh>
    <rPh sb="27" eb="29">
      <t>ゴゼン</t>
    </rPh>
    <rPh sb="30" eb="32">
      <t>ゴゴ</t>
    </rPh>
    <rPh sb="36" eb="37">
      <t>カク</t>
    </rPh>
    <rPh sb="38" eb="39">
      <t>カイ</t>
    </rPh>
    <phoneticPr fontId="13"/>
  </si>
  <si>
    <t>左記のうちσ28強度の試験</t>
    <rPh sb="0" eb="2">
      <t>サキ</t>
    </rPh>
    <rPh sb="8" eb="10">
      <t>キョウド</t>
    </rPh>
    <rPh sb="11" eb="13">
      <t>シケン</t>
    </rPh>
    <phoneticPr fontId="13"/>
  </si>
  <si>
    <t>品質管理試験の頻度及び試験実施機関</t>
    <rPh sb="0" eb="2">
      <t>ヒンシツ</t>
    </rPh>
    <rPh sb="2" eb="6">
      <t>カンリシケン</t>
    </rPh>
    <rPh sb="7" eb="9">
      <t>ヒンド</t>
    </rPh>
    <rPh sb="9" eb="10">
      <t>オヨ</t>
    </rPh>
    <rPh sb="11" eb="13">
      <t>シケン</t>
    </rPh>
    <rPh sb="13" eb="15">
      <t>ジッシ</t>
    </rPh>
    <rPh sb="15" eb="17">
      <t>キカン</t>
    </rPh>
    <phoneticPr fontId="13"/>
  </si>
  <si>
    <t>受注者</t>
    <rPh sb="0" eb="3">
      <t>ジュチュウシャ</t>
    </rPh>
    <phoneticPr fontId="13"/>
  </si>
  <si>
    <t>受注者　　住所　</t>
    <rPh sb="0" eb="3">
      <t>ジュチュウシャ</t>
    </rPh>
    <rPh sb="5" eb="7">
      <t>ジュウショ</t>
    </rPh>
    <phoneticPr fontId="13"/>
  </si>
  <si>
    <t>受注者</t>
    <rPh sb="0" eb="3">
      <t>ジュチュウシャ</t>
    </rPh>
    <phoneticPr fontId="103"/>
  </si>
  <si>
    <t>（受注者）　殿</t>
    <rPh sb="1" eb="4">
      <t>ジュチュウシャ</t>
    </rPh>
    <rPh sb="6" eb="7">
      <t>ドノ</t>
    </rPh>
    <phoneticPr fontId="13"/>
  </si>
  <si>
    <t>（受注者）　　</t>
    <rPh sb="1" eb="4">
      <t>ジュチュウシャ</t>
    </rPh>
    <phoneticPr fontId="13"/>
  </si>
  <si>
    <t>受 注 者</t>
    <rPh sb="0" eb="1">
      <t>ウケ</t>
    </rPh>
    <rPh sb="2" eb="3">
      <t>チュウ</t>
    </rPh>
    <rPh sb="4" eb="5">
      <t>モノ</t>
    </rPh>
    <phoneticPr fontId="13"/>
  </si>
  <si>
    <t>工事受注者名</t>
    <rPh sb="2" eb="5">
      <t>ジュチュウシャ</t>
    </rPh>
    <phoneticPr fontId="13"/>
  </si>
  <si>
    <r>
      <t>工 事 受</t>
    </r>
    <r>
      <rPr>
        <sz val="11"/>
        <rFont val="ＭＳ Ｐゴシック"/>
        <family val="3"/>
        <charset val="128"/>
      </rPr>
      <t xml:space="preserve"> </t>
    </r>
    <r>
      <rPr>
        <sz val="11"/>
        <rFont val="ＭＳ Ｐゴシック"/>
        <family val="3"/>
        <charset val="128"/>
      </rPr>
      <t>注 額</t>
    </r>
    <rPh sb="4" eb="5">
      <t>ウケ</t>
    </rPh>
    <rPh sb="6" eb="7">
      <t>チュウ</t>
    </rPh>
    <phoneticPr fontId="13"/>
  </si>
  <si>
    <t>受注者（ＪＶの場合は、代表者）</t>
    <rPh sb="0" eb="3">
      <t>ジュチュウシャ</t>
    </rPh>
    <rPh sb="7" eb="9">
      <t>バアイ</t>
    </rPh>
    <rPh sb="11" eb="14">
      <t>ダイヒョウシャ</t>
    </rPh>
    <phoneticPr fontId="13"/>
  </si>
  <si>
    <t>内　　　容　　　（受注者記入）</t>
    <rPh sb="0" eb="1">
      <t>ナイ</t>
    </rPh>
    <rPh sb="4" eb="5">
      <t>カタチ</t>
    </rPh>
    <rPh sb="9" eb="12">
      <t>ジュチュウシャ</t>
    </rPh>
    <rPh sb="12" eb="14">
      <t>キニュウ</t>
    </rPh>
    <phoneticPr fontId="13"/>
  </si>
  <si>
    <t xml:space="preserve">受注者 </t>
    <rPh sb="0" eb="3">
      <t>ジュチュウシャ</t>
    </rPh>
    <phoneticPr fontId="13"/>
  </si>
  <si>
    <t>工事受注者 　</t>
    <rPh sb="2" eb="5">
      <t>ジュチュウシャ</t>
    </rPh>
    <phoneticPr fontId="13"/>
  </si>
  <si>
    <t xml:space="preserve">受注者 </t>
    <rPh sb="0" eb="3">
      <t>ジュチュウシャ</t>
    </rPh>
    <phoneticPr fontId="48"/>
  </si>
  <si>
    <t xml:space="preserve">工事受注者 </t>
    <rPh sb="2" eb="4">
      <t>ジュチュウ</t>
    </rPh>
    <phoneticPr fontId="13"/>
  </si>
  <si>
    <t xml:space="preserve">工事受注者 </t>
    <rPh sb="0" eb="2">
      <t>コウジ</t>
    </rPh>
    <rPh sb="2" eb="4">
      <t>ジュチュウ</t>
    </rPh>
    <phoneticPr fontId="13"/>
  </si>
  <si>
    <t>工事受注者名</t>
    <rPh sb="0" eb="2">
      <t>コウジ</t>
    </rPh>
    <rPh sb="2" eb="5">
      <t>ジュチュウシャ</t>
    </rPh>
    <rPh sb="5" eb="6">
      <t>シャメイ</t>
    </rPh>
    <phoneticPr fontId="13"/>
  </si>
  <si>
    <t>請求者（住所）</t>
    <phoneticPr fontId="13"/>
  </si>
  <si>
    <t>受注者　住所　氏名　印</t>
    <rPh sb="0" eb="2">
      <t>ジュチュウ</t>
    </rPh>
    <rPh sb="2" eb="3">
      <t>シャ</t>
    </rPh>
    <rPh sb="4" eb="6">
      <t>ジュウショ</t>
    </rPh>
    <rPh sb="7" eb="9">
      <t>シメイ</t>
    </rPh>
    <rPh sb="10" eb="11">
      <t>イン</t>
    </rPh>
    <phoneticPr fontId="13"/>
  </si>
  <si>
    <t>受 注 者</t>
    <rPh sb="0" eb="1">
      <t>ウケ</t>
    </rPh>
    <rPh sb="2" eb="3">
      <t>チュウ</t>
    </rPh>
    <phoneticPr fontId="13"/>
  </si>
  <si>
    <t>受注者名</t>
    <rPh sb="0" eb="3">
      <t>ジュチュウシャ</t>
    </rPh>
    <rPh sb="3" eb="4">
      <t>メイ</t>
    </rPh>
    <phoneticPr fontId="13"/>
  </si>
  <si>
    <t>受注者住所</t>
    <rPh sb="0" eb="3">
      <t>ジュチュウシャ</t>
    </rPh>
    <rPh sb="3" eb="5">
      <t>ジュウショ</t>
    </rPh>
    <phoneticPr fontId="13"/>
  </si>
  <si>
    <t>令和５年９月</t>
    <rPh sb="0" eb="2">
      <t>レイワ</t>
    </rPh>
    <rPh sb="3" eb="4">
      <t>ネン</t>
    </rPh>
    <rPh sb="5" eb="6">
      <t>ガツ</t>
    </rPh>
    <phoneticPr fontId="13"/>
  </si>
  <si>
    <t>あと施工アンカー施工申請書</t>
    <rPh sb="2" eb="4">
      <t>セコウ</t>
    </rPh>
    <rPh sb="8" eb="10">
      <t>セコウ</t>
    </rPh>
    <rPh sb="10" eb="12">
      <t>シンセイ</t>
    </rPh>
    <rPh sb="12" eb="13">
      <t>ショ</t>
    </rPh>
    <phoneticPr fontId="13"/>
  </si>
  <si>
    <r>
      <t>下記の</t>
    </r>
    <r>
      <rPr>
        <sz val="11"/>
        <rFont val="ＭＳ Ｐゴシック"/>
        <family val="3"/>
        <charset val="128"/>
      </rPr>
      <t>あと施工アンカーを使用したいので、ご承諾願います。</t>
    </r>
    <rPh sb="5" eb="7">
      <t>セコウ</t>
    </rPh>
    <rPh sb="12" eb="14">
      <t>シヨウ</t>
    </rPh>
    <rPh sb="21" eb="23">
      <t>ショウダク</t>
    </rPh>
    <rPh sb="23" eb="24">
      <t>ネガ</t>
    </rPh>
    <phoneticPr fontId="13"/>
  </si>
  <si>
    <r>
      <rPr>
        <sz val="11"/>
        <rFont val="ＭＳ Ｐゴシック"/>
        <family val="3"/>
        <charset val="128"/>
      </rPr>
      <t>あと施工アンカーカタログ</t>
    </r>
    <rPh sb="2" eb="4">
      <t>セコウ</t>
    </rPh>
    <phoneticPr fontId="13"/>
  </si>
  <si>
    <t>注3)　受注者は、工事竣工後履行したことが確認できる書類（写真、納品書、材料試験結果書など）を本紙に添付し提出すること</t>
    <rPh sb="4" eb="7">
      <t>ジュチュウシャ</t>
    </rPh>
    <rPh sb="9" eb="11">
      <t>コウジ</t>
    </rPh>
    <rPh sb="11" eb="13">
      <t>シュンコウ</t>
    </rPh>
    <rPh sb="13" eb="14">
      <t>ゴ</t>
    </rPh>
    <rPh sb="14" eb="16">
      <t>リコウ</t>
    </rPh>
    <rPh sb="21" eb="23">
      <t>カクニン</t>
    </rPh>
    <rPh sb="26" eb="28">
      <t>ショルイ</t>
    </rPh>
    <rPh sb="29" eb="31">
      <t>シャシン</t>
    </rPh>
    <rPh sb="32" eb="35">
      <t>ノウヒンショ</t>
    </rPh>
    <rPh sb="36" eb="38">
      <t>ザイリョウ</t>
    </rPh>
    <rPh sb="38" eb="40">
      <t>シケン</t>
    </rPh>
    <rPh sb="40" eb="42">
      <t>ケッカ</t>
    </rPh>
    <rPh sb="42" eb="43">
      <t>ショ</t>
    </rPh>
    <rPh sb="47" eb="49">
      <t>ホンシ</t>
    </rPh>
    <rPh sb="50" eb="52">
      <t>テンプ</t>
    </rPh>
    <rPh sb="53" eb="55">
      <t>テイシュツ</t>
    </rPh>
    <phoneticPr fontId="13"/>
  </si>
  <si>
    <t xml:space="preserve">      ・簡易な施工計画履行確認表</t>
    <rPh sb="7" eb="9">
      <t>カンイ</t>
    </rPh>
    <rPh sb="10" eb="12">
      <t>セコウ</t>
    </rPh>
    <rPh sb="12" eb="14">
      <t>ケイカク</t>
    </rPh>
    <rPh sb="14" eb="16">
      <t>リコウ</t>
    </rPh>
    <rPh sb="16" eb="18">
      <t>カクニン</t>
    </rPh>
    <rPh sb="18" eb="19">
      <t>ヒョウ</t>
    </rPh>
    <phoneticPr fontId="13"/>
  </si>
  <si>
    <t>簡易な施工計画履行確認表</t>
    <rPh sb="0" eb="2">
      <t>カンイ</t>
    </rPh>
    <rPh sb="3" eb="5">
      <t>セコウ</t>
    </rPh>
    <rPh sb="5" eb="7">
      <t>ケイカク</t>
    </rPh>
    <rPh sb="7" eb="9">
      <t>リコウ</t>
    </rPh>
    <rPh sb="9" eb="11">
      <t>カクニン</t>
    </rPh>
    <rPh sb="11" eb="12">
      <t>ヒョウ</t>
    </rPh>
    <phoneticPr fontId="13"/>
  </si>
  <si>
    <t>注2)　評価欄には、計画どおり履行されたかどうかについて記入する（○：問題なく実施した  ×：実施していない   －：確認できない、履行できない）</t>
    <rPh sb="4" eb="6">
      <t>ヒョウカ</t>
    </rPh>
    <rPh sb="6" eb="7">
      <t>ラン</t>
    </rPh>
    <rPh sb="10" eb="12">
      <t>ケイカク</t>
    </rPh>
    <rPh sb="15" eb="17">
      <t>リコウ</t>
    </rPh>
    <rPh sb="28" eb="30">
      <t>キニュウ</t>
    </rPh>
    <rPh sb="35" eb="37">
      <t>モンダイ</t>
    </rPh>
    <rPh sb="59" eb="61">
      <t>カクニン</t>
    </rPh>
    <rPh sb="66" eb="68">
      <t>リコウ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</si>
</sst>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176" formatCode="#,###"/>
    <numFmt numFmtId="177" formatCode="#,##0;\-#,##0;&quot;-&quot;"/>
    <numFmt numFmtId="178" formatCode="[$-411]gggee&quot;年&quot;mm&quot;月&quot;dd&quot;日&quot;"/>
    <numFmt numFmtId="179" formatCode="[$-411]ggg\ ee&quot;年 &quot;mm&quot;月 &quot;dd&quot;日&quot;"/>
    <numFmt numFmtId="180" formatCode="[$-411]ggg\ \ \ \ \ \ ee&quot;年 &quot;\ \ \ \ \ mm&quot;月 &quot;\ \ \ \ \ dd&quot;日&quot;"/>
    <numFmt numFmtId="181" formatCode="0.0"/>
    <numFmt numFmtId="182" formatCode="[$-411]ggge&quot;年&quot;m&quot;月&quot;d&quot;日&quot;;@"/>
    <numFmt numFmtId="183" formatCode="[$-411]ggg\ ee&quot;年 &quot;m&quot;月 &quot;d&quot;日&quot;"/>
    <numFmt numFmtId="184" formatCode="0_ "/>
    <numFmt numFmtId="185" formatCode="[$-800411]ggge&quot;年&quot;m&quot;月&quot;d&quot;日&quot;;@"/>
    <numFmt numFmtId="186" formatCode="0.0&quot;m3&quot;"/>
  </numFmts>
  <fonts count="19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6"/>
      <name val="ＭＳ Ｐゴシック"/>
      <family val="3"/>
      <charset val="128"/>
    </font>
    <font>
      <b/>
      <sz val="11"/>
      <name val="ＭＳ Ｐゴシック"/>
      <family val="3"/>
      <charset val="128"/>
    </font>
    <font>
      <sz val="20"/>
      <name val="ＭＳ Ｐゴシック"/>
      <family val="3"/>
      <charset val="128"/>
    </font>
    <font>
      <sz val="22"/>
      <name val="ＭＳ Ｐゴシック"/>
      <family val="3"/>
      <charset val="128"/>
    </font>
    <font>
      <sz val="8"/>
      <name val="ＭＳ Ｐ明朝"/>
      <family val="1"/>
      <charset val="128"/>
    </font>
    <font>
      <b/>
      <sz val="8"/>
      <name val="ＭＳ Ｐゴシック"/>
      <family val="3"/>
      <charset val="128"/>
    </font>
    <font>
      <sz val="12"/>
      <name val="ＭＳ Ｐゴシック"/>
      <family val="3"/>
      <charset val="128"/>
    </font>
    <font>
      <sz val="7"/>
      <name val="ＭＳ Ｐゴシック"/>
      <family val="3"/>
      <charset val="128"/>
    </font>
    <font>
      <vertAlign val="superscript"/>
      <sz val="8"/>
      <name val="ＭＳ Ｐゴシック"/>
      <family val="3"/>
      <charset val="128"/>
    </font>
    <font>
      <u/>
      <sz val="8"/>
      <name val="ＭＳ Ｐゴシック"/>
      <family val="3"/>
      <charset val="128"/>
    </font>
    <font>
      <sz val="14"/>
      <name val="ＭＳ 明朝"/>
      <family val="1"/>
      <charset val="128"/>
    </font>
    <font>
      <sz val="10"/>
      <name val="Osaka"/>
      <family val="3"/>
      <charset val="128"/>
    </font>
    <font>
      <sz val="10"/>
      <color indexed="8"/>
      <name val="Arial"/>
      <family val="2"/>
    </font>
    <font>
      <b/>
      <sz val="12"/>
      <name val="Arial"/>
      <family val="2"/>
    </font>
    <font>
      <sz val="10"/>
      <name val="Arial"/>
      <family val="2"/>
    </font>
    <font>
      <sz val="11"/>
      <name val="ＭＳ Ｐゴシック"/>
      <family val="3"/>
      <charset val="128"/>
    </font>
    <font>
      <sz val="11"/>
      <name val="ＭＳ Ｐ明朝"/>
      <family val="1"/>
      <charset val="128"/>
    </font>
    <font>
      <b/>
      <sz val="16"/>
      <name val="ＭＳ Ｐゴシック"/>
      <family val="3"/>
      <charset val="128"/>
    </font>
    <font>
      <b/>
      <sz val="18"/>
      <name val="ＭＳ Ｐゴシック"/>
      <family val="3"/>
      <charset val="128"/>
    </font>
    <font>
      <sz val="11"/>
      <name val="ＭＳ Ｐゴシック"/>
      <family val="3"/>
      <charset val="128"/>
    </font>
    <font>
      <vertAlign val="superscript"/>
      <sz val="11"/>
      <name val="ＭＳ Ｐゴシック"/>
      <family val="3"/>
      <charset val="128"/>
    </font>
    <font>
      <sz val="11"/>
      <color indexed="10"/>
      <name val="ＭＳ Ｐゴシック"/>
      <family val="3"/>
      <charset val="128"/>
    </font>
    <font>
      <sz val="8"/>
      <color indexed="10"/>
      <name val="ＭＳ Ｐゴシック"/>
      <family val="3"/>
      <charset val="128"/>
    </font>
    <font>
      <sz val="11"/>
      <color indexed="13"/>
      <name val="ＭＳ Ｐゴシック"/>
      <family val="3"/>
      <charset val="128"/>
    </font>
    <font>
      <sz val="11"/>
      <color indexed="9"/>
      <name val="ＭＳ Ｐゴシック"/>
      <family val="3"/>
      <charset val="128"/>
    </font>
    <font>
      <sz val="9"/>
      <color indexed="81"/>
      <name val="ＭＳ Ｐゴシック"/>
      <family val="3"/>
      <charset val="128"/>
    </font>
    <font>
      <sz val="10"/>
      <name val="ＭＳ Ｐ明朝"/>
      <family val="1"/>
      <charset val="128"/>
    </font>
    <font>
      <sz val="10"/>
      <color indexed="10"/>
      <name val="ＭＳ Ｐゴシック"/>
      <family val="3"/>
      <charset val="128"/>
    </font>
    <font>
      <sz val="11"/>
      <name val="ＭＳ ゴシック"/>
      <family val="3"/>
      <charset val="128"/>
    </font>
    <font>
      <sz val="6"/>
      <name val="ＭＳ ゴシック"/>
      <family val="3"/>
      <charset val="128"/>
    </font>
    <font>
      <sz val="24"/>
      <name val="ＭＳ ゴシック"/>
      <family val="3"/>
      <charset val="128"/>
    </font>
    <font>
      <sz val="10"/>
      <name val="ＭＳ ゴシック"/>
      <family val="3"/>
      <charset val="128"/>
    </font>
    <font>
      <sz val="11"/>
      <name val="ＭＳ 明朝"/>
      <family val="1"/>
      <charset val="128"/>
    </font>
    <font>
      <sz val="8"/>
      <name val="ＭＳ 明朝"/>
      <family val="1"/>
      <charset val="128"/>
    </font>
    <font>
      <sz val="22"/>
      <name val="ＭＳ 明朝"/>
      <family val="1"/>
      <charset val="128"/>
    </font>
    <font>
      <sz val="10.5"/>
      <name val="ＭＳ 明朝"/>
      <family val="1"/>
      <charset val="128"/>
    </font>
    <font>
      <b/>
      <sz val="11"/>
      <color indexed="81"/>
      <name val="ＭＳ Ｐゴシック"/>
      <family val="3"/>
      <charset val="128"/>
    </font>
    <font>
      <sz val="12"/>
      <name val="ＭＳ 明朝"/>
      <family val="1"/>
      <charset val="128"/>
    </font>
    <font>
      <b/>
      <sz val="10.5"/>
      <name val="ＭＳ 明朝"/>
      <family val="1"/>
      <charset val="128"/>
    </font>
    <font>
      <b/>
      <sz val="10"/>
      <name val="ＭＳ 明朝"/>
      <family val="1"/>
      <charset val="128"/>
    </font>
    <font>
      <b/>
      <sz val="11"/>
      <name val="ＭＳ 明朝"/>
      <family val="1"/>
      <charset val="128"/>
    </font>
    <font>
      <sz val="11"/>
      <color indexed="81"/>
      <name val="ＭＳ Ｐゴシック"/>
      <family val="3"/>
      <charset val="128"/>
    </font>
    <font>
      <sz val="18"/>
      <name val="ＭＳ 明朝"/>
      <family val="1"/>
      <charset val="128"/>
    </font>
    <font>
      <sz val="10"/>
      <name val="ＭＳ 明朝"/>
      <family val="1"/>
      <charset val="128"/>
    </font>
    <font>
      <b/>
      <sz val="14"/>
      <name val="ＭＳ Ｐ明朝"/>
      <family val="1"/>
      <charset val="128"/>
    </font>
    <font>
      <b/>
      <sz val="11"/>
      <name val="ＭＳ Ｐ明朝"/>
      <family val="1"/>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ゴシック"/>
      <family val="3"/>
      <charset val="128"/>
    </font>
    <font>
      <sz val="12"/>
      <color indexed="8"/>
      <name val="ＭＳ Ｐゴシック"/>
      <family val="3"/>
      <charset val="128"/>
    </font>
    <font>
      <sz val="11"/>
      <color indexed="8"/>
      <name val="HGPｺﾞｼｯｸM"/>
      <family val="3"/>
      <charset val="128"/>
    </font>
    <font>
      <sz val="14"/>
      <color indexed="8"/>
      <name val="ＭＳ Ｐゴシック"/>
      <family val="3"/>
      <charset val="128"/>
    </font>
    <font>
      <sz val="9"/>
      <color indexed="8"/>
      <name val="ＭＳ Ｐゴシック"/>
      <family val="3"/>
      <charset val="128"/>
    </font>
    <font>
      <sz val="10"/>
      <color indexed="8"/>
      <name val="HGPｺﾞｼｯｸM"/>
      <family val="3"/>
      <charset val="128"/>
    </font>
    <font>
      <sz val="8"/>
      <color indexed="8"/>
      <name val="HGPｺﾞｼｯｸM"/>
      <family val="3"/>
      <charset val="128"/>
    </font>
    <font>
      <b/>
      <sz val="9"/>
      <color indexed="81"/>
      <name val="ＭＳ Ｐゴシック"/>
      <family val="3"/>
      <charset val="128"/>
    </font>
    <font>
      <sz val="6"/>
      <name val="ＭＳ 明朝"/>
      <family val="1"/>
      <charset val="128"/>
    </font>
    <font>
      <b/>
      <sz val="16"/>
      <name val="ＭＳ 明朝"/>
      <family val="1"/>
      <charset val="128"/>
    </font>
    <font>
      <sz val="16"/>
      <name val="ＭＳ 明朝"/>
      <family val="1"/>
      <charset val="128"/>
    </font>
    <font>
      <sz val="9"/>
      <color indexed="10"/>
      <name val="ＭＳ 明朝"/>
      <family val="1"/>
      <charset val="128"/>
    </font>
    <font>
      <sz val="9.5"/>
      <name val="ＭＳ 明朝"/>
      <family val="1"/>
      <charset val="128"/>
    </font>
    <font>
      <sz val="7"/>
      <name val="ＭＳ 明朝"/>
      <family val="1"/>
      <charset val="128"/>
    </font>
    <font>
      <sz val="9"/>
      <name val="ＭＳ 明朝"/>
      <family val="1"/>
      <charset val="128"/>
    </font>
    <font>
      <sz val="8.5"/>
      <name val="ＭＳ 明朝"/>
      <family val="1"/>
      <charset val="128"/>
    </font>
    <font>
      <sz val="16"/>
      <name val="ＭＳ Ｐ明朝"/>
      <family val="1"/>
      <charset val="128"/>
    </font>
    <font>
      <sz val="12"/>
      <name val="ＭＳ Ｐ明朝"/>
      <family val="1"/>
      <charset val="128"/>
    </font>
    <font>
      <sz val="9"/>
      <name val="ＭＳ Ｐ明朝"/>
      <family val="1"/>
      <charset val="128"/>
    </font>
    <font>
      <b/>
      <sz val="24"/>
      <name val="ＭＳ Ｐ明朝"/>
      <family val="1"/>
      <charset val="128"/>
    </font>
    <font>
      <sz val="28"/>
      <name val="ＭＳ Ｐ明朝"/>
      <family val="1"/>
      <charset val="128"/>
    </font>
    <font>
      <sz val="11"/>
      <color rgb="FFFF0000"/>
      <name val="ＭＳ Ｐゴシック"/>
      <family val="3"/>
      <charset val="128"/>
    </font>
    <font>
      <sz val="12"/>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2"/>
      <name val="ＪＳ明朝"/>
      <family val="1"/>
      <charset val="128"/>
    </font>
    <font>
      <sz val="10"/>
      <name val="ＪＳ明朝"/>
      <family val="1"/>
      <charset val="128"/>
    </font>
    <font>
      <sz val="11"/>
      <name val="ＪＳ明朝"/>
      <family val="1"/>
      <charset val="128"/>
    </font>
    <font>
      <sz val="9"/>
      <name val="ＪＳ明朝"/>
      <family val="1"/>
      <charset val="128"/>
    </font>
    <font>
      <sz val="8"/>
      <name val="ＪＳ明朝"/>
      <family val="1"/>
      <charset val="128"/>
    </font>
    <font>
      <sz val="9"/>
      <name val="ＭＳ ゴシック"/>
      <family val="3"/>
      <charset val="128"/>
    </font>
    <font>
      <sz val="6"/>
      <name val="ＪＳ明朝"/>
      <family val="1"/>
      <charset val="128"/>
    </font>
    <font>
      <sz val="20"/>
      <name val="ＪＳ明朝"/>
      <family val="1"/>
      <charset val="128"/>
    </font>
    <font>
      <sz val="14"/>
      <name val="ＪＳ明朝"/>
      <family val="1"/>
      <charset val="128"/>
    </font>
    <font>
      <sz val="8"/>
      <color indexed="8"/>
      <name val="ＭＳ Ｐゴシック"/>
      <family val="3"/>
      <charset val="128"/>
    </font>
    <font>
      <sz val="8"/>
      <name val="ＭＳ ゴシック"/>
      <family val="3"/>
      <charset val="128"/>
    </font>
    <font>
      <strike/>
      <sz val="11"/>
      <color rgb="FFFF0000"/>
      <name val="ＭＳ Ｐゴシック"/>
      <family val="3"/>
      <charset val="128"/>
    </font>
    <font>
      <strike/>
      <sz val="11"/>
      <name val="ＭＳ Ｐゴシック"/>
      <family val="3"/>
      <charset val="128"/>
    </font>
    <font>
      <strike/>
      <sz val="11"/>
      <color theme="1"/>
      <name val="ＭＳ Ｐゴシック"/>
      <family val="3"/>
      <charset val="128"/>
    </font>
    <font>
      <u/>
      <sz val="10"/>
      <name val="ＭＳ 明朝"/>
      <family val="1"/>
      <charset val="128"/>
    </font>
    <font>
      <sz val="11"/>
      <color rgb="FFFF0000"/>
      <name val="ＭＳ 明朝"/>
      <family val="1"/>
      <charset val="128"/>
    </font>
    <font>
      <sz val="11"/>
      <color rgb="FFFF0000"/>
      <name val="ＭＳ ゴシック"/>
      <family val="3"/>
      <charset val="128"/>
    </font>
    <font>
      <sz val="8.5"/>
      <color rgb="FFFF0000"/>
      <name val="ＭＳ Ｐゴシック"/>
      <family val="3"/>
      <charset val="128"/>
    </font>
    <font>
      <sz val="8.5"/>
      <color rgb="FFFF0000"/>
      <name val="ＭＳ 明朝"/>
      <family val="1"/>
      <charset val="128"/>
    </font>
    <font>
      <sz val="11"/>
      <color indexed="8"/>
      <name val="ＭＳ 明朝"/>
      <family val="1"/>
      <charset val="128"/>
    </font>
    <font>
      <sz val="8.5"/>
      <name val="ＭＳ Ｐゴシック"/>
      <family val="3"/>
      <charset val="128"/>
    </font>
    <font>
      <sz val="14"/>
      <name val="ＭＳ Ｐゴシック"/>
      <family val="3"/>
      <charset val="128"/>
      <scheme val="minor"/>
    </font>
    <font>
      <sz val="14"/>
      <color rgb="FFFF0000"/>
      <name val="ＭＳ Ｐ明朝"/>
      <family val="1"/>
      <charset val="128"/>
    </font>
    <font>
      <sz val="12"/>
      <color indexed="8"/>
      <name val="ＭＳ Ｐ明朝"/>
      <family val="1"/>
      <charset val="128"/>
    </font>
    <font>
      <sz val="10"/>
      <color theme="0"/>
      <name val="ＭＳ Ｐ明朝"/>
      <family val="1"/>
      <charset val="128"/>
    </font>
    <font>
      <sz val="10"/>
      <color indexed="8"/>
      <name val="ＭＳ Ｐ明朝"/>
      <family val="1"/>
      <charset val="128"/>
    </font>
    <font>
      <sz val="20"/>
      <color rgb="FFFF0000"/>
      <name val="ＭＳ ゴシック"/>
      <family val="3"/>
      <charset val="128"/>
    </font>
    <font>
      <b/>
      <sz val="18"/>
      <name val="ＭＳ 明朝"/>
      <family val="1"/>
      <charset val="128"/>
    </font>
    <font>
      <b/>
      <sz val="12"/>
      <name val="ＭＳ 明朝"/>
      <family val="1"/>
      <charset val="128"/>
    </font>
    <font>
      <sz val="10"/>
      <color indexed="10"/>
      <name val="ＭＳ 明朝"/>
      <family val="1"/>
      <charset val="128"/>
    </font>
    <font>
      <sz val="10"/>
      <color indexed="8"/>
      <name val="ＭＳ 明朝"/>
      <family val="1"/>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trike/>
      <sz val="11"/>
      <name val="ＭＳ 明朝"/>
      <family val="1"/>
      <charset val="128"/>
    </font>
    <font>
      <b/>
      <sz val="10"/>
      <color indexed="8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rgb="FFFF0000"/>
      <name val="ＭＳ Ｐゴシック"/>
      <family val="3"/>
      <charset val="128"/>
    </font>
    <font>
      <sz val="11"/>
      <color rgb="FFC00000"/>
      <name val="ＭＳ Ｐゴシック"/>
      <family val="3"/>
      <charset val="128"/>
    </font>
    <font>
      <sz val="7"/>
      <color rgb="FFFF0000"/>
      <name val="ＭＳ Ｐゴシック"/>
      <family val="3"/>
      <charset val="128"/>
    </font>
    <font>
      <sz val="9"/>
      <color rgb="FFFF0000"/>
      <name val="ＭＳ Ｐゴシック"/>
      <family val="3"/>
      <charset val="128"/>
    </font>
    <font>
      <b/>
      <sz val="12"/>
      <color indexed="81"/>
      <name val="ＭＳ Ｐゴシック"/>
      <family val="3"/>
      <charset val="128"/>
    </font>
    <font>
      <sz val="10"/>
      <color indexed="81"/>
      <name val="ＭＳ Ｐゴシック"/>
      <family val="3"/>
      <charset val="128"/>
    </font>
    <font>
      <u/>
      <sz val="10"/>
      <color indexed="81"/>
      <name val="ＭＳ Ｐゴシック"/>
      <family val="3"/>
      <charset val="128"/>
    </font>
    <font>
      <u/>
      <sz val="12"/>
      <color indexed="81"/>
      <name val="ＭＳ Ｐゴシック"/>
      <family val="3"/>
      <charset val="128"/>
    </font>
    <font>
      <sz val="11"/>
      <name val="ＭＳ Ｐゴシック"/>
      <family val="3"/>
      <charset val="128"/>
      <scheme val="minor"/>
    </font>
    <font>
      <b/>
      <sz val="8"/>
      <name val="ＭＳ 明朝"/>
      <family val="1"/>
      <charset val="128"/>
    </font>
    <font>
      <sz val="10"/>
      <name val="ＭＳ Ｐゴシック"/>
      <family val="3"/>
      <charset val="128"/>
      <scheme val="minor"/>
    </font>
    <font>
      <u/>
      <sz val="11"/>
      <color theme="10"/>
      <name val="ＭＳ Ｐゴシック"/>
      <family val="3"/>
      <charset val="128"/>
    </font>
    <font>
      <u/>
      <sz val="28"/>
      <color theme="10"/>
      <name val="ＭＳ Ｐゴシック"/>
      <family val="3"/>
      <charset val="128"/>
    </font>
    <font>
      <sz val="18"/>
      <color theme="1"/>
      <name val="ＭＳ Ｐゴシック"/>
      <family val="2"/>
      <charset val="128"/>
      <scheme val="minor"/>
    </font>
    <font>
      <sz val="20"/>
      <color indexed="8"/>
      <name val="ＭＳ Ｐゴシック"/>
      <family val="3"/>
      <charset val="128"/>
    </font>
    <font>
      <sz val="11"/>
      <color theme="1"/>
      <name val="ＭＳ Ｐ明朝"/>
      <family val="1"/>
      <charset val="128"/>
    </font>
    <font>
      <sz val="11"/>
      <color rgb="FFFF0000"/>
      <name val="ＭＳ Ｐ明朝"/>
      <family val="1"/>
      <charset val="128"/>
    </font>
    <font>
      <sz val="6"/>
      <name val="ＭＳ Ｐゴシック"/>
      <family val="3"/>
      <charset val="128"/>
      <scheme val="minor"/>
    </font>
    <font>
      <sz val="12"/>
      <color indexed="10"/>
      <name val="ＭＳ Ｐゴシック"/>
      <family val="3"/>
      <charset val="128"/>
    </font>
    <font>
      <b/>
      <sz val="14"/>
      <color indexed="81"/>
      <name val="ＭＳ Ｐゴシック"/>
      <family val="3"/>
      <charset val="128"/>
    </font>
    <font>
      <strike/>
      <sz val="11"/>
      <name val="ＭＳ Ｐ明朝"/>
      <family val="1"/>
      <charset val="128"/>
    </font>
    <font>
      <sz val="11"/>
      <color theme="1"/>
      <name val="ＭＳ Ｐゴシック"/>
      <family val="2"/>
      <scheme val="minor"/>
    </font>
    <font>
      <u/>
      <sz val="11"/>
      <color theme="10"/>
      <name val="ＭＳ 明朝"/>
      <family val="1"/>
      <charset val="128"/>
    </font>
    <font>
      <sz val="22"/>
      <name val="ＪＳ明朝"/>
      <family val="1"/>
      <charset val="128"/>
    </font>
  </fonts>
  <fills count="10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indexed="13"/>
        <bgColor indexed="64"/>
      </patternFill>
    </fill>
    <fill>
      <patternFill patternType="solid">
        <fgColor indexed="14"/>
        <bgColor indexed="64"/>
      </patternFill>
    </fill>
    <fill>
      <patternFill patternType="solid">
        <fgColor indexed="17"/>
        <bgColor indexed="64"/>
      </patternFill>
    </fill>
    <fill>
      <patternFill patternType="solid">
        <fgColor indexed="53"/>
        <bgColor indexed="64"/>
      </patternFill>
    </fill>
    <fill>
      <patternFill patternType="solid">
        <fgColor indexed="20"/>
        <bgColor indexed="64"/>
      </patternFill>
    </fill>
    <fill>
      <patternFill patternType="solid">
        <fgColor indexed="30"/>
        <bgColor indexed="64"/>
      </patternFill>
    </fill>
    <fill>
      <patternFill patternType="solid">
        <fgColor indexed="10"/>
        <bgColor indexed="64"/>
      </patternFill>
    </fill>
    <fill>
      <patternFill patternType="solid">
        <fgColor indexed="18"/>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0"/>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438">
    <border>
      <left/>
      <right/>
      <top/>
      <bottom/>
      <diagonal/>
    </border>
    <border>
      <left style="dotted">
        <color indexed="64"/>
      </left>
      <right style="dotted">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diagonal/>
    </border>
    <border>
      <left style="dotted">
        <color indexed="64"/>
      </left>
      <right/>
      <top/>
      <bottom/>
      <diagonal/>
    </border>
    <border>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tted">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medium">
        <color indexed="64"/>
      </top>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style="double">
        <color indexed="64"/>
      </left>
      <right style="thin">
        <color indexed="64"/>
      </right>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top/>
      <bottom style="dotted">
        <color indexed="64"/>
      </bottom>
      <diagonal/>
    </border>
    <border>
      <left style="medium">
        <color indexed="64"/>
      </left>
      <right/>
      <top/>
      <bottom style="double">
        <color indexed="64"/>
      </bottom>
      <diagonal/>
    </border>
    <border>
      <left style="double">
        <color indexed="64"/>
      </left>
      <right/>
      <top/>
      <bottom style="double">
        <color indexed="64"/>
      </bottom>
      <diagonal/>
    </border>
    <border>
      <left style="dotted">
        <color indexed="64"/>
      </left>
      <right/>
      <top/>
      <bottom style="double">
        <color indexed="64"/>
      </bottom>
      <diagonal/>
    </border>
    <border>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uble">
        <color indexed="64"/>
      </left>
      <right/>
      <top/>
      <bottom/>
      <diagonal/>
    </border>
    <border>
      <left/>
      <right style="double">
        <color indexed="64"/>
      </right>
      <top/>
      <bottom/>
      <diagonal/>
    </border>
    <border>
      <left style="dotted">
        <color indexed="64"/>
      </left>
      <right/>
      <top style="thin">
        <color indexed="64"/>
      </top>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bottom style="medium">
        <color indexed="64"/>
      </bottom>
      <diagonal/>
    </border>
    <border>
      <left style="dotted">
        <color indexed="64"/>
      </left>
      <right/>
      <top/>
      <bottom style="medium">
        <color indexed="64"/>
      </bottom>
      <diagonal/>
    </border>
    <border>
      <left/>
      <right/>
      <top style="dashed">
        <color indexed="64"/>
      </top>
      <bottom style="dashed">
        <color indexed="64"/>
      </bottom>
      <diagonal/>
    </border>
    <border>
      <left style="dotted">
        <color indexed="64"/>
      </left>
      <right style="dotted">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uble">
        <color indexed="64"/>
      </top>
      <bottom style="thin">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diagonal/>
    </border>
    <border>
      <left/>
      <right style="double">
        <color indexed="64"/>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right/>
      <top style="double">
        <color indexed="64"/>
      </top>
      <bottom style="dashed">
        <color indexed="64"/>
      </bottom>
      <diagonal/>
    </border>
    <border>
      <left/>
      <right style="dotted">
        <color indexed="64"/>
      </right>
      <top style="double">
        <color indexed="64"/>
      </top>
      <bottom style="dashed">
        <color indexed="64"/>
      </bottom>
      <diagonal/>
    </border>
    <border>
      <left style="dotted">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dotted">
        <color indexed="64"/>
      </left>
      <right style="dotted">
        <color indexed="64"/>
      </right>
      <top style="double">
        <color indexed="64"/>
      </top>
      <bottom style="dashed">
        <color indexed="64"/>
      </bottom>
      <diagonal/>
    </border>
    <border>
      <left style="dotted">
        <color indexed="64"/>
      </left>
      <right style="thin">
        <color indexed="64"/>
      </right>
      <top style="double">
        <color indexed="64"/>
      </top>
      <bottom style="dashed">
        <color indexed="64"/>
      </bottom>
      <diagonal/>
    </border>
    <border>
      <left style="thin">
        <color indexed="64"/>
      </left>
      <right style="dotted">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ashed">
        <color indexed="64"/>
      </top>
      <bottom/>
      <diagonal/>
    </border>
    <border>
      <left/>
      <right style="dotted">
        <color indexed="64"/>
      </right>
      <top style="dashed">
        <color indexed="64"/>
      </top>
      <bottom/>
      <diagonal/>
    </border>
    <border>
      <left style="dotted">
        <color indexed="64"/>
      </left>
      <right/>
      <top style="dashed">
        <color indexed="64"/>
      </top>
      <bottom/>
      <diagonal/>
    </border>
    <border>
      <left/>
      <right style="thin">
        <color indexed="64"/>
      </right>
      <top style="dashed">
        <color indexed="64"/>
      </top>
      <bottom/>
      <diagonal/>
    </border>
    <border>
      <left style="dotted">
        <color indexed="64"/>
      </left>
      <right style="dotted">
        <color indexed="64"/>
      </right>
      <top style="dashed">
        <color indexed="64"/>
      </top>
      <bottom/>
      <diagonal/>
    </border>
    <border>
      <left style="dotted">
        <color indexed="64"/>
      </left>
      <right style="thin">
        <color indexed="64"/>
      </right>
      <top style="dashed">
        <color indexed="64"/>
      </top>
      <bottom/>
      <diagonal/>
    </border>
    <border>
      <left style="thin">
        <color indexed="64"/>
      </left>
      <right style="dotted">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otted">
        <color indexed="64"/>
      </right>
      <top style="dashed">
        <color indexed="64"/>
      </top>
      <bottom style="thin">
        <color indexed="64"/>
      </bottom>
      <diagonal/>
    </border>
    <border>
      <left style="dotted">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style="dotted">
        <color indexed="64"/>
      </left>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top/>
      <bottom style="dashed">
        <color indexed="64"/>
      </bottom>
      <diagonal/>
    </border>
    <border>
      <left/>
      <right style="thin">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thin">
        <color indexed="64"/>
      </right>
      <top/>
      <bottom style="dashed">
        <color indexed="64"/>
      </bottom>
      <diagonal/>
    </border>
    <border>
      <left style="thin">
        <color indexed="64"/>
      </left>
      <right style="dotted">
        <color indexed="64"/>
      </right>
      <top/>
      <bottom style="dashed">
        <color indexed="64"/>
      </bottom>
      <diagonal/>
    </border>
    <border>
      <left style="double">
        <color indexed="64"/>
      </left>
      <right/>
      <top style="thin">
        <color indexed="64"/>
      </top>
      <bottom/>
      <diagonal/>
    </border>
    <border>
      <left/>
      <right/>
      <top style="dashed">
        <color indexed="64"/>
      </top>
      <bottom style="medium">
        <color indexed="64"/>
      </bottom>
      <diagonal/>
    </border>
    <border>
      <left/>
      <right style="dotted">
        <color indexed="64"/>
      </right>
      <top style="dashed">
        <color indexed="64"/>
      </top>
      <bottom style="medium">
        <color indexed="64"/>
      </bottom>
      <diagonal/>
    </border>
    <border>
      <left style="dotted">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thin">
        <color indexed="64"/>
      </right>
      <top style="dashed">
        <color indexed="64"/>
      </top>
      <bottom style="medium">
        <color indexed="64"/>
      </bottom>
      <diagonal/>
    </border>
    <border>
      <left style="thin">
        <color indexed="64"/>
      </left>
      <right style="dotted">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dotted">
        <color indexed="64"/>
      </left>
      <right/>
      <top style="medium">
        <color indexed="64"/>
      </top>
      <bottom style="dashed">
        <color indexed="64"/>
      </bottom>
      <diagonal/>
    </border>
    <border>
      <left style="thin">
        <color indexed="64"/>
      </left>
      <right/>
      <top style="medium">
        <color indexed="64"/>
      </top>
      <bottom/>
      <diagonal/>
    </border>
    <border>
      <left/>
      <right style="dotted">
        <color indexed="64"/>
      </right>
      <top/>
      <bottom style="medium">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double">
        <color indexed="64"/>
      </top>
      <bottom/>
      <diagonal/>
    </border>
    <border>
      <left style="dotted">
        <color indexed="64"/>
      </left>
      <right style="dotted">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double">
        <color indexed="64"/>
      </top>
      <bottom/>
      <diagonal/>
    </border>
    <border>
      <left style="dotted">
        <color indexed="64"/>
      </left>
      <right/>
      <top style="double">
        <color indexed="64"/>
      </top>
      <bottom/>
      <diagonal/>
    </border>
    <border>
      <left style="dotted">
        <color indexed="64"/>
      </left>
      <right/>
      <top style="thin">
        <color indexed="64"/>
      </top>
      <bottom style="thin">
        <color indexed="64"/>
      </bottom>
      <diagonal/>
    </border>
    <border>
      <left style="medium">
        <color indexed="64"/>
      </left>
      <right/>
      <top style="double">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thin">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dotted">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right style="medium">
        <color indexed="64"/>
      </right>
      <top style="dotted">
        <color indexed="64"/>
      </top>
      <bottom/>
      <diagonal/>
    </border>
    <border>
      <left/>
      <right style="dotted">
        <color indexed="64"/>
      </right>
      <top/>
      <bottom style="thin">
        <color indexed="64"/>
      </bottom>
      <diagonal/>
    </border>
    <border>
      <left style="dotted">
        <color indexed="64"/>
      </left>
      <right style="dotted">
        <color indexed="64"/>
      </right>
      <top/>
      <bottom style="dotted">
        <color indexed="64"/>
      </bottom>
      <diagonal/>
    </border>
    <border>
      <left/>
      <right style="medium">
        <color indexed="64"/>
      </right>
      <top/>
      <bottom style="double">
        <color indexed="64"/>
      </bottom>
      <diagonal/>
    </border>
    <border>
      <left style="double">
        <color indexed="64"/>
      </left>
      <right/>
      <top/>
      <bottom style="dashed">
        <color indexed="64"/>
      </bottom>
      <diagonal/>
    </border>
    <border>
      <left/>
      <right style="hair">
        <color indexed="64"/>
      </right>
      <top/>
      <bottom style="dashed">
        <color indexed="64"/>
      </bottom>
      <diagonal/>
    </border>
    <border>
      <left/>
      <right style="hair">
        <color indexed="64"/>
      </right>
      <top style="dashed">
        <color indexed="64"/>
      </top>
      <bottom style="thin">
        <color indexed="64"/>
      </bottom>
      <diagonal/>
    </border>
    <border>
      <left style="double">
        <color indexed="64"/>
      </left>
      <right/>
      <top style="dashed">
        <color indexed="64"/>
      </top>
      <bottom style="thin">
        <color indexed="64"/>
      </bottom>
      <diagonal/>
    </border>
    <border>
      <left style="double">
        <color indexed="64"/>
      </left>
      <right/>
      <top style="dashed">
        <color indexed="64"/>
      </top>
      <bottom style="medium">
        <color indexed="64"/>
      </bottom>
      <diagonal/>
    </border>
    <border>
      <left/>
      <right style="hair">
        <color indexed="64"/>
      </right>
      <top style="dashed">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dotted">
        <color indexed="64"/>
      </right>
      <top style="thin">
        <color indexed="64"/>
      </top>
      <bottom/>
      <diagonal/>
    </border>
    <border>
      <left/>
      <right style="hair">
        <color indexed="64"/>
      </right>
      <top style="thin">
        <color indexed="64"/>
      </top>
      <bottom style="dashed">
        <color indexed="64"/>
      </bottom>
      <diagonal/>
    </border>
    <border>
      <left style="double">
        <color indexed="64"/>
      </left>
      <right/>
      <top style="dashed">
        <color indexed="64"/>
      </top>
      <bottom/>
      <diagonal/>
    </border>
    <border>
      <left/>
      <right style="hair">
        <color indexed="64"/>
      </right>
      <top style="dashed">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dotted">
        <color indexed="64"/>
      </bottom>
      <diagonal/>
    </border>
    <border>
      <left style="medium">
        <color indexed="64"/>
      </left>
      <right style="dotted">
        <color indexed="64"/>
      </right>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top style="dotted">
        <color indexed="64"/>
      </top>
      <bottom style="double">
        <color indexed="64"/>
      </bottom>
      <diagonal/>
    </border>
    <border>
      <left style="double">
        <color indexed="64"/>
      </left>
      <right/>
      <top style="double">
        <color indexed="64"/>
      </top>
      <bottom style="dashed">
        <color indexed="64"/>
      </bottom>
      <diagonal/>
    </border>
    <border>
      <left/>
      <right style="hair">
        <color indexed="64"/>
      </right>
      <top style="double">
        <color indexed="64"/>
      </top>
      <bottom style="dashed">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thin">
        <color indexed="64"/>
      </left>
      <right/>
      <top style="dotted">
        <color indexed="64"/>
      </top>
      <bottom style="dotted">
        <color indexed="64"/>
      </bottom>
      <diagonal/>
    </border>
    <border diagonalDown="1">
      <left style="thin">
        <color indexed="64"/>
      </left>
      <right/>
      <top style="thin">
        <color indexed="64"/>
      </top>
      <bottom/>
      <diagonal style="hair">
        <color indexed="64"/>
      </diagonal>
    </border>
    <border diagonalDown="1">
      <left style="thin">
        <color indexed="64"/>
      </left>
      <right/>
      <top/>
      <bottom style="hair">
        <color indexed="64"/>
      </bottom>
      <diagonal style="hair">
        <color indexed="64"/>
      </diagonal>
    </border>
    <border>
      <left style="hair">
        <color indexed="64"/>
      </left>
      <right/>
      <top style="thin">
        <color indexed="64"/>
      </top>
      <bottom/>
      <diagonal/>
    </border>
    <border>
      <left/>
      <right style="hair">
        <color indexed="64"/>
      </right>
      <top style="thin">
        <color indexed="64"/>
      </top>
      <bottom/>
      <diagonal/>
    </border>
    <border diagonalDown="1">
      <left/>
      <right style="thin">
        <color indexed="64"/>
      </right>
      <top style="thin">
        <color indexed="64"/>
      </top>
      <bottom/>
      <diagonal style="hair">
        <color indexed="64"/>
      </diagonal>
    </border>
    <border diagonalDown="1">
      <left/>
      <right style="thin">
        <color indexed="64"/>
      </right>
      <top/>
      <bottom style="hair">
        <color indexed="64"/>
      </bottom>
      <diagonal style="hair">
        <color indexed="64"/>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74059266945403"/>
      </bottom>
      <diagonal/>
    </border>
    <border>
      <left style="thin">
        <color indexed="64"/>
      </left>
      <right style="thin">
        <color indexed="64"/>
      </right>
      <top style="dotted">
        <color indexed="64"/>
      </top>
      <bottom/>
      <diagonal/>
    </border>
    <border>
      <left style="thin">
        <color rgb="FFFF0000"/>
      </left>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dotted">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diagonal/>
    </border>
    <border>
      <left style="thin">
        <color indexed="64"/>
      </left>
      <right style="hair">
        <color indexed="64"/>
      </right>
      <top/>
      <bottom style="hair">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rgb="FFFF0000"/>
      </left>
      <right style="thick">
        <color rgb="FFFF0000"/>
      </right>
      <top style="thick">
        <color rgb="FFFF0000"/>
      </top>
      <bottom style="medium">
        <color indexed="64"/>
      </bottom>
      <diagonal/>
    </border>
    <border>
      <left style="thick">
        <color rgb="FFFF0000"/>
      </left>
      <right style="thick">
        <color rgb="FFFF0000"/>
      </right>
      <top style="medium">
        <color indexed="64"/>
      </top>
      <bottom style="medium">
        <color indexed="64"/>
      </bottom>
      <diagonal/>
    </border>
    <border>
      <left style="medium">
        <color indexed="64"/>
      </left>
      <right style="thick">
        <color rgb="FFFF0000"/>
      </right>
      <top style="medium">
        <color indexed="64"/>
      </top>
      <bottom style="thin">
        <color indexed="64"/>
      </bottom>
      <diagonal/>
    </border>
    <border>
      <left style="thick">
        <color rgb="FFFF0000"/>
      </left>
      <right style="thick">
        <color rgb="FFFF0000"/>
      </right>
      <top style="medium">
        <color indexed="64"/>
      </top>
      <bottom style="thin">
        <color indexed="64"/>
      </bottom>
      <diagonal/>
    </border>
    <border>
      <left style="thick">
        <color rgb="FFFF0000"/>
      </left>
      <right style="medium">
        <color indexed="64"/>
      </right>
      <top style="medium">
        <color indexed="64"/>
      </top>
      <bottom/>
      <diagonal/>
    </border>
    <border>
      <left style="thick">
        <color rgb="FFFF0000"/>
      </left>
      <right style="thick">
        <color rgb="FFFF0000"/>
      </right>
      <top/>
      <bottom style="medium">
        <color indexed="64"/>
      </bottom>
      <diagonal/>
    </border>
    <border>
      <left style="thick">
        <color rgb="FFFF0000"/>
      </left>
      <right style="thick">
        <color rgb="FFFF0000"/>
      </right>
      <top style="thin">
        <color indexed="64"/>
      </top>
      <bottom style="thin">
        <color indexed="64"/>
      </bottom>
      <diagonal/>
    </border>
    <border>
      <left style="thick">
        <color rgb="FFFF0000"/>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thin">
        <color indexed="64"/>
      </top>
      <bottom style="thin">
        <color indexed="64"/>
      </bottom>
      <diagonal/>
    </border>
    <border>
      <left style="thick">
        <color rgb="FFFF0000"/>
      </left>
      <right style="thick">
        <color rgb="FFFF0000"/>
      </right>
      <top/>
      <bottom/>
      <diagonal/>
    </border>
    <border>
      <left style="thick">
        <color rgb="FFFF0000"/>
      </left>
      <right style="thick">
        <color rgb="FFFF0000"/>
      </right>
      <top style="medium">
        <color indexed="64"/>
      </top>
      <bottom style="thick">
        <color rgb="FFFF0000"/>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ck">
        <color rgb="FFFF0000"/>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77">
    <xf numFmtId="0" fontId="0" fillId="0" borderId="0"/>
    <xf numFmtId="176" fontId="30" fillId="0" borderId="1"/>
    <xf numFmtId="0" fontId="65" fillId="2" borderId="0" applyNumberFormat="0" applyBorder="0" applyAlignment="0" applyProtection="0">
      <alignment vertical="center"/>
    </xf>
    <xf numFmtId="0" fontId="65" fillId="3" borderId="0" applyNumberFormat="0" applyBorder="0" applyAlignment="0" applyProtection="0">
      <alignment vertical="center"/>
    </xf>
    <xf numFmtId="0" fontId="65" fillId="4" borderId="0" applyNumberFormat="0" applyBorder="0" applyAlignment="0" applyProtection="0">
      <alignment vertical="center"/>
    </xf>
    <xf numFmtId="0" fontId="65" fillId="5" borderId="0" applyNumberFormat="0" applyBorder="0" applyAlignment="0" applyProtection="0">
      <alignment vertical="center"/>
    </xf>
    <xf numFmtId="0" fontId="65" fillId="6" borderId="0" applyNumberFormat="0" applyBorder="0" applyAlignment="0" applyProtection="0">
      <alignment vertical="center"/>
    </xf>
    <xf numFmtId="0" fontId="65" fillId="7" borderId="0" applyNumberFormat="0" applyBorder="0" applyAlignment="0" applyProtection="0">
      <alignment vertical="center"/>
    </xf>
    <xf numFmtId="0" fontId="65" fillId="8" borderId="0" applyNumberFormat="0" applyBorder="0" applyAlignment="0" applyProtection="0">
      <alignment vertical="center"/>
    </xf>
    <xf numFmtId="0" fontId="65" fillId="9" borderId="0" applyNumberFormat="0" applyBorder="0" applyAlignment="0" applyProtection="0">
      <alignment vertical="center"/>
    </xf>
    <xf numFmtId="0" fontId="65" fillId="10" borderId="0" applyNumberFormat="0" applyBorder="0" applyAlignment="0" applyProtection="0">
      <alignment vertical="center"/>
    </xf>
    <xf numFmtId="0" fontId="65" fillId="5" borderId="0" applyNumberFormat="0" applyBorder="0" applyAlignment="0" applyProtection="0">
      <alignment vertical="center"/>
    </xf>
    <xf numFmtId="0" fontId="65" fillId="8" borderId="0" applyNumberFormat="0" applyBorder="0" applyAlignment="0" applyProtection="0">
      <alignment vertical="center"/>
    </xf>
    <xf numFmtId="0" fontId="65" fillId="11" borderId="0" applyNumberFormat="0" applyBorder="0" applyAlignment="0" applyProtection="0">
      <alignment vertical="center"/>
    </xf>
    <xf numFmtId="0" fontId="43" fillId="12"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177" fontId="31" fillId="0" borderId="0" applyFill="0" applyBorder="0" applyAlignment="0"/>
    <xf numFmtId="0" fontId="32" fillId="0" borderId="2" applyNumberFormat="0" applyAlignment="0" applyProtection="0">
      <alignment horizontal="left" vertical="center"/>
    </xf>
    <xf numFmtId="0" fontId="32" fillId="0" borderId="3">
      <alignment horizontal="left" vertical="center"/>
    </xf>
    <xf numFmtId="0" fontId="33" fillId="0" borderId="0"/>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9" borderId="0" applyNumberFormat="0" applyBorder="0" applyAlignment="0" applyProtection="0">
      <alignment vertical="center"/>
    </xf>
    <xf numFmtId="0" fontId="66" fillId="0" borderId="0" applyNumberFormat="0" applyFill="0" applyBorder="0" applyAlignment="0" applyProtection="0">
      <alignment vertical="center"/>
    </xf>
    <xf numFmtId="0" fontId="67" fillId="20" borderId="4" applyNumberFormat="0" applyAlignment="0" applyProtection="0">
      <alignment vertical="center"/>
    </xf>
    <xf numFmtId="0" fontId="68" fillId="21" borderId="0" applyNumberFormat="0" applyBorder="0" applyAlignment="0" applyProtection="0">
      <alignment vertical="center"/>
    </xf>
    <xf numFmtId="0" fontId="65" fillId="22" borderId="5" applyNumberFormat="0" applyFont="0" applyAlignment="0" applyProtection="0">
      <alignment vertical="center"/>
    </xf>
    <xf numFmtId="0" fontId="69" fillId="0" borderId="6" applyNumberFormat="0" applyFill="0" applyAlignment="0" applyProtection="0">
      <alignment vertical="center"/>
    </xf>
    <xf numFmtId="0" fontId="70" fillId="3" borderId="0" applyNumberFormat="0" applyBorder="0" applyAlignment="0" applyProtection="0">
      <alignment vertical="center"/>
    </xf>
    <xf numFmtId="0" fontId="71" fillId="23" borderId="7" applyNumberFormat="0" applyAlignment="0" applyProtection="0">
      <alignment vertical="center"/>
    </xf>
    <xf numFmtId="0" fontId="40" fillId="0" borderId="0" applyNumberFormat="0" applyFill="0" applyBorder="0" applyAlignment="0" applyProtection="0">
      <alignment vertical="center"/>
    </xf>
    <xf numFmtId="38" fontId="12" fillId="0" borderId="0" applyFont="0" applyFill="0" applyBorder="0" applyAlignment="0" applyProtection="0"/>
    <xf numFmtId="0" fontId="72" fillId="0" borderId="8" applyNumberFormat="0" applyFill="0" applyAlignment="0" applyProtection="0">
      <alignment vertical="center"/>
    </xf>
    <xf numFmtId="0" fontId="73" fillId="0" borderId="9" applyNumberFormat="0" applyFill="0" applyAlignment="0" applyProtection="0">
      <alignment vertical="center"/>
    </xf>
    <xf numFmtId="0" fontId="74" fillId="0" borderId="10" applyNumberFormat="0" applyFill="0" applyAlignment="0" applyProtection="0">
      <alignment vertical="center"/>
    </xf>
    <xf numFmtId="0" fontId="74" fillId="0" borderId="0" applyNumberFormat="0" applyFill="0" applyBorder="0" applyAlignment="0" applyProtection="0">
      <alignment vertical="center"/>
    </xf>
    <xf numFmtId="0" fontId="75" fillId="0" borderId="11" applyNumberFormat="0" applyFill="0" applyAlignment="0" applyProtection="0">
      <alignment vertical="center"/>
    </xf>
    <xf numFmtId="0" fontId="76" fillId="23" borderId="12" applyNumberFormat="0" applyAlignment="0" applyProtection="0">
      <alignment vertical="center"/>
    </xf>
    <xf numFmtId="0" fontId="77" fillId="0" borderId="0" applyNumberFormat="0" applyFill="0" applyBorder="0" applyAlignment="0" applyProtection="0">
      <alignment vertical="center"/>
    </xf>
    <xf numFmtId="0" fontId="78" fillId="7" borderId="7" applyNumberFormat="0" applyAlignment="0" applyProtection="0">
      <alignment vertical="center"/>
    </xf>
    <xf numFmtId="0" fontId="34" fillId="0" borderId="0"/>
    <xf numFmtId="0" fontId="34" fillId="0" borderId="0">
      <alignment vertical="center"/>
    </xf>
    <xf numFmtId="0" fontId="65" fillId="0" borderId="0">
      <alignment vertical="center"/>
    </xf>
    <xf numFmtId="0" fontId="47" fillId="0" borderId="0"/>
    <xf numFmtId="0" fontId="29" fillId="0" borderId="0"/>
    <xf numFmtId="0" fontId="79" fillId="4" borderId="0" applyNumberFormat="0" applyBorder="0" applyAlignment="0" applyProtection="0">
      <alignment vertical="center"/>
    </xf>
    <xf numFmtId="0" fontId="11" fillId="0" borderId="0">
      <alignment vertical="center"/>
    </xf>
    <xf numFmtId="0" fontId="12" fillId="0" borderId="0">
      <alignment vertical="center"/>
    </xf>
    <xf numFmtId="0" fontId="62" fillId="0" borderId="0">
      <alignment vertical="center"/>
    </xf>
    <xf numFmtId="38" fontId="62" fillId="0" borderId="0" applyFont="0" applyFill="0" applyBorder="0" applyAlignment="0" applyProtection="0">
      <alignment vertical="center"/>
    </xf>
    <xf numFmtId="0" fontId="157" fillId="72" borderId="0" applyNumberFormat="0" applyBorder="0" applyAlignment="0" applyProtection="0">
      <alignment vertical="center"/>
    </xf>
    <xf numFmtId="0" fontId="157" fillId="73" borderId="0" applyNumberFormat="0" applyBorder="0" applyAlignment="0" applyProtection="0">
      <alignment vertical="center"/>
    </xf>
    <xf numFmtId="0" fontId="157" fillId="74" borderId="0" applyNumberFormat="0" applyBorder="0" applyAlignment="0" applyProtection="0">
      <alignment vertical="center"/>
    </xf>
    <xf numFmtId="0" fontId="157" fillId="75" borderId="0" applyNumberFormat="0" applyBorder="0" applyAlignment="0" applyProtection="0">
      <alignment vertical="center"/>
    </xf>
    <xf numFmtId="0" fontId="157" fillId="76" borderId="0" applyNumberFormat="0" applyBorder="0" applyAlignment="0" applyProtection="0">
      <alignment vertical="center"/>
    </xf>
    <xf numFmtId="0" fontId="157" fillId="77" borderId="0" applyNumberFormat="0" applyBorder="0" applyAlignment="0" applyProtection="0">
      <alignment vertical="center"/>
    </xf>
    <xf numFmtId="0" fontId="157" fillId="78" borderId="0" applyNumberFormat="0" applyBorder="0" applyAlignment="0" applyProtection="0">
      <alignment vertical="center"/>
    </xf>
    <xf numFmtId="0" fontId="157" fillId="79" borderId="0" applyNumberFormat="0" applyBorder="0" applyAlignment="0" applyProtection="0">
      <alignment vertical="center"/>
    </xf>
    <xf numFmtId="0" fontId="157" fillId="80" borderId="0" applyNumberFormat="0" applyBorder="0" applyAlignment="0" applyProtection="0">
      <alignment vertical="center"/>
    </xf>
    <xf numFmtId="0" fontId="157" fillId="81" borderId="0" applyNumberFormat="0" applyBorder="0" applyAlignment="0" applyProtection="0">
      <alignment vertical="center"/>
    </xf>
    <xf numFmtId="0" fontId="157" fillId="82" borderId="0" applyNumberFormat="0" applyBorder="0" applyAlignment="0" applyProtection="0">
      <alignment vertical="center"/>
    </xf>
    <xf numFmtId="0" fontId="157" fillId="83" borderId="0" applyNumberFormat="0" applyBorder="0" applyAlignment="0" applyProtection="0">
      <alignment vertical="center"/>
    </xf>
    <xf numFmtId="0" fontId="158" fillId="84" borderId="0" applyNumberFormat="0" applyBorder="0" applyAlignment="0" applyProtection="0">
      <alignment vertical="center"/>
    </xf>
    <xf numFmtId="0" fontId="158" fillId="85" borderId="0" applyNumberFormat="0" applyBorder="0" applyAlignment="0" applyProtection="0">
      <alignment vertical="center"/>
    </xf>
    <xf numFmtId="0" fontId="158" fillId="86" borderId="0" applyNumberFormat="0" applyBorder="0" applyAlignment="0" applyProtection="0">
      <alignment vertical="center"/>
    </xf>
    <xf numFmtId="0" fontId="158" fillId="87" borderId="0" applyNumberFormat="0" applyBorder="0" applyAlignment="0" applyProtection="0">
      <alignment vertical="center"/>
    </xf>
    <xf numFmtId="0" fontId="158" fillId="88" borderId="0" applyNumberFormat="0" applyBorder="0" applyAlignment="0" applyProtection="0">
      <alignment vertical="center"/>
    </xf>
    <xf numFmtId="0" fontId="158" fillId="89" borderId="0" applyNumberFormat="0" applyBorder="0" applyAlignment="0" applyProtection="0">
      <alignment vertical="center"/>
    </xf>
    <xf numFmtId="0" fontId="158" fillId="90" borderId="0" applyNumberFormat="0" applyBorder="0" applyAlignment="0" applyProtection="0">
      <alignment vertical="center"/>
    </xf>
    <xf numFmtId="0" fontId="158" fillId="91" borderId="0" applyNumberFormat="0" applyBorder="0" applyAlignment="0" applyProtection="0">
      <alignment vertical="center"/>
    </xf>
    <xf numFmtId="0" fontId="158" fillId="92" borderId="0" applyNumberFormat="0" applyBorder="0" applyAlignment="0" applyProtection="0">
      <alignment vertical="center"/>
    </xf>
    <xf numFmtId="0" fontId="158" fillId="93" borderId="0" applyNumberFormat="0" applyBorder="0" applyAlignment="0" applyProtection="0">
      <alignment vertical="center"/>
    </xf>
    <xf numFmtId="0" fontId="158" fillId="94" borderId="0" applyNumberFormat="0" applyBorder="0" applyAlignment="0" applyProtection="0">
      <alignment vertical="center"/>
    </xf>
    <xf numFmtId="0" fontId="158" fillId="95" borderId="0" applyNumberFormat="0" applyBorder="0" applyAlignment="0" applyProtection="0">
      <alignment vertical="center"/>
    </xf>
    <xf numFmtId="0" fontId="159" fillId="0" borderId="0" applyNumberFormat="0" applyFill="0" applyBorder="0" applyAlignment="0" applyProtection="0">
      <alignment vertical="center"/>
    </xf>
    <xf numFmtId="0" fontId="160" fillId="96" borderId="373" applyNumberFormat="0" applyAlignment="0" applyProtection="0">
      <alignment vertical="center"/>
    </xf>
    <xf numFmtId="0" fontId="161" fillId="97" borderId="0" applyNumberFormat="0" applyBorder="0" applyAlignment="0" applyProtection="0">
      <alignment vertical="center"/>
    </xf>
    <xf numFmtId="0" fontId="12" fillId="71" borderId="374" applyNumberFormat="0" applyFont="0" applyAlignment="0" applyProtection="0">
      <alignment vertical="center"/>
    </xf>
    <xf numFmtId="0" fontId="162" fillId="0" borderId="372" applyNumberFormat="0" applyFill="0" applyAlignment="0" applyProtection="0">
      <alignment vertical="center"/>
    </xf>
    <xf numFmtId="0" fontId="163" fillId="98" borderId="0" applyNumberFormat="0" applyBorder="0" applyAlignment="0" applyProtection="0">
      <alignment vertical="center"/>
    </xf>
    <xf numFmtId="0" fontId="164" fillId="99" borderId="370" applyNumberFormat="0" applyAlignment="0" applyProtection="0">
      <alignment vertical="center"/>
    </xf>
    <xf numFmtId="0" fontId="165" fillId="0" borderId="0" applyNumberFormat="0" applyFill="0" applyBorder="0" applyAlignment="0" applyProtection="0">
      <alignment vertical="center"/>
    </xf>
    <xf numFmtId="0" fontId="166" fillId="0" borderId="367" applyNumberFormat="0" applyFill="0" applyAlignment="0" applyProtection="0">
      <alignment vertical="center"/>
    </xf>
    <xf numFmtId="0" fontId="167" fillId="0" borderId="376" applyNumberFormat="0" applyFill="0" applyAlignment="0" applyProtection="0">
      <alignment vertical="center"/>
    </xf>
    <xf numFmtId="0" fontId="168" fillId="0" borderId="369" applyNumberFormat="0" applyFill="0" applyAlignment="0" applyProtection="0">
      <alignment vertical="center"/>
    </xf>
    <xf numFmtId="0" fontId="168" fillId="0" borderId="0" applyNumberFormat="0" applyFill="0" applyBorder="0" applyAlignment="0" applyProtection="0">
      <alignment vertical="center"/>
    </xf>
    <xf numFmtId="0" fontId="169" fillId="0" borderId="375" applyNumberFormat="0" applyFill="0" applyAlignment="0" applyProtection="0">
      <alignment vertical="center"/>
    </xf>
    <xf numFmtId="0" fontId="170" fillId="99" borderId="371" applyNumberFormat="0" applyAlignment="0" applyProtection="0">
      <alignment vertical="center"/>
    </xf>
    <xf numFmtId="0" fontId="171" fillId="0" borderId="0" applyNumberFormat="0" applyFill="0" applyBorder="0" applyAlignment="0" applyProtection="0">
      <alignment vertical="center"/>
    </xf>
    <xf numFmtId="0" fontId="172" fillId="70" borderId="370" applyNumberFormat="0" applyAlignment="0" applyProtection="0">
      <alignment vertical="center"/>
    </xf>
    <xf numFmtId="0" fontId="173" fillId="100" borderId="0" applyNumberFormat="0" applyBorder="0" applyAlignment="0" applyProtection="0">
      <alignment vertical="center"/>
    </xf>
    <xf numFmtId="0" fontId="10" fillId="0" borderId="0">
      <alignment vertical="center"/>
    </xf>
    <xf numFmtId="0" fontId="12" fillId="0" borderId="0">
      <alignment vertical="center"/>
    </xf>
    <xf numFmtId="0" fontId="10" fillId="0" borderId="0">
      <alignment vertical="center"/>
    </xf>
    <xf numFmtId="0" fontId="139" fillId="0" borderId="0" applyNumberFormat="0" applyFill="0" applyBorder="0" applyAlignment="0" applyProtection="0">
      <alignment vertical="center"/>
    </xf>
    <xf numFmtId="0" fontId="140" fillId="0" borderId="367" applyNumberFormat="0" applyFill="0" applyAlignment="0" applyProtection="0">
      <alignment vertical="center"/>
    </xf>
    <xf numFmtId="0" fontId="141" fillId="0" borderId="368" applyNumberFormat="0" applyFill="0" applyAlignment="0" applyProtection="0">
      <alignment vertical="center"/>
    </xf>
    <xf numFmtId="0" fontId="142" fillId="0" borderId="369" applyNumberFormat="0" applyFill="0" applyAlignment="0" applyProtection="0">
      <alignment vertical="center"/>
    </xf>
    <xf numFmtId="0" fontId="142" fillId="0" borderId="0" applyNumberFormat="0" applyFill="0" applyBorder="0" applyAlignment="0" applyProtection="0">
      <alignment vertical="center"/>
    </xf>
    <xf numFmtId="0" fontId="143" fillId="39" borderId="0" applyNumberFormat="0" applyBorder="0" applyAlignment="0" applyProtection="0">
      <alignment vertical="center"/>
    </xf>
    <xf numFmtId="0" fontId="144" fillId="40" borderId="0" applyNumberFormat="0" applyBorder="0" applyAlignment="0" applyProtection="0">
      <alignment vertical="center"/>
    </xf>
    <xf numFmtId="0" fontId="145" fillId="41" borderId="0" applyNumberFormat="0" applyBorder="0" applyAlignment="0" applyProtection="0">
      <alignment vertical="center"/>
    </xf>
    <xf numFmtId="0" fontId="146" fillId="42" borderId="370" applyNumberFormat="0" applyAlignment="0" applyProtection="0">
      <alignment vertical="center"/>
    </xf>
    <xf numFmtId="0" fontId="147" fillId="43" borderId="371" applyNumberFormat="0" applyAlignment="0" applyProtection="0">
      <alignment vertical="center"/>
    </xf>
    <xf numFmtId="0" fontId="148" fillId="43" borderId="370" applyNumberFormat="0" applyAlignment="0" applyProtection="0">
      <alignment vertical="center"/>
    </xf>
    <xf numFmtId="0" fontId="149" fillId="0" borderId="372" applyNumberFormat="0" applyFill="0" applyAlignment="0" applyProtection="0">
      <alignment vertical="center"/>
    </xf>
    <xf numFmtId="0" fontId="150" fillId="44" borderId="373" applyNumberFormat="0" applyAlignment="0" applyProtection="0">
      <alignment vertical="center"/>
    </xf>
    <xf numFmtId="0" fontId="151" fillId="0" borderId="0" applyNumberFormat="0" applyFill="0" applyBorder="0" applyAlignment="0" applyProtection="0">
      <alignment vertical="center"/>
    </xf>
    <xf numFmtId="0" fontId="10" fillId="45" borderId="374" applyNumberFormat="0" applyFont="0" applyAlignment="0" applyProtection="0">
      <alignment vertical="center"/>
    </xf>
    <xf numFmtId="0" fontId="152" fillId="0" borderId="0" applyNumberFormat="0" applyFill="0" applyBorder="0" applyAlignment="0" applyProtection="0">
      <alignment vertical="center"/>
    </xf>
    <xf numFmtId="0" fontId="153" fillId="0" borderId="375" applyNumberFormat="0" applyFill="0" applyAlignment="0" applyProtection="0">
      <alignment vertical="center"/>
    </xf>
    <xf numFmtId="0" fontId="154" fillId="46" borderId="0" applyNumberFormat="0" applyBorder="0" applyAlignment="0" applyProtection="0">
      <alignment vertical="center"/>
    </xf>
    <xf numFmtId="0" fontId="10" fillId="47" borderId="0" applyNumberFormat="0" applyBorder="0" applyAlignment="0" applyProtection="0">
      <alignment vertical="center"/>
    </xf>
    <xf numFmtId="0" fontId="10" fillId="48" borderId="0" applyNumberFormat="0" applyBorder="0" applyAlignment="0" applyProtection="0">
      <alignment vertical="center"/>
    </xf>
    <xf numFmtId="0" fontId="154" fillId="49" borderId="0" applyNumberFormat="0" applyBorder="0" applyAlignment="0" applyProtection="0">
      <alignment vertical="center"/>
    </xf>
    <xf numFmtId="0" fontId="154" fillId="50" borderId="0" applyNumberFormat="0" applyBorder="0" applyAlignment="0" applyProtection="0">
      <alignment vertical="center"/>
    </xf>
    <xf numFmtId="0" fontId="10" fillId="51" borderId="0" applyNumberFormat="0" applyBorder="0" applyAlignment="0" applyProtection="0">
      <alignment vertical="center"/>
    </xf>
    <xf numFmtId="0" fontId="10" fillId="52" borderId="0" applyNumberFormat="0" applyBorder="0" applyAlignment="0" applyProtection="0">
      <alignment vertical="center"/>
    </xf>
    <xf numFmtId="0" fontId="154" fillId="53" borderId="0" applyNumberFormat="0" applyBorder="0" applyAlignment="0" applyProtection="0">
      <alignment vertical="center"/>
    </xf>
    <xf numFmtId="0" fontId="154" fillId="54" borderId="0" applyNumberFormat="0" applyBorder="0" applyAlignment="0" applyProtection="0">
      <alignment vertical="center"/>
    </xf>
    <xf numFmtId="0" fontId="10" fillId="55" borderId="0" applyNumberFormat="0" applyBorder="0" applyAlignment="0" applyProtection="0">
      <alignment vertical="center"/>
    </xf>
    <xf numFmtId="0" fontId="10" fillId="56" borderId="0" applyNumberFormat="0" applyBorder="0" applyAlignment="0" applyProtection="0">
      <alignment vertical="center"/>
    </xf>
    <xf numFmtId="0" fontId="154" fillId="57" borderId="0" applyNumberFormat="0" applyBorder="0" applyAlignment="0" applyProtection="0">
      <alignment vertical="center"/>
    </xf>
    <xf numFmtId="0" fontId="154" fillId="58" borderId="0" applyNumberFormat="0" applyBorder="0" applyAlignment="0" applyProtection="0">
      <alignment vertical="center"/>
    </xf>
    <xf numFmtId="0" fontId="10" fillId="59" borderId="0" applyNumberFormat="0" applyBorder="0" applyAlignment="0" applyProtection="0">
      <alignment vertical="center"/>
    </xf>
    <xf numFmtId="0" fontId="10" fillId="60" borderId="0" applyNumberFormat="0" applyBorder="0" applyAlignment="0" applyProtection="0">
      <alignment vertical="center"/>
    </xf>
    <xf numFmtId="0" fontId="154" fillId="61" borderId="0" applyNumberFormat="0" applyBorder="0" applyAlignment="0" applyProtection="0">
      <alignment vertical="center"/>
    </xf>
    <xf numFmtId="0" fontId="154" fillId="62" borderId="0" applyNumberFormat="0" applyBorder="0" applyAlignment="0" applyProtection="0">
      <alignment vertical="center"/>
    </xf>
    <xf numFmtId="0" fontId="10" fillId="63" borderId="0" applyNumberFormat="0" applyBorder="0" applyAlignment="0" applyProtection="0">
      <alignment vertical="center"/>
    </xf>
    <xf numFmtId="0" fontId="10" fillId="64" borderId="0" applyNumberFormat="0" applyBorder="0" applyAlignment="0" applyProtection="0">
      <alignment vertical="center"/>
    </xf>
    <xf numFmtId="0" fontId="154" fillId="65" borderId="0" applyNumberFormat="0" applyBorder="0" applyAlignment="0" applyProtection="0">
      <alignment vertical="center"/>
    </xf>
    <xf numFmtId="0" fontId="154" fillId="66" borderId="0" applyNumberFormat="0" applyBorder="0" applyAlignment="0" applyProtection="0">
      <alignment vertical="center"/>
    </xf>
    <xf numFmtId="0" fontId="10" fillId="67" borderId="0" applyNumberFormat="0" applyBorder="0" applyAlignment="0" applyProtection="0">
      <alignment vertical="center"/>
    </xf>
    <xf numFmtId="0" fontId="10" fillId="68" borderId="0" applyNumberFormat="0" applyBorder="0" applyAlignment="0" applyProtection="0">
      <alignment vertical="center"/>
    </xf>
    <xf numFmtId="0" fontId="154" fillId="69" borderId="0" applyNumberFormat="0" applyBorder="0" applyAlignment="0" applyProtection="0">
      <alignment vertical="center"/>
    </xf>
    <xf numFmtId="0" fontId="104" fillId="0" borderId="0">
      <alignment vertical="center"/>
    </xf>
    <xf numFmtId="6" fontId="104" fillId="0" borderId="0" applyFont="0" applyFill="0" applyBorder="0" applyAlignment="0" applyProtection="0">
      <alignment vertical="center"/>
    </xf>
    <xf numFmtId="38" fontId="104" fillId="0" borderId="0" applyFont="0" applyFill="0" applyBorder="0" applyAlignment="0" applyProtection="0">
      <alignment vertical="center"/>
    </xf>
    <xf numFmtId="0" fontId="12" fillId="0" borderId="0"/>
    <xf numFmtId="0" fontId="104" fillId="0" borderId="0">
      <alignment vertical="center"/>
    </xf>
    <xf numFmtId="38" fontId="12" fillId="0" borderId="0" applyFont="0" applyFill="0" applyBorder="0" applyAlignment="0" applyProtection="0"/>
    <xf numFmtId="6" fontId="12" fillId="0" borderId="0" applyFont="0" applyFill="0" applyBorder="0" applyAlignment="0" applyProtection="0"/>
    <xf numFmtId="0" fontId="12" fillId="0" borderId="0"/>
    <xf numFmtId="0" fontId="12" fillId="0" borderId="0">
      <alignment vertical="center"/>
    </xf>
    <xf numFmtId="0" fontId="10" fillId="0" borderId="0">
      <alignment vertical="center"/>
    </xf>
    <xf numFmtId="0" fontId="12" fillId="0" borderId="0">
      <alignment vertical="center"/>
    </xf>
    <xf numFmtId="0" fontId="12" fillId="0" borderId="0"/>
    <xf numFmtId="6"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0" fillId="0" borderId="0">
      <alignment vertical="center"/>
    </xf>
    <xf numFmtId="0" fontId="12" fillId="0" borderId="0">
      <alignment vertical="center"/>
    </xf>
    <xf numFmtId="0" fontId="10" fillId="0" borderId="0">
      <alignment vertical="center"/>
    </xf>
    <xf numFmtId="38" fontId="10" fillId="0" borderId="0" applyFont="0" applyFill="0" applyBorder="0" applyAlignment="0" applyProtection="0">
      <alignment vertical="center"/>
    </xf>
    <xf numFmtId="0" fontId="45" fillId="0" borderId="0"/>
    <xf numFmtId="38" fontId="45" fillId="0" borderId="0" applyFont="0" applyFill="0" applyBorder="0" applyAlignment="0" applyProtection="0"/>
    <xf numFmtId="0" fontId="10" fillId="0" borderId="0">
      <alignment vertical="center"/>
    </xf>
    <xf numFmtId="9" fontId="10" fillId="0" borderId="0" applyFont="0" applyFill="0" applyBorder="0" applyAlignment="0" applyProtection="0">
      <alignment vertical="center"/>
    </xf>
    <xf numFmtId="0" fontId="12" fillId="0" borderId="0">
      <alignment vertical="center"/>
    </xf>
    <xf numFmtId="0" fontId="10" fillId="0" borderId="0">
      <alignment vertical="center"/>
    </xf>
    <xf numFmtId="0" fontId="10" fillId="0" borderId="0">
      <alignment vertical="center"/>
    </xf>
    <xf numFmtId="0" fontId="12"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85" fillId="0" borderId="0" applyNumberFormat="0" applyFill="0" applyBorder="0" applyAlignment="0" applyProtection="0"/>
    <xf numFmtId="0" fontId="12" fillId="0" borderId="0">
      <alignment vertical="center"/>
    </xf>
    <xf numFmtId="0" fontId="9" fillId="0" borderId="0">
      <alignment vertical="center"/>
    </xf>
    <xf numFmtId="0" fontId="195" fillId="0" borderId="0"/>
    <xf numFmtId="0" fontId="196" fillId="0" borderId="0" applyNumberFormat="0" applyFill="0" applyBorder="0" applyAlignment="0" applyProtection="0"/>
  </cellStyleXfs>
  <cellXfs count="3350">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5" xfId="0" applyBorder="1" applyAlignment="1">
      <alignment vertical="center"/>
    </xf>
    <xf numFmtId="0" fontId="0" fillId="0" borderId="0" xfId="0" applyAlignment="1">
      <alignment vertical="center" shrinkToFit="1"/>
    </xf>
    <xf numFmtId="0" fontId="0" fillId="0" borderId="17" xfId="0" applyBorder="1" applyAlignment="1">
      <alignment vertical="center" shrinkToFit="1"/>
    </xf>
    <xf numFmtId="0" fontId="0" fillId="0" borderId="21" xfId="0" applyBorder="1" applyAlignment="1">
      <alignment vertical="center" shrinkToFit="1"/>
    </xf>
    <xf numFmtId="0" fontId="0" fillId="0" borderId="32" xfId="0" applyBorder="1" applyAlignment="1">
      <alignment vertical="center" shrinkToFit="1"/>
    </xf>
    <xf numFmtId="0" fontId="0" fillId="0" borderId="25" xfId="0" applyBorder="1" applyAlignment="1">
      <alignment vertical="center" shrinkToFit="1"/>
    </xf>
    <xf numFmtId="0" fontId="0" fillId="0" borderId="16" xfId="0" applyBorder="1" applyAlignment="1">
      <alignment horizontal="center" vertical="center"/>
    </xf>
    <xf numFmtId="0" fontId="0" fillId="0" borderId="21" xfId="0" applyBorder="1" applyAlignment="1">
      <alignment vertical="center"/>
    </xf>
    <xf numFmtId="0" fontId="0" fillId="0" borderId="0" xfId="0" applyAlignment="1">
      <alignment horizontal="right" vertical="center"/>
    </xf>
    <xf numFmtId="0" fontId="0" fillId="0" borderId="16" xfId="0" applyBorder="1" applyAlignment="1">
      <alignment vertical="center"/>
    </xf>
    <xf numFmtId="0" fontId="0" fillId="0" borderId="33" xfId="0" applyBorder="1" applyAlignment="1">
      <alignment vertical="center" shrinkToFit="1"/>
    </xf>
    <xf numFmtId="0" fontId="0" fillId="0" borderId="34" xfId="0" applyBorder="1" applyAlignment="1">
      <alignment vertical="center" shrinkToFit="1"/>
    </xf>
    <xf numFmtId="0" fontId="0" fillId="0" borderId="35" xfId="0" applyBorder="1" applyAlignment="1">
      <alignment vertical="center" shrinkToFit="1"/>
    </xf>
    <xf numFmtId="0" fontId="0" fillId="0" borderId="20" xfId="0" applyBorder="1" applyAlignment="1">
      <alignment vertical="center" shrinkToFit="1"/>
    </xf>
    <xf numFmtId="0" fontId="0" fillId="0" borderId="36" xfId="0" applyBorder="1" applyAlignment="1">
      <alignment vertical="center" shrinkToFit="1"/>
    </xf>
    <xf numFmtId="0" fontId="0" fillId="0" borderId="14" xfId="0" applyBorder="1" applyAlignment="1">
      <alignment vertical="center" shrinkToFit="1"/>
    </xf>
    <xf numFmtId="0" fontId="0" fillId="0" borderId="20" xfId="0" quotePrefix="1" applyBorder="1" applyAlignment="1">
      <alignment vertical="center" shrinkToFit="1"/>
    </xf>
    <xf numFmtId="0" fontId="0" fillId="0" borderId="25" xfId="0" quotePrefix="1" applyBorder="1" applyAlignment="1">
      <alignment vertical="center" shrinkToFit="1"/>
    </xf>
    <xf numFmtId="0" fontId="15" fillId="0" borderId="0" xfId="0" applyFont="1"/>
    <xf numFmtId="0" fontId="15" fillId="0" borderId="20" xfId="0" applyFont="1" applyBorder="1" applyAlignment="1">
      <alignment horizontal="center" vertical="center" shrinkToFit="1"/>
    </xf>
    <xf numFmtId="0" fontId="15" fillId="0" borderId="37" xfId="0" applyFont="1" applyBorder="1" applyAlignment="1">
      <alignment vertical="center" shrinkToFit="1"/>
    </xf>
    <xf numFmtId="0" fontId="15" fillId="0" borderId="15" xfId="0" applyFont="1" applyBorder="1" applyAlignment="1">
      <alignment vertical="center" shrinkToFit="1"/>
    </xf>
    <xf numFmtId="0" fontId="15" fillId="0" borderId="21" xfId="0" applyFont="1" applyBorder="1" applyAlignment="1">
      <alignment vertical="center" shrinkToFit="1"/>
    </xf>
    <xf numFmtId="0" fontId="15" fillId="0" borderId="0" xfId="0" applyFont="1" applyAlignment="1">
      <alignment horizontal="center"/>
    </xf>
    <xf numFmtId="0" fontId="15" fillId="0" borderId="0" xfId="0" applyFont="1" applyAlignment="1">
      <alignment vertical="center" shrinkToFit="1"/>
    </xf>
    <xf numFmtId="0" fontId="15" fillId="0" borderId="25" xfId="0" applyFont="1" applyBorder="1" applyAlignment="1">
      <alignment horizontal="center" vertical="center" shrinkToFit="1"/>
    </xf>
    <xf numFmtId="0" fontId="15" fillId="0" borderId="20" xfId="0" applyFont="1" applyBorder="1" applyAlignment="1">
      <alignment vertical="center"/>
    </xf>
    <xf numFmtId="0" fontId="15" fillId="0" borderId="36" xfId="0" applyFont="1" applyBorder="1" applyAlignment="1">
      <alignment vertical="center"/>
    </xf>
    <xf numFmtId="0" fontId="15" fillId="0" borderId="14" xfId="0" applyFont="1" applyBorder="1" applyAlignment="1">
      <alignment horizontal="right" vertical="center"/>
    </xf>
    <xf numFmtId="0" fontId="15" fillId="0" borderId="24" xfId="0" applyFont="1" applyBorder="1" applyAlignment="1">
      <alignment vertical="center"/>
    </xf>
    <xf numFmtId="0" fontId="15" fillId="0" borderId="21" xfId="0" applyFont="1" applyBorder="1" applyAlignment="1">
      <alignment vertical="center"/>
    </xf>
    <xf numFmtId="0" fontId="15" fillId="0" borderId="37" xfId="0" applyFont="1" applyBorder="1" applyAlignment="1">
      <alignment vertical="center"/>
    </xf>
    <xf numFmtId="0" fontId="15" fillId="0" borderId="15" xfId="0" applyFont="1" applyBorder="1" applyAlignment="1">
      <alignment vertical="center"/>
    </xf>
    <xf numFmtId="0" fontId="15" fillId="0" borderId="32" xfId="0" applyFont="1" applyBorder="1" applyAlignment="1">
      <alignment horizontal="right" vertical="center"/>
    </xf>
    <xf numFmtId="0" fontId="15" fillId="0" borderId="17" xfId="0" quotePrefix="1" applyFont="1" applyBorder="1" applyAlignment="1">
      <alignment horizontal="center" vertical="center"/>
    </xf>
    <xf numFmtId="0" fontId="15" fillId="0" borderId="16" xfId="0" applyFont="1" applyBorder="1" applyAlignment="1">
      <alignment vertical="center"/>
    </xf>
    <xf numFmtId="0" fontId="15" fillId="0" borderId="0" xfId="0" applyFont="1" applyAlignment="1">
      <alignment vertical="center"/>
    </xf>
    <xf numFmtId="0" fontId="15" fillId="0" borderId="28" xfId="0" applyFont="1" applyBorder="1" applyAlignment="1">
      <alignment horizontal="center" vertical="center"/>
    </xf>
    <xf numFmtId="0" fontId="15" fillId="0" borderId="28" xfId="0" applyFont="1" applyBorder="1" applyAlignment="1">
      <alignment vertical="center"/>
    </xf>
    <xf numFmtId="0" fontId="15" fillId="0" borderId="32" xfId="0" applyFont="1" applyBorder="1" applyAlignment="1">
      <alignment vertical="center"/>
    </xf>
    <xf numFmtId="0" fontId="15" fillId="0" borderId="32" xfId="0" applyFont="1" applyBorder="1" applyAlignment="1">
      <alignment horizontal="center" vertical="center"/>
    </xf>
    <xf numFmtId="0" fontId="16" fillId="0" borderId="0" xfId="0" quotePrefix="1" applyFont="1" applyAlignment="1">
      <alignment horizontal="center"/>
    </xf>
    <xf numFmtId="0" fontId="16" fillId="0" borderId="38" xfId="0" applyFont="1" applyBorder="1" applyAlignment="1">
      <alignment horizontal="center"/>
    </xf>
    <xf numFmtId="0" fontId="16" fillId="0" borderId="39" xfId="0" quotePrefix="1" applyFont="1" applyBorder="1" applyAlignment="1">
      <alignment horizontal="center"/>
    </xf>
    <xf numFmtId="0" fontId="16" fillId="0" borderId="0" xfId="0" applyFont="1" applyAlignment="1">
      <alignment horizontal="center"/>
    </xf>
    <xf numFmtId="0" fontId="16" fillId="0" borderId="21" xfId="0" quotePrefix="1" applyFont="1" applyBorder="1" applyAlignment="1">
      <alignment horizontal="center"/>
    </xf>
    <xf numFmtId="0" fontId="17" fillId="0" borderId="0" xfId="0" applyFont="1"/>
    <xf numFmtId="0" fontId="17" fillId="0" borderId="40" xfId="0" applyFont="1" applyBorder="1"/>
    <xf numFmtId="0" fontId="17" fillId="0" borderId="41" xfId="0" applyFont="1" applyBorder="1"/>
    <xf numFmtId="0" fontId="17" fillId="0" borderId="42" xfId="0" applyFont="1" applyBorder="1"/>
    <xf numFmtId="0" fontId="17" fillId="0" borderId="43" xfId="0" applyFont="1" applyBorder="1"/>
    <xf numFmtId="0" fontId="17" fillId="0" borderId="44" xfId="0" applyFont="1" applyBorder="1"/>
    <xf numFmtId="0" fontId="17" fillId="0" borderId="45" xfId="0" applyFont="1" applyBorder="1"/>
    <xf numFmtId="0" fontId="17" fillId="0" borderId="46" xfId="0" applyFont="1" applyBorder="1"/>
    <xf numFmtId="0" fontId="17" fillId="0" borderId="0" xfId="0" applyFont="1" applyAlignment="1">
      <alignment horizontal="center"/>
    </xf>
    <xf numFmtId="0" fontId="17" fillId="0" borderId="0" xfId="0" applyFont="1" applyAlignment="1">
      <alignment horizontal="center" vertical="center" shrinkToFit="1"/>
    </xf>
    <xf numFmtId="0" fontId="17" fillId="0" borderId="16"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21" xfId="0" applyFont="1" applyBorder="1"/>
    <xf numFmtId="0" fontId="17" fillId="0" borderId="25" xfId="0" applyFont="1" applyBorder="1"/>
    <xf numFmtId="0" fontId="17" fillId="0" borderId="24" xfId="0" applyFont="1" applyBorder="1" applyAlignment="1">
      <alignment horizontal="center" vertical="center" shrinkToFit="1"/>
    </xf>
    <xf numFmtId="0" fontId="17" fillId="0" borderId="15" xfId="0" applyFont="1" applyBorder="1"/>
    <xf numFmtId="0" fontId="17" fillId="0" borderId="46" xfId="0" applyFont="1" applyBorder="1" applyAlignment="1">
      <alignment horizontal="center" vertical="center" shrinkToFit="1"/>
    </xf>
    <xf numFmtId="0" fontId="17" fillId="0" borderId="0" xfId="0" applyFont="1" applyBorder="1"/>
    <xf numFmtId="0" fontId="17" fillId="0" borderId="47" xfId="0" applyFont="1" applyBorder="1"/>
    <xf numFmtId="0" fontId="17" fillId="0" borderId="21" xfId="0" applyFont="1" applyBorder="1" applyAlignment="1">
      <alignment horizontal="center" vertical="center" shrinkToFit="1"/>
    </xf>
    <xf numFmtId="0" fontId="14" fillId="0" borderId="0" xfId="0" applyFont="1"/>
    <xf numFmtId="0" fontId="0" fillId="0" borderId="0" xfId="0" applyBorder="1" applyAlignment="1">
      <alignment vertical="center" shrinkToFit="1"/>
    </xf>
    <xf numFmtId="0" fontId="0" fillId="0" borderId="13" xfId="0" applyBorder="1" applyAlignment="1">
      <alignment vertical="center" shrinkToFit="1"/>
    </xf>
    <xf numFmtId="0" fontId="0" fillId="0" borderId="0" xfId="0" applyBorder="1" applyAlignment="1">
      <alignment vertical="center"/>
    </xf>
    <xf numFmtId="0" fontId="0" fillId="0" borderId="0" xfId="0" applyAlignment="1">
      <alignment horizontal="right"/>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Border="1" applyAlignment="1">
      <alignment horizontal="right" vertical="center"/>
    </xf>
    <xf numFmtId="0" fontId="0" fillId="0" borderId="48" xfId="0" applyBorder="1" applyAlignment="1">
      <alignment vertical="center"/>
    </xf>
    <xf numFmtId="0" fontId="0" fillId="0" borderId="49" xfId="0" applyBorder="1"/>
    <xf numFmtId="0" fontId="0" fillId="0" borderId="0" xfId="0" applyBorder="1"/>
    <xf numFmtId="0" fontId="0" fillId="0" borderId="37" xfId="0" applyBorder="1" applyAlignment="1">
      <alignment vertical="center"/>
    </xf>
    <xf numFmtId="0" fontId="19" fillId="0" borderId="0" xfId="0" applyFont="1" applyFill="1" applyAlignment="1">
      <alignment vertical="center"/>
    </xf>
    <xf numFmtId="0" fontId="17" fillId="0" borderId="0" xfId="0" applyFont="1" applyFill="1" applyAlignment="1">
      <alignment vertical="center"/>
    </xf>
    <xf numFmtId="0" fontId="21" fillId="0" borderId="0" xfId="0" applyFont="1" applyFill="1" applyAlignment="1">
      <alignment vertical="center"/>
    </xf>
    <xf numFmtId="0" fontId="18" fillId="0" borderId="0" xfId="0" quotePrefix="1" applyFont="1" applyFill="1" applyAlignment="1">
      <alignment vertical="center"/>
    </xf>
    <xf numFmtId="0" fontId="17" fillId="0" borderId="0" xfId="0" applyFont="1" applyFill="1" applyAlignment="1">
      <alignment vertical="top"/>
    </xf>
    <xf numFmtId="0" fontId="17" fillId="0" borderId="37" xfId="0" applyFont="1" applyFill="1" applyBorder="1" applyAlignment="1">
      <alignment vertical="center"/>
    </xf>
    <xf numFmtId="0" fontId="18" fillId="0" borderId="0" xfId="0" applyFont="1" applyFill="1" applyAlignment="1">
      <alignment vertical="center"/>
    </xf>
    <xf numFmtId="0" fontId="17" fillId="0" borderId="50" xfId="0" applyFont="1" applyFill="1" applyBorder="1" applyAlignment="1">
      <alignment vertical="center"/>
    </xf>
    <xf numFmtId="0" fontId="17" fillId="0" borderId="51" xfId="0" applyFont="1" applyFill="1" applyBorder="1" applyAlignment="1">
      <alignment vertical="center"/>
    </xf>
    <xf numFmtId="0" fontId="17" fillId="0" borderId="36" xfId="0" applyFont="1" applyFill="1" applyBorder="1" applyAlignment="1">
      <alignment vertical="center"/>
    </xf>
    <xf numFmtId="0" fontId="17" fillId="0" borderId="0" xfId="0" applyFont="1" applyFill="1" applyBorder="1" applyAlignment="1">
      <alignment vertical="center"/>
    </xf>
    <xf numFmtId="0" fontId="17" fillId="0" borderId="13" xfId="0" applyFont="1" applyFill="1" applyBorder="1" applyAlignment="1">
      <alignment vertical="center"/>
    </xf>
    <xf numFmtId="0" fontId="17" fillId="0" borderId="0" xfId="0" applyFont="1" applyFill="1" applyBorder="1" applyAlignment="1">
      <alignment horizontal="center" vertical="center"/>
    </xf>
    <xf numFmtId="0" fontId="17" fillId="0" borderId="48" xfId="0" applyFont="1" applyFill="1" applyBorder="1" applyAlignment="1">
      <alignment vertical="center"/>
    </xf>
    <xf numFmtId="0" fontId="17" fillId="0" borderId="52" xfId="0" applyFont="1" applyFill="1" applyBorder="1" applyAlignment="1">
      <alignment vertical="center"/>
    </xf>
    <xf numFmtId="0" fontId="17" fillId="0" borderId="53" xfId="0" applyFont="1" applyFill="1" applyBorder="1" applyAlignment="1">
      <alignment vertical="center"/>
    </xf>
    <xf numFmtId="0" fontId="17" fillId="0" borderId="54" xfId="0" applyFont="1" applyFill="1" applyBorder="1" applyAlignment="1">
      <alignment vertical="center"/>
    </xf>
    <xf numFmtId="0" fontId="17" fillId="0" borderId="14" xfId="0" applyFont="1" applyFill="1" applyBorder="1" applyAlignment="1">
      <alignment vertical="center"/>
    </xf>
    <xf numFmtId="0" fontId="13" fillId="0" borderId="0" xfId="0" applyFont="1" applyFill="1" applyBorder="1" applyAlignment="1">
      <alignment vertical="center"/>
    </xf>
    <xf numFmtId="0" fontId="17" fillId="0" borderId="25" xfId="0" applyFont="1" applyFill="1" applyBorder="1" applyAlignment="1">
      <alignment vertical="center"/>
    </xf>
    <xf numFmtId="0" fontId="17" fillId="0" borderId="55" xfId="0" applyFont="1" applyFill="1" applyBorder="1" applyAlignment="1">
      <alignment vertical="center"/>
    </xf>
    <xf numFmtId="0" fontId="17" fillId="0" borderId="15" xfId="0" applyFont="1" applyFill="1" applyBorder="1" applyAlignment="1">
      <alignment vertical="center"/>
    </xf>
    <xf numFmtId="0" fontId="13" fillId="0" borderId="20" xfId="0" applyFont="1" applyFill="1" applyBorder="1" applyAlignment="1">
      <alignment vertical="center"/>
    </xf>
    <xf numFmtId="0" fontId="13" fillId="0" borderId="36" xfId="0" applyFont="1" applyFill="1" applyBorder="1" applyAlignment="1">
      <alignment vertical="center"/>
    </xf>
    <xf numFmtId="0" fontId="17" fillId="0" borderId="56" xfId="0" applyFont="1" applyFill="1" applyBorder="1" applyAlignment="1">
      <alignment horizontal="right" vertical="center"/>
    </xf>
    <xf numFmtId="0" fontId="13" fillId="0" borderId="57" xfId="0" applyFont="1" applyFill="1" applyBorder="1" applyAlignment="1">
      <alignment vertical="center"/>
    </xf>
    <xf numFmtId="0" fontId="17" fillId="0" borderId="20" xfId="0" applyFont="1" applyFill="1" applyBorder="1" applyAlignment="1">
      <alignment vertical="center"/>
    </xf>
    <xf numFmtId="0" fontId="17" fillId="0" borderId="58" xfId="0" applyFont="1" applyFill="1" applyBorder="1" applyAlignment="1">
      <alignment vertical="center"/>
    </xf>
    <xf numFmtId="0" fontId="13" fillId="0" borderId="25" xfId="0" applyFont="1" applyFill="1" applyBorder="1" applyAlignment="1">
      <alignment vertical="center"/>
    </xf>
    <xf numFmtId="0" fontId="13" fillId="0" borderId="52" xfId="0" applyFont="1" applyFill="1" applyBorder="1" applyAlignment="1">
      <alignment vertical="center"/>
    </xf>
    <xf numFmtId="0" fontId="17" fillId="0" borderId="56" xfId="0" applyFont="1" applyFill="1" applyBorder="1" applyAlignment="1">
      <alignment vertical="center"/>
    </xf>
    <xf numFmtId="0" fontId="17" fillId="0" borderId="49" xfId="0" applyFont="1" applyFill="1" applyBorder="1" applyAlignment="1">
      <alignment vertical="center"/>
    </xf>
    <xf numFmtId="0" fontId="17" fillId="0" borderId="46" xfId="0" applyFont="1" applyFill="1" applyBorder="1" applyAlignment="1">
      <alignment horizontal="center" vertical="center"/>
    </xf>
    <xf numFmtId="0" fontId="24" fillId="0" borderId="0" xfId="0" applyFont="1" applyFill="1" applyAlignment="1">
      <alignment vertical="center"/>
    </xf>
    <xf numFmtId="0" fontId="17" fillId="0" borderId="59" xfId="0" applyFont="1" applyFill="1" applyBorder="1" applyAlignment="1">
      <alignment vertical="center"/>
    </xf>
    <xf numFmtId="0" fontId="17" fillId="0" borderId="60" xfId="0" applyFont="1" applyFill="1" applyBorder="1" applyAlignment="1">
      <alignment vertical="center"/>
    </xf>
    <xf numFmtId="0" fontId="17" fillId="0" borderId="61" xfId="0" applyFont="1" applyFill="1" applyBorder="1" applyAlignment="1">
      <alignment vertical="center"/>
    </xf>
    <xf numFmtId="0" fontId="17" fillId="0" borderId="21" xfId="0" applyFont="1" applyFill="1" applyBorder="1" applyAlignment="1">
      <alignment vertical="center"/>
    </xf>
    <xf numFmtId="0" fontId="17" fillId="0" borderId="62" xfId="0" applyFont="1" applyFill="1" applyBorder="1" applyAlignment="1">
      <alignment vertical="center"/>
    </xf>
    <xf numFmtId="0" fontId="17" fillId="0" borderId="0" xfId="0" applyFont="1" applyFill="1" applyAlignment="1"/>
    <xf numFmtId="0" fontId="0" fillId="0" borderId="0" xfId="0" applyAlignment="1"/>
    <xf numFmtId="0" fontId="0" fillId="0" borderId="0" xfId="0" applyBorder="1" applyAlignment="1"/>
    <xf numFmtId="0" fontId="0" fillId="0" borderId="52" xfId="0" applyBorder="1" applyAlignment="1"/>
    <xf numFmtId="0" fontId="17" fillId="0" borderId="63" xfId="0" applyFont="1" applyFill="1" applyBorder="1" applyAlignment="1">
      <alignment vertical="center"/>
    </xf>
    <xf numFmtId="0" fontId="17" fillId="0" borderId="64" xfId="0" applyFont="1" applyFill="1" applyBorder="1" applyAlignment="1">
      <alignment vertical="center"/>
    </xf>
    <xf numFmtId="0" fontId="17" fillId="0" borderId="65" xfId="0" applyFont="1" applyFill="1" applyBorder="1" applyAlignment="1">
      <alignment horizontal="center" vertical="center"/>
    </xf>
    <xf numFmtId="0" fontId="17" fillId="0" borderId="66" xfId="0" applyFont="1" applyFill="1" applyBorder="1" applyAlignment="1">
      <alignment vertical="center"/>
    </xf>
    <xf numFmtId="0" fontId="17" fillId="0" borderId="65" xfId="0" applyFont="1" applyFill="1" applyBorder="1" applyAlignment="1">
      <alignment vertical="center"/>
    </xf>
    <xf numFmtId="0" fontId="17" fillId="0" borderId="67" xfId="0" applyFont="1" applyFill="1" applyBorder="1" applyAlignment="1">
      <alignment vertical="center"/>
    </xf>
    <xf numFmtId="0" fontId="13" fillId="0" borderId="66" xfId="0" applyFont="1" applyFill="1" applyBorder="1" applyAlignment="1">
      <alignment vertical="center"/>
    </xf>
    <xf numFmtId="0" fontId="13" fillId="0" borderId="65" xfId="0" applyFont="1" applyFill="1" applyBorder="1" applyAlignment="1">
      <alignment vertical="center"/>
    </xf>
    <xf numFmtId="0" fontId="17" fillId="0" borderId="68" xfId="0" applyFont="1" applyFill="1" applyBorder="1" applyAlignment="1">
      <alignment vertical="center"/>
    </xf>
    <xf numFmtId="0" fontId="17" fillId="0" borderId="69" xfId="0" applyFont="1" applyFill="1" applyBorder="1" applyAlignment="1">
      <alignment vertical="center"/>
    </xf>
    <xf numFmtId="0" fontId="17" fillId="0" borderId="70" xfId="0" applyFont="1" applyFill="1" applyBorder="1" applyAlignment="1">
      <alignment vertical="center"/>
    </xf>
    <xf numFmtId="0" fontId="17" fillId="0" borderId="71" xfId="0" applyFont="1" applyFill="1" applyBorder="1" applyAlignment="1">
      <alignment vertical="center"/>
    </xf>
    <xf numFmtId="0" fontId="17" fillId="0" borderId="72" xfId="0" applyFont="1" applyFill="1" applyBorder="1" applyAlignment="1">
      <alignment horizontal="right" vertical="center"/>
    </xf>
    <xf numFmtId="0" fontId="17" fillId="0" borderId="17" xfId="0" applyFont="1" applyFill="1" applyBorder="1" applyAlignment="1">
      <alignment vertical="center"/>
    </xf>
    <xf numFmtId="0" fontId="17" fillId="0" borderId="3" xfId="0" applyFont="1" applyFill="1" applyBorder="1" applyAlignment="1">
      <alignment vertical="center"/>
    </xf>
    <xf numFmtId="0" fontId="17" fillId="0" borderId="18" xfId="0" applyFont="1" applyFill="1" applyBorder="1" applyAlignment="1">
      <alignment vertical="center"/>
    </xf>
    <xf numFmtId="0" fontId="17" fillId="0" borderId="73" xfId="0" applyFont="1" applyFill="1" applyBorder="1" applyAlignment="1">
      <alignment vertical="center"/>
    </xf>
    <xf numFmtId="0" fontId="17" fillId="0" borderId="74" xfId="0" applyFont="1" applyFill="1" applyBorder="1" applyAlignment="1">
      <alignment horizontal="right" vertical="center"/>
    </xf>
    <xf numFmtId="0" fontId="17" fillId="0" borderId="75" xfId="0" applyFont="1" applyFill="1" applyBorder="1" applyAlignment="1">
      <alignment vertical="center"/>
    </xf>
    <xf numFmtId="0" fontId="17" fillId="0" borderId="76" xfId="0" applyFont="1" applyFill="1" applyBorder="1" applyAlignment="1">
      <alignment vertical="center"/>
    </xf>
    <xf numFmtId="0" fontId="17" fillId="0" borderId="77" xfId="0" applyFont="1" applyFill="1" applyBorder="1" applyAlignment="1">
      <alignment horizontal="right" vertical="center"/>
    </xf>
    <xf numFmtId="0" fontId="17" fillId="0" borderId="78" xfId="0" applyFont="1" applyFill="1" applyBorder="1" applyAlignment="1">
      <alignment vertical="center"/>
    </xf>
    <xf numFmtId="0" fontId="17" fillId="0" borderId="55" xfId="0" applyFont="1" applyFill="1" applyBorder="1" applyAlignment="1">
      <alignment horizontal="right" vertical="center"/>
    </xf>
    <xf numFmtId="0" fontId="17" fillId="0" borderId="79" xfId="0" applyFont="1" applyFill="1" applyBorder="1" applyAlignment="1">
      <alignment vertical="center"/>
    </xf>
    <xf numFmtId="0" fontId="17" fillId="0" borderId="57" xfId="0" applyFont="1" applyFill="1" applyBorder="1" applyAlignment="1">
      <alignment vertical="center"/>
    </xf>
    <xf numFmtId="0" fontId="17" fillId="0" borderId="80" xfId="0" applyFont="1" applyFill="1" applyBorder="1" applyAlignment="1">
      <alignment vertical="center"/>
    </xf>
    <xf numFmtId="0" fontId="17" fillId="0" borderId="81" xfId="0" applyFont="1" applyFill="1" applyBorder="1" applyAlignment="1">
      <alignment horizontal="right" vertical="center"/>
    </xf>
    <xf numFmtId="0" fontId="28" fillId="24" borderId="0" xfId="0" applyFont="1" applyFill="1" applyBorder="1" applyAlignment="1">
      <alignment horizontal="center" vertical="center"/>
    </xf>
    <xf numFmtId="0" fontId="17" fillId="24" borderId="0" xfId="0" applyFont="1" applyFill="1" applyBorder="1" applyAlignment="1">
      <alignment vertical="center"/>
    </xf>
    <xf numFmtId="0" fontId="25" fillId="24" borderId="0" xfId="0" applyFont="1" applyFill="1" applyBorder="1" applyAlignment="1">
      <alignment horizontal="center" vertical="center"/>
    </xf>
    <xf numFmtId="0" fontId="22" fillId="0" borderId="65" xfId="0" applyFont="1" applyBorder="1" applyAlignment="1">
      <alignment horizontal="center" vertical="center"/>
    </xf>
    <xf numFmtId="0" fontId="15" fillId="25" borderId="82" xfId="0" applyFont="1" applyFill="1" applyBorder="1" applyAlignment="1">
      <alignment vertical="center"/>
    </xf>
    <xf numFmtId="0" fontId="15" fillId="25" borderId="83" xfId="0" applyFont="1" applyFill="1" applyBorder="1" applyAlignment="1">
      <alignment vertical="center"/>
    </xf>
    <xf numFmtId="0" fontId="17" fillId="25" borderId="83" xfId="0" applyFont="1" applyFill="1" applyBorder="1" applyAlignment="1">
      <alignment vertical="center"/>
    </xf>
    <xf numFmtId="0" fontId="17" fillId="25" borderId="84" xfId="0" applyFont="1" applyFill="1" applyBorder="1" applyAlignment="1">
      <alignment vertical="center"/>
    </xf>
    <xf numFmtId="0" fontId="15" fillId="0" borderId="0" xfId="0" applyFont="1" applyFill="1" applyAlignment="1">
      <alignment vertical="center"/>
    </xf>
    <xf numFmtId="0" fontId="15" fillId="25" borderId="85" xfId="0" applyFont="1" applyFill="1" applyBorder="1" applyAlignment="1">
      <alignment vertical="center"/>
    </xf>
    <xf numFmtId="0" fontId="15" fillId="25" borderId="86" xfId="0" applyFont="1" applyFill="1" applyBorder="1" applyAlignment="1">
      <alignment vertical="center"/>
    </xf>
    <xf numFmtId="0" fontId="17" fillId="25" borderId="86" xfId="0" applyFont="1" applyFill="1" applyBorder="1" applyAlignment="1">
      <alignment vertical="center"/>
    </xf>
    <xf numFmtId="0" fontId="17" fillId="25" borderId="87" xfId="0" applyFont="1" applyFill="1" applyBorder="1" applyAlignment="1">
      <alignment vertical="center"/>
    </xf>
    <xf numFmtId="0" fontId="17" fillId="0" borderId="88" xfId="0" applyFont="1" applyFill="1" applyBorder="1" applyAlignment="1">
      <alignment vertical="center"/>
    </xf>
    <xf numFmtId="0" fontId="17" fillId="0" borderId="89" xfId="0" applyFont="1" applyFill="1" applyBorder="1" applyAlignment="1">
      <alignment vertical="center"/>
    </xf>
    <xf numFmtId="0" fontId="17" fillId="0" borderId="90" xfId="0" applyFont="1" applyFill="1" applyBorder="1" applyAlignment="1">
      <alignment vertical="center"/>
    </xf>
    <xf numFmtId="0" fontId="28" fillId="0" borderId="0" xfId="0" applyFont="1" applyFill="1" applyBorder="1" applyAlignment="1">
      <alignment vertical="center"/>
    </xf>
    <xf numFmtId="0" fontId="17" fillId="0" borderId="91" xfId="0" applyFont="1" applyFill="1" applyBorder="1" applyAlignment="1">
      <alignment vertical="center"/>
    </xf>
    <xf numFmtId="0" fontId="26" fillId="0" borderId="43" xfId="0" applyFont="1" applyFill="1" applyBorder="1" applyAlignment="1">
      <alignment vertical="center"/>
    </xf>
    <xf numFmtId="0" fontId="17" fillId="0" borderId="42" xfId="0" applyFont="1" applyFill="1" applyBorder="1" applyAlignment="1">
      <alignment vertical="center"/>
    </xf>
    <xf numFmtId="0" fontId="17" fillId="0" borderId="43" xfId="0" applyFont="1" applyFill="1" applyBorder="1" applyAlignment="1">
      <alignment vertical="center"/>
    </xf>
    <xf numFmtId="0" fontId="17" fillId="0" borderId="92" xfId="0" applyFont="1" applyFill="1" applyBorder="1" applyAlignment="1">
      <alignment vertical="center"/>
    </xf>
    <xf numFmtId="0" fontId="17" fillId="0" borderId="93" xfId="0" applyFont="1" applyFill="1" applyBorder="1" applyAlignment="1">
      <alignment vertical="center"/>
    </xf>
    <xf numFmtId="0" fontId="28" fillId="0" borderId="94" xfId="0" applyFont="1" applyFill="1" applyBorder="1" applyAlignment="1">
      <alignment vertical="center"/>
    </xf>
    <xf numFmtId="0" fontId="28" fillId="0" borderId="46" xfId="0" applyFont="1" applyFill="1" applyBorder="1" applyAlignment="1">
      <alignment vertical="center"/>
    </xf>
    <xf numFmtId="0" fontId="17" fillId="0" borderId="95" xfId="0" applyFont="1" applyFill="1" applyBorder="1" applyAlignment="1">
      <alignment vertical="center"/>
    </xf>
    <xf numFmtId="0" fontId="17" fillId="0" borderId="96" xfId="0" applyFont="1" applyFill="1" applyBorder="1" applyAlignment="1">
      <alignment vertical="center"/>
    </xf>
    <xf numFmtId="0" fontId="26" fillId="0" borderId="97" xfId="0" applyFont="1" applyFill="1" applyBorder="1" applyAlignment="1">
      <alignment vertical="center"/>
    </xf>
    <xf numFmtId="0" fontId="17" fillId="0" borderId="98" xfId="0" applyFont="1" applyFill="1" applyBorder="1" applyAlignment="1">
      <alignment vertical="center"/>
    </xf>
    <xf numFmtId="0" fontId="13" fillId="0" borderId="99" xfId="0" applyFont="1" applyFill="1" applyBorder="1" applyAlignment="1">
      <alignment vertical="center"/>
    </xf>
    <xf numFmtId="0" fontId="13" fillId="0" borderId="100" xfId="0" applyFont="1" applyFill="1" applyBorder="1" applyAlignment="1">
      <alignment vertical="center"/>
    </xf>
    <xf numFmtId="0" fontId="17" fillId="0" borderId="101" xfId="0" applyFont="1" applyFill="1" applyBorder="1" applyAlignment="1">
      <alignment vertical="center"/>
    </xf>
    <xf numFmtId="0" fontId="17" fillId="0" borderId="102" xfId="0" applyFont="1" applyFill="1" applyBorder="1" applyAlignment="1">
      <alignment vertical="center"/>
    </xf>
    <xf numFmtId="0" fontId="17" fillId="0" borderId="13" xfId="0" applyFont="1" applyFill="1" applyBorder="1" applyAlignment="1">
      <alignment horizontal="right" vertical="center"/>
    </xf>
    <xf numFmtId="0" fontId="17" fillId="0" borderId="37" xfId="0" applyFont="1" applyFill="1" applyBorder="1" applyAlignment="1">
      <alignment horizontal="right" vertical="center"/>
    </xf>
    <xf numFmtId="0" fontId="17" fillId="0" borderId="15" xfId="0" applyFont="1" applyFill="1" applyBorder="1" applyAlignment="1">
      <alignment horizontal="right" vertical="center"/>
    </xf>
    <xf numFmtId="0" fontId="17" fillId="0" borderId="103" xfId="0" applyFont="1" applyFill="1" applyBorder="1" applyAlignment="1">
      <alignment vertical="center"/>
    </xf>
    <xf numFmtId="0" fontId="17" fillId="0" borderId="104" xfId="0" applyFont="1" applyFill="1" applyBorder="1" applyAlignment="1">
      <alignment horizontal="right" vertical="center"/>
    </xf>
    <xf numFmtId="0" fontId="17" fillId="0" borderId="14" xfId="0" applyFont="1" applyFill="1" applyBorder="1" applyAlignment="1">
      <alignment horizontal="right" vertical="center"/>
    </xf>
    <xf numFmtId="0" fontId="17" fillId="0" borderId="105" xfId="0" applyFont="1" applyFill="1" applyBorder="1" applyAlignment="1">
      <alignment vertical="center"/>
    </xf>
    <xf numFmtId="0" fontId="17" fillId="0" borderId="52" xfId="0" applyFont="1" applyFill="1" applyBorder="1" applyAlignment="1">
      <alignment horizontal="right" vertical="center"/>
    </xf>
    <xf numFmtId="0" fontId="17" fillId="0" borderId="106" xfId="0" applyFont="1" applyFill="1" applyBorder="1" applyAlignment="1">
      <alignment vertical="center"/>
    </xf>
    <xf numFmtId="0" fontId="17" fillId="0" borderId="107" xfId="0" applyFont="1" applyFill="1" applyBorder="1" applyAlignment="1">
      <alignment vertical="center"/>
    </xf>
    <xf numFmtId="0" fontId="17" fillId="0" borderId="53" xfId="0" applyFont="1" applyFill="1" applyBorder="1" applyAlignment="1">
      <alignment horizontal="right" vertical="center"/>
    </xf>
    <xf numFmtId="0" fontId="0" fillId="0" borderId="0" xfId="0" quotePrefix="1" applyAlignment="1"/>
    <xf numFmtId="0" fontId="0" fillId="0" borderId="3" xfId="0" applyBorder="1" applyAlignment="1">
      <alignment horizontal="center" vertical="center"/>
    </xf>
    <xf numFmtId="0" fontId="17" fillId="0" borderId="75" xfId="0" applyFont="1" applyFill="1" applyBorder="1" applyAlignment="1">
      <alignment horizontal="center" vertical="center"/>
    </xf>
    <xf numFmtId="0" fontId="0" fillId="0" borderId="37" xfId="0" applyBorder="1" applyAlignment="1">
      <alignment horizontal="center" vertical="center"/>
    </xf>
    <xf numFmtId="0" fontId="17" fillId="0" borderId="79" xfId="0" applyFont="1" applyFill="1" applyBorder="1" applyAlignment="1">
      <alignment horizontal="center" vertical="center"/>
    </xf>
    <xf numFmtId="0" fontId="0" fillId="0" borderId="0" xfId="0" applyBorder="1" applyAlignment="1">
      <alignment horizontal="center" vertical="center"/>
    </xf>
    <xf numFmtId="0" fontId="23" fillId="0" borderId="24" xfId="0" applyFont="1" applyBorder="1" applyAlignment="1">
      <alignment vertical="center"/>
    </xf>
    <xf numFmtId="0" fontId="35" fillId="0" borderId="28" xfId="0" applyFont="1" applyBorder="1" applyAlignment="1">
      <alignment vertical="center"/>
    </xf>
    <xf numFmtId="0" fontId="35" fillId="0" borderId="32" xfId="0" applyFont="1" applyBorder="1" applyAlignment="1">
      <alignment vertical="center"/>
    </xf>
    <xf numFmtId="0" fontId="34" fillId="0" borderId="0" xfId="0" applyFont="1" applyAlignment="1">
      <alignment vertical="center"/>
    </xf>
    <xf numFmtId="0" fontId="17" fillId="0" borderId="24" xfId="0" applyFont="1" applyBorder="1" applyAlignment="1">
      <alignment vertical="center"/>
    </xf>
    <xf numFmtId="0" fontId="34" fillId="0" borderId="28" xfId="0" applyFont="1" applyBorder="1" applyAlignment="1">
      <alignment vertical="center"/>
    </xf>
    <xf numFmtId="0" fontId="34" fillId="0" borderId="32" xfId="0" applyFont="1" applyBorder="1" applyAlignment="1">
      <alignment vertical="center"/>
    </xf>
    <xf numFmtId="178" fontId="34" fillId="0" borderId="0" xfId="0" applyNumberFormat="1" applyFont="1" applyAlignment="1">
      <alignment horizontal="left" vertical="center"/>
    </xf>
    <xf numFmtId="0" fontId="34" fillId="0" borderId="0" xfId="0" applyFont="1" applyBorder="1" applyAlignment="1">
      <alignment vertical="center"/>
    </xf>
    <xf numFmtId="0" fontId="34" fillId="0" borderId="20" xfId="0" applyFont="1" applyBorder="1" applyAlignment="1">
      <alignment vertical="center"/>
    </xf>
    <xf numFmtId="0" fontId="34" fillId="0" borderId="36" xfId="0" applyFont="1" applyBorder="1" applyAlignment="1">
      <alignment vertical="center"/>
    </xf>
    <xf numFmtId="0" fontId="34" fillId="0" borderId="14" xfId="0" applyFont="1" applyBorder="1" applyAlignment="1">
      <alignment vertical="center"/>
    </xf>
    <xf numFmtId="0" fontId="34" fillId="0" borderId="25" xfId="0" applyFont="1" applyBorder="1" applyAlignment="1">
      <alignment vertical="center"/>
    </xf>
    <xf numFmtId="0" fontId="34" fillId="0" borderId="13" xfId="0" applyFont="1" applyBorder="1" applyAlignment="1">
      <alignment vertical="center"/>
    </xf>
    <xf numFmtId="0" fontId="34" fillId="0" borderId="0" xfId="0" applyFont="1" applyBorder="1" applyAlignment="1">
      <alignment horizontal="right" vertical="center"/>
    </xf>
    <xf numFmtId="0" fontId="34" fillId="0" borderId="46" xfId="0" applyFont="1" applyBorder="1" applyAlignment="1">
      <alignment vertical="center"/>
    </xf>
    <xf numFmtId="0" fontId="34" fillId="0" borderId="21" xfId="0" applyFont="1" applyBorder="1" applyAlignment="1">
      <alignment vertical="center"/>
    </xf>
    <xf numFmtId="0" fontId="34" fillId="0" borderId="37" xfId="0" applyFont="1" applyBorder="1" applyAlignment="1">
      <alignment vertical="center"/>
    </xf>
    <xf numFmtId="0" fontId="34" fillId="0" borderId="15" xfId="0" applyFont="1" applyBorder="1" applyAlignment="1">
      <alignment vertical="center"/>
    </xf>
    <xf numFmtId="0" fontId="17" fillId="0" borderId="0" xfId="0" applyFont="1" applyBorder="1" applyAlignment="1">
      <alignment vertical="center"/>
    </xf>
    <xf numFmtId="0" fontId="34" fillId="0" borderId="0" xfId="0" applyFont="1" applyBorder="1" applyAlignment="1">
      <alignment horizontal="centerContinuous" vertical="center"/>
    </xf>
    <xf numFmtId="0" fontId="34" fillId="0" borderId="108" xfId="0" applyFont="1" applyBorder="1" applyAlignment="1">
      <alignment vertical="center"/>
    </xf>
    <xf numFmtId="0" fontId="34" fillId="0" borderId="0" xfId="0" applyFont="1" applyAlignment="1">
      <alignment horizontal="right" vertical="center"/>
    </xf>
    <xf numFmtId="0" fontId="34" fillId="0" borderId="16" xfId="0" applyFont="1" applyBorder="1" applyAlignment="1">
      <alignment horizontal="center" vertical="center"/>
    </xf>
    <xf numFmtId="0" fontId="34" fillId="0" borderId="3" xfId="0" applyFont="1" applyBorder="1" applyAlignment="1">
      <alignment horizontal="center" vertical="center"/>
    </xf>
    <xf numFmtId="0" fontId="34" fillId="0" borderId="17" xfId="0" applyFont="1" applyBorder="1" applyAlignment="1">
      <alignment horizontal="center" vertical="center"/>
    </xf>
    <xf numFmtId="0" fontId="17" fillId="0" borderId="69" xfId="0" applyFont="1" applyFill="1" applyBorder="1" applyAlignment="1">
      <alignment horizontal="center" vertical="center"/>
    </xf>
    <xf numFmtId="0" fontId="21" fillId="0" borderId="0" xfId="0" applyFont="1" applyAlignment="1">
      <alignment horizontal="centerContinuous" vertical="center"/>
    </xf>
    <xf numFmtId="0" fontId="21" fillId="0" borderId="25" xfId="0" applyFont="1" applyBorder="1" applyAlignment="1">
      <alignment horizontal="centerContinuous" vertical="center"/>
    </xf>
    <xf numFmtId="0" fontId="34" fillId="0" borderId="13" xfId="0" applyFont="1" applyBorder="1" applyAlignment="1">
      <alignment horizontal="centerContinuous" vertical="center"/>
    </xf>
    <xf numFmtId="0" fontId="0" fillId="0" borderId="0" xfId="0" applyAlignment="1">
      <alignment horizontal="left" vertical="center"/>
    </xf>
    <xf numFmtId="0" fontId="0" fillId="0" borderId="15" xfId="0" applyBorder="1"/>
    <xf numFmtId="0" fontId="0" fillId="0" borderId="37" xfId="0" applyBorder="1"/>
    <xf numFmtId="0" fontId="17" fillId="0" borderId="109" xfId="0" applyFont="1" applyFill="1" applyBorder="1" applyAlignment="1">
      <alignment horizontal="center" vertical="center"/>
    </xf>
    <xf numFmtId="0" fontId="34" fillId="0" borderId="17" xfId="0" applyFont="1" applyBorder="1" applyAlignment="1">
      <alignment vertical="center"/>
    </xf>
    <xf numFmtId="0" fontId="34" fillId="0" borderId="3" xfId="0" applyFont="1" applyBorder="1" applyAlignment="1">
      <alignment vertical="center"/>
    </xf>
    <xf numFmtId="0" fontId="34" fillId="0" borderId="18" xfId="0" applyFont="1" applyBorder="1" applyAlignment="1">
      <alignment vertical="center"/>
    </xf>
    <xf numFmtId="0" fontId="17" fillId="0" borderId="14" xfId="0" applyFont="1" applyBorder="1" applyAlignment="1">
      <alignment vertical="center"/>
    </xf>
    <xf numFmtId="0" fontId="34" fillId="0" borderId="25" xfId="0" applyFont="1" applyBorder="1" applyAlignment="1">
      <alignment horizontal="centerContinuous" vertical="center"/>
    </xf>
    <xf numFmtId="0" fontId="0" fillId="0" borderId="3" xfId="0" applyBorder="1" applyAlignment="1">
      <alignment vertical="center"/>
    </xf>
    <xf numFmtId="0" fontId="0" fillId="0" borderId="0" xfId="0" applyBorder="1" applyAlignment="1">
      <alignment shrinkToFit="1"/>
    </xf>
    <xf numFmtId="178" fontId="34" fillId="0" borderId="0" xfId="0" applyNumberFormat="1" applyFont="1" applyBorder="1" applyAlignment="1">
      <alignment horizontal="left" vertical="center"/>
    </xf>
    <xf numFmtId="0" fontId="0" fillId="0" borderId="14" xfId="0" applyBorder="1"/>
    <xf numFmtId="0" fontId="0" fillId="0" borderId="13" xfId="0" applyBorder="1"/>
    <xf numFmtId="0" fontId="0" fillId="0" borderId="0" xfId="0" applyAlignment="1">
      <alignment horizontal="left" wrapText="1"/>
    </xf>
    <xf numFmtId="0" fontId="34" fillId="0" borderId="0" xfId="0" applyFont="1" applyAlignment="1">
      <alignment horizontal="left" vertical="center"/>
    </xf>
    <xf numFmtId="0" fontId="0" fillId="0" borderId="0" xfId="0" applyAlignment="1">
      <alignment horizontal="centerContinuous" vertical="center"/>
    </xf>
    <xf numFmtId="0" fontId="0" fillId="0" borderId="46" xfId="0" applyBorder="1" applyAlignment="1">
      <alignment vertical="center"/>
    </xf>
    <xf numFmtId="0" fontId="15" fillId="0" borderId="36" xfId="0" applyFont="1" applyBorder="1" applyAlignment="1">
      <alignment horizontal="centerContinuous" vertical="center"/>
    </xf>
    <xf numFmtId="0" fontId="34" fillId="0" borderId="0" xfId="0" applyFont="1" applyBorder="1" applyAlignment="1">
      <alignment horizontal="center" vertical="center"/>
    </xf>
    <xf numFmtId="0" fontId="20" fillId="0" borderId="0" xfId="0" applyFont="1" applyAlignment="1">
      <alignment horizontal="center" vertical="center"/>
    </xf>
    <xf numFmtId="0" fontId="16" fillId="0" borderId="0" xfId="0" applyFont="1" applyAlignment="1">
      <alignment vertical="center"/>
    </xf>
    <xf numFmtId="0" fontId="37" fillId="0" borderId="0" xfId="0" quotePrefix="1" applyFont="1" applyAlignment="1">
      <alignment horizontal="left" vertical="center"/>
    </xf>
    <xf numFmtId="0" fontId="38" fillId="0" borderId="0" xfId="0" applyFont="1" applyAlignment="1">
      <alignment vertical="center"/>
    </xf>
    <xf numFmtId="0" fontId="34" fillId="0" borderId="37" xfId="0" quotePrefix="1" applyFont="1" applyBorder="1" applyAlignment="1">
      <alignment horizontal="left" vertical="center"/>
    </xf>
    <xf numFmtId="0" fontId="15" fillId="0" borderId="37" xfId="0" quotePrefix="1" applyFont="1" applyBorder="1" applyAlignment="1">
      <alignment horizontal="left" vertical="center"/>
    </xf>
    <xf numFmtId="0" fontId="34" fillId="0" borderId="0" xfId="0" quotePrefix="1" applyFont="1" applyAlignment="1">
      <alignment horizontal="centerContinuous" vertical="center"/>
    </xf>
    <xf numFmtId="0" fontId="34" fillId="0" borderId="124" xfId="0" applyFont="1" applyBorder="1" applyAlignment="1">
      <alignment horizontal="distributed" vertical="center"/>
    </xf>
    <xf numFmtId="0" fontId="34" fillId="0" borderId="125" xfId="0" applyFont="1" applyBorder="1" applyAlignment="1">
      <alignment horizontal="distributed" vertical="center" shrinkToFit="1"/>
    </xf>
    <xf numFmtId="0" fontId="34" fillId="0" borderId="125" xfId="0" quotePrefix="1" applyFont="1" applyBorder="1" applyAlignment="1">
      <alignment horizontal="right" vertical="center" shrinkToFit="1"/>
    </xf>
    <xf numFmtId="0" fontId="34" fillId="0" borderId="126" xfId="0" quotePrefix="1" applyFont="1" applyBorder="1" applyAlignment="1">
      <alignment horizontal="distributed" vertical="center"/>
    </xf>
    <xf numFmtId="0" fontId="34" fillId="0" borderId="127" xfId="0" applyFont="1" applyBorder="1" applyAlignment="1">
      <alignment horizontal="distributed" vertical="center" shrinkToFit="1"/>
    </xf>
    <xf numFmtId="0" fontId="34" fillId="0" borderId="126" xfId="0" applyFont="1" applyBorder="1" applyAlignment="1">
      <alignment horizontal="distributed" vertical="center"/>
    </xf>
    <xf numFmtId="0" fontId="34" fillId="0" borderId="127" xfId="0" quotePrefix="1" applyFont="1" applyBorder="1" applyAlignment="1">
      <alignment horizontal="center" vertical="center" shrinkToFit="1"/>
    </xf>
    <xf numFmtId="0" fontId="34" fillId="0" borderId="128" xfId="0" applyFont="1" applyBorder="1" applyAlignment="1">
      <alignment horizontal="distributed" vertical="center"/>
    </xf>
    <xf numFmtId="0" fontId="34" fillId="0" borderId="129" xfId="0" quotePrefix="1" applyFont="1" applyBorder="1" applyAlignment="1">
      <alignment horizontal="center" vertical="center" shrinkToFit="1"/>
    </xf>
    <xf numFmtId="0" fontId="34" fillId="0" borderId="124" xfId="0" applyFont="1" applyBorder="1" applyAlignment="1">
      <alignment horizontal="center" vertical="center"/>
    </xf>
    <xf numFmtId="0" fontId="34" fillId="0" borderId="125" xfId="0" applyFont="1" applyBorder="1" applyAlignment="1">
      <alignment horizontal="center" vertical="center" shrinkToFit="1"/>
    </xf>
    <xf numFmtId="0" fontId="34" fillId="0" borderId="126" xfId="0" applyFont="1" applyBorder="1" applyAlignment="1">
      <alignment horizontal="center" vertical="center"/>
    </xf>
    <xf numFmtId="0" fontId="34" fillId="0" borderId="127" xfId="0" applyFont="1" applyBorder="1" applyAlignment="1">
      <alignment horizontal="center" vertical="center" shrinkToFit="1"/>
    </xf>
    <xf numFmtId="0" fontId="34" fillId="0" borderId="128" xfId="0" applyFont="1" applyBorder="1" applyAlignment="1">
      <alignment horizontal="center" vertical="center"/>
    </xf>
    <xf numFmtId="0" fontId="34" fillId="0" borderId="129" xfId="0" quotePrefix="1" applyFont="1" applyBorder="1" applyAlignment="1">
      <alignment horizontal="center" vertical="center"/>
    </xf>
    <xf numFmtId="0" fontId="34" fillId="0" borderId="125" xfId="0" quotePrefix="1" applyFont="1" applyBorder="1" applyAlignment="1">
      <alignment horizontal="right" vertical="center"/>
    </xf>
    <xf numFmtId="0" fontId="34" fillId="0" borderId="127" xfId="0" applyFont="1" applyBorder="1" applyAlignment="1">
      <alignment horizontal="distributed" vertical="center"/>
    </xf>
    <xf numFmtId="0" fontId="34" fillId="0" borderId="127" xfId="0" quotePrefix="1" applyFont="1" applyBorder="1" applyAlignment="1">
      <alignment horizontal="center" vertical="center"/>
    </xf>
    <xf numFmtId="0" fontId="0" fillId="0" borderId="28" xfId="0" applyBorder="1" applyAlignment="1">
      <alignment horizontal="right" vertical="center"/>
    </xf>
    <xf numFmtId="179" fontId="34" fillId="0" borderId="0" xfId="0" applyNumberFormat="1" applyFont="1" applyBorder="1" applyAlignment="1">
      <alignment horizontal="left" vertical="center"/>
    </xf>
    <xf numFmtId="0" fontId="36" fillId="0" borderId="0" xfId="0" quotePrefix="1" applyFont="1" applyAlignment="1">
      <alignment horizontal="center" vertical="center"/>
    </xf>
    <xf numFmtId="0" fontId="17" fillId="0" borderId="37" xfId="0" applyFont="1" applyBorder="1"/>
    <xf numFmtId="0" fontId="36" fillId="0" borderId="0" xfId="0" quotePrefix="1" applyFont="1" applyAlignment="1">
      <alignment vertical="center"/>
    </xf>
    <xf numFmtId="0" fontId="0" fillId="0" borderId="51" xfId="0" applyBorder="1" applyAlignment="1">
      <alignment vertical="center"/>
    </xf>
    <xf numFmtId="0" fontId="0" fillId="0" borderId="50" xfId="0" applyBorder="1" applyAlignment="1">
      <alignment vertical="center"/>
    </xf>
    <xf numFmtId="0" fontId="0" fillId="0" borderId="49" xfId="0" applyBorder="1" applyAlignment="1">
      <alignment horizontal="center" vertical="center"/>
    </xf>
    <xf numFmtId="0" fontId="0" fillId="0" borderId="49" xfId="0" applyBorder="1" applyAlignment="1">
      <alignment horizontal="center"/>
    </xf>
    <xf numFmtId="0" fontId="0" fillId="0" borderId="48" xfId="0" applyBorder="1"/>
    <xf numFmtId="0" fontId="0" fillId="0" borderId="0" xfId="0" quotePrefix="1" applyBorder="1" applyAlignment="1"/>
    <xf numFmtId="0" fontId="0" fillId="0" borderId="48" xfId="0" applyBorder="1" applyAlignment="1"/>
    <xf numFmtId="0" fontId="0" fillId="0" borderId="62" xfId="0" applyBorder="1"/>
    <xf numFmtId="0" fontId="0" fillId="0" borderId="52" xfId="0" applyBorder="1"/>
    <xf numFmtId="0" fontId="0" fillId="0" borderId="53" xfId="0" applyBorder="1"/>
    <xf numFmtId="0" fontId="0" fillId="0" borderId="58" xfId="0" applyBorder="1" applyAlignment="1">
      <alignment vertical="center"/>
    </xf>
    <xf numFmtId="0" fontId="0" fillId="0" borderId="0" xfId="0" applyAlignment="1">
      <alignment horizontal="centerContinuous"/>
    </xf>
    <xf numFmtId="0" fontId="18" fillId="0" borderId="0" xfId="0" applyFont="1" applyAlignment="1">
      <alignment horizontal="centerContinuous"/>
    </xf>
    <xf numFmtId="0" fontId="34" fillId="0" borderId="18" xfId="0" applyFont="1" applyBorder="1" applyAlignment="1">
      <alignment horizontal="center" vertical="center"/>
    </xf>
    <xf numFmtId="0" fontId="15" fillId="0" borderId="24" xfId="0" applyFont="1" applyBorder="1" applyAlignment="1">
      <alignment horizontal="centerContinuous" vertical="center"/>
    </xf>
    <xf numFmtId="0" fontId="15" fillId="0" borderId="14" xfId="0" applyFont="1" applyBorder="1" applyAlignment="1">
      <alignment horizontal="centerContinuous" vertical="center"/>
    </xf>
    <xf numFmtId="0" fontId="15" fillId="0" borderId="24" xfId="0" applyFont="1" applyBorder="1" applyAlignment="1">
      <alignment horizontal="center" vertical="center"/>
    </xf>
    <xf numFmtId="0" fontId="17" fillId="0" borderId="0" xfId="0" applyFont="1" applyBorder="1" applyAlignment="1">
      <alignment horizontal="center" vertical="center"/>
    </xf>
    <xf numFmtId="0" fontId="40" fillId="0" borderId="0" xfId="0" applyFont="1" applyBorder="1" applyAlignment="1">
      <alignment vertical="center"/>
    </xf>
    <xf numFmtId="0" fontId="17" fillId="0" borderId="15" xfId="0" applyFont="1" applyBorder="1" applyAlignment="1">
      <alignment horizontal="right" vertical="center"/>
    </xf>
    <xf numFmtId="0" fontId="34" fillId="0" borderId="37" xfId="0" applyFont="1" applyBorder="1" applyAlignment="1">
      <alignment horizontal="center" vertical="center"/>
    </xf>
    <xf numFmtId="181" fontId="34" fillId="0" borderId="0" xfId="0" applyNumberFormat="1" applyFont="1" applyBorder="1" applyAlignment="1">
      <alignment vertical="center"/>
    </xf>
    <xf numFmtId="0" fontId="40" fillId="0" borderId="0" xfId="0" applyFont="1" applyAlignment="1">
      <alignment vertical="center"/>
    </xf>
    <xf numFmtId="0" fontId="34" fillId="0" borderId="47"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right" vertical="center"/>
    </xf>
    <xf numFmtId="0" fontId="0" fillId="0" borderId="24" xfId="0" applyBorder="1" applyAlignment="1">
      <alignment horizontal="right" vertical="center"/>
    </xf>
    <xf numFmtId="0" fontId="0" fillId="0" borderId="133" xfId="0" applyBorder="1" applyAlignment="1">
      <alignment vertical="center" shrinkToFit="1"/>
    </xf>
    <xf numFmtId="0" fontId="0" fillId="0" borderId="28" xfId="0" quotePrefix="1" applyBorder="1" applyAlignment="1">
      <alignment vertical="center" shrinkToFit="1"/>
    </xf>
    <xf numFmtId="0" fontId="0" fillId="0" borderId="24" xfId="0" applyBorder="1" applyAlignment="1">
      <alignment horizontal="center" vertical="center" shrinkToFit="1"/>
    </xf>
    <xf numFmtId="0" fontId="17" fillId="0" borderId="13" xfId="0" applyFont="1" applyFill="1" applyBorder="1" applyAlignment="1">
      <alignment horizontal="center" vertical="center"/>
    </xf>
    <xf numFmtId="0" fontId="17" fillId="0" borderId="67"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0"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97"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48" xfId="0" applyFont="1" applyFill="1" applyBorder="1" applyAlignment="1">
      <alignment horizontal="center" vertical="center"/>
    </xf>
    <xf numFmtId="0" fontId="17" fillId="0" borderId="0" xfId="0" applyFont="1" applyFill="1" applyBorder="1" applyAlignment="1">
      <alignment horizontal="right" vertical="center"/>
    </xf>
    <xf numFmtId="0" fontId="17" fillId="0" borderId="104" xfId="0" applyFont="1" applyFill="1" applyBorder="1" applyAlignment="1">
      <alignment vertical="center"/>
    </xf>
    <xf numFmtId="0" fontId="17" fillId="0" borderId="134" xfId="0" applyFont="1" applyFill="1" applyBorder="1" applyAlignment="1">
      <alignment vertical="center"/>
    </xf>
    <xf numFmtId="0" fontId="13" fillId="0" borderId="0" xfId="0" applyFont="1" applyFill="1" applyAlignment="1"/>
    <xf numFmtId="0" fontId="41" fillId="0" borderId="0" xfId="0" applyFont="1" applyFill="1" applyAlignment="1">
      <alignment vertical="center"/>
    </xf>
    <xf numFmtId="0" fontId="13" fillId="0" borderId="0" xfId="0" applyFont="1" applyFill="1" applyAlignment="1">
      <alignment vertical="center"/>
    </xf>
    <xf numFmtId="0" fontId="25" fillId="0" borderId="135" xfId="0" applyFont="1" applyFill="1" applyBorder="1" applyAlignment="1">
      <alignment horizontal="left" vertical="center"/>
    </xf>
    <xf numFmtId="0" fontId="25" fillId="0" borderId="50" xfId="0" applyFont="1" applyFill="1" applyBorder="1" applyAlignment="1">
      <alignment horizontal="left" vertical="center"/>
    </xf>
    <xf numFmtId="0" fontId="25" fillId="0" borderId="88" xfId="0" applyFont="1" applyFill="1" applyBorder="1" applyAlignment="1">
      <alignment horizontal="left" vertical="center"/>
    </xf>
    <xf numFmtId="0" fontId="25" fillId="0" borderId="136" xfId="0" applyFont="1" applyFill="1" applyBorder="1" applyAlignment="1">
      <alignment horizontal="left" vertical="center"/>
    </xf>
    <xf numFmtId="0" fontId="25" fillId="0" borderId="37" xfId="0" applyFont="1" applyFill="1" applyBorder="1" applyAlignment="1">
      <alignment horizontal="left" vertical="center"/>
    </xf>
    <xf numFmtId="0" fontId="25" fillId="0" borderId="15" xfId="0" applyFont="1" applyFill="1" applyBorder="1" applyAlignment="1">
      <alignment horizontal="left" vertical="center"/>
    </xf>
    <xf numFmtId="0" fontId="17" fillId="0" borderId="97" xfId="0" applyFont="1" applyFill="1" applyBorder="1" applyAlignment="1">
      <alignment vertical="center"/>
    </xf>
    <xf numFmtId="0" fontId="17" fillId="0" borderId="137" xfId="0" applyFont="1" applyFill="1" applyBorder="1" applyAlignment="1">
      <alignment vertical="center"/>
    </xf>
    <xf numFmtId="0" fontId="17" fillId="0" borderId="138" xfId="0" applyFont="1" applyFill="1" applyBorder="1" applyAlignment="1">
      <alignment vertical="center"/>
    </xf>
    <xf numFmtId="0" fontId="17" fillId="0" borderId="139" xfId="0" applyFont="1" applyFill="1" applyBorder="1" applyAlignment="1">
      <alignment vertical="center"/>
    </xf>
    <xf numFmtId="0" fontId="17" fillId="0" borderId="140" xfId="0" applyFont="1" applyFill="1" applyBorder="1" applyAlignment="1">
      <alignment vertical="center"/>
    </xf>
    <xf numFmtId="0" fontId="17" fillId="0" borderId="141" xfId="0" applyFont="1" applyFill="1" applyBorder="1" applyAlignment="1">
      <alignment vertical="center"/>
    </xf>
    <xf numFmtId="0" fontId="17" fillId="0" borderId="142" xfId="0" applyFont="1" applyFill="1" applyBorder="1" applyAlignment="1">
      <alignment vertical="center"/>
    </xf>
    <xf numFmtId="0" fontId="17" fillId="0" borderId="143" xfId="0" applyFont="1" applyFill="1" applyBorder="1" applyAlignment="1">
      <alignment vertical="center"/>
    </xf>
    <xf numFmtId="0" fontId="17" fillId="0" borderId="144" xfId="0" applyFont="1" applyFill="1" applyBorder="1" applyAlignment="1">
      <alignment vertical="center"/>
    </xf>
    <xf numFmtId="0" fontId="17" fillId="0" borderId="140" xfId="0" applyFont="1" applyFill="1" applyBorder="1" applyAlignment="1">
      <alignment horizontal="right" vertical="center"/>
    </xf>
    <xf numFmtId="0" fontId="17" fillId="0" borderId="136" xfId="0" applyFont="1" applyFill="1" applyBorder="1" applyAlignment="1">
      <alignment vertical="center"/>
    </xf>
    <xf numFmtId="0" fontId="17" fillId="0" borderId="145" xfId="0" applyFont="1" applyFill="1" applyBorder="1" applyAlignment="1">
      <alignment vertical="center"/>
    </xf>
    <xf numFmtId="0" fontId="17" fillId="0" borderId="146" xfId="0" applyFont="1" applyFill="1" applyBorder="1" applyAlignment="1">
      <alignment vertical="center"/>
    </xf>
    <xf numFmtId="0" fontId="17" fillId="0" borderId="147" xfId="0" applyFont="1" applyFill="1" applyBorder="1" applyAlignment="1">
      <alignment vertical="center"/>
    </xf>
    <xf numFmtId="0" fontId="17" fillId="0" borderId="148" xfId="0" applyFont="1" applyFill="1" applyBorder="1" applyAlignment="1">
      <alignment vertical="center"/>
    </xf>
    <xf numFmtId="0" fontId="17" fillId="0" borderId="149" xfId="0" applyFont="1" applyFill="1" applyBorder="1" applyAlignment="1">
      <alignment vertical="center"/>
    </xf>
    <xf numFmtId="0" fontId="17" fillId="0" borderId="150" xfId="0" applyFont="1" applyFill="1" applyBorder="1" applyAlignment="1">
      <alignment vertical="center"/>
    </xf>
    <xf numFmtId="0" fontId="17" fillId="0" borderId="151" xfId="0" applyFont="1" applyFill="1" applyBorder="1" applyAlignment="1">
      <alignment vertical="center"/>
    </xf>
    <xf numFmtId="0" fontId="17" fillId="0" borderId="152" xfId="0" applyFont="1" applyFill="1" applyBorder="1" applyAlignment="1">
      <alignment vertical="center"/>
    </xf>
    <xf numFmtId="0" fontId="17" fillId="0" borderId="153" xfId="0" applyFont="1" applyFill="1" applyBorder="1" applyAlignment="1">
      <alignment vertical="center"/>
    </xf>
    <xf numFmtId="0" fontId="17" fillId="0" borderId="154" xfId="0" applyFont="1" applyFill="1" applyBorder="1" applyAlignment="1">
      <alignment vertical="center"/>
    </xf>
    <xf numFmtId="0" fontId="17" fillId="0" borderId="155" xfId="0" applyFont="1" applyFill="1" applyBorder="1" applyAlignment="1">
      <alignment vertical="center"/>
    </xf>
    <xf numFmtId="0" fontId="17" fillId="0" borderId="156" xfId="0" applyFont="1" applyFill="1" applyBorder="1" applyAlignment="1">
      <alignment horizontal="right" vertical="center"/>
    </xf>
    <xf numFmtId="0" fontId="17" fillId="0" borderId="157" xfId="0" applyFont="1" applyFill="1" applyBorder="1" applyAlignment="1">
      <alignment vertical="center"/>
    </xf>
    <xf numFmtId="0" fontId="17" fillId="0" borderId="158" xfId="0" applyFont="1" applyFill="1" applyBorder="1" applyAlignment="1">
      <alignment vertical="center"/>
    </xf>
    <xf numFmtId="0" fontId="17" fillId="0" borderId="159" xfId="0" applyFont="1" applyFill="1" applyBorder="1" applyAlignment="1">
      <alignment vertical="center"/>
    </xf>
    <xf numFmtId="0" fontId="17" fillId="0" borderId="121" xfId="0" applyFont="1" applyFill="1" applyBorder="1" applyAlignment="1">
      <alignment vertical="center"/>
    </xf>
    <xf numFmtId="0" fontId="17" fillId="0" borderId="160" xfId="0" applyFont="1" applyFill="1" applyBorder="1" applyAlignment="1">
      <alignment vertical="center"/>
    </xf>
    <xf numFmtId="0" fontId="17" fillId="0" borderId="161" xfId="0" applyFont="1" applyFill="1" applyBorder="1" applyAlignment="1">
      <alignment vertical="center"/>
    </xf>
    <xf numFmtId="0" fontId="17" fillId="0" borderId="162" xfId="0" applyFont="1" applyFill="1" applyBorder="1" applyAlignment="1">
      <alignment vertical="center"/>
    </xf>
    <xf numFmtId="0" fontId="17" fillId="0" borderId="120" xfId="0" applyFont="1" applyFill="1" applyBorder="1" applyAlignment="1">
      <alignment vertical="center"/>
    </xf>
    <xf numFmtId="0" fontId="17" fillId="0" borderId="156" xfId="0" applyFont="1" applyFill="1" applyBorder="1" applyAlignment="1">
      <alignment vertical="center"/>
    </xf>
    <xf numFmtId="0" fontId="17" fillId="0" borderId="163" xfId="0" applyFont="1" applyFill="1" applyBorder="1" applyAlignment="1">
      <alignment vertical="center"/>
    </xf>
    <xf numFmtId="0" fontId="17" fillId="0" borderId="164" xfId="0" applyFont="1" applyFill="1" applyBorder="1" applyAlignment="1">
      <alignment vertical="center"/>
    </xf>
    <xf numFmtId="0" fontId="17" fillId="0" borderId="165" xfId="0" applyFont="1" applyFill="1" applyBorder="1" applyAlignment="1">
      <alignment vertical="center"/>
    </xf>
    <xf numFmtId="0" fontId="17" fillId="0" borderId="121" xfId="0" applyFont="1" applyFill="1" applyBorder="1" applyAlignment="1">
      <alignment horizontal="right" vertical="center"/>
    </xf>
    <xf numFmtId="0" fontId="17" fillId="0" borderId="166" xfId="0" applyFont="1" applyFill="1" applyBorder="1" applyAlignment="1">
      <alignment vertical="center"/>
    </xf>
    <xf numFmtId="0" fontId="17" fillId="0" borderId="167" xfId="0" applyFont="1" applyFill="1" applyBorder="1" applyAlignment="1">
      <alignment vertical="center"/>
    </xf>
    <xf numFmtId="0" fontId="17" fillId="0" borderId="168" xfId="0" applyFont="1" applyFill="1" applyBorder="1" applyAlignment="1">
      <alignment vertical="center"/>
    </xf>
    <xf numFmtId="0" fontId="17" fillId="0" borderId="169" xfId="0" applyFont="1" applyFill="1" applyBorder="1" applyAlignment="1">
      <alignment vertical="center"/>
    </xf>
    <xf numFmtId="0" fontId="17" fillId="0" borderId="170" xfId="0" applyFont="1" applyFill="1" applyBorder="1" applyAlignment="1">
      <alignment vertical="center"/>
    </xf>
    <xf numFmtId="0" fontId="17" fillId="0" borderId="171" xfId="0" applyFont="1" applyFill="1" applyBorder="1" applyAlignment="1">
      <alignment vertical="center"/>
    </xf>
    <xf numFmtId="0" fontId="17" fillId="0" borderId="172" xfId="0" applyFont="1" applyFill="1" applyBorder="1" applyAlignment="1">
      <alignment vertical="center"/>
    </xf>
    <xf numFmtId="0" fontId="17" fillId="0" borderId="173" xfId="0" applyFont="1" applyFill="1" applyBorder="1" applyAlignment="1">
      <alignment vertical="center"/>
    </xf>
    <xf numFmtId="0" fontId="17" fillId="0" borderId="174" xfId="0" applyFont="1" applyFill="1" applyBorder="1" applyAlignment="1">
      <alignment vertical="center"/>
    </xf>
    <xf numFmtId="0" fontId="17" fillId="0" borderId="175" xfId="0" applyFont="1" applyFill="1" applyBorder="1" applyAlignment="1">
      <alignment vertical="center"/>
    </xf>
    <xf numFmtId="0" fontId="17" fillId="0" borderId="176" xfId="0" applyFont="1" applyFill="1" applyBorder="1" applyAlignment="1">
      <alignment vertical="center"/>
    </xf>
    <xf numFmtId="0" fontId="17" fillId="0" borderId="177" xfId="0" applyFont="1" applyFill="1" applyBorder="1" applyAlignment="1">
      <alignment vertical="center"/>
    </xf>
    <xf numFmtId="0" fontId="17" fillId="0" borderId="178" xfId="0" applyFont="1" applyFill="1" applyBorder="1" applyAlignment="1">
      <alignment vertical="center"/>
    </xf>
    <xf numFmtId="0" fontId="17" fillId="0" borderId="179" xfId="0" applyFont="1" applyFill="1" applyBorder="1" applyAlignment="1">
      <alignment vertical="center"/>
    </xf>
    <xf numFmtId="0" fontId="17" fillId="0" borderId="180" xfId="0" applyFont="1" applyFill="1" applyBorder="1" applyAlignment="1">
      <alignment vertical="center"/>
    </xf>
    <xf numFmtId="0" fontId="17" fillId="0" borderId="181" xfId="0" applyFont="1" applyFill="1" applyBorder="1" applyAlignment="1">
      <alignment vertical="center"/>
    </xf>
    <xf numFmtId="0" fontId="17" fillId="0" borderId="182" xfId="0" applyFont="1" applyFill="1" applyBorder="1" applyAlignment="1">
      <alignment vertical="center"/>
    </xf>
    <xf numFmtId="0" fontId="17" fillId="0" borderId="183" xfId="0" applyFont="1" applyFill="1" applyBorder="1" applyAlignment="1">
      <alignment vertical="center"/>
    </xf>
    <xf numFmtId="0" fontId="17" fillId="0" borderId="184" xfId="0" applyFont="1" applyFill="1" applyBorder="1" applyAlignment="1">
      <alignment vertical="center"/>
    </xf>
    <xf numFmtId="0" fontId="17" fillId="0" borderId="185" xfId="0" applyFont="1" applyFill="1" applyBorder="1" applyAlignment="1">
      <alignment vertical="center"/>
    </xf>
    <xf numFmtId="0" fontId="17" fillId="0" borderId="184" xfId="0" applyFont="1" applyFill="1" applyBorder="1" applyAlignment="1">
      <alignment horizontal="right" vertical="center"/>
    </xf>
    <xf numFmtId="0" fontId="17" fillId="0" borderId="186" xfId="0" applyFont="1" applyFill="1" applyBorder="1" applyAlignment="1">
      <alignment vertical="center"/>
    </xf>
    <xf numFmtId="0" fontId="17" fillId="0" borderId="48" xfId="0" applyFont="1" applyFill="1" applyBorder="1" applyAlignment="1">
      <alignment horizontal="right" vertical="center"/>
    </xf>
    <xf numFmtId="0" fontId="0" fillId="0" borderId="52" xfId="0" applyFill="1" applyBorder="1" applyAlignment="1">
      <alignment horizontal="right"/>
    </xf>
    <xf numFmtId="0" fontId="17" fillId="0" borderId="134" xfId="0" applyFont="1" applyFill="1" applyBorder="1" applyAlignment="1">
      <alignment horizontal="right" vertical="center"/>
    </xf>
    <xf numFmtId="0" fontId="17" fillId="0" borderId="52" xfId="0" applyFont="1" applyFill="1" applyBorder="1" applyAlignment="1">
      <alignment horizontal="center"/>
    </xf>
    <xf numFmtId="0" fontId="17" fillId="0" borderId="187" xfId="0" applyFont="1" applyFill="1" applyBorder="1" applyAlignment="1">
      <alignment horizontal="right" vertical="center"/>
    </xf>
    <xf numFmtId="0" fontId="17" fillId="25" borderId="36" xfId="0" applyFont="1" applyFill="1" applyBorder="1" applyAlignment="1">
      <alignment horizontal="center" vertical="center"/>
    </xf>
    <xf numFmtId="0" fontId="17" fillId="25" borderId="14" xfId="0" applyFont="1" applyFill="1" applyBorder="1" applyAlignment="1">
      <alignment horizontal="center" vertical="center"/>
    </xf>
    <xf numFmtId="0" fontId="17" fillId="25" borderId="21" xfId="0" applyFont="1" applyFill="1" applyBorder="1" applyAlignment="1">
      <alignment horizontal="center" vertical="center"/>
    </xf>
    <xf numFmtId="0" fontId="17" fillId="25" borderId="37" xfId="0" applyFont="1" applyFill="1" applyBorder="1" applyAlignment="1">
      <alignment horizontal="center" vertical="center"/>
    </xf>
    <xf numFmtId="0" fontId="17" fillId="25" borderId="15" xfId="0" applyFont="1" applyFill="1" applyBorder="1" applyAlignment="1">
      <alignment horizontal="center" vertical="center"/>
    </xf>
    <xf numFmtId="0" fontId="17" fillId="25" borderId="25" xfId="0" applyFont="1" applyFill="1" applyBorder="1" applyAlignment="1">
      <alignment vertical="center"/>
    </xf>
    <xf numFmtId="0" fontId="17" fillId="25" borderId="0" xfId="0" applyFont="1" applyFill="1" applyBorder="1" applyAlignment="1">
      <alignment vertical="center"/>
    </xf>
    <xf numFmtId="0" fontId="17" fillId="25" borderId="0" xfId="0" applyFont="1" applyFill="1" applyAlignment="1">
      <alignment vertical="center"/>
    </xf>
    <xf numFmtId="0" fontId="17" fillId="25" borderId="21" xfId="0" applyFont="1" applyFill="1" applyBorder="1" applyAlignment="1">
      <alignment vertical="center"/>
    </xf>
    <xf numFmtId="0" fontId="17" fillId="25" borderId="37" xfId="0" applyFont="1" applyFill="1" applyBorder="1" applyAlignment="1">
      <alignment vertical="center"/>
    </xf>
    <xf numFmtId="0" fontId="12" fillId="0" borderId="0" xfId="0" applyFont="1" applyAlignment="1">
      <alignment vertical="center"/>
    </xf>
    <xf numFmtId="0" fontId="12" fillId="0" borderId="16" xfId="0" applyFont="1" applyBorder="1" applyAlignment="1">
      <alignment horizontal="center" vertical="center"/>
    </xf>
    <xf numFmtId="0" fontId="12" fillId="0" borderId="17" xfId="0" applyFont="1" applyBorder="1" applyAlignment="1">
      <alignment vertical="center"/>
    </xf>
    <xf numFmtId="0" fontId="12" fillId="0" borderId="3" xfId="0" applyFont="1" applyBorder="1" applyAlignment="1">
      <alignment vertical="center"/>
    </xf>
    <xf numFmtId="0" fontId="12" fillId="0" borderId="18" xfId="0" applyFont="1" applyBorder="1" applyAlignment="1">
      <alignment vertical="center"/>
    </xf>
    <xf numFmtId="179" fontId="12" fillId="0" borderId="17" xfId="0" applyNumberFormat="1" applyFont="1" applyBorder="1" applyAlignment="1">
      <alignment horizontal="left" vertical="center"/>
    </xf>
    <xf numFmtId="179" fontId="12" fillId="0" borderId="3" xfId="0" applyNumberFormat="1" applyFont="1" applyBorder="1" applyAlignment="1">
      <alignment horizontal="left" vertical="center"/>
    </xf>
    <xf numFmtId="179" fontId="12" fillId="0" borderId="18" xfId="0" applyNumberFormat="1" applyFont="1" applyBorder="1" applyAlignment="1">
      <alignment horizontal="left" vertical="center"/>
    </xf>
    <xf numFmtId="0" fontId="42" fillId="27" borderId="0" xfId="0" applyFont="1" applyFill="1" applyAlignment="1">
      <alignment vertical="center"/>
    </xf>
    <xf numFmtId="0" fontId="12" fillId="28" borderId="0" xfId="0" applyFont="1" applyFill="1" applyAlignment="1">
      <alignment vertical="center"/>
    </xf>
    <xf numFmtId="0" fontId="12" fillId="29" borderId="0" xfId="0" applyFont="1" applyFill="1" applyAlignment="1">
      <alignment vertical="center"/>
    </xf>
    <xf numFmtId="0" fontId="12" fillId="30" borderId="0" xfId="0" applyFont="1" applyFill="1" applyAlignment="1">
      <alignment vertical="center"/>
    </xf>
    <xf numFmtId="0" fontId="12" fillId="31" borderId="0" xfId="0" applyFont="1" applyFill="1" applyAlignment="1">
      <alignment vertical="center"/>
    </xf>
    <xf numFmtId="0" fontId="12" fillId="0" borderId="0" xfId="0" applyFont="1" applyBorder="1" applyAlignment="1">
      <alignment vertical="center"/>
    </xf>
    <xf numFmtId="0" fontId="43" fillId="0" borderId="3" xfId="0" applyNumberFormat="1" applyFont="1" applyBorder="1" applyAlignment="1">
      <alignment horizontal="centerContinuous" vertical="center"/>
    </xf>
    <xf numFmtId="0" fontId="43" fillId="0" borderId="18" xfId="0" applyNumberFormat="1" applyFont="1" applyBorder="1" applyAlignment="1">
      <alignment horizontal="centerContinuous" vertical="center"/>
    </xf>
    <xf numFmtId="0" fontId="40" fillId="0" borderId="0" xfId="0" applyFont="1" applyAlignment="1">
      <alignment horizontal="center" vertical="center"/>
    </xf>
    <xf numFmtId="0" fontId="47" fillId="0" borderId="0" xfId="50"/>
    <xf numFmtId="0" fontId="47" fillId="0" borderId="16" xfId="50" applyBorder="1"/>
    <xf numFmtId="0" fontId="49" fillId="0" borderId="0" xfId="50" applyFont="1"/>
    <xf numFmtId="0" fontId="47" fillId="0" borderId="0" xfId="50" applyAlignment="1">
      <alignment horizontal="right"/>
    </xf>
    <xf numFmtId="0" fontId="28" fillId="0" borderId="58" xfId="0" applyFont="1" applyFill="1" applyBorder="1" applyAlignment="1">
      <alignment vertical="center"/>
    </xf>
    <xf numFmtId="0" fontId="17" fillId="25" borderId="20" xfId="0" applyFont="1" applyFill="1" applyBorder="1" applyAlignment="1">
      <alignment vertical="center"/>
    </xf>
    <xf numFmtId="0" fontId="51" fillId="0" borderId="0" xfId="0" applyFont="1"/>
    <xf numFmtId="0" fontId="51" fillId="0" borderId="0" xfId="0" applyFont="1" applyAlignment="1">
      <alignment horizontal="right"/>
    </xf>
    <xf numFmtId="0" fontId="51" fillId="0" borderId="0" xfId="0" applyFont="1" applyAlignment="1">
      <alignment vertical="center"/>
    </xf>
    <xf numFmtId="0" fontId="51" fillId="0" borderId="0" xfId="0" applyFont="1" applyAlignment="1">
      <alignment horizontal="center"/>
    </xf>
    <xf numFmtId="0" fontId="51" fillId="0" borderId="0" xfId="0" applyFont="1" applyAlignment="1">
      <alignment shrinkToFit="1"/>
    </xf>
    <xf numFmtId="0" fontId="51" fillId="0" borderId="0" xfId="0" applyFont="1" applyAlignment="1">
      <alignment horizontal="center" shrinkToFit="1"/>
    </xf>
    <xf numFmtId="0" fontId="51" fillId="0" borderId="0" xfId="0" applyFont="1" applyAlignment="1">
      <alignment horizontal="left" vertical="center"/>
    </xf>
    <xf numFmtId="0" fontId="51" fillId="0" borderId="46" xfId="0" applyFont="1" applyBorder="1" applyAlignment="1">
      <alignment vertical="center"/>
    </xf>
    <xf numFmtId="0" fontId="62" fillId="0" borderId="0" xfId="0" applyFont="1"/>
    <xf numFmtId="0" fontId="35" fillId="0" borderId="0" xfId="0" applyFont="1" applyAlignment="1">
      <alignment vertical="center"/>
    </xf>
    <xf numFmtId="0" fontId="35" fillId="0" borderId="20" xfId="0" applyFont="1" applyBorder="1" applyAlignment="1">
      <alignment vertical="center"/>
    </xf>
    <xf numFmtId="0" fontId="35" fillId="0" borderId="36" xfId="0" applyFont="1" applyBorder="1" applyAlignment="1">
      <alignment vertical="center"/>
    </xf>
    <xf numFmtId="0" fontId="35" fillId="0" borderId="25" xfId="0" applyFont="1" applyBorder="1" applyAlignment="1">
      <alignment vertical="center"/>
    </xf>
    <xf numFmtId="0" fontId="35" fillId="0" borderId="0" xfId="0" applyFont="1" applyBorder="1" applyAlignment="1">
      <alignment vertical="center"/>
    </xf>
    <xf numFmtId="0" fontId="35" fillId="0" borderId="13" xfId="0" applyFont="1" applyBorder="1" applyAlignment="1">
      <alignment vertical="center"/>
    </xf>
    <xf numFmtId="0" fontId="35" fillId="0" borderId="24" xfId="0" applyFont="1" applyBorder="1" applyAlignment="1">
      <alignment horizontal="distributed" vertical="center"/>
    </xf>
    <xf numFmtId="0" fontId="35" fillId="0" borderId="14" xfId="0" applyFont="1" applyBorder="1" applyAlignment="1">
      <alignment vertical="center"/>
    </xf>
    <xf numFmtId="0" fontId="35" fillId="0" borderId="16" xfId="0" applyFont="1" applyBorder="1" applyAlignment="1">
      <alignment horizontal="distributed" vertical="center"/>
    </xf>
    <xf numFmtId="0" fontId="35" fillId="0" borderId="3" xfId="0" applyFont="1" applyBorder="1" applyAlignment="1">
      <alignment vertical="center"/>
    </xf>
    <xf numFmtId="0" fontId="35" fillId="0" borderId="37" xfId="0" applyFont="1" applyBorder="1" applyAlignment="1">
      <alignment vertical="center"/>
    </xf>
    <xf numFmtId="0" fontId="35" fillId="0" borderId="15" xfId="0" applyFont="1" applyBorder="1" applyAlignment="1">
      <alignment vertical="center"/>
    </xf>
    <xf numFmtId="0" fontId="35" fillId="0" borderId="21" xfId="0" applyFont="1" applyBorder="1" applyAlignment="1">
      <alignment vertical="center"/>
    </xf>
    <xf numFmtId="0" fontId="64" fillId="0" borderId="0" xfId="0" applyFont="1" applyAlignment="1">
      <alignment vertical="center"/>
    </xf>
    <xf numFmtId="0" fontId="35" fillId="0" borderId="0" xfId="0" applyFont="1"/>
    <xf numFmtId="0" fontId="23" fillId="0" borderId="24" xfId="0" applyFont="1" applyBorder="1" applyAlignment="1">
      <alignment horizontal="center" vertical="center"/>
    </xf>
    <xf numFmtId="0" fontId="65" fillId="0" borderId="0" xfId="49" applyAlignment="1">
      <alignment horizontal="center" vertical="center"/>
    </xf>
    <xf numFmtId="0" fontId="65" fillId="0" borderId="0" xfId="49" applyBorder="1" applyAlignment="1"/>
    <xf numFmtId="0" fontId="65" fillId="0" borderId="0" xfId="49" applyBorder="1" applyAlignment="1">
      <alignment vertical="center"/>
    </xf>
    <xf numFmtId="0" fontId="65" fillId="0" borderId="13" xfId="49" applyBorder="1" applyAlignment="1">
      <alignment horizontal="center" vertical="center"/>
    </xf>
    <xf numFmtId="0" fontId="65" fillId="0" borderId="0" xfId="49">
      <alignment vertical="center"/>
    </xf>
    <xf numFmtId="0" fontId="65" fillId="0" borderId="0" xfId="49" applyBorder="1" applyAlignment="1">
      <alignment horizontal="center" vertical="center"/>
    </xf>
    <xf numFmtId="0" fontId="80" fillId="0" borderId="0" xfId="49" applyFont="1">
      <alignment vertical="center"/>
    </xf>
    <xf numFmtId="0" fontId="65" fillId="0" borderId="0" xfId="49" applyAlignment="1"/>
    <xf numFmtId="0" fontId="65" fillId="0" borderId="0" xfId="49" applyBorder="1" applyAlignment="1">
      <alignment horizontal="left" vertical="center" indent="1"/>
    </xf>
    <xf numFmtId="0" fontId="65" fillId="0" borderId="0" xfId="49" applyFont="1" applyBorder="1" applyAlignment="1">
      <alignment vertical="center"/>
    </xf>
    <xf numFmtId="0" fontId="82" fillId="0" borderId="0" xfId="49" applyFont="1">
      <alignment vertical="center"/>
    </xf>
    <xf numFmtId="0" fontId="65" fillId="0" borderId="0" xfId="49" applyFont="1" applyBorder="1" applyAlignment="1">
      <alignment horizontal="center" vertical="center"/>
    </xf>
    <xf numFmtId="0" fontId="84" fillId="0" borderId="0" xfId="49" applyFont="1">
      <alignment vertical="center"/>
    </xf>
    <xf numFmtId="0" fontId="80" fillId="0" borderId="0" xfId="49" applyFont="1" applyFill="1" applyBorder="1" applyAlignment="1">
      <alignment vertical="center" wrapText="1"/>
    </xf>
    <xf numFmtId="0" fontId="85" fillId="0" borderId="0" xfId="49" applyFont="1" applyFill="1" applyBorder="1" applyAlignment="1">
      <alignment vertical="center" wrapText="1"/>
    </xf>
    <xf numFmtId="0" fontId="82" fillId="0" borderId="0" xfId="49" applyFont="1" applyFill="1" applyBorder="1" applyAlignment="1">
      <alignment vertical="center"/>
    </xf>
    <xf numFmtId="0" fontId="86" fillId="0" borderId="0" xfId="49" applyFont="1" applyBorder="1" applyAlignment="1">
      <alignment shrinkToFit="1"/>
    </xf>
    <xf numFmtId="0" fontId="65" fillId="0" borderId="0" xfId="49" applyBorder="1" applyAlignment="1">
      <alignment vertical="center" shrinkToFit="1"/>
    </xf>
    <xf numFmtId="0" fontId="82" fillId="0" borderId="0" xfId="49" applyFont="1" applyBorder="1" applyAlignment="1">
      <alignment vertical="center"/>
    </xf>
    <xf numFmtId="0" fontId="82" fillId="0" borderId="0" xfId="49" applyFont="1" applyBorder="1" applyAlignment="1">
      <alignment vertical="top" wrapText="1"/>
    </xf>
    <xf numFmtId="0" fontId="65" fillId="0" borderId="0" xfId="49" applyFont="1">
      <alignment vertical="center"/>
    </xf>
    <xf numFmtId="0" fontId="65" fillId="0" borderId="37" xfId="49" applyBorder="1" applyAlignment="1">
      <alignment vertical="center"/>
    </xf>
    <xf numFmtId="0" fontId="65" fillId="0" borderId="15" xfId="49" applyBorder="1" applyAlignment="1">
      <alignment vertical="center"/>
    </xf>
    <xf numFmtId="0" fontId="65" fillId="0" borderId="0" xfId="49" applyFont="1" applyBorder="1" applyAlignment="1"/>
    <xf numFmtId="0" fontId="20" fillId="0" borderId="0" xfId="0" applyFont="1"/>
    <xf numFmtId="179" fontId="34" fillId="0" borderId="0" xfId="0" applyNumberFormat="1" applyFont="1" applyBorder="1" applyAlignment="1">
      <alignment vertical="center"/>
    </xf>
    <xf numFmtId="0" fontId="12" fillId="0" borderId="17" xfId="0" applyFont="1" applyBorder="1" applyAlignment="1">
      <alignment horizontal="centerContinuous" vertical="center"/>
    </xf>
    <xf numFmtId="0" fontId="65" fillId="0" borderId="36" xfId="49" applyBorder="1" applyAlignment="1">
      <alignment vertical="center"/>
    </xf>
    <xf numFmtId="0" fontId="65" fillId="0" borderId="14" xfId="49" applyBorder="1" applyAlignment="1">
      <alignment vertical="center"/>
    </xf>
    <xf numFmtId="0" fontId="0" fillId="0" borderId="36" xfId="0" applyBorder="1"/>
    <xf numFmtId="0" fontId="0" fillId="0" borderId="25" xfId="0" applyBorder="1"/>
    <xf numFmtId="0" fontId="0" fillId="0" borderId="21" xfId="0" applyBorder="1"/>
    <xf numFmtId="0" fontId="19" fillId="0" borderId="0" xfId="0" applyFont="1" applyAlignment="1">
      <alignment horizontal="centerContinuous" vertical="center"/>
    </xf>
    <xf numFmtId="0" fontId="0" fillId="0" borderId="20" xfId="0" applyBorder="1"/>
    <xf numFmtId="0" fontId="16" fillId="0" borderId="0" xfId="0" applyFont="1" applyBorder="1" applyAlignment="1">
      <alignment vertical="center"/>
    </xf>
    <xf numFmtId="0" fontId="34" fillId="0" borderId="200" xfId="0" applyFont="1" applyBorder="1" applyAlignment="1">
      <alignment vertical="center"/>
    </xf>
    <xf numFmtId="0" fontId="34" fillId="0" borderId="201" xfId="0" applyFont="1" applyBorder="1" applyAlignment="1">
      <alignment vertical="center"/>
    </xf>
    <xf numFmtId="0" fontId="34" fillId="0" borderId="202" xfId="0" applyFont="1" applyBorder="1" applyAlignment="1">
      <alignment vertical="center"/>
    </xf>
    <xf numFmtId="0" fontId="34" fillId="0" borderId="203" xfId="0" applyFont="1" applyBorder="1" applyAlignment="1">
      <alignment vertical="center"/>
    </xf>
    <xf numFmtId="0" fontId="34" fillId="0" borderId="204" xfId="0" applyFont="1" applyBorder="1" applyAlignment="1">
      <alignment vertical="center"/>
    </xf>
    <xf numFmtId="0" fontId="17" fillId="0" borderId="205" xfId="0" applyFont="1" applyBorder="1" applyAlignment="1">
      <alignment vertical="center"/>
    </xf>
    <xf numFmtId="0" fontId="17" fillId="0" borderId="206" xfId="0" applyFont="1" applyBorder="1" applyAlignment="1">
      <alignment vertical="center"/>
    </xf>
    <xf numFmtId="0" fontId="17" fillId="0" borderId="207" xfId="0" applyFont="1" applyBorder="1" applyAlignment="1">
      <alignment horizontal="center" vertical="center"/>
    </xf>
    <xf numFmtId="0" fontId="17" fillId="0" borderId="208" xfId="0" applyFont="1" applyBorder="1" applyAlignment="1">
      <alignment horizontal="center" vertical="center"/>
    </xf>
    <xf numFmtId="0" fontId="17" fillId="0" borderId="209"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vertical="center"/>
    </xf>
    <xf numFmtId="179" fontId="0" fillId="0" borderId="0" xfId="0" applyNumberFormat="1" applyBorder="1" applyAlignment="1">
      <alignment horizontal="left" vertical="center"/>
    </xf>
    <xf numFmtId="0" fontId="16" fillId="0" borderId="210" xfId="0" applyFont="1" applyBorder="1" applyAlignment="1">
      <alignment vertical="center"/>
    </xf>
    <xf numFmtId="0" fontId="34" fillId="0" borderId="183" xfId="0" applyFont="1" applyBorder="1" applyAlignment="1">
      <alignment vertical="center"/>
    </xf>
    <xf numFmtId="0" fontId="34" fillId="0" borderId="211" xfId="0" applyFont="1" applyBorder="1" applyAlignment="1">
      <alignment vertical="center"/>
    </xf>
    <xf numFmtId="0" fontId="16" fillId="0" borderId="212" xfId="0" applyFont="1" applyBorder="1" applyAlignment="1">
      <alignment vertical="center"/>
    </xf>
    <xf numFmtId="0" fontId="34" fillId="0" borderId="213" xfId="0" applyFont="1" applyBorder="1" applyAlignment="1">
      <alignment vertical="center"/>
    </xf>
    <xf numFmtId="0" fontId="16" fillId="0" borderId="214" xfId="0" applyFont="1" applyBorder="1" applyAlignment="1">
      <alignment vertical="center"/>
    </xf>
    <xf numFmtId="0" fontId="34" fillId="0" borderId="174" xfId="0" applyFont="1" applyBorder="1" applyAlignment="1">
      <alignment vertical="center"/>
    </xf>
    <xf numFmtId="0" fontId="34" fillId="0" borderId="215" xfId="0" applyFont="1" applyBorder="1" applyAlignment="1">
      <alignment vertical="center"/>
    </xf>
    <xf numFmtId="0" fontId="16" fillId="0" borderId="0" xfId="0" applyFont="1" applyBorder="1" applyAlignment="1">
      <alignment horizontal="left" vertical="center"/>
    </xf>
    <xf numFmtId="0" fontId="12" fillId="32" borderId="0" xfId="0" applyFont="1" applyFill="1" applyAlignment="1">
      <alignment vertical="center"/>
    </xf>
    <xf numFmtId="0" fontId="12" fillId="33" borderId="0" xfId="0" applyFont="1" applyFill="1" applyAlignment="1">
      <alignment vertical="center"/>
    </xf>
    <xf numFmtId="0" fontId="12" fillId="34" borderId="0" xfId="0" applyFont="1" applyFill="1" applyAlignment="1">
      <alignment vertical="center"/>
    </xf>
    <xf numFmtId="0" fontId="34" fillId="0" borderId="216" xfId="0" applyFont="1" applyBorder="1" applyAlignment="1">
      <alignment horizontal="center" vertical="center"/>
    </xf>
    <xf numFmtId="0" fontId="34" fillId="0" borderId="75" xfId="0" applyFont="1" applyBorder="1" applyAlignment="1">
      <alignment horizontal="center" vertical="center"/>
    </xf>
    <xf numFmtId="0" fontId="34" fillId="0" borderId="217" xfId="0" applyFont="1" applyBorder="1" applyAlignment="1">
      <alignment horizontal="center" vertical="center"/>
    </xf>
    <xf numFmtId="0" fontId="51" fillId="24" borderId="0" xfId="0" applyFont="1" applyFill="1" applyAlignment="1">
      <alignment vertical="center"/>
    </xf>
    <xf numFmtId="0" fontId="51" fillId="24" borderId="0" xfId="0" applyFont="1" applyFill="1" applyBorder="1" applyAlignment="1">
      <alignment vertical="center"/>
    </xf>
    <xf numFmtId="0" fontId="29" fillId="24" borderId="0" xfId="0" applyFont="1" applyFill="1" applyAlignment="1">
      <alignment horizontal="right" vertical="center"/>
    </xf>
    <xf numFmtId="0" fontId="47" fillId="0" borderId="0" xfId="0" applyFont="1" applyAlignment="1">
      <alignment vertical="center"/>
    </xf>
    <xf numFmtId="0" fontId="90" fillId="24" borderId="0" xfId="0" applyFont="1" applyFill="1" applyBorder="1" applyAlignment="1">
      <alignment horizontal="center" vertical="top"/>
    </xf>
    <xf numFmtId="0" fontId="51" fillId="24" borderId="25" xfId="0" applyFont="1" applyFill="1" applyBorder="1" applyAlignment="1">
      <alignment vertical="center"/>
    </xf>
    <xf numFmtId="0" fontId="51" fillId="24" borderId="13" xfId="0" applyFont="1" applyFill="1" applyBorder="1" applyAlignment="1">
      <alignment vertical="center"/>
    </xf>
    <xf numFmtId="0" fontId="51" fillId="24" borderId="0" xfId="0" applyFont="1" applyFill="1" applyBorder="1" applyAlignment="1">
      <alignment horizontal="center" vertical="center"/>
    </xf>
    <xf numFmtId="0" fontId="51" fillId="24" borderId="0" xfId="0" applyFont="1" applyFill="1" applyBorder="1" applyAlignment="1"/>
    <xf numFmtId="0" fontId="51" fillId="24" borderId="3" xfId="0" applyFont="1" applyFill="1" applyBorder="1" applyAlignment="1">
      <alignment vertical="center"/>
    </xf>
    <xf numFmtId="0" fontId="51" fillId="24" borderId="0" xfId="0" applyFont="1" applyFill="1" applyBorder="1" applyAlignment="1">
      <alignment horizontal="right" vertical="center"/>
    </xf>
    <xf numFmtId="0" fontId="51" fillId="24" borderId="0" xfId="0" applyFont="1" applyFill="1" applyBorder="1" applyAlignment="1">
      <alignment horizontal="left" vertical="center"/>
    </xf>
    <xf numFmtId="0" fontId="95" fillId="24" borderId="0" xfId="0" applyFont="1" applyFill="1" applyBorder="1" applyAlignment="1">
      <alignment horizontal="left" vertical="center"/>
    </xf>
    <xf numFmtId="0" fontId="95" fillId="24" borderId="0" xfId="0" applyFont="1" applyFill="1" applyAlignment="1">
      <alignment horizontal="left" vertical="center"/>
    </xf>
    <xf numFmtId="0" fontId="47" fillId="0" borderId="0" xfId="0" applyFont="1" applyBorder="1" applyAlignment="1">
      <alignment vertical="center"/>
    </xf>
    <xf numFmtId="0" fontId="96" fillId="0" borderId="0" xfId="0" applyFont="1"/>
    <xf numFmtId="0" fontId="97" fillId="0" borderId="0" xfId="0" applyFont="1"/>
    <xf numFmtId="0" fontId="23" fillId="0" borderId="0" xfId="0" applyFont="1"/>
    <xf numFmtId="0" fontId="98" fillId="0" borderId="0" xfId="0" applyFont="1"/>
    <xf numFmtId="0" fontId="100" fillId="0" borderId="0" xfId="0" applyFont="1" applyAlignment="1">
      <alignment horizontal="left" vertical="center"/>
    </xf>
    <xf numFmtId="0" fontId="45" fillId="0" borderId="0" xfId="0" applyFont="1" applyAlignment="1">
      <alignment horizontal="center"/>
    </xf>
    <xf numFmtId="0" fontId="45" fillId="0" borderId="0" xfId="0" applyFont="1"/>
    <xf numFmtId="0" fontId="97" fillId="0" borderId="16" xfId="0" applyFont="1" applyBorder="1"/>
    <xf numFmtId="0" fontId="97" fillId="0" borderId="32" xfId="0" applyFont="1" applyBorder="1" applyAlignment="1">
      <alignment horizontal="center"/>
    </xf>
    <xf numFmtId="0" fontId="97" fillId="0" borderId="16" xfId="0" applyFont="1" applyBorder="1" applyAlignment="1">
      <alignment horizontal="distributed" vertical="center"/>
    </xf>
    <xf numFmtId="0" fontId="45" fillId="0" borderId="32" xfId="0" applyFont="1" applyBorder="1" applyAlignment="1">
      <alignment horizontal="center" vertical="center"/>
    </xf>
    <xf numFmtId="0" fontId="97" fillId="0" borderId="0" xfId="0" applyFont="1" applyBorder="1"/>
    <xf numFmtId="0" fontId="97" fillId="0" borderId="0" xfId="0" applyFont="1" applyBorder="1" applyAlignment="1">
      <alignment horizontal="center" vertical="center"/>
    </xf>
    <xf numFmtId="0" fontId="0" fillId="0" borderId="218" xfId="0" applyBorder="1" applyAlignment="1">
      <alignment horizontal="center"/>
    </xf>
    <xf numFmtId="0" fontId="0" fillId="0" borderId="219" xfId="0" applyBorder="1" applyAlignment="1">
      <alignment horizontal="center"/>
    </xf>
    <xf numFmtId="0" fontId="0" fillId="0" borderId="220" xfId="0" applyBorder="1" applyAlignment="1">
      <alignment horizontal="center"/>
    </xf>
    <xf numFmtId="0" fontId="0" fillId="0" borderId="222" xfId="0" applyBorder="1" applyAlignment="1">
      <alignment horizontal="center" vertical="center"/>
    </xf>
    <xf numFmtId="0" fontId="51" fillId="0" borderId="0" xfId="0" applyFont="1" applyBorder="1"/>
    <xf numFmtId="0" fontId="0" fillId="0" borderId="0" xfId="0" applyFont="1" applyAlignment="1">
      <alignment vertical="center"/>
    </xf>
    <xf numFmtId="0" fontId="102" fillId="0" borderId="0" xfId="53" applyFont="1">
      <alignment vertical="center"/>
    </xf>
    <xf numFmtId="0" fontId="104" fillId="0" borderId="0" xfId="53" applyFont="1" applyAlignment="1">
      <alignment horizontal="right" vertical="center"/>
    </xf>
    <xf numFmtId="0" fontId="104" fillId="0" borderId="0" xfId="53" applyFont="1">
      <alignment vertical="center"/>
    </xf>
    <xf numFmtId="0" fontId="104" fillId="0" borderId="0" xfId="53" applyFont="1" applyAlignment="1">
      <alignment horizontal="left" vertical="center"/>
    </xf>
    <xf numFmtId="0" fontId="102" fillId="0" borderId="0" xfId="53" applyFont="1" applyAlignment="1">
      <alignment vertical="center"/>
    </xf>
    <xf numFmtId="0" fontId="102" fillId="0" borderId="25" xfId="53" applyFont="1" applyBorder="1" applyAlignment="1">
      <alignment horizontal="center" vertical="center"/>
    </xf>
    <xf numFmtId="0" fontId="102" fillId="0" borderId="17" xfId="53" applyFont="1" applyBorder="1" applyAlignment="1">
      <alignment horizontal="center" vertical="center"/>
    </xf>
    <xf numFmtId="0" fontId="102" fillId="0" borderId="217" xfId="53" applyFont="1" applyBorder="1" applyAlignment="1">
      <alignment horizontal="center" vertical="center"/>
    </xf>
    <xf numFmtId="0" fontId="102" fillId="0" borderId="0" xfId="53" applyFont="1" applyAlignment="1">
      <alignment horizontal="left" vertical="center"/>
    </xf>
    <xf numFmtId="58" fontId="102" fillId="0" borderId="0" xfId="53" applyNumberFormat="1" applyFont="1" applyAlignment="1">
      <alignment vertical="center"/>
    </xf>
    <xf numFmtId="0" fontId="102" fillId="0" borderId="0" xfId="53" applyFont="1" applyAlignment="1">
      <alignment horizontal="center" vertical="center"/>
    </xf>
    <xf numFmtId="0" fontId="104" fillId="0" borderId="0" xfId="53" applyFont="1" applyAlignment="1">
      <alignment vertical="center"/>
    </xf>
    <xf numFmtId="0" fontId="107" fillId="0" borderId="0" xfId="53" applyFont="1" applyAlignment="1">
      <alignment horizontal="right" vertical="center"/>
    </xf>
    <xf numFmtId="0" fontId="108" fillId="0" borderId="0" xfId="0" applyFont="1"/>
    <xf numFmtId="0" fontId="108" fillId="0" borderId="0" xfId="0" applyFont="1" applyFill="1"/>
    <xf numFmtId="0" fontId="108" fillId="0" borderId="0" xfId="0" applyFont="1" applyFill="1" applyAlignment="1">
      <alignment horizontal="right"/>
    </xf>
    <xf numFmtId="0" fontId="110" fillId="0" borderId="0" xfId="0" applyFont="1" applyFill="1"/>
    <xf numFmtId="0" fontId="110" fillId="0" borderId="0" xfId="0" applyFont="1" applyFill="1" applyBorder="1" applyAlignment="1"/>
    <xf numFmtId="0" fontId="108" fillId="0" borderId="0" xfId="0" applyFont="1" applyFill="1" applyAlignment="1"/>
    <xf numFmtId="0" fontId="116" fillId="0" borderId="0" xfId="0" applyFont="1" applyFill="1" applyBorder="1" applyAlignment="1"/>
    <xf numFmtId="0" fontId="116" fillId="0" borderId="0" xfId="0" applyFont="1" applyFill="1"/>
    <xf numFmtId="0" fontId="110" fillId="0" borderId="37" xfId="0" applyFont="1" applyFill="1" applyBorder="1" applyAlignment="1"/>
    <xf numFmtId="0" fontId="116" fillId="0" borderId="37" xfId="0" applyFont="1" applyFill="1" applyBorder="1" applyAlignment="1"/>
    <xf numFmtId="0" fontId="116" fillId="0" borderId="37" xfId="0" applyFont="1" applyFill="1" applyBorder="1" applyAlignment="1">
      <alignment horizontal="right"/>
    </xf>
    <xf numFmtId="0" fontId="116" fillId="0" borderId="3" xfId="0" applyFont="1" applyFill="1" applyBorder="1" applyAlignment="1"/>
    <xf numFmtId="0" fontId="116" fillId="0" borderId="37" xfId="0" applyFont="1" applyFill="1" applyBorder="1" applyAlignment="1">
      <alignment horizontal="center"/>
    </xf>
    <xf numFmtId="0" fontId="117" fillId="0" borderId="16" xfId="49" applyFont="1" applyBorder="1" applyAlignment="1">
      <alignment horizontal="center" vertical="center"/>
    </xf>
    <xf numFmtId="0" fontId="118" fillId="0" borderId="16" xfId="50" applyFont="1" applyBorder="1" applyAlignment="1">
      <alignment horizontal="center" vertical="center" wrapText="1"/>
    </xf>
    <xf numFmtId="0" fontId="118" fillId="0" borderId="16" xfId="50" applyFont="1" applyBorder="1" applyAlignment="1">
      <alignment horizontal="center" vertical="center" shrinkToFit="1"/>
    </xf>
    <xf numFmtId="0" fontId="101" fillId="0" borderId="0" xfId="0" applyFont="1" applyAlignment="1">
      <alignment vertical="center"/>
    </xf>
    <xf numFmtId="0" fontId="0" fillId="0" borderId="0" xfId="0" applyAlignment="1">
      <alignment vertical="center"/>
    </xf>
    <xf numFmtId="0" fontId="35" fillId="0" borderId="25" xfId="0" applyFont="1" applyBorder="1" applyAlignment="1">
      <alignment horizontal="center" vertical="center"/>
    </xf>
    <xf numFmtId="0" fontId="65" fillId="0" borderId="0" xfId="49" applyBorder="1" applyAlignment="1"/>
    <xf numFmtId="0" fontId="35" fillId="0" borderId="0" xfId="0" applyFont="1" applyAlignment="1">
      <alignment vertical="center"/>
    </xf>
    <xf numFmtId="0" fontId="35" fillId="0" borderId="0" xfId="0" applyFont="1" applyBorder="1" applyAlignment="1">
      <alignment horizontal="center" vertical="center"/>
    </xf>
    <xf numFmtId="0" fontId="47" fillId="0" borderId="0" xfId="50"/>
    <xf numFmtId="0" fontId="51" fillId="0" borderId="0" xfId="0" applyFont="1" applyAlignment="1">
      <alignment horizontal="left"/>
    </xf>
    <xf numFmtId="0" fontId="0" fillId="0" borderId="0" xfId="0" applyFont="1" applyBorder="1" applyAlignment="1">
      <alignment horizontal="right" vertical="center"/>
    </xf>
    <xf numFmtId="0" fontId="0" fillId="0" borderId="0" xfId="0" applyFont="1" applyAlignment="1">
      <alignment horizontal="right" vertical="center"/>
    </xf>
    <xf numFmtId="0" fontId="34" fillId="0" borderId="0" xfId="0" applyFont="1" applyBorder="1" applyAlignment="1">
      <alignment horizontal="left" vertical="center"/>
    </xf>
    <xf numFmtId="0" fontId="35" fillId="0" borderId="0" xfId="0" applyFont="1" applyBorder="1" applyAlignment="1">
      <alignment horizontal="right" vertical="center"/>
    </xf>
    <xf numFmtId="0" fontId="35" fillId="0" borderId="0" xfId="0" applyFont="1" applyAlignment="1">
      <alignment horizontal="left" vertical="center"/>
    </xf>
    <xf numFmtId="0" fontId="35" fillId="0" borderId="13" xfId="0" applyFont="1" applyBorder="1" applyAlignment="1">
      <alignment horizontal="left" vertical="center"/>
    </xf>
    <xf numFmtId="0" fontId="0" fillId="0" borderId="0" xfId="0" applyAlignment="1">
      <alignment vertical="center" shrinkToFit="1"/>
    </xf>
    <xf numFmtId="0" fontId="0" fillId="0" borderId="0" xfId="0"/>
    <xf numFmtId="0" fontId="0" fillId="0" borderId="0" xfId="0" applyFont="1" applyAlignment="1">
      <alignment horizontal="center" vertical="center"/>
    </xf>
    <xf numFmtId="0" fontId="0" fillId="0" borderId="0" xfId="0" applyAlignment="1">
      <alignment horizontal="right" vertical="center" indent="1"/>
    </xf>
    <xf numFmtId="0" fontId="0" fillId="0" borderId="228" xfId="0" applyBorder="1" applyAlignment="1">
      <alignment horizontal="center"/>
    </xf>
    <xf numFmtId="0" fontId="0" fillId="0" borderId="197" xfId="0" applyBorder="1" applyAlignment="1">
      <alignment horizontal="center"/>
    </xf>
    <xf numFmtId="0" fontId="0" fillId="0" borderId="236" xfId="0" applyBorder="1" applyAlignment="1">
      <alignment horizontal="center"/>
    </xf>
    <xf numFmtId="0" fontId="0" fillId="0" borderId="236" xfId="0" applyBorder="1" applyAlignment="1">
      <alignment horizontal="center" vertical="center"/>
    </xf>
    <xf numFmtId="0" fontId="0" fillId="0" borderId="219" xfId="0" applyBorder="1" applyAlignment="1">
      <alignment horizontal="center" vertical="center"/>
    </xf>
    <xf numFmtId="0" fontId="0" fillId="0" borderId="239" xfId="0" applyBorder="1" applyAlignment="1">
      <alignment horizontal="center" vertical="center"/>
    </xf>
    <xf numFmtId="0" fontId="0" fillId="0" borderId="223" xfId="0" applyBorder="1" applyAlignment="1">
      <alignment horizontal="center" vertical="center"/>
    </xf>
    <xf numFmtId="0" fontId="0" fillId="0" borderId="221" xfId="0" applyBorder="1" applyAlignment="1">
      <alignment horizontal="center" vertical="center"/>
    </xf>
    <xf numFmtId="0" fontId="0" fillId="0" borderId="0" xfId="0" applyAlignment="1">
      <alignment vertical="center"/>
    </xf>
    <xf numFmtId="0" fontId="21" fillId="0" borderId="0" xfId="0" applyFont="1" applyAlignment="1">
      <alignment horizontal="center" vertical="center"/>
    </xf>
    <xf numFmtId="0" fontId="0" fillId="0" borderId="0" xfId="0" applyAlignment="1">
      <alignment horizontal="left" vertical="center" shrinkToFit="1"/>
    </xf>
    <xf numFmtId="0" fontId="0" fillId="0" borderId="0" xfId="0"/>
    <xf numFmtId="0" fontId="0" fillId="0" borderId="0" xfId="0" applyAlignment="1">
      <alignment vertical="center" shrinkToFit="1"/>
    </xf>
    <xf numFmtId="0" fontId="0" fillId="0" borderId="220" xfId="0" applyBorder="1" applyAlignment="1">
      <alignment horizontal="center" vertical="top"/>
    </xf>
    <xf numFmtId="0" fontId="0" fillId="0" borderId="306" xfId="0" applyBorder="1" applyAlignment="1">
      <alignment horizontal="center"/>
    </xf>
    <xf numFmtId="0" fontId="0" fillId="0" borderId="234" xfId="0" applyBorder="1" applyAlignment="1">
      <alignment horizontal="center" vertical="center" wrapText="1"/>
    </xf>
    <xf numFmtId="0" fontId="0" fillId="0" borderId="238" xfId="0" applyBorder="1" applyAlignment="1">
      <alignment horizontal="center" vertical="center" shrinkToFit="1"/>
    </xf>
    <xf numFmtId="0" fontId="21" fillId="0" borderId="0" xfId="0" applyFont="1" applyAlignment="1">
      <alignment vertical="center"/>
    </xf>
    <xf numFmtId="0" fontId="56" fillId="24" borderId="0" xfId="0" applyFont="1" applyFill="1" applyAlignment="1">
      <alignment horizontal="left" vertical="center"/>
    </xf>
    <xf numFmtId="0" fontId="51" fillId="24" borderId="0" xfId="0" applyFont="1" applyFill="1" applyAlignment="1">
      <alignment horizontal="distributed" vertical="center"/>
    </xf>
    <xf numFmtId="0" fontId="51" fillId="24" borderId="0" xfId="0" applyFont="1" applyFill="1" applyBorder="1" applyAlignment="1">
      <alignment horizontal="distributed" vertical="center"/>
    </xf>
    <xf numFmtId="0" fontId="51" fillId="24" borderId="36" xfId="0" applyFont="1" applyFill="1" applyBorder="1" applyAlignment="1">
      <alignment horizontal="distributed" vertical="center" wrapText="1"/>
    </xf>
    <xf numFmtId="0" fontId="51" fillId="24" borderId="0" xfId="0" applyFont="1" applyFill="1" applyBorder="1" applyAlignment="1">
      <alignment horizontal="distributed" vertical="center" wrapText="1"/>
    </xf>
    <xf numFmtId="0" fontId="62" fillId="24" borderId="0" xfId="0" applyFont="1" applyFill="1" applyAlignment="1">
      <alignment horizontal="distributed" vertical="center"/>
    </xf>
    <xf numFmtId="0" fontId="62" fillId="24" borderId="0" xfId="0" applyFont="1" applyFill="1" applyBorder="1" applyAlignment="1">
      <alignment horizontal="distributed" vertical="center" wrapText="1"/>
    </xf>
    <xf numFmtId="0" fontId="54" fillId="24" borderId="36" xfId="0" applyFont="1" applyFill="1" applyBorder="1" applyAlignment="1">
      <alignment horizontal="distributed" vertical="center" wrapText="1"/>
    </xf>
    <xf numFmtId="0" fontId="51" fillId="24" borderId="20" xfId="0" applyFont="1" applyFill="1" applyBorder="1" applyAlignment="1">
      <alignment vertical="center"/>
    </xf>
    <xf numFmtId="0" fontId="51" fillId="24" borderId="36" xfId="0" applyFont="1" applyFill="1" applyBorder="1" applyAlignment="1">
      <alignment vertical="center"/>
    </xf>
    <xf numFmtId="0" fontId="51" fillId="24" borderId="14" xfId="0" applyFont="1" applyFill="1" applyBorder="1" applyAlignment="1">
      <alignment vertical="center"/>
    </xf>
    <xf numFmtId="0" fontId="51" fillId="24" borderId="21" xfId="0" applyFont="1" applyFill="1" applyBorder="1" applyAlignment="1">
      <alignment vertical="center"/>
    </xf>
    <xf numFmtId="0" fontId="51" fillId="24" borderId="37" xfId="0" applyFont="1" applyFill="1" applyBorder="1" applyAlignment="1">
      <alignment vertical="center"/>
    </xf>
    <xf numFmtId="0" fontId="51" fillId="24" borderId="15" xfId="0" applyFont="1" applyFill="1" applyBorder="1" applyAlignment="1">
      <alignment vertical="center"/>
    </xf>
    <xf numFmtId="0" fontId="54" fillId="24" borderId="0" xfId="0" applyFont="1" applyFill="1" applyBorder="1" applyAlignment="1">
      <alignment horizontal="distributed" vertical="center" wrapText="1"/>
    </xf>
    <xf numFmtId="0" fontId="51" fillId="36" borderId="0" xfId="0" applyFont="1" applyFill="1" applyAlignment="1">
      <alignment vertical="center"/>
    </xf>
    <xf numFmtId="0" fontId="51" fillId="37" borderId="0" xfId="0" applyFont="1" applyFill="1" applyAlignment="1">
      <alignment vertical="center"/>
    </xf>
    <xf numFmtId="0" fontId="51" fillId="37" borderId="20" xfId="0" applyFont="1" applyFill="1" applyBorder="1" applyAlignment="1">
      <alignment vertical="center"/>
    </xf>
    <xf numFmtId="0" fontId="51" fillId="37" borderId="14" xfId="0" applyFont="1" applyFill="1" applyBorder="1" applyAlignment="1">
      <alignment vertical="center"/>
    </xf>
    <xf numFmtId="0" fontId="51" fillId="37" borderId="25" xfId="0" applyFont="1" applyFill="1" applyBorder="1" applyAlignment="1">
      <alignment vertical="center"/>
    </xf>
    <xf numFmtId="0" fontId="51" fillId="37" borderId="13" xfId="0" applyFont="1" applyFill="1" applyBorder="1" applyAlignment="1">
      <alignment vertical="center"/>
    </xf>
    <xf numFmtId="0" fontId="51" fillId="37" borderId="21" xfId="0" applyFont="1" applyFill="1" applyBorder="1" applyAlignment="1">
      <alignment vertical="center"/>
    </xf>
    <xf numFmtId="0" fontId="51" fillId="37" borderId="15" xfId="0" applyFont="1" applyFill="1" applyBorder="1" applyAlignment="1">
      <alignment vertical="center"/>
    </xf>
    <xf numFmtId="0" fontId="51" fillId="37" borderId="20" xfId="0" applyFont="1" applyFill="1" applyBorder="1" applyAlignment="1">
      <alignment horizontal="center" vertical="center" wrapText="1"/>
    </xf>
    <xf numFmtId="0" fontId="51" fillId="37" borderId="21" xfId="0" applyFont="1" applyFill="1" applyBorder="1" applyAlignment="1">
      <alignment horizontal="center" vertical="center" wrapText="1"/>
    </xf>
    <xf numFmtId="0" fontId="51" fillId="37" borderId="25" xfId="0" applyFont="1" applyFill="1" applyBorder="1" applyAlignment="1">
      <alignment horizontal="center" vertical="center" wrapText="1"/>
    </xf>
    <xf numFmtId="0" fontId="51" fillId="37" borderId="36" xfId="0" applyFont="1" applyFill="1" applyBorder="1" applyAlignment="1">
      <alignment horizontal="distributed" vertical="center"/>
    </xf>
    <xf numFmtId="0" fontId="0" fillId="37" borderId="14" xfId="0" applyFont="1" applyFill="1" applyBorder="1" applyAlignment="1">
      <alignment vertical="center"/>
    </xf>
    <xf numFmtId="0" fontId="51" fillId="36" borderId="36" xfId="0" applyFont="1" applyFill="1" applyBorder="1" applyAlignment="1">
      <alignment horizontal="right" vertical="center" wrapText="1"/>
    </xf>
    <xf numFmtId="0" fontId="51" fillId="36" borderId="36" xfId="0" applyFont="1" applyFill="1" applyBorder="1" applyAlignment="1">
      <alignment horizontal="center" vertical="center" wrapText="1"/>
    </xf>
    <xf numFmtId="0" fontId="51" fillId="36" borderId="36" xfId="0" applyFont="1" applyFill="1" applyBorder="1" applyAlignment="1">
      <alignment horizontal="distributed" vertical="center"/>
    </xf>
    <xf numFmtId="0" fontId="51" fillId="36" borderId="36" xfId="0" applyFont="1" applyFill="1" applyBorder="1" applyAlignment="1">
      <alignment vertical="center"/>
    </xf>
    <xf numFmtId="0" fontId="51" fillId="36" borderId="36" xfId="0" applyFont="1" applyFill="1" applyBorder="1" applyAlignment="1">
      <alignment horizontal="center" vertical="center"/>
    </xf>
    <xf numFmtId="0" fontId="51" fillId="36" borderId="14" xfId="0" applyFont="1" applyFill="1" applyBorder="1" applyAlignment="1">
      <alignment horizontal="center" vertical="center"/>
    </xf>
    <xf numFmtId="0" fontId="0" fillId="37" borderId="13" xfId="0" applyFont="1" applyFill="1" applyBorder="1" applyAlignment="1">
      <alignment vertical="center"/>
    </xf>
    <xf numFmtId="0" fontId="51" fillId="36" borderId="25" xfId="0" applyFont="1" applyFill="1" applyBorder="1" applyAlignment="1">
      <alignment horizontal="left" vertical="center" wrapText="1"/>
    </xf>
    <xf numFmtId="0" fontId="51" fillId="36" borderId="0" xfId="0" applyFont="1" applyFill="1" applyBorder="1" applyAlignment="1">
      <alignment horizontal="right" vertical="center" wrapText="1"/>
    </xf>
    <xf numFmtId="0" fontId="51" fillId="36" borderId="0" xfId="0" applyFont="1" applyFill="1" applyBorder="1" applyAlignment="1">
      <alignment horizontal="center" vertical="center" wrapText="1"/>
    </xf>
    <xf numFmtId="0" fontId="51" fillId="36" borderId="0" xfId="0" applyFont="1" applyFill="1" applyBorder="1" applyAlignment="1">
      <alignment horizontal="distributed" vertical="center"/>
    </xf>
    <xf numFmtId="0" fontId="51" fillId="36" borderId="0" xfId="0" applyFont="1" applyFill="1" applyBorder="1" applyAlignment="1">
      <alignment vertical="center"/>
    </xf>
    <xf numFmtId="0" fontId="51" fillId="36" borderId="0" xfId="0" applyFont="1" applyFill="1" applyBorder="1" applyAlignment="1">
      <alignment horizontal="center" vertical="center"/>
    </xf>
    <xf numFmtId="0" fontId="51" fillId="36" borderId="13" xfId="0" applyFont="1" applyFill="1" applyBorder="1" applyAlignment="1">
      <alignment horizontal="center" vertical="center"/>
    </xf>
    <xf numFmtId="0" fontId="51" fillId="37" borderId="0" xfId="0" applyFont="1" applyFill="1" applyBorder="1" applyAlignment="1">
      <alignment horizontal="distributed" vertical="center"/>
    </xf>
    <xf numFmtId="0" fontId="51" fillId="36" borderId="25" xfId="0" applyFont="1" applyFill="1" applyBorder="1" applyAlignment="1">
      <alignment horizontal="right" vertical="center" wrapText="1"/>
    </xf>
    <xf numFmtId="0" fontId="51" fillId="37" borderId="37" xfId="0" applyFont="1" applyFill="1" applyBorder="1" applyAlignment="1">
      <alignment horizontal="distributed" vertical="center"/>
    </xf>
    <xf numFmtId="0" fontId="0" fillId="37" borderId="15" xfId="0" applyFont="1" applyFill="1" applyBorder="1" applyAlignment="1">
      <alignment vertical="center"/>
    </xf>
    <xf numFmtId="0" fontId="51" fillId="36" borderId="37" xfId="0" applyFont="1" applyFill="1" applyBorder="1" applyAlignment="1">
      <alignment horizontal="right" vertical="center" wrapText="1"/>
    </xf>
    <xf numFmtId="0" fontId="51" fillId="36" borderId="37" xfId="0" applyFont="1" applyFill="1" applyBorder="1" applyAlignment="1">
      <alignment horizontal="center" vertical="center" wrapText="1"/>
    </xf>
    <xf numFmtId="0" fontId="51" fillId="36" borderId="37" xfId="0" applyFont="1" applyFill="1" applyBorder="1" applyAlignment="1">
      <alignment vertical="center"/>
    </xf>
    <xf numFmtId="0" fontId="51" fillId="36" borderId="37" xfId="0" applyFont="1" applyFill="1" applyBorder="1" applyAlignment="1">
      <alignment horizontal="center" vertical="center"/>
    </xf>
    <xf numFmtId="0" fontId="51" fillId="36" borderId="37" xfId="0" applyFont="1" applyFill="1" applyBorder="1" applyAlignment="1">
      <alignment horizontal="left" vertical="center"/>
    </xf>
    <xf numFmtId="0" fontId="51" fillId="36" borderId="15" xfId="0" applyFont="1" applyFill="1" applyBorder="1" applyAlignment="1">
      <alignment horizontal="center" vertical="center"/>
    </xf>
    <xf numFmtId="0" fontId="51" fillId="37" borderId="20" xfId="0" applyFont="1" applyFill="1" applyBorder="1" applyAlignment="1">
      <alignment horizontal="center" vertical="center"/>
    </xf>
    <xf numFmtId="0" fontId="51" fillId="37" borderId="14" xfId="0" applyFont="1" applyFill="1" applyBorder="1" applyAlignment="1">
      <alignment horizontal="center" vertical="center"/>
    </xf>
    <xf numFmtId="0" fontId="51" fillId="37" borderId="21" xfId="0" applyFont="1" applyFill="1" applyBorder="1" applyAlignment="1">
      <alignment horizontal="center" vertical="center"/>
    </xf>
    <xf numFmtId="0" fontId="51" fillId="37" borderId="15" xfId="0" applyFont="1" applyFill="1" applyBorder="1" applyAlignment="1">
      <alignment horizontal="center" vertical="center"/>
    </xf>
    <xf numFmtId="0" fontId="51" fillId="37" borderId="36" xfId="0" applyFont="1" applyFill="1" applyBorder="1" applyAlignment="1">
      <alignment horizontal="center" vertical="center"/>
    </xf>
    <xf numFmtId="0" fontId="51" fillId="37" borderId="0" xfId="0" applyFont="1" applyFill="1" applyBorder="1" applyAlignment="1">
      <alignment horizontal="center" vertical="center"/>
    </xf>
    <xf numFmtId="0" fontId="51" fillId="37" borderId="13" xfId="0" applyFont="1" applyFill="1" applyBorder="1" applyAlignment="1">
      <alignment horizontal="center" vertical="center"/>
    </xf>
    <xf numFmtId="0" fontId="51" fillId="37" borderId="0" xfId="0" applyFont="1" applyFill="1" applyBorder="1" applyAlignment="1">
      <alignment vertical="center"/>
    </xf>
    <xf numFmtId="0" fontId="62" fillId="0" borderId="0" xfId="0" applyFont="1" applyFill="1" applyBorder="1" applyAlignment="1">
      <alignment horizontal="left" vertical="center" wrapText="1"/>
    </xf>
    <xf numFmtId="0" fontId="62" fillId="0" borderId="0" xfId="0" applyFont="1" applyFill="1" applyBorder="1" applyAlignment="1">
      <alignment horizontal="center" vertical="center" wrapText="1"/>
    </xf>
    <xf numFmtId="0" fontId="62" fillId="0" borderId="0" xfId="0" applyFont="1" applyFill="1" applyBorder="1" applyAlignment="1">
      <alignment horizontal="left" vertical="center"/>
    </xf>
    <xf numFmtId="0" fontId="124" fillId="0" borderId="0" xfId="0" applyFont="1" applyAlignment="1">
      <alignment vertical="center"/>
    </xf>
    <xf numFmtId="0" fontId="125" fillId="24" borderId="0" xfId="0" applyFont="1" applyFill="1" applyAlignment="1">
      <alignment horizontal="left" vertical="center"/>
    </xf>
    <xf numFmtId="0" fontId="124" fillId="24" borderId="0" xfId="0" applyFont="1" applyFill="1" applyAlignment="1">
      <alignment horizontal="left" vertical="center"/>
    </xf>
    <xf numFmtId="0" fontId="126" fillId="24" borderId="0" xfId="0" applyFont="1" applyFill="1" applyAlignment="1">
      <alignment horizontal="left" vertical="center"/>
    </xf>
    <xf numFmtId="0" fontId="51" fillId="37" borderId="0" xfId="0" applyFont="1" applyFill="1" applyBorder="1" applyAlignment="1">
      <alignment horizontal="center" vertical="center" wrapText="1"/>
    </xf>
    <xf numFmtId="0" fontId="95" fillId="37" borderId="0" xfId="0" applyFont="1" applyFill="1" applyBorder="1" applyAlignment="1">
      <alignment horizontal="center" vertical="center"/>
    </xf>
    <xf numFmtId="0" fontId="47" fillId="24" borderId="0" xfId="0" applyFont="1" applyFill="1" applyAlignment="1">
      <alignment horizontal="left" vertical="center"/>
    </xf>
    <xf numFmtId="0" fontId="90" fillId="24" borderId="0" xfId="0" applyFont="1" applyFill="1" applyAlignment="1">
      <alignment horizontal="center" vertical="top"/>
    </xf>
    <xf numFmtId="0" fontId="62" fillId="36" borderId="0" xfId="0" applyFont="1" applyFill="1" applyAlignment="1">
      <alignment horizontal="distributed" vertical="center" wrapText="1"/>
    </xf>
    <xf numFmtId="0" fontId="62" fillId="36" borderId="37" xfId="0" applyFont="1" applyFill="1" applyBorder="1" applyAlignment="1">
      <alignment horizontal="distributed" vertical="center" wrapText="1"/>
    </xf>
    <xf numFmtId="0" fontId="51" fillId="0" borderId="0" xfId="0" applyFont="1" applyFill="1" applyBorder="1" applyAlignment="1">
      <alignment vertical="center"/>
    </xf>
    <xf numFmtId="0" fontId="62" fillId="24" borderId="0" xfId="0" applyFont="1" applyFill="1" applyBorder="1" applyAlignment="1">
      <alignment vertical="center"/>
    </xf>
    <xf numFmtId="0" fontId="62" fillId="24" borderId="0" xfId="0" applyFont="1" applyFill="1" applyBorder="1" applyAlignment="1">
      <alignment horizontal="right" vertical="center"/>
    </xf>
    <xf numFmtId="0" fontId="56" fillId="24" borderId="0" xfId="0" applyFont="1" applyFill="1" applyAlignment="1">
      <alignment vertical="center"/>
    </xf>
    <xf numFmtId="0" fontId="56" fillId="24" borderId="0" xfId="0" applyFont="1" applyFill="1" applyBorder="1" applyAlignment="1">
      <alignment vertical="center"/>
    </xf>
    <xf numFmtId="0" fontId="51" fillId="0" borderId="0" xfId="0" applyFont="1" applyFill="1" applyAlignment="1">
      <alignment vertical="center"/>
    </xf>
    <xf numFmtId="0" fontId="62" fillId="24" borderId="0" xfId="0" applyFont="1" applyFill="1" applyAlignment="1">
      <alignment vertical="center"/>
    </xf>
    <xf numFmtId="0" fontId="95" fillId="24" borderId="0" xfId="0" applyFont="1" applyFill="1" applyAlignment="1">
      <alignment vertical="center"/>
    </xf>
    <xf numFmtId="0" fontId="126" fillId="24" borderId="0" xfId="0" applyFont="1" applyFill="1" applyAlignment="1">
      <alignment vertical="center"/>
    </xf>
    <xf numFmtId="0" fontId="128" fillId="24" borderId="0" xfId="0" applyFont="1" applyFill="1" applyAlignment="1">
      <alignment horizontal="left" vertical="center"/>
    </xf>
    <xf numFmtId="0" fontId="47" fillId="24" borderId="0" xfId="0" applyFont="1" applyFill="1" applyAlignment="1">
      <alignment vertical="center"/>
    </xf>
    <xf numFmtId="0" fontId="124" fillId="24" borderId="0" xfId="0" applyFont="1" applyFill="1" applyAlignment="1">
      <alignment vertical="center"/>
    </xf>
    <xf numFmtId="0" fontId="129" fillId="0" borderId="0" xfId="0" applyFont="1" applyAlignment="1">
      <alignment horizontal="right"/>
    </xf>
    <xf numFmtId="0" fontId="97" fillId="37" borderId="0" xfId="0" applyFont="1" applyFill="1"/>
    <xf numFmtId="0" fontId="130" fillId="0" borderId="0" xfId="0" applyFont="1" applyBorder="1" applyAlignment="1">
      <alignment horizontal="center"/>
    </xf>
    <xf numFmtId="0" fontId="97" fillId="38" borderId="16" xfId="0" applyFont="1" applyFill="1" applyBorder="1"/>
    <xf numFmtId="0" fontId="45" fillId="38" borderId="24" xfId="0" applyFont="1" applyFill="1" applyBorder="1" applyAlignment="1">
      <alignment horizontal="center"/>
    </xf>
    <xf numFmtId="0" fontId="45" fillId="37" borderId="0" xfId="0" applyFont="1" applyFill="1" applyBorder="1" applyAlignment="1">
      <alignment horizontal="center"/>
    </xf>
    <xf numFmtId="0" fontId="45" fillId="37" borderId="0" xfId="0" applyFont="1" applyFill="1" applyAlignment="1">
      <alignment horizontal="center"/>
    </xf>
    <xf numFmtId="0" fontId="45" fillId="36" borderId="330" xfId="0" applyFont="1" applyFill="1" applyBorder="1" applyAlignment="1">
      <alignment horizontal="center"/>
    </xf>
    <xf numFmtId="0" fontId="45" fillId="36" borderId="332" xfId="0" applyFont="1" applyFill="1" applyBorder="1" applyAlignment="1">
      <alignment horizontal="center"/>
    </xf>
    <xf numFmtId="0" fontId="97" fillId="0" borderId="16" xfId="0" applyFont="1" applyFill="1" applyBorder="1"/>
    <xf numFmtId="0" fontId="45" fillId="0" borderId="28" xfId="0" applyFont="1" applyFill="1" applyBorder="1" applyAlignment="1">
      <alignment horizontal="center"/>
    </xf>
    <xf numFmtId="0" fontId="45" fillId="0" borderId="334" xfId="0" applyFont="1" applyFill="1" applyBorder="1" applyAlignment="1">
      <alignment horizontal="center" vertical="center"/>
    </xf>
    <xf numFmtId="0" fontId="45" fillId="36" borderId="336" xfId="0" applyFont="1" applyFill="1" applyBorder="1" applyAlignment="1">
      <alignment horizontal="center"/>
    </xf>
    <xf numFmtId="0" fontId="45" fillId="37" borderId="337" xfId="0" applyFont="1" applyFill="1" applyBorder="1" applyAlignment="1">
      <alignment horizontal="center"/>
    </xf>
    <xf numFmtId="0" fontId="132" fillId="37" borderId="32" xfId="0" applyFont="1" applyFill="1" applyBorder="1" applyAlignment="1">
      <alignment horizontal="center"/>
    </xf>
    <xf numFmtId="0" fontId="45" fillId="37" borderId="25" xfId="0" applyFont="1" applyFill="1" applyBorder="1" applyAlignment="1">
      <alignment horizontal="center"/>
    </xf>
    <xf numFmtId="0" fontId="45" fillId="38" borderId="16" xfId="0" applyFont="1" applyFill="1" applyBorder="1" applyAlignment="1">
      <alignment horizontal="center"/>
    </xf>
    <xf numFmtId="0" fontId="45" fillId="37" borderId="25" xfId="0" applyFont="1" applyFill="1" applyBorder="1" applyAlignment="1">
      <alignment horizontal="distributed" vertical="center"/>
    </xf>
    <xf numFmtId="0" fontId="133" fillId="38" borderId="16" xfId="0" applyFont="1" applyFill="1" applyBorder="1" applyAlignment="1">
      <alignment horizontal="center" vertical="center"/>
    </xf>
    <xf numFmtId="0" fontId="45" fillId="0" borderId="16" xfId="0" applyFont="1" applyFill="1" applyBorder="1" applyAlignment="1">
      <alignment horizontal="center"/>
    </xf>
    <xf numFmtId="0" fontId="45" fillId="37" borderId="17" xfId="0" applyFont="1" applyFill="1" applyBorder="1" applyAlignment="1">
      <alignment horizontal="distributed" vertical="center"/>
    </xf>
    <xf numFmtId="0" fontId="45" fillId="37" borderId="18" xfId="0" applyFont="1" applyFill="1" applyBorder="1" applyAlignment="1">
      <alignment horizontal="distributed" vertical="center"/>
    </xf>
    <xf numFmtId="0" fontId="45" fillId="37" borderId="0" xfId="0" applyFont="1" applyFill="1" applyBorder="1" applyAlignment="1">
      <alignment horizontal="distributed" vertical="center"/>
    </xf>
    <xf numFmtId="0" fontId="45" fillId="37" borderId="13" xfId="0" applyFont="1" applyFill="1" applyBorder="1" applyAlignment="1">
      <alignment horizontal="center"/>
    </xf>
    <xf numFmtId="0" fontId="134" fillId="24" borderId="0" xfId="0" applyFont="1" applyFill="1" applyAlignment="1">
      <alignment vertical="center"/>
    </xf>
    <xf numFmtId="0" fontId="134" fillId="0" borderId="0" xfId="0" applyFont="1" applyAlignment="1">
      <alignment horizontal="left"/>
    </xf>
    <xf numFmtId="0" fontId="135" fillId="0" borderId="0" xfId="54" applyFont="1" applyAlignment="1">
      <alignment vertical="center"/>
    </xf>
    <xf numFmtId="0" fontId="51" fillId="0" borderId="0" xfId="54" applyFont="1" applyAlignment="1">
      <alignment vertical="center"/>
    </xf>
    <xf numFmtId="0" fontId="0" fillId="0" borderId="0" xfId="54" applyFont="1" applyAlignment="1">
      <alignment horizontal="right" vertical="top"/>
    </xf>
    <xf numFmtId="0" fontId="0" fillId="0" borderId="0" xfId="54" applyFont="1" applyAlignment="1">
      <alignment vertical="center"/>
    </xf>
    <xf numFmtId="0" fontId="51" fillId="0" borderId="0" xfId="54" applyFont="1" applyBorder="1" applyAlignment="1">
      <alignment vertical="center"/>
    </xf>
    <xf numFmtId="0" fontId="0" fillId="0" borderId="0" xfId="54" applyFont="1" applyFill="1" applyBorder="1" applyAlignment="1">
      <alignment vertical="center"/>
    </xf>
    <xf numFmtId="0" fontId="0" fillId="0" borderId="195" xfId="54" applyFont="1" applyFill="1" applyBorder="1" applyAlignment="1">
      <alignment vertical="center"/>
    </xf>
    <xf numFmtId="0" fontId="58" fillId="25" borderId="0" xfId="54" applyFont="1" applyFill="1" applyBorder="1" applyAlignment="1">
      <alignment horizontal="left" vertical="center"/>
    </xf>
    <xf numFmtId="0" fontId="15" fillId="0" borderId="0" xfId="54" applyFont="1" applyBorder="1" applyAlignment="1">
      <alignment vertical="center"/>
    </xf>
    <xf numFmtId="0" fontId="51" fillId="0" borderId="0" xfId="54" applyFont="1" applyAlignment="1">
      <alignment horizontal="center" vertical="center"/>
    </xf>
    <xf numFmtId="0" fontId="56" fillId="0" borderId="0" xfId="54" applyFont="1" applyAlignment="1">
      <alignment horizontal="distributed" vertical="center" indent="1"/>
    </xf>
    <xf numFmtId="0" fontId="136" fillId="25" borderId="0" xfId="54" applyFont="1" applyFill="1" applyBorder="1" applyAlignment="1">
      <alignment horizontal="center" vertical="center"/>
    </xf>
    <xf numFmtId="0" fontId="51" fillId="0" borderId="0" xfId="54" applyFont="1" applyBorder="1" applyAlignment="1">
      <alignment horizontal="right" vertical="center"/>
    </xf>
    <xf numFmtId="0" fontId="62" fillId="0" borderId="0" xfId="54" applyFont="1" applyBorder="1" applyAlignment="1">
      <alignment horizontal="right" vertical="center"/>
    </xf>
    <xf numFmtId="0" fontId="56" fillId="0" borderId="0" xfId="54" applyFont="1" applyAlignment="1">
      <alignment vertical="center"/>
    </xf>
    <xf numFmtId="0" fontId="51" fillId="0" borderId="0" xfId="54" applyFont="1" applyFill="1" applyBorder="1" applyAlignment="1">
      <alignment vertical="center"/>
    </xf>
    <xf numFmtId="0" fontId="51" fillId="0" borderId="0" xfId="54" applyFont="1" applyFill="1" applyBorder="1" applyAlignment="1">
      <alignment horizontal="center" vertical="center" wrapText="1"/>
    </xf>
    <xf numFmtId="0" fontId="62" fillId="0" borderId="0" xfId="54" applyFont="1" applyBorder="1" applyAlignment="1">
      <alignment vertical="center"/>
    </xf>
    <xf numFmtId="0" fontId="62" fillId="0" borderId="0" xfId="54" applyFont="1" applyAlignment="1">
      <alignment vertical="center"/>
    </xf>
    <xf numFmtId="0" fontId="137" fillId="0" borderId="0" xfId="54" applyFont="1" applyBorder="1" applyAlignment="1">
      <alignment vertical="center"/>
    </xf>
    <xf numFmtId="0" fontId="91" fillId="0" borderId="0" xfId="54" applyFont="1" applyBorder="1" applyAlignment="1">
      <alignment vertical="center"/>
    </xf>
    <xf numFmtId="0" fontId="15" fillId="0" borderId="0" xfId="54" applyFont="1" applyAlignment="1">
      <alignment vertical="center"/>
    </xf>
    <xf numFmtId="0" fontId="0" fillId="0" borderId="0" xfId="54" applyFont="1" applyBorder="1" applyAlignment="1">
      <alignment horizontal="distributed" vertical="center" indent="2"/>
    </xf>
    <xf numFmtId="0" fontId="62" fillId="0" borderId="0" xfId="54" applyFont="1" applyBorder="1" applyAlignment="1">
      <alignment horizontal="distributed" vertical="center" indent="2"/>
    </xf>
    <xf numFmtId="0" fontId="137" fillId="0" borderId="0" xfId="54" applyFont="1" applyAlignment="1">
      <alignment vertical="center" wrapText="1"/>
    </xf>
    <xf numFmtId="0" fontId="94" fillId="0" borderId="0" xfId="54" applyFont="1" applyAlignment="1">
      <alignment vertical="center"/>
    </xf>
    <xf numFmtId="0" fontId="137" fillId="0" borderId="0" xfId="54" applyFont="1" applyAlignment="1">
      <alignment vertical="center"/>
    </xf>
    <xf numFmtId="0" fontId="94" fillId="0" borderId="0" xfId="54" applyFont="1" applyAlignment="1">
      <alignment vertical="center" wrapText="1"/>
    </xf>
    <xf numFmtId="0" fontId="52" fillId="0" borderId="0" xfId="54" applyFont="1" applyAlignment="1">
      <alignment vertical="center" wrapText="1"/>
    </xf>
    <xf numFmtId="0" fontId="62" fillId="0" borderId="0" xfId="54" applyFont="1" applyAlignment="1">
      <alignment vertical="center" wrapText="1"/>
    </xf>
    <xf numFmtId="0" fontId="123" fillId="0" borderId="0" xfId="54" applyFont="1" applyAlignment="1">
      <alignment vertical="center"/>
    </xf>
    <xf numFmtId="0" fontId="138" fillId="0" borderId="0" xfId="54" applyFont="1" applyAlignment="1">
      <alignment vertical="center"/>
    </xf>
    <xf numFmtId="0" fontId="46" fillId="0" borderId="0" xfId="54" applyFont="1" applyAlignment="1">
      <alignment vertical="center"/>
    </xf>
    <xf numFmtId="0" fontId="80" fillId="0" borderId="0" xfId="54" applyFont="1" applyAlignment="1">
      <alignment vertical="center"/>
    </xf>
    <xf numFmtId="0" fontId="0" fillId="0" borderId="0" xfId="0"/>
    <xf numFmtId="0" fontId="51" fillId="0" borderId="0" xfId="55" applyFont="1" applyFill="1">
      <alignment vertical="center"/>
    </xf>
    <xf numFmtId="0" fontId="51" fillId="0" borderId="0" xfId="55" applyFont="1" applyFill="1" applyAlignment="1">
      <alignment horizontal="right" vertical="center"/>
    </xf>
    <xf numFmtId="0" fontId="61" fillId="0" borderId="0" xfId="55" applyFont="1" applyFill="1">
      <alignment vertical="center"/>
    </xf>
    <xf numFmtId="0" fontId="61" fillId="0" borderId="0" xfId="55" applyFont="1" applyFill="1" applyAlignment="1">
      <alignment horizontal="right" vertical="center"/>
    </xf>
    <xf numFmtId="0" fontId="51" fillId="0" borderId="0" xfId="55" applyFont="1" applyFill="1" applyAlignment="1">
      <alignment vertical="center"/>
    </xf>
    <xf numFmtId="0" fontId="51" fillId="0" borderId="0" xfId="55" applyFont="1" applyFill="1" applyAlignment="1">
      <alignment horizontal="right"/>
    </xf>
    <xf numFmtId="0" fontId="51" fillId="0" borderId="0" xfId="55" applyFont="1" applyFill="1" applyAlignment="1"/>
    <xf numFmtId="0" fontId="51" fillId="0" borderId="0" xfId="55" applyFont="1" applyFill="1" applyAlignment="1">
      <alignment horizontal="center" vertical="center"/>
    </xf>
    <xf numFmtId="0" fontId="51" fillId="0" borderId="0" xfId="55" applyFont="1" applyFill="1" applyAlignment="1">
      <alignment horizontal="left" vertical="center"/>
    </xf>
    <xf numFmtId="0" fontId="51" fillId="0" borderId="54" xfId="55" applyFont="1" applyFill="1" applyBorder="1">
      <alignment vertical="center"/>
    </xf>
    <xf numFmtId="0" fontId="155" fillId="0" borderId="0" xfId="55" applyFont="1" applyFill="1">
      <alignment vertical="center"/>
    </xf>
    <xf numFmtId="0" fontId="155" fillId="0" borderId="0" xfId="55" applyFont="1" applyFill="1" applyAlignment="1">
      <alignment horizontal="right" vertical="center"/>
    </xf>
    <xf numFmtId="0" fontId="51" fillId="0" borderId="0" xfId="55" applyFont="1" applyFill="1" applyAlignment="1">
      <alignment horizontal="left" vertical="center" shrinkToFit="1"/>
    </xf>
    <xf numFmtId="0" fontId="51" fillId="0" borderId="0" xfId="55" applyFont="1" applyFill="1" applyAlignment="1">
      <alignment horizontal="left"/>
    </xf>
    <xf numFmtId="49" fontId="51" fillId="0" borderId="0" xfId="55" applyNumberFormat="1" applyFont="1" applyFill="1" applyAlignment="1">
      <alignment shrinkToFit="1"/>
    </xf>
    <xf numFmtId="49" fontId="51" fillId="0" borderId="0" xfId="55" applyNumberFormat="1" applyFont="1" applyFill="1" applyAlignment="1">
      <alignment horizontal="left" vertical="center" shrinkToFit="1"/>
    </xf>
    <xf numFmtId="0" fontId="51" fillId="0" borderId="46" xfId="55" applyFont="1" applyFill="1" applyBorder="1">
      <alignment vertical="center"/>
    </xf>
    <xf numFmtId="0" fontId="51" fillId="0" borderId="0" xfId="55" quotePrefix="1" applyFont="1" applyFill="1" applyAlignment="1">
      <alignment horizontal="right"/>
    </xf>
    <xf numFmtId="0" fontId="51" fillId="0" borderId="0" xfId="55" quotePrefix="1" applyFont="1" applyFill="1">
      <alignment vertical="center"/>
    </xf>
    <xf numFmtId="0" fontId="0" fillId="0" borderId="0" xfId="0" applyAlignment="1"/>
    <xf numFmtId="0" fontId="51" fillId="0" borderId="0" xfId="55" applyFont="1" applyFill="1" applyAlignment="1">
      <alignment horizontal="right" vertical="center"/>
    </xf>
    <xf numFmtId="0" fontId="51" fillId="0" borderId="0" xfId="55" applyFont="1" applyFill="1">
      <alignment vertical="center"/>
    </xf>
    <xf numFmtId="0" fontId="51" fillId="0" borderId="166" xfId="55" applyFont="1" applyFill="1" applyBorder="1">
      <alignment vertical="center"/>
    </xf>
    <xf numFmtId="0" fontId="51" fillId="0" borderId="0" xfId="55" applyFont="1" applyFill="1" applyAlignment="1">
      <alignment vertical="center"/>
    </xf>
    <xf numFmtId="0" fontId="51" fillId="0" borderId="54" xfId="55" applyFont="1" applyFill="1" applyBorder="1">
      <alignment vertical="center"/>
    </xf>
    <xf numFmtId="0" fontId="51" fillId="0" borderId="0" xfId="55" quotePrefix="1" applyFont="1" applyFill="1">
      <alignment vertical="center"/>
    </xf>
    <xf numFmtId="0" fontId="62" fillId="0" borderId="0" xfId="55" applyFont="1" applyFill="1" applyAlignment="1">
      <alignment horizontal="center"/>
    </xf>
    <xf numFmtId="0" fontId="51" fillId="0" borderId="0" xfId="55" applyFont="1" applyFill="1" applyAlignment="1"/>
    <xf numFmtId="0" fontId="51" fillId="0" borderId="0" xfId="55" applyFont="1" applyFill="1" applyAlignment="1">
      <alignment horizontal="left" vertical="center"/>
    </xf>
    <xf numFmtId="0" fontId="0" fillId="0" borderId="0" xfId="0" applyAlignment="1">
      <alignment shrinkToFit="1"/>
    </xf>
    <xf numFmtId="0" fontId="51" fillId="0" borderId="0" xfId="55" applyFont="1" applyFill="1" applyAlignment="1">
      <alignment shrinkToFit="1"/>
    </xf>
    <xf numFmtId="0" fontId="0" fillId="0" borderId="0" xfId="0" applyAlignment="1">
      <alignment vertical="center" shrinkToFit="1"/>
    </xf>
    <xf numFmtId="0" fontId="51" fillId="0" borderId="0" xfId="55" applyFont="1" applyFill="1" applyAlignment="1">
      <alignment horizontal="center" vertical="center" shrinkToFit="1"/>
    </xf>
    <xf numFmtId="0" fontId="17" fillId="0" borderId="0" xfId="171" applyFont="1" applyFill="1">
      <alignment vertical="center"/>
    </xf>
    <xf numFmtId="0" fontId="174" fillId="0" borderId="0" xfId="171" applyFont="1" applyFill="1">
      <alignment vertical="center"/>
    </xf>
    <xf numFmtId="0" fontId="174" fillId="0" borderId="378" xfId="171" applyFont="1" applyFill="1" applyBorder="1" applyAlignment="1">
      <alignment horizontal="center" vertical="center"/>
    </xf>
    <xf numFmtId="0" fontId="174" fillId="0" borderId="379" xfId="171" applyFont="1" applyFill="1" applyBorder="1">
      <alignment vertical="center"/>
    </xf>
    <xf numFmtId="0" fontId="174" fillId="0" borderId="378" xfId="171" applyFont="1" applyFill="1" applyBorder="1">
      <alignment vertical="center"/>
    </xf>
    <xf numFmtId="0" fontId="0" fillId="101" borderId="0" xfId="0" applyFill="1"/>
    <xf numFmtId="0" fontId="51" fillId="0" borderId="0" xfId="0" applyFont="1" applyAlignment="1">
      <alignment horizontal="left" shrinkToFit="1"/>
    </xf>
    <xf numFmtId="0" fontId="0" fillId="0" borderId="0" xfId="0" applyAlignment="1">
      <alignment vertical="center"/>
    </xf>
    <xf numFmtId="0" fontId="0" fillId="0" borderId="0" xfId="0"/>
    <xf numFmtId="0" fontId="110" fillId="0" borderId="0" xfId="0" applyFont="1" applyBorder="1" applyAlignment="1">
      <alignment vertical="top" wrapText="1"/>
    </xf>
    <xf numFmtId="0" fontId="110" fillId="0" borderId="0" xfId="0" applyFont="1" applyBorder="1" applyAlignment="1">
      <alignment horizontal="center" vertical="center" wrapText="1"/>
    </xf>
    <xf numFmtId="0" fontId="62" fillId="0" borderId="36" xfId="0" applyFont="1" applyFill="1" applyBorder="1" applyAlignment="1">
      <alignment horizontal="left" vertical="center"/>
    </xf>
    <xf numFmtId="0" fontId="62" fillId="0" borderId="0" xfId="0" applyFont="1" applyFill="1" applyBorder="1" applyAlignment="1">
      <alignment horizontal="left" vertical="center"/>
    </xf>
    <xf numFmtId="0" fontId="62" fillId="0" borderId="37" xfId="0" applyFont="1" applyFill="1" applyBorder="1" applyAlignment="1">
      <alignment horizontal="left" vertical="center"/>
    </xf>
    <xf numFmtId="0" fontId="62" fillId="0" borderId="15" xfId="0" applyFont="1" applyFill="1" applyBorder="1" applyAlignment="1">
      <alignment horizontal="left" vertical="center"/>
    </xf>
    <xf numFmtId="0" fontId="175" fillId="0" borderId="0" xfId="0" applyFont="1" applyBorder="1"/>
    <xf numFmtId="0" fontId="62" fillId="0" borderId="0" xfId="0" applyFont="1" applyFill="1"/>
    <xf numFmtId="0" fontId="62" fillId="0" borderId="0" xfId="0" applyFont="1" applyFill="1" applyAlignment="1">
      <alignment horizontal="left" vertical="center"/>
    </xf>
    <xf numFmtId="0" fontId="62" fillId="0" borderId="0" xfId="0" applyFont="1" applyFill="1" applyAlignment="1">
      <alignment horizontal="left"/>
    </xf>
    <xf numFmtId="0" fontId="62" fillId="0" borderId="53" xfId="0" applyFont="1" applyFill="1" applyBorder="1" applyAlignment="1">
      <alignment vertical="top"/>
    </xf>
    <xf numFmtId="0" fontId="62" fillId="0" borderId="52" xfId="0" applyFont="1" applyFill="1" applyBorder="1" applyAlignment="1">
      <alignment horizontal="left" vertical="center"/>
    </xf>
    <xf numFmtId="0" fontId="56" fillId="0" borderId="52" xfId="0" applyFont="1" applyFill="1" applyBorder="1" applyAlignment="1">
      <alignment horizontal="left" vertical="center"/>
    </xf>
    <xf numFmtId="0" fontId="94" fillId="0" borderId="62" xfId="0" applyFont="1" applyFill="1" applyBorder="1" applyAlignment="1">
      <alignment horizontal="left" vertical="center"/>
    </xf>
    <xf numFmtId="0" fontId="62" fillId="0" borderId="51" xfId="0" applyFont="1" applyFill="1" applyBorder="1" applyAlignment="1">
      <alignment vertical="top"/>
    </xf>
    <xf numFmtId="0" fontId="62" fillId="0" borderId="50" xfId="0" applyFont="1" applyFill="1" applyBorder="1" applyAlignment="1">
      <alignment vertical="top"/>
    </xf>
    <xf numFmtId="0" fontId="94" fillId="0" borderId="55" xfId="0" applyFont="1" applyFill="1" applyBorder="1" applyAlignment="1">
      <alignment horizontal="left" vertical="center"/>
    </xf>
    <xf numFmtId="0" fontId="94" fillId="0" borderId="37" xfId="0" applyFont="1" applyFill="1" applyBorder="1" applyAlignment="1">
      <alignment horizontal="right" vertical="center"/>
    </xf>
    <xf numFmtId="0" fontId="94" fillId="0" borderId="37" xfId="0" applyFont="1" applyFill="1" applyBorder="1" applyAlignment="1">
      <alignment horizontal="left" vertical="center"/>
    </xf>
    <xf numFmtId="0" fontId="62" fillId="0" borderId="21" xfId="0" applyFont="1" applyFill="1" applyBorder="1" applyAlignment="1">
      <alignment vertical="center"/>
    </xf>
    <xf numFmtId="0" fontId="94" fillId="0" borderId="61" xfId="0" applyFont="1" applyFill="1" applyBorder="1" applyAlignment="1">
      <alignment horizontal="left" vertical="center"/>
    </xf>
    <xf numFmtId="0" fontId="94" fillId="0" borderId="36" xfId="0" applyFont="1" applyFill="1" applyBorder="1" applyAlignment="1">
      <alignment horizontal="right" vertical="center"/>
    </xf>
    <xf numFmtId="0" fontId="94" fillId="0" borderId="36" xfId="0" applyFont="1" applyFill="1" applyBorder="1" applyAlignment="1">
      <alignment horizontal="left" vertical="center"/>
    </xf>
    <xf numFmtId="0" fontId="62" fillId="0" borderId="36" xfId="0" applyFont="1" applyFill="1" applyBorder="1" applyAlignment="1">
      <alignment vertical="top"/>
    </xf>
    <xf numFmtId="0" fontId="62" fillId="0" borderId="20" xfId="0" applyFont="1" applyFill="1" applyBorder="1" applyAlignment="1">
      <alignment vertical="top"/>
    </xf>
    <xf numFmtId="0" fontId="62" fillId="0" borderId="20" xfId="0" applyFont="1" applyFill="1" applyBorder="1" applyAlignment="1">
      <alignment vertical="center"/>
    </xf>
    <xf numFmtId="0" fontId="62" fillId="0" borderId="310" xfId="0" applyFont="1" applyFill="1" applyBorder="1" applyAlignment="1"/>
    <xf numFmtId="0" fontId="62" fillId="0" borderId="2" xfId="0" applyFont="1" applyFill="1" applyBorder="1" applyAlignment="1"/>
    <xf numFmtId="0" fontId="62" fillId="0" borderId="387" xfId="0" applyFont="1" applyFill="1" applyBorder="1" applyAlignment="1"/>
    <xf numFmtId="0" fontId="62" fillId="0" borderId="260" xfId="0" applyFont="1" applyFill="1" applyBorder="1" applyAlignment="1"/>
    <xf numFmtId="0" fontId="62" fillId="0" borderId="46" xfId="0" applyFont="1" applyFill="1" applyBorder="1" applyAlignment="1"/>
    <xf numFmtId="0" fontId="62" fillId="0" borderId="48" xfId="0" applyFont="1" applyFill="1" applyBorder="1" applyAlignment="1"/>
    <xf numFmtId="0" fontId="62" fillId="0" borderId="0" xfId="0" applyFont="1" applyFill="1" applyBorder="1" applyAlignment="1"/>
    <xf numFmtId="0" fontId="62" fillId="0" borderId="51" xfId="0" applyFont="1" applyFill="1" applyBorder="1" applyAlignment="1"/>
    <xf numFmtId="0" fontId="62" fillId="0" borderId="50" xfId="0" applyFont="1" applyFill="1" applyBorder="1" applyAlignment="1"/>
    <xf numFmtId="0" fontId="94" fillId="0" borderId="53" xfId="0" applyFont="1" applyFill="1" applyBorder="1" applyAlignment="1">
      <alignment vertical="top"/>
    </xf>
    <xf numFmtId="0" fontId="94" fillId="0" borderId="52" xfId="0" applyFont="1" applyFill="1" applyBorder="1" applyAlignment="1">
      <alignment vertical="top"/>
    </xf>
    <xf numFmtId="0" fontId="94" fillId="0" borderId="52" xfId="0" applyFont="1" applyFill="1" applyBorder="1" applyAlignment="1">
      <alignment horizontal="left" vertical="center"/>
    </xf>
    <xf numFmtId="0" fontId="62" fillId="0" borderId="52" xfId="0" applyFont="1" applyFill="1" applyBorder="1" applyAlignment="1">
      <alignment vertical="top"/>
    </xf>
    <xf numFmtId="0" fontId="62" fillId="0" borderId="56" xfId="0" applyFont="1" applyFill="1" applyBorder="1" applyAlignment="1">
      <alignment vertical="top" wrapText="1"/>
    </xf>
    <xf numFmtId="0" fontId="62" fillId="0" borderId="52" xfId="0" applyFont="1" applyFill="1" applyBorder="1" applyAlignment="1">
      <alignment horizontal="right" vertical="top" wrapText="1"/>
    </xf>
    <xf numFmtId="0" fontId="94" fillId="0" borderId="48" xfId="0" applyFont="1" applyFill="1" applyBorder="1" applyAlignment="1">
      <alignment vertical="top"/>
    </xf>
    <xf numFmtId="0" fontId="94" fillId="0" borderId="0" xfId="0" applyFont="1" applyFill="1" applyBorder="1" applyAlignment="1">
      <alignment vertical="top"/>
    </xf>
    <xf numFmtId="0" fontId="62" fillId="0" borderId="0" xfId="0" applyFont="1" applyFill="1" applyBorder="1" applyAlignment="1">
      <alignment vertical="top"/>
    </xf>
    <xf numFmtId="0" fontId="62" fillId="0" borderId="14" xfId="0" applyFont="1" applyFill="1" applyBorder="1" applyAlignment="1">
      <alignment vertical="top" wrapText="1"/>
    </xf>
    <xf numFmtId="0" fontId="62" fillId="0" borderId="36" xfId="0" applyFont="1" applyFill="1" applyBorder="1" applyAlignment="1">
      <alignment vertical="top" wrapText="1"/>
    </xf>
    <xf numFmtId="0" fontId="94" fillId="0" borderId="55" xfId="0" applyFont="1" applyFill="1" applyBorder="1" applyAlignment="1">
      <alignment vertical="top"/>
    </xf>
    <xf numFmtId="0" fontId="94" fillId="0" borderId="37" xfId="0" applyFont="1" applyFill="1" applyBorder="1" applyAlignment="1">
      <alignment vertical="top"/>
    </xf>
    <xf numFmtId="0" fontId="94" fillId="0" borderId="0" xfId="0" applyFont="1" applyFill="1" applyBorder="1" applyAlignment="1">
      <alignment horizontal="left" vertical="center"/>
    </xf>
    <xf numFmtId="0" fontId="62" fillId="0" borderId="37" xfId="0" applyFont="1" applyFill="1" applyBorder="1" applyAlignment="1">
      <alignment vertical="top"/>
    </xf>
    <xf numFmtId="0" fontId="62" fillId="0" borderId="37" xfId="0" applyFont="1" applyFill="1" applyBorder="1" applyAlignment="1"/>
    <xf numFmtId="0" fontId="94" fillId="0" borderId="61" xfId="0" applyFont="1" applyFill="1" applyBorder="1" applyAlignment="1">
      <alignment vertical="top"/>
    </xf>
    <xf numFmtId="0" fontId="94" fillId="0" borderId="36" xfId="0" applyFont="1" applyFill="1" applyBorder="1" applyAlignment="1">
      <alignment vertical="top"/>
    </xf>
    <xf numFmtId="0" fontId="62" fillId="0" borderId="36" xfId="0" applyFont="1" applyFill="1" applyBorder="1" applyAlignment="1"/>
    <xf numFmtId="0" fontId="94" fillId="0" borderId="37" xfId="0" applyFont="1" applyFill="1" applyBorder="1" applyAlignment="1">
      <alignment vertical="center"/>
    </xf>
    <xf numFmtId="0" fontId="62" fillId="0" borderId="37" xfId="0" applyFont="1" applyFill="1" applyBorder="1" applyAlignment="1">
      <alignment vertical="center"/>
    </xf>
    <xf numFmtId="0" fontId="62" fillId="0" borderId="21" xfId="0" applyFont="1" applyFill="1" applyBorder="1" applyAlignment="1"/>
    <xf numFmtId="0" fontId="62" fillId="0" borderId="20" xfId="0" applyFont="1" applyFill="1" applyBorder="1" applyAlignment="1"/>
    <xf numFmtId="0" fontId="62" fillId="0" borderId="0" xfId="0" applyFont="1" applyFill="1" applyBorder="1" applyAlignment="1">
      <alignment horizontal="left"/>
    </xf>
    <xf numFmtId="0" fontId="62" fillId="0" borderId="53" xfId="0" applyFont="1" applyFill="1" applyBorder="1" applyAlignment="1">
      <alignment vertical="center"/>
    </xf>
    <xf numFmtId="0" fontId="62" fillId="0" borderId="52" xfId="0" applyFont="1" applyFill="1" applyBorder="1" applyAlignment="1">
      <alignment vertical="center"/>
    </xf>
    <xf numFmtId="0" fontId="62" fillId="0" borderId="57" xfId="0" applyFont="1" applyFill="1" applyBorder="1" applyAlignment="1">
      <alignment vertical="center"/>
    </xf>
    <xf numFmtId="0" fontId="94" fillId="0" borderId="0" xfId="0" applyFont="1" applyFill="1" applyBorder="1" applyAlignment="1">
      <alignment vertical="center"/>
    </xf>
    <xf numFmtId="0" fontId="94" fillId="0" borderId="0" xfId="0" applyFont="1" applyFill="1" applyBorder="1" applyAlignment="1">
      <alignment horizontal="right" vertical="center"/>
    </xf>
    <xf numFmtId="0" fontId="62" fillId="0" borderId="61" xfId="0" applyFont="1" applyFill="1" applyBorder="1" applyAlignment="1">
      <alignment vertical="center"/>
    </xf>
    <xf numFmtId="0" fontId="62" fillId="0" borderId="36" xfId="0" applyFont="1" applyFill="1" applyBorder="1" applyAlignment="1">
      <alignment vertical="center"/>
    </xf>
    <xf numFmtId="0" fontId="94" fillId="0" borderId="48" xfId="0" applyFont="1" applyFill="1" applyBorder="1" applyAlignment="1">
      <alignment vertical="center"/>
    </xf>
    <xf numFmtId="0" fontId="94" fillId="0" borderId="25" xfId="0" applyFont="1" applyFill="1" applyBorder="1" applyAlignment="1">
      <alignment horizontal="right" vertical="center"/>
    </xf>
    <xf numFmtId="0" fontId="62" fillId="0" borderId="25" xfId="0" applyFont="1" applyFill="1" applyBorder="1" applyAlignment="1">
      <alignment horizontal="left" vertical="top" wrapText="1"/>
    </xf>
    <xf numFmtId="0" fontId="50" fillId="0" borderId="13" xfId="0" applyFont="1" applyFill="1" applyBorder="1" applyAlignment="1">
      <alignment vertical="top"/>
    </xf>
    <xf numFmtId="0" fontId="50" fillId="0" borderId="0" xfId="0" applyFont="1" applyFill="1" applyBorder="1" applyAlignment="1">
      <alignment vertical="top"/>
    </xf>
    <xf numFmtId="0" fontId="62" fillId="0" borderId="0" xfId="0" applyFont="1" applyFill="1" applyBorder="1" applyAlignment="1">
      <alignment horizontal="right" vertical="top"/>
    </xf>
    <xf numFmtId="0" fontId="94" fillId="0" borderId="25" xfId="0" applyFont="1" applyFill="1" applyBorder="1" applyAlignment="1">
      <alignment vertical="center"/>
    </xf>
    <xf numFmtId="0" fontId="94" fillId="0" borderId="61" xfId="0" applyFont="1" applyFill="1" applyBorder="1" applyAlignment="1">
      <alignment vertical="center"/>
    </xf>
    <xf numFmtId="0" fontId="62" fillId="0" borderId="28" xfId="0" applyFont="1" applyFill="1" applyBorder="1" applyAlignment="1">
      <alignment horizontal="left" vertical="top" wrapText="1"/>
    </xf>
    <xf numFmtId="0" fontId="94" fillId="0" borderId="21" xfId="0" applyFont="1" applyFill="1" applyBorder="1" applyAlignment="1">
      <alignment horizontal="left" vertical="center"/>
    </xf>
    <xf numFmtId="0" fontId="62" fillId="0" borderId="15" xfId="0" applyFont="1" applyFill="1" applyBorder="1" applyAlignment="1">
      <alignment vertical="top"/>
    </xf>
    <xf numFmtId="0" fontId="62" fillId="0" borderId="37" xfId="0" applyFont="1" applyFill="1" applyBorder="1" applyAlignment="1">
      <alignment horizontal="right" vertical="top"/>
    </xf>
    <xf numFmtId="0" fontId="62" fillId="0" borderId="13" xfId="0" applyFont="1" applyFill="1" applyBorder="1" applyAlignment="1">
      <alignment vertical="top"/>
    </xf>
    <xf numFmtId="0" fontId="50" fillId="0" borderId="0" xfId="0" applyFont="1" applyFill="1" applyBorder="1" applyAlignment="1">
      <alignment horizontal="left" vertical="top"/>
    </xf>
    <xf numFmtId="0" fontId="62" fillId="0" borderId="25" xfId="0" applyFont="1" applyFill="1" applyBorder="1" applyAlignment="1">
      <alignment vertical="top"/>
    </xf>
    <xf numFmtId="0" fontId="62" fillId="0" borderId="14" xfId="0" applyFont="1" applyFill="1" applyBorder="1" applyAlignment="1">
      <alignment vertical="center" wrapText="1"/>
    </xf>
    <xf numFmtId="0" fontId="62" fillId="0" borderId="36" xfId="0" applyFont="1" applyFill="1" applyBorder="1" applyAlignment="1">
      <alignment vertical="center" wrapText="1"/>
    </xf>
    <xf numFmtId="0" fontId="62" fillId="0" borderId="0" xfId="0" applyFont="1" applyFill="1" applyBorder="1" applyAlignment="1">
      <alignment horizontal="left" vertical="top"/>
    </xf>
    <xf numFmtId="0" fontId="62" fillId="0" borderId="36" xfId="0" applyFont="1" applyFill="1" applyBorder="1" applyAlignment="1">
      <alignment horizontal="left" vertical="top"/>
    </xf>
    <xf numFmtId="0" fontId="62" fillId="0" borderId="0" xfId="0" applyFont="1" applyFill="1" applyBorder="1" applyAlignment="1">
      <alignment vertical="top" wrapText="1"/>
    </xf>
    <xf numFmtId="0" fontId="62" fillId="0" borderId="57" xfId="0" applyFont="1" applyFill="1" applyBorder="1" applyAlignment="1">
      <alignment vertical="top"/>
    </xf>
    <xf numFmtId="0" fontId="62" fillId="0" borderId="48" xfId="0" applyFont="1" applyFill="1" applyBorder="1" applyAlignment="1">
      <alignment vertical="top"/>
    </xf>
    <xf numFmtId="0" fontId="62" fillId="0" borderId="61" xfId="0" applyFont="1" applyFill="1" applyBorder="1" applyAlignment="1">
      <alignment vertical="top"/>
    </xf>
    <xf numFmtId="0" fontId="62" fillId="0" borderId="55" xfId="0" applyFont="1" applyFill="1" applyBorder="1" applyAlignment="1">
      <alignment horizontal="center" vertical="center"/>
    </xf>
    <xf numFmtId="0" fontId="62" fillId="0" borderId="37" xfId="0" applyFont="1" applyFill="1" applyBorder="1" applyAlignment="1">
      <alignment horizontal="center" vertical="center"/>
    </xf>
    <xf numFmtId="0" fontId="62" fillId="0" borderId="0" xfId="0" applyFont="1" applyFill="1" applyBorder="1" applyAlignment="1">
      <alignment vertical="center"/>
    </xf>
    <xf numFmtId="0" fontId="62" fillId="0" borderId="51" xfId="0" applyFont="1" applyFill="1" applyBorder="1" applyAlignment="1">
      <alignment vertical="center"/>
    </xf>
    <xf numFmtId="0" fontId="62" fillId="0" borderId="50" xfId="0" applyFont="1" applyFill="1" applyBorder="1" applyAlignment="1">
      <alignment vertical="center"/>
    </xf>
    <xf numFmtId="0" fontId="62" fillId="0" borderId="48" xfId="0" applyFont="1" applyFill="1" applyBorder="1" applyAlignment="1">
      <alignment vertical="center"/>
    </xf>
    <xf numFmtId="0" fontId="62" fillId="0" borderId="0" xfId="0" applyFont="1" applyFill="1" applyBorder="1" applyAlignment="1">
      <alignment horizontal="center" vertical="center"/>
    </xf>
    <xf numFmtId="0" fontId="62" fillId="0" borderId="199" xfId="0" applyFont="1" applyFill="1" applyBorder="1" applyAlignment="1">
      <alignment vertical="center"/>
    </xf>
    <xf numFmtId="0" fontId="62" fillId="0" borderId="199" xfId="0" applyFont="1" applyFill="1" applyBorder="1" applyAlignment="1">
      <alignment horizontal="left" vertical="center"/>
    </xf>
    <xf numFmtId="0" fontId="62" fillId="0" borderId="226" xfId="0" applyFont="1" applyFill="1" applyBorder="1" applyAlignment="1">
      <alignment vertical="center"/>
    </xf>
    <xf numFmtId="0" fontId="62" fillId="0" borderId="225" xfId="0" applyFont="1" applyFill="1" applyBorder="1" applyAlignment="1">
      <alignment vertical="center"/>
    </xf>
    <xf numFmtId="0" fontId="62" fillId="0" borderId="225" xfId="0" applyFont="1" applyFill="1" applyBorder="1" applyAlignment="1">
      <alignment horizontal="center" vertical="center"/>
    </xf>
    <xf numFmtId="0" fontId="90" fillId="0" borderId="0" xfId="0" applyFont="1" applyFill="1" applyBorder="1" applyAlignment="1">
      <alignment vertical="center"/>
    </xf>
    <xf numFmtId="0" fontId="51" fillId="0" borderId="0" xfId="0" applyFont="1" applyFill="1" applyAlignment="1">
      <alignment horizontal="right"/>
    </xf>
    <xf numFmtId="0" fontId="62" fillId="0" borderId="0" xfId="0" applyFont="1" applyFill="1" applyAlignment="1">
      <alignment vertical="center"/>
    </xf>
    <xf numFmtId="0" fontId="94" fillId="0" borderId="0" xfId="0" applyFont="1" applyFill="1" applyBorder="1" applyAlignment="1">
      <alignment horizontal="center" vertical="center" wrapText="1"/>
    </xf>
    <xf numFmtId="0" fontId="111" fillId="0" borderId="0" xfId="0" applyFont="1" applyBorder="1" applyAlignment="1"/>
    <xf numFmtId="0" fontId="108" fillId="0" borderId="0" xfId="0" applyFont="1" applyBorder="1"/>
    <xf numFmtId="0" fontId="45" fillId="38" borderId="397" xfId="153" applyFont="1" applyFill="1" applyBorder="1" applyAlignment="1">
      <alignment horizontal="center" vertical="center"/>
    </xf>
    <xf numFmtId="0" fontId="45" fillId="0" borderId="0" xfId="153" applyFont="1" applyAlignment="1">
      <alignment horizontal="center" vertical="center"/>
    </xf>
    <xf numFmtId="0" fontId="45" fillId="0" borderId="0" xfId="153" applyFont="1" applyBorder="1" applyAlignment="1">
      <alignment horizontal="center" vertical="center"/>
    </xf>
    <xf numFmtId="0" fontId="45" fillId="0" borderId="398" xfId="153" applyFont="1" applyBorder="1" applyAlignment="1">
      <alignment horizontal="center" vertical="center"/>
    </xf>
    <xf numFmtId="0" fontId="45" fillId="0" borderId="337" xfId="153" applyFont="1" applyBorder="1" applyAlignment="1">
      <alignment horizontal="center" vertical="center"/>
    </xf>
    <xf numFmtId="0" fontId="185" fillId="0" borderId="90" xfId="172" applyFill="1" applyBorder="1"/>
    <xf numFmtId="0" fontId="185" fillId="0" borderId="46" xfId="172" applyFill="1" applyBorder="1"/>
    <xf numFmtId="0" fontId="185" fillId="0" borderId="115" xfId="172" applyFill="1" applyBorder="1"/>
    <xf numFmtId="0" fontId="185" fillId="0" borderId="47" xfId="172" applyFill="1" applyBorder="1"/>
    <xf numFmtId="0" fontId="185" fillId="0" borderId="157" xfId="172" applyFill="1" applyBorder="1"/>
    <xf numFmtId="0" fontId="185" fillId="0" borderId="108" xfId="172" applyFill="1" applyBorder="1"/>
    <xf numFmtId="0" fontId="185" fillId="0" borderId="166" xfId="172" applyFill="1" applyBorder="1"/>
    <xf numFmtId="0" fontId="185" fillId="0" borderId="145" xfId="172" applyFill="1" applyBorder="1"/>
    <xf numFmtId="0" fontId="185" fillId="0" borderId="119" xfId="172" applyFill="1" applyBorder="1"/>
    <xf numFmtId="0" fontId="186" fillId="0" borderId="0" xfId="172" applyFont="1" applyFill="1" applyBorder="1" applyAlignment="1">
      <alignment vertical="center"/>
    </xf>
    <xf numFmtId="0" fontId="0" fillId="0" borderId="116" xfId="172" applyFont="1" applyFill="1" applyBorder="1"/>
    <xf numFmtId="0" fontId="110" fillId="0" borderId="0" xfId="0" applyFont="1" applyBorder="1" applyAlignment="1">
      <alignment horizontal="center" vertical="center" wrapText="1"/>
    </xf>
    <xf numFmtId="0" fontId="65" fillId="0" borderId="0" xfId="49" applyBorder="1" applyAlignment="1"/>
    <xf numFmtId="0" fontId="65" fillId="0" borderId="0" xfId="49" applyAlignment="1">
      <alignment horizontal="left" vertical="center"/>
    </xf>
    <xf numFmtId="0" fontId="65" fillId="0" borderId="13" xfId="49" applyBorder="1" applyAlignment="1">
      <alignment horizontal="center" vertical="center"/>
    </xf>
    <xf numFmtId="0" fontId="65" fillId="0" borderId="0" xfId="49" applyAlignment="1">
      <alignment horizontal="center" vertical="center"/>
    </xf>
    <xf numFmtId="0" fontId="65" fillId="0" borderId="0" xfId="49" applyAlignment="1">
      <alignment vertical="center" wrapText="1"/>
    </xf>
    <xf numFmtId="0" fontId="83" fillId="0" borderId="0" xfId="49" applyFont="1" applyAlignment="1">
      <alignment vertical="center"/>
    </xf>
    <xf numFmtId="182" fontId="80" fillId="0" borderId="0" xfId="49" applyNumberFormat="1" applyFont="1" applyAlignment="1">
      <alignment horizontal="right" vertical="center"/>
    </xf>
    <xf numFmtId="0" fontId="35" fillId="0" borderId="0" xfId="0" applyFont="1" applyAlignment="1">
      <alignment vertical="center"/>
    </xf>
    <xf numFmtId="0" fontId="51" fillId="0" borderId="0" xfId="173" applyFont="1">
      <alignment vertical="center"/>
    </xf>
    <xf numFmtId="0" fontId="51" fillId="0" borderId="0" xfId="173" applyFont="1" applyAlignment="1">
      <alignment horizontal="distributed" vertical="center"/>
    </xf>
    <xf numFmtId="0" fontId="52" fillId="0" borderId="0" xfId="173" applyFont="1" applyBorder="1" applyAlignment="1">
      <alignment vertical="center"/>
    </xf>
    <xf numFmtId="0" fontId="51" fillId="0" borderId="0" xfId="173" applyFont="1" applyBorder="1" applyAlignment="1">
      <alignment vertical="center"/>
    </xf>
    <xf numFmtId="0" fontId="53" fillId="0" borderId="0" xfId="173" applyFont="1" applyAlignment="1">
      <alignment horizontal="centerContinuous" vertical="center"/>
    </xf>
    <xf numFmtId="0" fontId="51" fillId="0" borderId="0" xfId="173" applyFont="1" applyAlignment="1">
      <alignment horizontal="left" vertical="center"/>
    </xf>
    <xf numFmtId="0" fontId="51" fillId="0" borderId="0" xfId="173" applyFont="1" applyAlignment="1">
      <alignment horizontal="centerContinuous" vertical="center"/>
    </xf>
    <xf numFmtId="0" fontId="54" fillId="0" borderId="0" xfId="173" quotePrefix="1" applyFont="1" applyAlignment="1">
      <alignment horizontal="center" vertical="center"/>
    </xf>
    <xf numFmtId="0" fontId="54" fillId="0" borderId="0" xfId="173" applyFont="1" applyAlignment="1">
      <alignment horizontal="distributed" vertical="center"/>
    </xf>
    <xf numFmtId="0" fontId="54" fillId="0" borderId="0" xfId="173" applyFont="1">
      <alignment vertical="center"/>
    </xf>
    <xf numFmtId="0" fontId="54" fillId="0" borderId="0" xfId="173" applyFont="1" applyAlignment="1">
      <alignment horizontal="center" vertical="center"/>
    </xf>
    <xf numFmtId="0" fontId="54" fillId="0" borderId="0" xfId="173" applyFont="1" applyAlignment="1">
      <alignment horizontal="right" vertical="center"/>
    </xf>
    <xf numFmtId="0" fontId="54" fillId="0" borderId="0" xfId="173" applyFont="1" applyAlignment="1">
      <alignment vertical="center"/>
    </xf>
    <xf numFmtId="0" fontId="54" fillId="0" borderId="0" xfId="173" applyFont="1" applyAlignment="1">
      <alignment horizontal="left" vertical="center"/>
    </xf>
    <xf numFmtId="38" fontId="54" fillId="0" borderId="0" xfId="173" applyNumberFormat="1" applyFont="1" applyBorder="1" applyAlignment="1">
      <alignment horizontal="right" vertical="center"/>
    </xf>
    <xf numFmtId="0" fontId="54" fillId="0" borderId="0" xfId="173" applyFont="1" applyBorder="1" applyAlignment="1">
      <alignment horizontal="right" vertical="center"/>
    </xf>
    <xf numFmtId="0" fontId="56" fillId="0" borderId="0" xfId="173" applyFont="1" applyAlignment="1">
      <alignment horizontal="left" vertical="center"/>
    </xf>
    <xf numFmtId="0" fontId="56" fillId="0" borderId="0" xfId="173" applyFont="1">
      <alignment vertical="center"/>
    </xf>
    <xf numFmtId="0" fontId="54" fillId="0" borderId="0" xfId="173" applyFont="1" applyAlignment="1">
      <alignment vertical="center" wrapText="1"/>
    </xf>
    <xf numFmtId="0" fontId="51" fillId="0" borderId="0" xfId="153" applyFont="1"/>
    <xf numFmtId="178" fontId="12" fillId="0" borderId="0" xfId="153" applyNumberFormat="1" applyFont="1" applyAlignment="1">
      <alignment horizontal="left" vertical="center"/>
    </xf>
    <xf numFmtId="0" fontId="12" fillId="0" borderId="0" xfId="153" applyFont="1" applyAlignment="1">
      <alignment vertical="center"/>
    </xf>
    <xf numFmtId="0" fontId="17" fillId="0" borderId="0" xfId="153" applyFont="1" applyBorder="1" applyAlignment="1">
      <alignment horizontal="center" vertical="center"/>
    </xf>
    <xf numFmtId="0" fontId="17" fillId="0" borderId="209" xfId="153" applyFont="1" applyBorder="1" applyAlignment="1">
      <alignment horizontal="center" vertical="center"/>
    </xf>
    <xf numFmtId="0" fontId="17" fillId="0" borderId="208" xfId="153" applyFont="1" applyBorder="1" applyAlignment="1">
      <alignment horizontal="center" vertical="center"/>
    </xf>
    <xf numFmtId="0" fontId="17" fillId="0" borderId="207" xfId="153" applyFont="1" applyBorder="1" applyAlignment="1">
      <alignment horizontal="center" vertical="center"/>
    </xf>
    <xf numFmtId="0" fontId="17" fillId="0" borderId="0" xfId="153" applyFont="1" applyBorder="1" applyAlignment="1">
      <alignment vertical="center"/>
    </xf>
    <xf numFmtId="0" fontId="17" fillId="0" borderId="206" xfId="153" applyFont="1" applyBorder="1" applyAlignment="1">
      <alignment vertical="center"/>
    </xf>
    <xf numFmtId="0" fontId="17" fillId="0" borderId="24" xfId="153" applyFont="1" applyBorder="1" applyAlignment="1">
      <alignment vertical="center"/>
    </xf>
    <xf numFmtId="0" fontId="17" fillId="0" borderId="205" xfId="153" applyFont="1" applyBorder="1" applyAlignment="1">
      <alignment vertical="center"/>
    </xf>
    <xf numFmtId="0" fontId="12" fillId="0" borderId="0" xfId="153" applyFont="1" applyBorder="1" applyAlignment="1">
      <alignment vertical="center"/>
    </xf>
    <xf numFmtId="0" fontId="12" fillId="0" borderId="204" xfId="153" applyFont="1" applyBorder="1" applyAlignment="1">
      <alignment vertical="center"/>
    </xf>
    <xf numFmtId="0" fontId="12" fillId="0" borderId="28" xfId="153" applyFont="1" applyBorder="1" applyAlignment="1">
      <alignment vertical="center"/>
    </xf>
    <xf numFmtId="0" fontId="12" fillId="0" borderId="203" xfId="153" applyFont="1" applyBorder="1" applyAlignment="1">
      <alignment vertical="center"/>
    </xf>
    <xf numFmtId="0" fontId="12" fillId="0" borderId="202" xfId="153" applyFont="1" applyBorder="1" applyAlignment="1">
      <alignment vertical="center"/>
    </xf>
    <xf numFmtId="0" fontId="12" fillId="0" borderId="201" xfId="153" applyFont="1" applyBorder="1" applyAlignment="1">
      <alignment vertical="center"/>
    </xf>
    <xf numFmtId="0" fontId="12" fillId="0" borderId="200" xfId="153" applyFont="1" applyBorder="1" applyAlignment="1">
      <alignment vertical="center"/>
    </xf>
    <xf numFmtId="0" fontId="51" fillId="0" borderId="0" xfId="153" applyFont="1" applyAlignment="1">
      <alignment horizontal="right"/>
    </xf>
    <xf numFmtId="0" fontId="51" fillId="0" borderId="0" xfId="153" applyFont="1" applyAlignment="1">
      <alignment vertical="center"/>
    </xf>
    <xf numFmtId="0" fontId="51" fillId="0" borderId="0" xfId="153" applyFont="1" applyAlignment="1">
      <alignment horizontal="center"/>
    </xf>
    <xf numFmtId="0" fontId="51" fillId="0" borderId="0" xfId="153" applyFont="1" applyAlignment="1">
      <alignment horizontal="right" shrinkToFit="1"/>
    </xf>
    <xf numFmtId="0" fontId="51" fillId="0" borderId="0" xfId="153" applyFont="1" applyAlignment="1">
      <alignment horizontal="left" vertical="center"/>
    </xf>
    <xf numFmtId="0" fontId="51" fillId="0" borderId="46" xfId="153" applyFont="1" applyBorder="1" applyAlignment="1">
      <alignment vertical="center"/>
    </xf>
    <xf numFmtId="0" fontId="51" fillId="0" borderId="16" xfId="153" applyFont="1" applyBorder="1" applyAlignment="1">
      <alignment horizontal="center" vertical="center"/>
    </xf>
    <xf numFmtId="0" fontId="9" fillId="0" borderId="0" xfId="174">
      <alignment vertical="center"/>
    </xf>
    <xf numFmtId="0" fontId="9" fillId="0" borderId="0" xfId="174" applyAlignment="1">
      <alignment horizontal="right" vertical="center"/>
    </xf>
    <xf numFmtId="0" fontId="9" fillId="0" borderId="0" xfId="174" applyAlignment="1">
      <alignment horizontal="distributed" vertical="center"/>
    </xf>
    <xf numFmtId="0" fontId="9" fillId="0" borderId="0" xfId="174" applyAlignment="1">
      <alignment horizontal="left" vertical="center" wrapText="1"/>
    </xf>
    <xf numFmtId="0" fontId="9" fillId="0" borderId="0" xfId="174" applyAlignment="1">
      <alignment horizontal="center" vertical="center"/>
    </xf>
    <xf numFmtId="0" fontId="9" fillId="0" borderId="0" xfId="174" applyBorder="1">
      <alignment vertical="center"/>
    </xf>
    <xf numFmtId="0" fontId="9" fillId="0" borderId="29" xfId="174" applyBorder="1" applyAlignment="1">
      <alignment horizontal="center" vertical="center"/>
    </xf>
    <xf numFmtId="0" fontId="9" fillId="0" borderId="30" xfId="174" applyBorder="1" applyAlignment="1">
      <alignment horizontal="center" vertical="center"/>
    </xf>
    <xf numFmtId="0" fontId="9" fillId="0" borderId="219" xfId="174" applyBorder="1" applyAlignment="1">
      <alignment horizontal="center" vertical="center"/>
    </xf>
    <xf numFmtId="0" fontId="9" fillId="0" borderId="236" xfId="174" applyBorder="1" applyAlignment="1">
      <alignment horizontal="center" vertical="center"/>
    </xf>
    <xf numFmtId="0" fontId="9" fillId="0" borderId="31" xfId="174" applyBorder="1" applyAlignment="1">
      <alignment horizontal="center" vertical="center"/>
    </xf>
    <xf numFmtId="0" fontId="9" fillId="0" borderId="19" xfId="174" applyBorder="1" applyAlignment="1">
      <alignment horizontal="center" vertical="center"/>
    </xf>
    <xf numFmtId="0" fontId="9" fillId="0" borderId="223" xfId="174" applyBorder="1" applyAlignment="1">
      <alignment horizontal="center" vertical="center"/>
    </xf>
    <xf numFmtId="0" fontId="9" fillId="0" borderId="222" xfId="174" applyBorder="1" applyAlignment="1">
      <alignment horizontal="center" vertical="center"/>
    </xf>
    <xf numFmtId="0" fontId="9" fillId="0" borderId="222" xfId="174" applyBorder="1" applyAlignment="1">
      <alignment vertical="center"/>
    </xf>
    <xf numFmtId="0" fontId="9" fillId="0" borderId="18" xfId="174" applyBorder="1" applyAlignment="1">
      <alignment vertical="center"/>
    </xf>
    <xf numFmtId="0" fontId="9" fillId="0" borderId="239" xfId="174" applyBorder="1" applyAlignment="1">
      <alignment horizontal="center" vertical="center"/>
    </xf>
    <xf numFmtId="0" fontId="9" fillId="0" borderId="399" xfId="174" applyBorder="1" applyAlignment="1">
      <alignment horizontal="center"/>
    </xf>
    <xf numFmtId="0" fontId="9" fillId="0" borderId="220" xfId="174" applyBorder="1" applyAlignment="1"/>
    <xf numFmtId="0" fontId="9" fillId="0" borderId="220" xfId="174" applyBorder="1" applyAlignment="1">
      <alignment horizontal="center"/>
    </xf>
    <xf numFmtId="0" fontId="9" fillId="0" borderId="198" xfId="174" applyBorder="1" applyAlignment="1">
      <alignment horizontal="center"/>
    </xf>
    <xf numFmtId="0" fontId="9" fillId="0" borderId="298" xfId="174" applyBorder="1" applyAlignment="1">
      <alignment vertical="center"/>
    </xf>
    <xf numFmtId="0" fontId="9" fillId="0" borderId="23" xfId="174" applyBorder="1" applyAlignment="1">
      <alignment vertical="center"/>
    </xf>
    <xf numFmtId="0" fontId="9" fillId="0" borderId="234" xfId="174" applyBorder="1" applyAlignment="1">
      <alignment horizontal="center" vertical="center" wrapText="1"/>
    </xf>
    <xf numFmtId="0" fontId="9" fillId="0" borderId="26" xfId="174" applyBorder="1" applyAlignment="1">
      <alignment horizontal="center"/>
    </xf>
    <xf numFmtId="0" fontId="9" fillId="0" borderId="218" xfId="174" applyBorder="1" applyAlignment="1"/>
    <xf numFmtId="0" fontId="9" fillId="0" borderId="218" xfId="174" applyBorder="1" applyAlignment="1">
      <alignment horizontal="center"/>
    </xf>
    <xf numFmtId="0" fontId="9" fillId="0" borderId="227" xfId="174" applyBorder="1" applyAlignment="1">
      <alignment horizontal="center"/>
    </xf>
    <xf numFmtId="0" fontId="9" fillId="0" borderId="338" xfId="174" applyBorder="1" applyAlignment="1">
      <alignment vertical="center"/>
    </xf>
    <xf numFmtId="0" fontId="9" fillId="0" borderId="13" xfId="174" applyBorder="1" applyAlignment="1">
      <alignment vertical="center"/>
    </xf>
    <xf numFmtId="0" fontId="9" fillId="0" borderId="238" xfId="174" applyBorder="1" applyAlignment="1">
      <alignment horizontal="center" vertical="center" shrinkToFit="1"/>
    </xf>
    <xf numFmtId="0" fontId="9" fillId="0" borderId="29" xfId="174" applyBorder="1" applyAlignment="1">
      <alignment horizontal="center"/>
    </xf>
    <xf numFmtId="0" fontId="9" fillId="0" borderId="219" xfId="174" applyBorder="1" applyAlignment="1"/>
    <xf numFmtId="0" fontId="9" fillId="0" borderId="219" xfId="174" applyBorder="1" applyAlignment="1">
      <alignment horizontal="center"/>
    </xf>
    <xf numFmtId="0" fontId="9" fillId="0" borderId="235" xfId="174" applyBorder="1" applyAlignment="1">
      <alignment horizontal="center"/>
    </xf>
    <xf numFmtId="0" fontId="9" fillId="0" borderId="31" xfId="174" applyBorder="1" applyAlignment="1"/>
    <xf numFmtId="0" fontId="12" fillId="0" borderId="0" xfId="153"/>
    <xf numFmtId="0" fontId="17" fillId="0" borderId="24" xfId="153" applyFont="1" applyBorder="1" applyAlignment="1">
      <alignment horizontal="center" vertical="center"/>
    </xf>
    <xf numFmtId="0" fontId="40" fillId="0" borderId="0" xfId="153" applyFont="1"/>
    <xf numFmtId="0" fontId="23" fillId="0" borderId="24" xfId="153" applyFont="1" applyBorder="1" applyAlignment="1">
      <alignment vertical="center"/>
    </xf>
    <xf numFmtId="0" fontId="35" fillId="0" borderId="28" xfId="153" applyFont="1" applyBorder="1" applyAlignment="1">
      <alignment vertical="center"/>
    </xf>
    <xf numFmtId="0" fontId="35" fillId="0" borderId="32" xfId="153" applyFont="1" applyBorder="1" applyAlignment="1">
      <alignment vertical="center"/>
    </xf>
    <xf numFmtId="0" fontId="12" fillId="0" borderId="0" xfId="153" applyAlignment="1">
      <alignment horizontal="right" vertical="center"/>
    </xf>
    <xf numFmtId="0" fontId="12" fillId="0" borderId="0" xfId="153" applyAlignment="1">
      <alignment vertical="center"/>
    </xf>
    <xf numFmtId="0" fontId="101" fillId="0" borderId="0" xfId="153" applyFont="1"/>
    <xf numFmtId="0" fontId="101" fillId="0" borderId="0" xfId="153" applyFont="1" applyAlignment="1">
      <alignment vertical="center"/>
    </xf>
    <xf numFmtId="0" fontId="12" fillId="0" borderId="0" xfId="153" applyAlignment="1">
      <alignment horizontal="right" vertical="center" indent="1"/>
    </xf>
    <xf numFmtId="0" fontId="101" fillId="0" borderId="0" xfId="153" applyFont="1" applyAlignment="1">
      <alignment vertical="center" shrinkToFit="1"/>
    </xf>
    <xf numFmtId="0" fontId="12" fillId="0" borderId="0" xfId="153" applyAlignment="1">
      <alignment vertical="center" shrinkToFit="1"/>
    </xf>
    <xf numFmtId="0" fontId="101" fillId="0" borderId="0" xfId="153" applyFont="1" applyAlignment="1">
      <alignment horizontal="distributed" vertical="center" shrinkToFit="1"/>
    </xf>
    <xf numFmtId="0" fontId="12" fillId="0" borderId="0" xfId="153" applyAlignment="1">
      <alignment horizontal="left" vertical="center"/>
    </xf>
    <xf numFmtId="0" fontId="12" fillId="0" borderId="0" xfId="153" applyAlignment="1">
      <alignment horizontal="center" vertical="center"/>
    </xf>
    <xf numFmtId="0" fontId="12" fillId="0" borderId="0" xfId="153" applyBorder="1" applyAlignment="1">
      <alignment vertical="center"/>
    </xf>
    <xf numFmtId="0" fontId="121" fillId="0" borderId="0" xfId="153" applyFont="1" applyAlignment="1">
      <alignment horizontal="center" vertical="center"/>
    </xf>
    <xf numFmtId="0" fontId="119" fillId="0" borderId="0" xfId="153" applyFont="1" applyAlignment="1">
      <alignment vertical="center"/>
    </xf>
    <xf numFmtId="0" fontId="26" fillId="0" borderId="0" xfId="153" applyFont="1" applyAlignment="1">
      <alignment horizontal="right" vertical="center"/>
    </xf>
    <xf numFmtId="0" fontId="26" fillId="0" borderId="0" xfId="153" applyFont="1" applyAlignment="1">
      <alignment vertical="center"/>
    </xf>
    <xf numFmtId="0" fontId="26" fillId="0" borderId="0" xfId="153" applyFont="1" applyAlignment="1">
      <alignment horizontal="right" vertical="center" wrapText="1"/>
    </xf>
    <xf numFmtId="0" fontId="12" fillId="0" borderId="0" xfId="153" applyBorder="1"/>
    <xf numFmtId="0" fontId="176" fillId="0" borderId="0" xfId="153" applyFont="1" applyAlignment="1">
      <alignment horizontal="center"/>
    </xf>
    <xf numFmtId="0" fontId="176" fillId="0" borderId="0" xfId="153" applyFont="1"/>
    <xf numFmtId="0" fontId="12" fillId="0" borderId="0" xfId="153" applyAlignment="1">
      <alignment horizontal="center"/>
    </xf>
    <xf numFmtId="0" fontId="12" fillId="0" borderId="0" xfId="153" quotePrefix="1" applyAlignment="1"/>
    <xf numFmtId="0" fontId="12" fillId="0" borderId="0" xfId="153" applyAlignment="1"/>
    <xf numFmtId="0" fontId="65" fillId="0" borderId="0" xfId="49" applyFill="1">
      <alignment vertical="center"/>
    </xf>
    <xf numFmtId="0" fontId="65" fillId="0" borderId="0" xfId="49" applyFill="1" applyBorder="1" applyAlignment="1">
      <alignment horizontal="center" vertical="center"/>
    </xf>
    <xf numFmtId="0" fontId="65" fillId="0" borderId="13" xfId="49" applyFill="1" applyBorder="1" applyAlignment="1">
      <alignment horizontal="center" vertical="center"/>
    </xf>
    <xf numFmtId="0" fontId="117" fillId="0" borderId="16" xfId="49" applyFont="1" applyFill="1" applyBorder="1" applyAlignment="1">
      <alignment horizontal="center" vertical="center"/>
    </xf>
    <xf numFmtId="182" fontId="65" fillId="0" borderId="0" xfId="49" applyNumberFormat="1" applyFont="1" applyFill="1" applyAlignment="1">
      <alignment horizontal="right" vertical="center"/>
    </xf>
    <xf numFmtId="0" fontId="80" fillId="0" borderId="0" xfId="49" applyFont="1" applyFill="1">
      <alignment vertical="center"/>
    </xf>
    <xf numFmtId="0" fontId="65" fillId="0" borderId="0" xfId="49" applyFill="1" applyBorder="1">
      <alignment vertical="center"/>
    </xf>
    <xf numFmtId="0" fontId="65" fillId="0" borderId="0" xfId="49" applyFill="1" applyAlignment="1">
      <alignment horizontal="center" vertical="center"/>
    </xf>
    <xf numFmtId="0" fontId="65" fillId="0" borderId="0" xfId="49" applyFill="1" applyAlignment="1">
      <alignment vertical="center"/>
    </xf>
    <xf numFmtId="0" fontId="65" fillId="0" borderId="0" xfId="49" applyFill="1" applyBorder="1" applyAlignment="1"/>
    <xf numFmtId="0" fontId="65" fillId="0" borderId="0" xfId="49" applyFill="1" applyBorder="1" applyAlignment="1">
      <alignment horizontal="left" vertical="center" indent="1"/>
    </xf>
    <xf numFmtId="0" fontId="65" fillId="0" borderId="0" xfId="49" applyFont="1" applyFill="1" applyBorder="1" applyAlignment="1">
      <alignment horizontal="left" vertical="center"/>
    </xf>
    <xf numFmtId="0" fontId="65" fillId="0" borderId="0" xfId="49" applyFill="1" applyBorder="1" applyAlignment="1">
      <alignment horizontal="left" vertical="center"/>
    </xf>
    <xf numFmtId="0" fontId="65" fillId="0" borderId="0" xfId="49" applyFont="1" applyFill="1" applyBorder="1" applyAlignment="1">
      <alignment horizontal="center" vertical="center"/>
    </xf>
    <xf numFmtId="58" fontId="65" fillId="0" borderId="0" xfId="49" applyNumberFormat="1" applyFill="1" applyBorder="1" applyAlignment="1">
      <alignment horizontal="left" vertical="center"/>
    </xf>
    <xf numFmtId="0" fontId="65" fillId="0" borderId="0" xfId="49" applyFill="1" applyBorder="1" applyAlignment="1">
      <alignment horizontal="right" vertical="center" indent="1"/>
    </xf>
    <xf numFmtId="0" fontId="65" fillId="0" borderId="0" xfId="49" applyFont="1" applyFill="1" applyBorder="1" applyAlignment="1">
      <alignment vertical="center"/>
    </xf>
    <xf numFmtId="0" fontId="65" fillId="0" borderId="0" xfId="49" applyFill="1" applyBorder="1" applyAlignment="1">
      <alignment vertical="center"/>
    </xf>
    <xf numFmtId="0" fontId="65" fillId="0" borderId="0" xfId="49" applyFill="1" applyBorder="1" applyAlignment="1">
      <alignment horizontal="distributed" vertical="center" indent="1"/>
    </xf>
    <xf numFmtId="0" fontId="81" fillId="0" borderId="0" xfId="49" applyFont="1" applyFill="1" applyBorder="1" applyAlignment="1">
      <alignment horizontal="left" vertical="center"/>
    </xf>
    <xf numFmtId="0" fontId="65" fillId="0" borderId="0" xfId="49" applyFill="1" applyBorder="1" applyAlignment="1">
      <alignment horizontal="left" vertical="center" indent="2"/>
    </xf>
    <xf numFmtId="0" fontId="65" fillId="0" borderId="400" xfId="49" applyFill="1" applyBorder="1" applyAlignment="1">
      <alignment horizontal="center" vertical="center"/>
    </xf>
    <xf numFmtId="0" fontId="81" fillId="0" borderId="403" xfId="49" applyFont="1" applyFill="1" applyBorder="1" applyAlignment="1">
      <alignment horizontal="center" vertical="center"/>
    </xf>
    <xf numFmtId="0" fontId="65" fillId="0" borderId="404" xfId="49" applyFill="1" applyBorder="1" applyAlignment="1">
      <alignment horizontal="center" vertical="center"/>
    </xf>
    <xf numFmtId="0" fontId="65" fillId="0" borderId="405" xfId="49" applyFill="1" applyBorder="1" applyAlignment="1">
      <alignment horizontal="center" vertical="center"/>
    </xf>
    <xf numFmtId="0" fontId="81" fillId="0" borderId="0" xfId="49" applyFont="1" applyBorder="1" applyAlignment="1">
      <alignment horizontal="left" vertical="center"/>
    </xf>
    <xf numFmtId="0" fontId="17" fillId="0" borderId="17" xfId="153" applyFont="1" applyBorder="1" applyAlignment="1">
      <alignment horizontal="center" vertical="center"/>
    </xf>
    <xf numFmtId="0" fontId="17" fillId="0" borderId="16" xfId="153" applyFont="1" applyBorder="1" applyAlignment="1">
      <alignment horizontal="center" vertical="center"/>
    </xf>
    <xf numFmtId="0" fontId="17" fillId="0" borderId="18" xfId="153" applyFont="1" applyBorder="1" applyAlignment="1">
      <alignment horizontal="center" vertical="center"/>
    </xf>
    <xf numFmtId="0" fontId="12" fillId="0" borderId="25" xfId="153" applyBorder="1"/>
    <xf numFmtId="0" fontId="12" fillId="0" borderId="28" xfId="153" applyBorder="1"/>
    <xf numFmtId="0" fontId="12" fillId="0" borderId="13" xfId="153" applyBorder="1"/>
    <xf numFmtId="0" fontId="12" fillId="0" borderId="21" xfId="153" applyBorder="1"/>
    <xf numFmtId="0" fontId="12" fillId="0" borderId="32" xfId="153" applyBorder="1"/>
    <xf numFmtId="0" fontId="12" fillId="0" borderId="15" xfId="153" applyBorder="1"/>
    <xf numFmtId="0" fontId="12" fillId="0" borderId="0" xfId="153" applyAlignment="1">
      <alignment horizontal="right"/>
    </xf>
    <xf numFmtId="0" fontId="12" fillId="0" borderId="0" xfId="153" applyFont="1" applyAlignment="1">
      <alignment horizontal="right" vertical="center"/>
    </xf>
    <xf numFmtId="0" fontId="12" fillId="0" borderId="16" xfId="153" applyBorder="1" applyAlignment="1">
      <alignment horizontal="center" vertical="center" shrinkToFit="1"/>
    </xf>
    <xf numFmtId="0" fontId="12" fillId="0" borderId="0" xfId="153" applyFont="1"/>
    <xf numFmtId="0" fontId="12" fillId="0" borderId="46" xfId="153" applyFont="1" applyBorder="1" applyAlignment="1">
      <alignment vertical="center"/>
    </xf>
    <xf numFmtId="0" fontId="12" fillId="0" borderId="115" xfId="153" applyFont="1" applyBorder="1" applyAlignment="1">
      <alignment vertical="center"/>
    </xf>
    <xf numFmtId="0" fontId="12" fillId="0" borderId="20" xfId="153" applyFont="1" applyBorder="1" applyAlignment="1">
      <alignment vertical="center"/>
    </xf>
    <xf numFmtId="0" fontId="12" fillId="0" borderId="36" xfId="153" applyFont="1" applyBorder="1" applyAlignment="1">
      <alignment vertical="center"/>
    </xf>
    <xf numFmtId="0" fontId="12" fillId="0" borderId="14" xfId="153" applyFont="1" applyBorder="1" applyAlignment="1">
      <alignment vertical="center"/>
    </xf>
    <xf numFmtId="0" fontId="12" fillId="0" borderId="25" xfId="153" applyFont="1" applyBorder="1" applyAlignment="1">
      <alignment vertical="center"/>
    </xf>
    <xf numFmtId="0" fontId="12" fillId="0" borderId="13" xfId="153" applyFont="1" applyBorder="1" applyAlignment="1">
      <alignment vertical="center"/>
    </xf>
    <xf numFmtId="0" fontId="21" fillId="0" borderId="0" xfId="153" applyFont="1" applyBorder="1" applyAlignment="1">
      <alignment horizontal="center" vertical="center"/>
    </xf>
    <xf numFmtId="0" fontId="12" fillId="0" borderId="0" xfId="153" applyFont="1" applyAlignment="1">
      <alignment horizontal="center" vertical="center"/>
    </xf>
    <xf numFmtId="0" fontId="12" fillId="0" borderId="21" xfId="153" applyFont="1" applyBorder="1" applyAlignment="1">
      <alignment vertical="center"/>
    </xf>
    <xf numFmtId="0" fontId="12" fillId="0" borderId="37" xfId="153" applyFont="1" applyBorder="1" applyAlignment="1">
      <alignment vertical="center"/>
    </xf>
    <xf numFmtId="0" fontId="12" fillId="0" borderId="15" xfId="153" applyFont="1" applyBorder="1" applyAlignment="1">
      <alignment vertical="center"/>
    </xf>
    <xf numFmtId="0" fontId="21" fillId="0" borderId="0" xfId="153" applyFont="1" applyAlignment="1">
      <alignment horizontal="centerContinuous" vertical="center"/>
    </xf>
    <xf numFmtId="0" fontId="175" fillId="0" borderId="0" xfId="153" applyFont="1" applyBorder="1"/>
    <xf numFmtId="0" fontId="177" fillId="0" borderId="0" xfId="153" applyFont="1" applyAlignment="1">
      <alignment horizontal="left" vertical="center"/>
    </xf>
    <xf numFmtId="0" fontId="120" fillId="0" borderId="0" xfId="153" applyFont="1" applyAlignment="1">
      <alignment horizontal="center" vertical="center"/>
    </xf>
    <xf numFmtId="0" fontId="40" fillId="0" borderId="0" xfId="153" applyFont="1" applyAlignment="1">
      <alignment horizontal="center" vertical="center"/>
    </xf>
    <xf numFmtId="0" fontId="189" fillId="0" borderId="0" xfId="174" applyFont="1">
      <alignment vertical="center"/>
    </xf>
    <xf numFmtId="0" fontId="189" fillId="0" borderId="16" xfId="174" applyFont="1" applyBorder="1" applyAlignment="1">
      <alignment horizontal="center" vertical="center"/>
    </xf>
    <xf numFmtId="0" fontId="189" fillId="0" borderId="18" xfId="174" applyFont="1" applyBorder="1" applyAlignment="1">
      <alignment horizontal="center" vertical="center"/>
    </xf>
    <xf numFmtId="0" fontId="189" fillId="0" borderId="28" xfId="174" applyFont="1" applyBorder="1">
      <alignment vertical="center"/>
    </xf>
    <xf numFmtId="0" fontId="189" fillId="0" borderId="13" xfId="174" applyFont="1" applyBorder="1">
      <alignment vertical="center"/>
    </xf>
    <xf numFmtId="0" fontId="189" fillId="0" borderId="20" xfId="174" applyFont="1" applyBorder="1" applyAlignment="1">
      <alignment horizontal="right" vertical="center"/>
    </xf>
    <xf numFmtId="0" fontId="189" fillId="0" borderId="24" xfId="174" applyFont="1" applyBorder="1">
      <alignment vertical="center"/>
    </xf>
    <xf numFmtId="0" fontId="189" fillId="0" borderId="36" xfId="174" applyFont="1" applyBorder="1">
      <alignment vertical="center"/>
    </xf>
    <xf numFmtId="0" fontId="189" fillId="0" borderId="14" xfId="174" applyFont="1" applyBorder="1">
      <alignment vertical="center"/>
    </xf>
    <xf numFmtId="0" fontId="189" fillId="0" borderId="25" xfId="174" applyFont="1" applyBorder="1">
      <alignment vertical="center"/>
    </xf>
    <xf numFmtId="0" fontId="189" fillId="0" borderId="0" xfId="174" applyFont="1" applyBorder="1">
      <alignment vertical="center"/>
    </xf>
    <xf numFmtId="0" fontId="189" fillId="0" borderId="13" xfId="174" applyFont="1" applyBorder="1" applyAlignment="1">
      <alignment horizontal="right" vertical="center"/>
    </xf>
    <xf numFmtId="0" fontId="189" fillId="0" borderId="32" xfId="174" applyFont="1" applyBorder="1">
      <alignment vertical="center"/>
    </xf>
    <xf numFmtId="0" fontId="189" fillId="0" borderId="15" xfId="174" applyFont="1" applyBorder="1">
      <alignment vertical="center"/>
    </xf>
    <xf numFmtId="0" fontId="189" fillId="0" borderId="21" xfId="174" applyFont="1" applyBorder="1" applyAlignment="1">
      <alignment horizontal="center" vertical="center"/>
    </xf>
    <xf numFmtId="0" fontId="189" fillId="0" borderId="37" xfId="174" applyFont="1" applyBorder="1">
      <alignment vertical="center"/>
    </xf>
    <xf numFmtId="0" fontId="189" fillId="0" borderId="17" xfId="174" applyFont="1" applyBorder="1" applyAlignment="1">
      <alignment horizontal="center" vertical="center"/>
    </xf>
    <xf numFmtId="0" fontId="189" fillId="0" borderId="21" xfId="174" applyFont="1" applyBorder="1">
      <alignment vertical="center"/>
    </xf>
    <xf numFmtId="0" fontId="189" fillId="0" borderId="0" xfId="174" applyFont="1" applyAlignment="1">
      <alignment vertical="center"/>
    </xf>
    <xf numFmtId="0" fontId="189" fillId="0" borderId="20" xfId="174" applyFont="1" applyBorder="1">
      <alignment vertical="center"/>
    </xf>
    <xf numFmtId="0" fontId="190" fillId="0" borderId="0" xfId="174" applyFont="1">
      <alignment vertical="center"/>
    </xf>
    <xf numFmtId="0" fontId="190" fillId="0" borderId="0" xfId="174" applyFont="1" applyBorder="1">
      <alignment vertical="center"/>
    </xf>
    <xf numFmtId="0" fontId="189" fillId="0" borderId="0" xfId="174" applyFont="1" applyBorder="1" applyAlignment="1">
      <alignment horizontal="distributed" vertical="center"/>
    </xf>
    <xf numFmtId="0" fontId="189" fillId="0" borderId="46" xfId="174" applyFont="1" applyBorder="1">
      <alignment vertical="center"/>
    </xf>
    <xf numFmtId="0" fontId="189" fillId="0" borderId="314" xfId="174" applyFont="1" applyBorder="1">
      <alignment vertical="center"/>
    </xf>
    <xf numFmtId="0" fontId="189" fillId="0" borderId="315" xfId="174" applyFont="1" applyBorder="1">
      <alignment vertical="center"/>
    </xf>
    <xf numFmtId="0" fontId="189" fillId="0" borderId="316" xfId="174" applyFont="1" applyBorder="1">
      <alignment vertical="center"/>
    </xf>
    <xf numFmtId="0" fontId="189" fillId="0" borderId="317" xfId="174" applyFont="1" applyBorder="1">
      <alignment vertical="center"/>
    </xf>
    <xf numFmtId="0" fontId="189" fillId="0" borderId="17" xfId="174" applyFont="1" applyBorder="1">
      <alignment vertical="center"/>
    </xf>
    <xf numFmtId="0" fontId="189" fillId="0" borderId="3" xfId="174" applyFont="1" applyBorder="1">
      <alignment vertical="center"/>
    </xf>
    <xf numFmtId="0" fontId="189" fillId="0" borderId="18" xfId="174" applyFont="1" applyBorder="1">
      <alignment vertical="center"/>
    </xf>
    <xf numFmtId="0" fontId="9" fillId="0" borderId="314" xfId="174" applyBorder="1">
      <alignment vertical="center"/>
    </xf>
    <xf numFmtId="0" fontId="9" fillId="0" borderId="315" xfId="174" applyBorder="1">
      <alignment vertical="center"/>
    </xf>
    <xf numFmtId="0" fontId="51" fillId="0" borderId="0" xfId="145" applyFont="1" applyFill="1" applyAlignment="1">
      <alignment vertical="center"/>
    </xf>
    <xf numFmtId="0" fontId="51" fillId="0" borderId="0" xfId="145" applyFont="1" applyFill="1" applyAlignment="1">
      <alignment horizontal="right" vertical="center"/>
    </xf>
    <xf numFmtId="0" fontId="127" fillId="0" borderId="0" xfId="145" applyFont="1" applyFill="1" applyAlignment="1">
      <alignment vertical="center"/>
    </xf>
    <xf numFmtId="0" fontId="51" fillId="0" borderId="46" xfId="145" quotePrefix="1" applyFont="1" applyFill="1" applyBorder="1" applyAlignment="1">
      <alignment vertical="center"/>
    </xf>
    <xf numFmtId="0" fontId="51" fillId="0" borderId="46" xfId="145" applyFont="1" applyFill="1" applyBorder="1" applyAlignment="1">
      <alignment vertical="center"/>
    </xf>
    <xf numFmtId="0" fontId="25" fillId="0" borderId="0" xfId="153" applyFont="1"/>
    <xf numFmtId="0" fontId="12" fillId="26" borderId="16" xfId="153" applyFill="1" applyBorder="1" applyAlignment="1">
      <alignment horizontal="center"/>
    </xf>
    <xf numFmtId="0" fontId="12" fillId="26" borderId="3" xfId="153" applyFont="1" applyFill="1" applyBorder="1" applyAlignment="1">
      <alignment horizontal="centerContinuous"/>
    </xf>
    <xf numFmtId="0" fontId="12" fillId="26" borderId="18" xfId="153" applyFont="1" applyFill="1" applyBorder="1" applyAlignment="1">
      <alignment horizontal="centerContinuous"/>
    </xf>
    <xf numFmtId="0" fontId="12" fillId="0" borderId="90" xfId="153" applyFont="1" applyFill="1" applyBorder="1"/>
    <xf numFmtId="0" fontId="12" fillId="0" borderId="112" xfId="153" applyFont="1" applyFill="1" applyBorder="1"/>
    <xf numFmtId="0" fontId="12" fillId="0" borderId="311" xfId="153" applyFont="1" applyFill="1" applyBorder="1"/>
    <xf numFmtId="0" fontId="12" fillId="0" borderId="112" xfId="153" applyFont="1" applyBorder="1"/>
    <xf numFmtId="0" fontId="12" fillId="0" borderId="132" xfId="153" applyFont="1" applyFill="1" applyBorder="1"/>
    <xf numFmtId="0" fontId="12" fillId="0" borderId="46" xfId="153" applyFont="1" applyFill="1" applyBorder="1"/>
    <xf numFmtId="0" fontId="12" fillId="0" borderId="131" xfId="153" applyFont="1" applyFill="1" applyBorder="1"/>
    <xf numFmtId="0" fontId="12" fillId="0" borderId="94" xfId="153" applyFont="1" applyFill="1" applyBorder="1"/>
    <xf numFmtId="0" fontId="12" fillId="0" borderId="131" xfId="153" applyFont="1" applyBorder="1"/>
    <xf numFmtId="0" fontId="12" fillId="0" borderId="113" xfId="153" applyFont="1" applyFill="1" applyBorder="1"/>
    <xf numFmtId="0" fontId="12" fillId="0" borderId="322" xfId="153" applyFont="1" applyFill="1" applyBorder="1"/>
    <xf numFmtId="0" fontId="12" fillId="0" borderId="117" xfId="153" applyFont="1" applyFill="1" applyBorder="1"/>
    <xf numFmtId="0" fontId="12" fillId="0" borderId="113" xfId="153" applyFont="1" applyBorder="1"/>
    <xf numFmtId="0" fontId="12" fillId="0" borderId="115" xfId="153" applyFont="1" applyFill="1" applyBorder="1"/>
    <xf numFmtId="0" fontId="12" fillId="0" borderId="47" xfId="153" applyFont="1" applyFill="1" applyBorder="1"/>
    <xf numFmtId="0" fontId="12" fillId="0" borderId="130" xfId="153" applyFont="1" applyFill="1" applyBorder="1"/>
    <xf numFmtId="0" fontId="101" fillId="0" borderId="118" xfId="153" applyFont="1" applyFill="1" applyBorder="1"/>
    <xf numFmtId="0" fontId="12" fillId="0" borderId="119" xfId="153" applyFont="1" applyFill="1" applyBorder="1"/>
    <xf numFmtId="0" fontId="12" fillId="0" borderId="111" xfId="153" applyFont="1" applyFill="1" applyBorder="1"/>
    <xf numFmtId="0" fontId="12" fillId="0" borderId="110" xfId="153" applyFont="1" applyFill="1" applyBorder="1"/>
    <xf numFmtId="0" fontId="12" fillId="0" borderId="111" xfId="153" applyFont="1" applyBorder="1"/>
    <xf numFmtId="0" fontId="12" fillId="0" borderId="121" xfId="153" applyFont="1" applyFill="1" applyBorder="1"/>
    <xf numFmtId="0" fontId="12" fillId="0" borderId="157" xfId="153" applyFont="1" applyFill="1" applyBorder="1"/>
    <xf numFmtId="0" fontId="101" fillId="0" borderId="311" xfId="153" applyFont="1" applyFill="1" applyBorder="1"/>
    <xf numFmtId="0" fontId="12" fillId="0" borderId="123" xfId="153" applyFont="1" applyFill="1" applyBorder="1"/>
    <xf numFmtId="0" fontId="12" fillId="0" borderId="108" xfId="153" applyFont="1" applyFill="1" applyBorder="1"/>
    <xf numFmtId="0" fontId="101" fillId="0" borderId="322" xfId="153" applyFont="1" applyFill="1" applyBorder="1"/>
    <xf numFmtId="0" fontId="101" fillId="0" borderId="108" xfId="153" applyFont="1" applyFill="1" applyBorder="1"/>
    <xf numFmtId="0" fontId="101" fillId="0" borderId="123" xfId="153" applyFont="1" applyFill="1" applyBorder="1"/>
    <xf numFmtId="0" fontId="12" fillId="0" borderId="123" xfId="153" applyFill="1" applyBorder="1"/>
    <xf numFmtId="0" fontId="12" fillId="0" borderId="166" xfId="153" applyFont="1" applyFill="1" applyBorder="1"/>
    <xf numFmtId="0" fontId="12" fillId="0" borderId="169" xfId="153" applyFont="1" applyFill="1" applyBorder="1"/>
    <xf numFmtId="0" fontId="12" fillId="0" borderId="123" xfId="153" applyFont="1" applyFill="1" applyBorder="1" applyAlignment="1">
      <alignment horizontal="left"/>
    </xf>
    <xf numFmtId="0" fontId="12" fillId="0" borderId="123" xfId="153" applyFill="1" applyBorder="1" applyAlignment="1">
      <alignment horizontal="left"/>
    </xf>
    <xf numFmtId="0" fontId="12" fillId="0" borderId="322" xfId="153" applyFont="1" applyFill="1" applyBorder="1" applyAlignment="1"/>
    <xf numFmtId="0" fontId="12" fillId="0" borderId="148" xfId="153" applyFont="1" applyFill="1" applyBorder="1"/>
    <xf numFmtId="0" fontId="12" fillId="0" borderId="145" xfId="153" applyFont="1" applyFill="1" applyBorder="1"/>
    <xf numFmtId="0" fontId="12" fillId="0" borderId="224" xfId="153" applyFont="1" applyFill="1" applyBorder="1"/>
    <xf numFmtId="0" fontId="12" fillId="0" borderId="130" xfId="153" applyFont="1" applyBorder="1"/>
    <xf numFmtId="0" fontId="12" fillId="0" borderId="148" xfId="153" applyFill="1" applyBorder="1"/>
    <xf numFmtId="0" fontId="12" fillId="0" borderId="145" xfId="153" applyFill="1" applyBorder="1"/>
    <xf numFmtId="0" fontId="12" fillId="0" borderId="169" xfId="153" applyBorder="1"/>
    <xf numFmtId="0" fontId="12" fillId="0" borderId="166" xfId="153" applyFill="1" applyBorder="1"/>
    <xf numFmtId="0" fontId="12" fillId="0" borderId="169" xfId="153" applyFill="1" applyBorder="1"/>
    <xf numFmtId="0" fontId="12" fillId="0" borderId="25" xfId="153" applyFont="1" applyFill="1" applyBorder="1"/>
    <xf numFmtId="0" fontId="12" fillId="0" borderId="13" xfId="153" applyFont="1" applyBorder="1"/>
    <xf numFmtId="0" fontId="12" fillId="0" borderId="37" xfId="153" applyFill="1" applyBorder="1" applyAlignment="1">
      <alignment horizontal="center" vertical="center" textRotation="255"/>
    </xf>
    <xf numFmtId="0" fontId="12" fillId="0" borderId="3" xfId="153" applyFont="1" applyFill="1" applyBorder="1"/>
    <xf numFmtId="0" fontId="12" fillId="0" borderId="0" xfId="153" applyFont="1" applyFill="1" applyBorder="1"/>
    <xf numFmtId="0" fontId="12" fillId="35" borderId="16" xfId="153" applyFill="1" applyBorder="1" applyAlignment="1">
      <alignment horizontal="center"/>
    </xf>
    <xf numFmtId="0" fontId="12" fillId="35" borderId="3" xfId="153" applyFill="1" applyBorder="1" applyAlignment="1">
      <alignment horizontal="centerContinuous"/>
    </xf>
    <xf numFmtId="0" fontId="12" fillId="35" borderId="18" xfId="153" applyFill="1" applyBorder="1" applyAlignment="1">
      <alignment horizontal="centerContinuous"/>
    </xf>
    <xf numFmtId="0" fontId="12" fillId="0" borderId="46" xfId="153" applyFill="1" applyBorder="1"/>
    <xf numFmtId="0" fontId="40" fillId="0" borderId="131" xfId="153" applyFont="1" applyFill="1" applyBorder="1"/>
    <xf numFmtId="0" fontId="12" fillId="0" borderId="115" xfId="153" applyFill="1" applyBorder="1"/>
    <xf numFmtId="0" fontId="40" fillId="0" borderId="113" xfId="153" applyFont="1" applyFill="1" applyBorder="1"/>
    <xf numFmtId="0" fontId="12" fillId="0" borderId="377" xfId="153" applyFont="1" applyFill="1" applyBorder="1"/>
    <xf numFmtId="0" fontId="12" fillId="0" borderId="47" xfId="153" applyFill="1" applyBorder="1"/>
    <xf numFmtId="0" fontId="40" fillId="0" borderId="130" xfId="153" applyFont="1" applyFill="1" applyBorder="1"/>
    <xf numFmtId="0" fontId="12" fillId="0" borderId="117" xfId="153" applyFill="1" applyBorder="1"/>
    <xf numFmtId="0" fontId="12" fillId="0" borderId="113" xfId="153" applyFill="1" applyBorder="1"/>
    <xf numFmtId="0" fontId="12" fillId="0" borderId="28" xfId="153" applyFill="1" applyBorder="1"/>
    <xf numFmtId="0" fontId="12" fillId="0" borderId="13" xfId="153" applyFill="1" applyBorder="1"/>
    <xf numFmtId="0" fontId="12" fillId="0" borderId="116" xfId="153" applyFill="1" applyBorder="1"/>
    <xf numFmtId="0" fontId="12" fillId="0" borderId="90" xfId="153" applyFill="1" applyBorder="1"/>
    <xf numFmtId="0" fontId="12" fillId="0" borderId="112" xfId="153" applyFill="1" applyBorder="1"/>
    <xf numFmtId="0" fontId="12" fillId="0" borderId="130" xfId="153" applyFill="1" applyBorder="1"/>
    <xf numFmtId="0" fontId="12" fillId="0" borderId="119" xfId="153" applyFill="1" applyBorder="1"/>
    <xf numFmtId="0" fontId="12" fillId="0" borderId="111" xfId="153" applyFill="1" applyBorder="1"/>
    <xf numFmtId="0" fontId="12" fillId="0" borderId="0" xfId="153" applyFill="1"/>
    <xf numFmtId="0" fontId="19" fillId="0" borderId="0" xfId="174" applyFont="1" applyAlignment="1">
      <alignment vertical="center"/>
    </xf>
    <xf numFmtId="0" fontId="9" fillId="0" borderId="0" xfId="174" applyAlignment="1">
      <alignment vertical="center"/>
    </xf>
    <xf numFmtId="0" fontId="9" fillId="0" borderId="0" xfId="174" applyBorder="1" applyAlignment="1">
      <alignment vertical="center"/>
    </xf>
    <xf numFmtId="0" fontId="25" fillId="0" borderId="309" xfId="174" applyFont="1" applyBorder="1" applyAlignment="1">
      <alignment horizontal="center" vertical="center"/>
    </xf>
    <xf numFmtId="0" fontId="25" fillId="0" borderId="2" xfId="174" applyFont="1" applyBorder="1" applyAlignment="1">
      <alignment horizontal="center" vertical="center"/>
    </xf>
    <xf numFmtId="0" fontId="192" fillId="0" borderId="406" xfId="174" applyFont="1" applyBorder="1" applyAlignment="1">
      <alignment horizontal="center" vertical="center"/>
    </xf>
    <xf numFmtId="0" fontId="25" fillId="0" borderId="310" xfId="174" applyFont="1" applyBorder="1" applyAlignment="1">
      <alignment horizontal="center" vertical="center"/>
    </xf>
    <xf numFmtId="0" fontId="9" fillId="0" borderId="309" xfId="174" applyBorder="1" applyAlignment="1">
      <alignment vertical="center"/>
    </xf>
    <xf numFmtId="0" fontId="9" fillId="0" borderId="2" xfId="174" applyBorder="1" applyAlignment="1">
      <alignment vertical="center"/>
    </xf>
    <xf numFmtId="0" fontId="9" fillId="103" borderId="407" xfId="174" applyNumberFormat="1" applyFill="1" applyBorder="1" applyAlignment="1" applyProtection="1">
      <alignment horizontal="left" vertical="center"/>
      <protection locked="0"/>
    </xf>
    <xf numFmtId="0" fontId="9" fillId="0" borderId="310" xfId="174" applyBorder="1" applyAlignment="1">
      <alignment vertical="center"/>
    </xf>
    <xf numFmtId="0" fontId="9" fillId="103" borderId="407" xfId="174" applyFill="1" applyBorder="1" applyAlignment="1" applyProtection="1">
      <alignment horizontal="left" vertical="center"/>
      <protection locked="0"/>
    </xf>
    <xf numFmtId="0" fontId="9" fillId="0" borderId="58" xfId="174" applyBorder="1" applyAlignment="1">
      <alignment vertical="center"/>
    </xf>
    <xf numFmtId="0" fontId="9" fillId="0" borderId="50" xfId="174" applyBorder="1" applyAlignment="1">
      <alignment vertical="center"/>
    </xf>
    <xf numFmtId="0" fontId="9" fillId="0" borderId="408" xfId="174" applyBorder="1" applyAlignment="1">
      <alignment vertical="center"/>
    </xf>
    <xf numFmtId="0" fontId="9" fillId="103" borderId="409" xfId="174" applyFill="1" applyBorder="1" applyAlignment="1" applyProtection="1">
      <alignment horizontal="left" vertical="center"/>
      <protection locked="0"/>
    </xf>
    <xf numFmtId="0" fontId="9" fillId="0" borderId="410" xfId="174" applyBorder="1" applyAlignment="1">
      <alignment vertical="center"/>
    </xf>
    <xf numFmtId="0" fontId="9" fillId="0" borderId="62" xfId="174" applyBorder="1" applyAlignment="1">
      <alignment vertical="center"/>
    </xf>
    <xf numFmtId="0" fontId="9" fillId="0" borderId="52" xfId="174" applyBorder="1" applyAlignment="1">
      <alignment vertical="center"/>
    </xf>
    <xf numFmtId="0" fontId="9" fillId="103" borderId="411" xfId="174" applyFill="1" applyBorder="1" applyAlignment="1" applyProtection="1">
      <alignment horizontal="left" vertical="center"/>
      <protection locked="0"/>
    </xf>
    <xf numFmtId="0" fontId="9" fillId="0" borderId="53" xfId="174" applyBorder="1" applyAlignment="1">
      <alignment vertical="center"/>
    </xf>
    <xf numFmtId="0" fontId="9" fillId="0" borderId="259" xfId="174" applyBorder="1" applyAlignment="1">
      <alignment horizontal="right" vertical="center"/>
    </xf>
    <xf numFmtId="58" fontId="9" fillId="103" borderId="409" xfId="174" applyNumberFormat="1" applyFill="1" applyBorder="1" applyAlignment="1" applyProtection="1">
      <alignment horizontal="left" vertical="center"/>
      <protection locked="0"/>
    </xf>
    <xf numFmtId="58" fontId="9" fillId="103" borderId="411" xfId="174" applyNumberFormat="1" applyFill="1" applyBorder="1" applyAlignment="1" applyProtection="1">
      <alignment horizontal="left" vertical="center" shrinkToFit="1"/>
      <protection locked="0"/>
    </xf>
    <xf numFmtId="0" fontId="9" fillId="0" borderId="309" xfId="174" applyBorder="1" applyAlignment="1">
      <alignment horizontal="right" vertical="center"/>
    </xf>
    <xf numFmtId="3" fontId="9" fillId="103" borderId="407" xfId="174" applyNumberFormat="1" applyFill="1" applyBorder="1" applyAlignment="1" applyProtection="1">
      <alignment horizontal="left" vertical="center"/>
      <protection locked="0"/>
    </xf>
    <xf numFmtId="58" fontId="9" fillId="103" borderId="407" xfId="174" applyNumberFormat="1" applyFill="1" applyBorder="1" applyAlignment="1" applyProtection="1">
      <alignment horizontal="left" vertical="center"/>
      <protection locked="0"/>
    </xf>
    <xf numFmtId="182" fontId="9" fillId="103" borderId="407" xfId="174" applyNumberFormat="1" applyFill="1" applyBorder="1" applyAlignment="1" applyProtection="1">
      <alignment horizontal="left" vertical="center"/>
      <protection locked="0"/>
    </xf>
    <xf numFmtId="0" fontId="9" fillId="0" borderId="310" xfId="174" quotePrefix="1" applyBorder="1" applyAlignment="1">
      <alignment vertical="center"/>
    </xf>
    <xf numFmtId="0" fontId="9" fillId="0" borderId="259" xfId="174" applyBorder="1" applyAlignment="1">
      <alignment vertical="center"/>
    </xf>
    <xf numFmtId="182" fontId="9" fillId="103" borderId="409" xfId="174" applyNumberFormat="1" applyFill="1" applyBorder="1" applyAlignment="1" applyProtection="1">
      <alignment horizontal="left" vertical="center"/>
      <protection locked="0"/>
    </xf>
    <xf numFmtId="0" fontId="9" fillId="0" borderId="410" xfId="174" quotePrefix="1" applyBorder="1" applyAlignment="1">
      <alignment vertical="center"/>
    </xf>
    <xf numFmtId="0" fontId="9" fillId="0" borderId="49" xfId="174" applyBorder="1" applyAlignment="1">
      <alignment vertical="center"/>
    </xf>
    <xf numFmtId="0" fontId="9" fillId="0" borderId="230" xfId="174" applyBorder="1" applyAlignment="1">
      <alignment vertical="center"/>
    </xf>
    <xf numFmtId="182" fontId="9" fillId="103" borderId="412" xfId="174" applyNumberFormat="1" applyFill="1" applyBorder="1" applyAlignment="1" applyProtection="1">
      <alignment horizontal="left" vertical="center"/>
      <protection locked="0"/>
    </xf>
    <xf numFmtId="0" fontId="9" fillId="0" borderId="413" xfId="174" quotePrefix="1" applyBorder="1" applyAlignment="1">
      <alignment vertical="center"/>
    </xf>
    <xf numFmtId="0" fontId="9" fillId="103" borderId="411" xfId="174" applyFill="1" applyBorder="1" applyAlignment="1" applyProtection="1">
      <alignment vertical="center"/>
      <protection locked="0"/>
    </xf>
    <xf numFmtId="0" fontId="9" fillId="0" borderId="320" xfId="174" applyBorder="1" applyAlignment="1">
      <alignment vertical="center"/>
    </xf>
    <xf numFmtId="0" fontId="9" fillId="103" borderId="409" xfId="174" applyFill="1" applyBorder="1" applyAlignment="1" applyProtection="1">
      <alignment vertical="center"/>
      <protection locked="0"/>
    </xf>
    <xf numFmtId="0" fontId="9" fillId="103" borderId="412" xfId="174" applyFill="1" applyBorder="1" applyAlignment="1" applyProtection="1">
      <alignment vertical="center"/>
      <protection locked="0"/>
    </xf>
    <xf numFmtId="0" fontId="9" fillId="0" borderId="413" xfId="174" applyBorder="1" applyAlignment="1">
      <alignment vertical="center"/>
    </xf>
    <xf numFmtId="0" fontId="9" fillId="0" borderId="48" xfId="174" applyBorder="1" applyAlignment="1">
      <alignment vertical="center"/>
    </xf>
    <xf numFmtId="0" fontId="9" fillId="0" borderId="415" xfId="174" applyBorder="1" applyAlignment="1">
      <alignment vertical="center"/>
    </xf>
    <xf numFmtId="0" fontId="151" fillId="0" borderId="413" xfId="174" applyFont="1" applyBorder="1" applyAlignment="1">
      <alignment vertical="center"/>
    </xf>
    <xf numFmtId="0" fontId="9" fillId="103" borderId="417" xfId="174" applyFill="1" applyBorder="1" applyAlignment="1" applyProtection="1">
      <alignment horizontal="left" vertical="center"/>
      <protection locked="0"/>
    </xf>
    <xf numFmtId="0" fontId="25" fillId="0" borderId="0" xfId="174" applyFont="1" applyAlignment="1">
      <alignment vertical="center"/>
    </xf>
    <xf numFmtId="0" fontId="51" fillId="0" borderId="0" xfId="173" applyFont="1" applyAlignment="1">
      <alignment horizontal="right" vertical="center"/>
    </xf>
    <xf numFmtId="0" fontId="104" fillId="0" borderId="0" xfId="53" applyFont="1" applyFill="1" applyAlignment="1">
      <alignment vertical="center"/>
    </xf>
    <xf numFmtId="0" fontId="51" fillId="0" borderId="0" xfId="153" applyFont="1" applyAlignment="1">
      <alignment horizontal="distributed"/>
    </xf>
    <xf numFmtId="0" fontId="51" fillId="0" borderId="0" xfId="153" applyFont="1" applyAlignment="1">
      <alignment horizontal="left"/>
    </xf>
    <xf numFmtId="0" fontId="0" fillId="0" borderId="0" xfId="0" applyFont="1" applyBorder="1" applyAlignment="1">
      <alignment vertical="center"/>
    </xf>
    <xf numFmtId="0" fontId="8" fillId="0" borderId="0" xfId="174" applyFont="1" applyAlignment="1">
      <alignment horizontal="center" vertical="center"/>
    </xf>
    <xf numFmtId="0" fontId="12" fillId="0" borderId="0" xfId="153" applyFont="1" applyAlignment="1">
      <alignment horizontal="distributed" vertical="center"/>
    </xf>
    <xf numFmtId="0" fontId="12" fillId="0" borderId="0" xfId="153" applyFont="1" applyAlignment="1">
      <alignment horizontal="left" vertical="center"/>
    </xf>
    <xf numFmtId="0" fontId="12" fillId="0" borderId="0" xfId="153" applyFont="1" applyAlignment="1">
      <alignment vertical="center" shrinkToFit="1"/>
    </xf>
    <xf numFmtId="0" fontId="12" fillId="0" borderId="0" xfId="153" applyFont="1" applyAlignment="1">
      <alignment horizontal="distributed" vertical="center" shrinkToFit="1"/>
    </xf>
    <xf numFmtId="0" fontId="0" fillId="0" borderId="123" xfId="153" applyFont="1" applyFill="1" applyBorder="1"/>
    <xf numFmtId="0" fontId="35" fillId="0" borderId="18" xfId="0" applyFont="1" applyBorder="1" applyAlignment="1">
      <alignment vertical="center"/>
    </xf>
    <xf numFmtId="0" fontId="47" fillId="0" borderId="0" xfId="50" applyFill="1" applyAlignment="1"/>
    <xf numFmtId="0" fontId="12" fillId="0" borderId="0" xfId="153" applyFont="1" applyBorder="1" applyAlignment="1">
      <alignment horizontal="distributed" vertical="center"/>
    </xf>
    <xf numFmtId="0" fontId="34" fillId="0" borderId="0" xfId="0" applyFont="1" applyAlignment="1">
      <alignment horizontal="center" vertical="center"/>
    </xf>
    <xf numFmtId="38" fontId="12" fillId="0" borderId="0" xfId="153" applyNumberFormat="1" applyFont="1" applyAlignment="1">
      <alignment horizontal="distributed" vertical="center"/>
    </xf>
    <xf numFmtId="0" fontId="0" fillId="0" borderId="3" xfId="0" applyFill="1" applyBorder="1" applyAlignment="1">
      <alignment horizontal="center" vertical="center"/>
    </xf>
    <xf numFmtId="38" fontId="12" fillId="0" borderId="17" xfId="38" applyFont="1" applyFill="1" applyBorder="1" applyAlignment="1">
      <alignment vertical="center"/>
    </xf>
    <xf numFmtId="0" fontId="0" fillId="0" borderId="18" xfId="0" applyFill="1" applyBorder="1" applyAlignment="1">
      <alignment vertical="center"/>
    </xf>
    <xf numFmtId="38" fontId="12" fillId="0" borderId="217" xfId="38" applyFont="1" applyFill="1" applyBorder="1" applyAlignment="1">
      <alignment vertical="center"/>
    </xf>
    <xf numFmtId="0" fontId="0" fillId="0" borderId="76" xfId="0" applyFill="1" applyBorder="1" applyAlignment="1">
      <alignment vertical="center"/>
    </xf>
    <xf numFmtId="0" fontId="12" fillId="0" borderId="0" xfId="153" applyAlignment="1">
      <alignment horizontal="center" vertical="center"/>
    </xf>
    <xf numFmtId="0" fontId="0" fillId="0" borderId="37" xfId="0" applyBorder="1" applyAlignment="1">
      <alignment vertical="center" shrinkToFit="1"/>
    </xf>
    <xf numFmtId="0" fontId="0" fillId="0" borderId="3" xfId="0" applyBorder="1" applyAlignment="1">
      <alignment vertical="center" shrinkToFit="1"/>
    </xf>
    <xf numFmtId="0" fontId="35" fillId="0" borderId="0" xfId="174" applyFont="1" applyBorder="1" applyAlignment="1">
      <alignment horizontal="distributed" vertical="center"/>
    </xf>
    <xf numFmtId="0" fontId="35" fillId="0" borderId="0" xfId="174" applyFont="1" applyBorder="1">
      <alignment vertical="center"/>
    </xf>
    <xf numFmtId="0" fontId="0" fillId="0" borderId="0" xfId="153" applyFont="1" applyAlignment="1">
      <alignment vertical="center"/>
    </xf>
    <xf numFmtId="0" fontId="0" fillId="0" borderId="0" xfId="0" applyAlignment="1">
      <alignment wrapText="1"/>
    </xf>
    <xf numFmtId="0" fontId="189" fillId="0" borderId="47" xfId="174" applyFont="1" applyBorder="1">
      <alignment vertical="center"/>
    </xf>
    <xf numFmtId="0" fontId="189" fillId="0" borderId="0" xfId="174" applyFont="1" applyBorder="1" applyAlignment="1">
      <alignment horizontal="right" vertical="center"/>
    </xf>
    <xf numFmtId="38" fontId="189" fillId="0" borderId="46" xfId="38" applyFont="1" applyBorder="1" applyAlignment="1">
      <alignment horizontal="left" vertical="center"/>
    </xf>
    <xf numFmtId="0" fontId="189" fillId="0" borderId="0" xfId="174" applyFont="1" applyBorder="1" applyAlignment="1">
      <alignment horizontal="centerContinuous" vertical="center"/>
    </xf>
    <xf numFmtId="0" fontId="54" fillId="0" borderId="0" xfId="173" applyFont="1" applyFill="1" applyAlignment="1">
      <alignment horizontal="right" vertical="center"/>
    </xf>
    <xf numFmtId="183" fontId="65" fillId="0" borderId="0" xfId="49" applyNumberFormat="1" applyFill="1" applyBorder="1" applyAlignment="1">
      <alignment horizontal="left" vertical="center"/>
    </xf>
    <xf numFmtId="183" fontId="189" fillId="0" borderId="0" xfId="174" applyNumberFormat="1" applyFont="1" applyBorder="1" applyAlignment="1">
      <alignment horizontal="left" vertical="center"/>
    </xf>
    <xf numFmtId="0" fontId="35" fillId="0" borderId="0" xfId="174" applyFont="1">
      <alignment vertical="center"/>
    </xf>
    <xf numFmtId="0" fontId="189" fillId="0" borderId="13" xfId="174" applyFont="1" applyBorder="1" applyAlignment="1">
      <alignment horizontal="distributed" vertical="center"/>
    </xf>
    <xf numFmtId="3" fontId="189" fillId="0" borderId="46" xfId="174" applyNumberFormat="1" applyFont="1" applyBorder="1" applyAlignment="1">
      <alignment horizontal="left" vertical="center"/>
    </xf>
    <xf numFmtId="0" fontId="189" fillId="0" borderId="46" xfId="174" applyFont="1" applyBorder="1" applyAlignment="1">
      <alignment horizontal="right" vertical="center"/>
    </xf>
    <xf numFmtId="0" fontId="9" fillId="0" borderId="25" xfId="174" applyBorder="1">
      <alignment vertical="center"/>
    </xf>
    <xf numFmtId="0" fontId="9" fillId="0" borderId="13" xfId="174" applyBorder="1">
      <alignment vertical="center"/>
    </xf>
    <xf numFmtId="0" fontId="54" fillId="0" borderId="0" xfId="173" applyFont="1" applyAlignment="1">
      <alignment vertical="center" shrinkToFit="1"/>
    </xf>
    <xf numFmtId="0" fontId="54" fillId="0" borderId="0" xfId="173" applyFont="1" applyAlignment="1">
      <alignment horizontal="right" vertical="center"/>
    </xf>
    <xf numFmtId="0" fontId="54" fillId="0" borderId="0" xfId="173" applyFont="1" applyAlignment="1">
      <alignment vertical="center"/>
    </xf>
    <xf numFmtId="0" fontId="54" fillId="0" borderId="0" xfId="173" applyFont="1">
      <alignment vertical="center"/>
    </xf>
    <xf numFmtId="0" fontId="54" fillId="0" borderId="0" xfId="173" applyFont="1" applyAlignment="1">
      <alignment horizontal="left" vertical="center"/>
    </xf>
    <xf numFmtId="0" fontId="7" fillId="103" borderId="412" xfId="174" applyFont="1" applyFill="1" applyBorder="1" applyAlignment="1" applyProtection="1">
      <alignment vertical="center"/>
      <protection locked="0"/>
    </xf>
    <xf numFmtId="0" fontId="51" fillId="0" borderId="16" xfId="0" applyFont="1" applyBorder="1"/>
    <xf numFmtId="0" fontId="7" fillId="103" borderId="416" xfId="174" applyFont="1" applyFill="1" applyBorder="1" applyAlignment="1" applyProtection="1">
      <alignment vertical="center"/>
      <protection locked="0"/>
    </xf>
    <xf numFmtId="0" fontId="7" fillId="0" borderId="49" xfId="174" applyFont="1" applyBorder="1" applyAlignment="1">
      <alignment vertical="center"/>
    </xf>
    <xf numFmtId="58" fontId="51" fillId="0" borderId="0" xfId="0" applyNumberFormat="1" applyFont="1"/>
    <xf numFmtId="0" fontId="9" fillId="0" borderId="415" xfId="174" applyBorder="1" applyAlignment="1">
      <alignment horizontal="right" vertical="center"/>
    </xf>
    <xf numFmtId="58" fontId="9" fillId="103" borderId="412" xfId="174" applyNumberFormat="1" applyFill="1" applyBorder="1" applyAlignment="1" applyProtection="1">
      <alignment horizontal="left" vertical="center" shrinkToFit="1"/>
      <protection locked="0"/>
    </xf>
    <xf numFmtId="0" fontId="7" fillId="0" borderId="420" xfId="174" applyFont="1" applyBorder="1" applyAlignment="1">
      <alignment vertical="center"/>
    </xf>
    <xf numFmtId="0" fontId="7" fillId="0" borderId="415" xfId="174" applyFont="1" applyBorder="1" applyAlignment="1">
      <alignment vertical="center"/>
    </xf>
    <xf numFmtId="0" fontId="7" fillId="0" borderId="62" xfId="174" applyFont="1" applyBorder="1" applyAlignment="1">
      <alignment horizontal="right" vertical="center"/>
    </xf>
    <xf numFmtId="0" fontId="7" fillId="0" borderId="53" xfId="174" applyFont="1" applyBorder="1" applyAlignment="1">
      <alignment vertical="center"/>
    </xf>
    <xf numFmtId="0" fontId="7" fillId="0" borderId="410" xfId="174" applyFont="1" applyBorder="1" applyAlignment="1">
      <alignment vertical="center"/>
    </xf>
    <xf numFmtId="0" fontId="9" fillId="0" borderId="48" xfId="174" applyFill="1" applyBorder="1" applyAlignment="1">
      <alignment vertical="center"/>
    </xf>
    <xf numFmtId="0" fontId="151" fillId="0" borderId="49" xfId="174" applyFont="1" applyBorder="1" applyAlignment="1">
      <alignment vertical="center"/>
    </xf>
    <xf numFmtId="0" fontId="151" fillId="0" borderId="62" xfId="174" applyFont="1" applyBorder="1" applyAlignment="1">
      <alignment vertical="center"/>
    </xf>
    <xf numFmtId="0" fontId="51" fillId="0" borderId="13" xfId="0" applyFont="1" applyFill="1" applyBorder="1" applyAlignment="1">
      <alignment horizontal="center" vertical="center" wrapText="1"/>
    </xf>
    <xf numFmtId="0" fontId="51" fillId="0" borderId="320" xfId="0" applyFont="1" applyFill="1" applyBorder="1" applyAlignment="1">
      <alignment horizontal="center" vertical="center" wrapText="1"/>
    </xf>
    <xf numFmtId="0" fontId="51" fillId="0" borderId="320" xfId="0" applyFont="1" applyBorder="1" applyAlignment="1">
      <alignment horizontal="center" vertical="center" shrinkToFit="1"/>
    </xf>
    <xf numFmtId="0" fontId="51" fillId="0" borderId="414" xfId="0" applyFont="1" applyBorder="1" applyAlignment="1">
      <alignment horizontal="center" vertical="center"/>
    </xf>
    <xf numFmtId="0" fontId="51" fillId="0" borderId="310" xfId="0" applyFont="1" applyBorder="1" applyAlignment="1">
      <alignment horizontal="center" vertical="center" wrapText="1"/>
    </xf>
    <xf numFmtId="58" fontId="62" fillId="0" borderId="297" xfId="0" applyNumberFormat="1" applyFont="1" applyFill="1" applyBorder="1" applyAlignment="1">
      <alignment horizontal="center" vertical="center" wrapText="1" shrinkToFit="1"/>
    </xf>
    <xf numFmtId="0" fontId="51" fillId="0" borderId="309" xfId="0" applyFont="1" applyFill="1" applyBorder="1" applyAlignment="1">
      <alignment horizontal="center" vertical="center" wrapText="1"/>
    </xf>
    <xf numFmtId="0" fontId="51" fillId="0" borderId="13" xfId="0" applyFont="1" applyFill="1" applyBorder="1" applyAlignment="1">
      <alignment horizontal="center" vertical="center"/>
    </xf>
    <xf numFmtId="0" fontId="51" fillId="0" borderId="80" xfId="0" applyFont="1" applyFill="1" applyBorder="1" applyAlignment="1">
      <alignment horizontal="center" vertical="center" wrapText="1"/>
    </xf>
    <xf numFmtId="58" fontId="62" fillId="0" borderId="129" xfId="0" applyNumberFormat="1" applyFont="1" applyFill="1" applyBorder="1" applyAlignment="1">
      <alignment horizontal="center" vertical="center" wrapText="1" shrinkToFit="1"/>
    </xf>
    <xf numFmtId="0" fontId="51" fillId="0" borderId="405" xfId="0" applyFont="1" applyFill="1" applyBorder="1" applyAlignment="1">
      <alignment horizontal="center" vertical="center" shrinkToFit="1"/>
    </xf>
    <xf numFmtId="0" fontId="51" fillId="0" borderId="18" xfId="0" applyFont="1" applyFill="1" applyBorder="1" applyAlignment="1">
      <alignment horizontal="center" vertical="center"/>
    </xf>
    <xf numFmtId="0" fontId="51" fillId="0" borderId="79" xfId="0" applyFont="1" applyFill="1" applyBorder="1" applyAlignment="1">
      <alignment horizontal="center" vertical="center" shrinkToFit="1"/>
    </xf>
    <xf numFmtId="0" fontId="51" fillId="0" borderId="319" xfId="0" applyFont="1" applyFill="1" applyBorder="1" applyAlignment="1">
      <alignment horizontal="center" vertical="center" shrinkToFit="1"/>
    </xf>
    <xf numFmtId="0" fontId="51" fillId="0" borderId="414" xfId="0" applyFont="1" applyFill="1" applyBorder="1" applyAlignment="1">
      <alignment horizontal="center" vertical="center" shrinkToFit="1"/>
    </xf>
    <xf numFmtId="0" fontId="51" fillId="0" borderId="0" xfId="0" applyFont="1" applyFill="1"/>
    <xf numFmtId="0" fontId="51" fillId="0" borderId="16" xfId="0" applyFont="1" applyFill="1" applyBorder="1"/>
    <xf numFmtId="0" fontId="6" fillId="0" borderId="0" xfId="174" applyFont="1">
      <alignment vertical="center"/>
    </xf>
    <xf numFmtId="0" fontId="0" fillId="0" borderId="169" xfId="153" applyFont="1" applyFill="1" applyBorder="1"/>
    <xf numFmtId="0" fontId="51" fillId="0" borderId="0" xfId="146" applyFont="1" applyFill="1">
      <alignment vertical="center"/>
    </xf>
    <xf numFmtId="0" fontId="35" fillId="0" borderId="0" xfId="146" applyFont="1" applyFill="1">
      <alignment vertical="center"/>
    </xf>
    <xf numFmtId="0" fontId="104" fillId="0" borderId="0" xfId="146">
      <alignment vertical="center"/>
    </xf>
    <xf numFmtId="0" fontId="182" fillId="0" borderId="0" xfId="153" applyFont="1" applyAlignment="1">
      <alignment vertical="center"/>
    </xf>
    <xf numFmtId="0" fontId="35" fillId="104" borderId="0" xfId="146" applyFont="1" applyFill="1" applyBorder="1" applyAlignment="1">
      <alignment horizontal="right" vertical="center"/>
    </xf>
    <xf numFmtId="0" fontId="35" fillId="104" borderId="48" xfId="146" applyFont="1" applyFill="1" applyBorder="1" applyAlignment="1">
      <alignment vertical="center"/>
    </xf>
    <xf numFmtId="0" fontId="35" fillId="0" borderId="58" xfId="146" applyFont="1" applyFill="1" applyBorder="1">
      <alignment vertical="center"/>
    </xf>
    <xf numFmtId="0" fontId="35" fillId="0" borderId="50" xfId="146" applyFont="1" applyFill="1" applyBorder="1">
      <alignment vertical="center"/>
    </xf>
    <xf numFmtId="0" fontId="35" fillId="0" borderId="51" xfId="146" applyFont="1" applyFill="1" applyBorder="1">
      <alignment vertical="center"/>
    </xf>
    <xf numFmtId="0" fontId="35" fillId="0" borderId="49" xfId="146" applyFont="1" applyFill="1" applyBorder="1">
      <alignment vertical="center"/>
    </xf>
    <xf numFmtId="0" fontId="35" fillId="0" borderId="48" xfId="146" applyFont="1" applyFill="1" applyBorder="1">
      <alignment vertical="center"/>
    </xf>
    <xf numFmtId="0" fontId="35" fillId="0" borderId="62" xfId="146" applyFont="1" applyFill="1" applyBorder="1">
      <alignment vertical="center"/>
    </xf>
    <xf numFmtId="0" fontId="35" fillId="0" borderId="53" xfId="146" applyFont="1" applyFill="1" applyBorder="1">
      <alignment vertical="center"/>
    </xf>
    <xf numFmtId="0" fontId="35" fillId="0" borderId="58" xfId="146" applyFont="1" applyFill="1" applyBorder="1" applyAlignment="1">
      <alignment vertical="center" textRotation="255"/>
    </xf>
    <xf numFmtId="0" fontId="35" fillId="0" borderId="0" xfId="146" applyFont="1" applyFill="1" applyBorder="1">
      <alignment vertical="center"/>
    </xf>
    <xf numFmtId="0" fontId="35" fillId="0" borderId="0" xfId="146" applyFont="1" applyFill="1" applyBorder="1" applyAlignment="1">
      <alignment vertical="center"/>
    </xf>
    <xf numFmtId="0" fontId="35" fillId="0" borderId="204" xfId="146" applyFont="1" applyFill="1" applyBorder="1" applyAlignment="1">
      <alignment horizontal="center" vertical="center" textRotation="255"/>
    </xf>
    <xf numFmtId="0" fontId="35" fillId="0" borderId="55" xfId="146" applyFont="1" applyFill="1" applyBorder="1">
      <alignment vertical="center"/>
    </xf>
    <xf numFmtId="0" fontId="35" fillId="0" borderId="49" xfId="146" applyFont="1" applyFill="1" applyBorder="1" applyAlignment="1">
      <alignment vertical="center" textRotation="255"/>
    </xf>
    <xf numFmtId="0" fontId="35" fillId="0" borderId="61" xfId="146" applyFont="1" applyFill="1" applyBorder="1">
      <alignment vertical="center"/>
    </xf>
    <xf numFmtId="0" fontId="35" fillId="0" borderId="62" xfId="146" applyFont="1" applyFill="1" applyBorder="1" applyAlignment="1">
      <alignment vertical="center" textRotation="255"/>
    </xf>
    <xf numFmtId="0" fontId="34" fillId="104" borderId="32" xfId="0" applyFont="1" applyFill="1" applyBorder="1" applyAlignment="1">
      <alignment horizontal="center" vertical="center"/>
    </xf>
    <xf numFmtId="0" fontId="34" fillId="104" borderId="28" xfId="0" applyFont="1" applyFill="1" applyBorder="1" applyAlignment="1">
      <alignment horizontal="center" vertical="center"/>
    </xf>
    <xf numFmtId="0" fontId="182" fillId="104" borderId="0" xfId="153" applyFont="1" applyFill="1" applyAlignment="1">
      <alignment vertical="center"/>
    </xf>
    <xf numFmtId="0" fontId="51" fillId="0" borderId="0" xfId="145" applyFont="1" applyFill="1" applyAlignment="1">
      <alignment horizontal="right" vertical="center"/>
    </xf>
    <xf numFmtId="0" fontId="0" fillId="0" borderId="37" xfId="0" applyFill="1" applyBorder="1" applyAlignment="1">
      <alignment horizontal="center" vertical="center"/>
    </xf>
    <xf numFmtId="0" fontId="116" fillId="0" borderId="0" xfId="0" applyFont="1" applyFill="1" applyBorder="1" applyAlignment="1">
      <alignment horizontal="left"/>
    </xf>
    <xf numFmtId="0" fontId="116" fillId="104" borderId="0" xfId="0" applyFont="1" applyFill="1" applyBorder="1" applyAlignment="1" applyProtection="1">
      <alignment horizontal="center"/>
      <protection locked="0"/>
    </xf>
    <xf numFmtId="0" fontId="58" fillId="104" borderId="64" xfId="173" applyFont="1" applyFill="1" applyBorder="1" applyAlignment="1" applyProtection="1">
      <alignment horizontal="center" vertical="center"/>
      <protection locked="0"/>
    </xf>
    <xf numFmtId="0" fontId="58" fillId="104" borderId="125" xfId="173" applyFont="1" applyFill="1" applyBorder="1" applyAlignment="1" applyProtection="1">
      <alignment horizontal="center" vertical="center"/>
      <protection locked="0"/>
    </xf>
    <xf numFmtId="0" fontId="57" fillId="104" borderId="16" xfId="173" applyFont="1" applyFill="1" applyBorder="1" applyAlignment="1" applyProtection="1">
      <alignment vertical="center"/>
      <protection locked="0"/>
    </xf>
    <xf numFmtId="0" fontId="57" fillId="104" borderId="127" xfId="173" applyFont="1" applyFill="1" applyBorder="1" applyAlignment="1" applyProtection="1">
      <alignment vertical="center"/>
      <protection locked="0"/>
    </xf>
    <xf numFmtId="0" fontId="59" fillId="104" borderId="188" xfId="173" applyFont="1" applyFill="1" applyBorder="1" applyAlignment="1" applyProtection="1">
      <alignment vertical="center"/>
      <protection locked="0"/>
    </xf>
    <xf numFmtId="0" fontId="59" fillId="104" borderId="73" xfId="173" applyFont="1" applyFill="1" applyBorder="1" applyAlignment="1" applyProtection="1">
      <alignment vertical="center"/>
      <protection locked="0"/>
    </xf>
    <xf numFmtId="0" fontId="57" fillId="104" borderId="73" xfId="173" applyFont="1" applyFill="1" applyBorder="1" applyAlignment="1" applyProtection="1">
      <alignment vertical="top" wrapText="1"/>
      <protection locked="0"/>
    </xf>
    <xf numFmtId="0" fontId="59" fillId="104" borderId="189" xfId="173" applyFont="1" applyFill="1" applyBorder="1" applyProtection="1">
      <alignment vertical="center"/>
      <protection locked="0"/>
    </xf>
    <xf numFmtId="0" fontId="57" fillId="104" borderId="188" xfId="173" applyFont="1" applyFill="1" applyBorder="1" applyAlignment="1" applyProtection="1">
      <alignment vertical="top" wrapText="1"/>
      <protection locked="0"/>
    </xf>
    <xf numFmtId="0" fontId="59" fillId="104" borderId="188" xfId="173" applyFont="1" applyFill="1" applyBorder="1" applyProtection="1">
      <alignment vertical="center"/>
      <protection locked="0"/>
    </xf>
    <xf numFmtId="0" fontId="59" fillId="104" borderId="73" xfId="173" applyFont="1" applyFill="1" applyBorder="1" applyProtection="1">
      <alignment vertical="center"/>
      <protection locked="0"/>
    </xf>
    <xf numFmtId="0" fontId="59" fillId="104" borderId="190" xfId="173" applyFont="1" applyFill="1" applyBorder="1" applyProtection="1">
      <alignment vertical="center"/>
      <protection locked="0"/>
    </xf>
    <xf numFmtId="0" fontId="59" fillId="104" borderId="191" xfId="173" applyFont="1" applyFill="1" applyBorder="1" applyProtection="1">
      <alignment vertical="center"/>
      <protection locked="0"/>
    </xf>
    <xf numFmtId="0" fontId="59" fillId="104" borderId="192" xfId="173" applyFont="1" applyFill="1" applyBorder="1" applyProtection="1">
      <alignment vertical="center"/>
      <protection locked="0"/>
    </xf>
    <xf numFmtId="0" fontId="54" fillId="104" borderId="0" xfId="173" applyFont="1" applyFill="1" applyAlignment="1" applyProtection="1">
      <alignment vertical="center"/>
      <protection locked="0"/>
    </xf>
    <xf numFmtId="0" fontId="54" fillId="104" borderId="0" xfId="173" applyFont="1" applyFill="1" applyProtection="1">
      <alignment vertical="center"/>
      <protection locked="0"/>
    </xf>
    <xf numFmtId="0" fontId="57" fillId="0" borderId="0" xfId="173" applyFont="1" applyProtection="1">
      <alignment vertical="center"/>
      <protection locked="0"/>
    </xf>
    <xf numFmtId="0" fontId="57" fillId="0" borderId="0" xfId="173" applyFont="1" applyAlignment="1" applyProtection="1">
      <alignment horizontal="distributed" vertical="center"/>
      <protection locked="0"/>
    </xf>
    <xf numFmtId="0" fontId="57" fillId="0" borderId="0" xfId="173" applyFont="1" applyAlignment="1" applyProtection="1">
      <alignment horizontal="center" vertical="center"/>
      <protection locked="0"/>
    </xf>
    <xf numFmtId="0" fontId="57" fillId="0" borderId="0" xfId="173" applyFont="1" applyBorder="1" applyAlignment="1" applyProtection="1">
      <alignment vertical="center"/>
      <protection locked="0"/>
    </xf>
    <xf numFmtId="0" fontId="57" fillId="0" borderId="52" xfId="173" applyFont="1" applyBorder="1" applyAlignment="1" applyProtection="1">
      <alignment vertical="center"/>
      <protection locked="0"/>
    </xf>
    <xf numFmtId="0" fontId="57" fillId="0" borderId="0" xfId="173" applyFont="1" applyAlignment="1" applyProtection="1">
      <alignment vertical="center"/>
      <protection locked="0"/>
    </xf>
    <xf numFmtId="0" fontId="51" fillId="0" borderId="0" xfId="173" applyFont="1" applyProtection="1">
      <alignment vertical="center"/>
      <protection locked="0"/>
    </xf>
    <xf numFmtId="0" fontId="17" fillId="0" borderId="16" xfId="0" applyFont="1" applyBorder="1" applyAlignment="1">
      <alignment horizontal="center" vertical="center"/>
    </xf>
    <xf numFmtId="0" fontId="62" fillId="104" borderId="50" xfId="0" applyFont="1" applyFill="1" applyBorder="1" applyAlignment="1" applyProtection="1">
      <alignment horizontal="right" vertical="center"/>
      <protection locked="0"/>
    </xf>
    <xf numFmtId="0" fontId="62" fillId="104" borderId="321" xfId="0" applyFont="1" applyFill="1" applyBorder="1" applyAlignment="1" applyProtection="1">
      <alignment horizontal="right" vertical="center"/>
      <protection locked="0"/>
    </xf>
    <xf numFmtId="0" fontId="62" fillId="104" borderId="49" xfId="0" applyFont="1" applyFill="1" applyBorder="1" applyAlignment="1" applyProtection="1">
      <alignment horizontal="right" vertical="center"/>
      <protection locked="0"/>
    </xf>
    <xf numFmtId="0" fontId="62" fillId="104" borderId="62" xfId="0" applyFont="1" applyFill="1" applyBorder="1" applyAlignment="1" applyProtection="1">
      <alignment horizontal="right" vertical="center"/>
      <protection locked="0"/>
    </xf>
    <xf numFmtId="0" fontId="62" fillId="104" borderId="25" xfId="0" applyFont="1" applyFill="1" applyBorder="1" applyAlignment="1" applyProtection="1">
      <alignment horizontal="right" vertical="center"/>
      <protection locked="0"/>
    </xf>
    <xf numFmtId="0" fontId="62" fillId="104" borderId="0" xfId="0" applyFont="1" applyFill="1" applyBorder="1" applyAlignment="1" applyProtection="1">
      <alignment horizontal="right" vertical="center"/>
      <protection locked="0"/>
    </xf>
    <xf numFmtId="0" fontId="62" fillId="104" borderId="225" xfId="0" applyFont="1" applyFill="1" applyBorder="1" applyAlignment="1" applyProtection="1">
      <alignment horizontal="right" vertical="center"/>
      <protection locked="0"/>
    </xf>
    <xf numFmtId="0" fontId="62" fillId="104" borderId="36" xfId="0" applyFont="1" applyFill="1" applyBorder="1" applyAlignment="1" applyProtection="1">
      <alignment horizontal="right" vertical="top"/>
      <protection locked="0"/>
    </xf>
    <xf numFmtId="0" fontId="62" fillId="104" borderId="36" xfId="0" applyFont="1" applyFill="1" applyBorder="1" applyAlignment="1" applyProtection="1">
      <alignment vertical="top"/>
      <protection locked="0"/>
    </xf>
    <xf numFmtId="0" fontId="62" fillId="104" borderId="0" xfId="0" applyFont="1" applyFill="1" applyBorder="1" applyAlignment="1" applyProtection="1">
      <alignment horizontal="right" vertical="top"/>
      <protection locked="0"/>
    </xf>
    <xf numFmtId="0" fontId="62" fillId="104" borderId="20" xfId="0" applyFont="1" applyFill="1" applyBorder="1" applyAlignment="1" applyProtection="1">
      <alignment horizontal="right" vertical="center"/>
      <protection locked="0"/>
    </xf>
    <xf numFmtId="0" fontId="62" fillId="104" borderId="21" xfId="0" applyFont="1" applyFill="1" applyBorder="1" applyAlignment="1" applyProtection="1">
      <alignment horizontal="right" vertical="center"/>
      <protection locked="0"/>
    </xf>
    <xf numFmtId="0" fontId="62" fillId="104" borderId="37" xfId="0" applyFont="1" applyFill="1" applyBorder="1" applyAlignment="1" applyProtection="1">
      <alignment horizontal="right" vertical="center"/>
      <protection locked="0"/>
    </xf>
    <xf numFmtId="0" fontId="94" fillId="104" borderId="25" xfId="0" applyFont="1" applyFill="1" applyBorder="1" applyAlignment="1" applyProtection="1">
      <alignment horizontal="right" vertical="center"/>
      <protection locked="0"/>
    </xf>
    <xf numFmtId="0" fontId="94" fillId="104" borderId="36" xfId="0" applyFont="1" applyFill="1" applyBorder="1" applyAlignment="1" applyProtection="1">
      <alignment horizontal="right" vertical="center"/>
      <protection locked="0"/>
    </xf>
    <xf numFmtId="0" fontId="62" fillId="104" borderId="36" xfId="0" applyFont="1" applyFill="1" applyBorder="1" applyAlignment="1" applyProtection="1">
      <alignment horizontal="right" vertical="center"/>
      <protection locked="0"/>
    </xf>
    <xf numFmtId="0" fontId="94" fillId="104" borderId="20" xfId="0" applyFont="1" applyFill="1" applyBorder="1" applyAlignment="1" applyProtection="1">
      <alignment horizontal="left" vertical="center"/>
      <protection locked="0"/>
    </xf>
    <xf numFmtId="0" fontId="94" fillId="104" borderId="25" xfId="0" applyFont="1" applyFill="1" applyBorder="1" applyAlignment="1" applyProtection="1">
      <alignment horizontal="left" vertical="center"/>
      <protection locked="0"/>
    </xf>
    <xf numFmtId="0" fontId="94" fillId="104" borderId="57" xfId="0" applyFont="1" applyFill="1" applyBorder="1" applyAlignment="1" applyProtection="1">
      <alignment horizontal="left" vertical="center"/>
      <protection locked="0"/>
    </xf>
    <xf numFmtId="0" fontId="62" fillId="104" borderId="50" xfId="0" applyFont="1" applyFill="1" applyBorder="1" applyAlignment="1" applyProtection="1">
      <protection locked="0"/>
    </xf>
    <xf numFmtId="0" fontId="62" fillId="104" borderId="0" xfId="0" applyFont="1" applyFill="1" applyBorder="1" applyAlignment="1" applyProtection="1">
      <protection locked="0"/>
    </xf>
    <xf numFmtId="0" fontId="62" fillId="104" borderId="20" xfId="0" applyFont="1" applyFill="1" applyBorder="1" applyAlignment="1" applyProtection="1">
      <alignment vertical="center"/>
      <protection locked="0"/>
    </xf>
    <xf numFmtId="0" fontId="94" fillId="104" borderId="37" xfId="0" applyFont="1" applyFill="1" applyBorder="1" applyAlignment="1" applyProtection="1">
      <alignment horizontal="right" vertical="center"/>
      <protection locked="0"/>
    </xf>
    <xf numFmtId="0" fontId="51" fillId="0" borderId="16" xfId="0" applyFont="1" applyBorder="1" applyAlignment="1" applyProtection="1">
      <alignment horizontal="center"/>
      <protection locked="0"/>
    </xf>
    <xf numFmtId="0" fontId="51" fillId="0" borderId="16" xfId="0" applyFont="1" applyBorder="1" applyAlignment="1" applyProtection="1">
      <alignment horizontal="center"/>
    </xf>
    <xf numFmtId="0" fontId="51" fillId="104" borderId="16" xfId="153" applyFont="1" applyFill="1" applyBorder="1" applyAlignment="1" applyProtection="1">
      <alignment horizontal="center" vertical="center" shrinkToFit="1"/>
      <protection locked="0"/>
    </xf>
    <xf numFmtId="0" fontId="34" fillId="104" borderId="36" xfId="0" applyFont="1" applyFill="1" applyBorder="1" applyAlignment="1" applyProtection="1">
      <alignment vertical="center"/>
      <protection locked="0"/>
    </xf>
    <xf numFmtId="0" fontId="34" fillId="104" borderId="14" xfId="0" applyFont="1" applyFill="1" applyBorder="1" applyAlignment="1" applyProtection="1">
      <alignment vertical="center"/>
      <protection locked="0"/>
    </xf>
    <xf numFmtId="0" fontId="34" fillId="104" borderId="37" xfId="0" applyFont="1" applyFill="1" applyBorder="1" applyAlignment="1" applyProtection="1">
      <alignment vertical="center"/>
      <protection locked="0"/>
    </xf>
    <xf numFmtId="0" fontId="15" fillId="0" borderId="0" xfId="0" applyFont="1" applyFill="1" applyAlignment="1" applyProtection="1">
      <alignment vertical="center"/>
    </xf>
    <xf numFmtId="0" fontId="16" fillId="0" borderId="0" xfId="0" applyFont="1" applyFill="1" applyAlignment="1" applyProtection="1">
      <alignment vertical="center"/>
    </xf>
    <xf numFmtId="0" fontId="20" fillId="0" borderId="0" xfId="0" applyFont="1" applyFill="1" applyAlignment="1" applyProtection="1">
      <alignment horizontal="center" vertical="center"/>
    </xf>
    <xf numFmtId="0" fontId="34" fillId="0" borderId="0" xfId="0" applyFont="1" applyFill="1" applyAlignment="1" applyProtection="1">
      <alignment vertical="center"/>
    </xf>
    <xf numFmtId="0" fontId="40" fillId="0" borderId="0" xfId="0" applyFont="1" applyFill="1" applyAlignment="1" applyProtection="1">
      <alignment horizontal="right" vertical="center"/>
    </xf>
    <xf numFmtId="0" fontId="34" fillId="0" borderId="24" xfId="0" applyFont="1" applyFill="1" applyBorder="1" applyAlignment="1" applyProtection="1">
      <alignment horizontal="center" vertical="center"/>
    </xf>
    <xf numFmtId="0" fontId="34" fillId="0" borderId="36" xfId="0" applyFont="1" applyFill="1" applyBorder="1" applyAlignment="1" applyProtection="1">
      <alignment vertical="center"/>
    </xf>
    <xf numFmtId="0" fontId="34" fillId="0" borderId="14" xfId="0" applyFont="1" applyFill="1" applyBorder="1" applyAlignment="1" applyProtection="1">
      <alignment vertical="center"/>
    </xf>
    <xf numFmtId="0" fontId="34" fillId="0" borderId="32" xfId="0" applyFont="1" applyFill="1" applyBorder="1" applyAlignment="1" applyProtection="1">
      <alignment vertical="center"/>
    </xf>
    <xf numFmtId="0" fontId="34" fillId="0" borderId="37" xfId="0" applyFont="1" applyFill="1" applyBorder="1" applyAlignment="1" applyProtection="1">
      <alignment vertical="center"/>
    </xf>
    <xf numFmtId="0" fontId="34" fillId="0" borderId="15" xfId="0" applyFont="1" applyFill="1" applyBorder="1" applyAlignment="1" applyProtection="1">
      <alignment vertical="center"/>
    </xf>
    <xf numFmtId="0" fontId="34" fillId="0" borderId="0" xfId="0" applyFont="1" applyFill="1" applyBorder="1" applyAlignment="1" applyProtection="1">
      <alignment vertical="center"/>
    </xf>
    <xf numFmtId="0" fontId="34" fillId="0" borderId="13" xfId="0" applyFont="1" applyFill="1" applyBorder="1" applyAlignment="1" applyProtection="1">
      <alignment vertical="center"/>
    </xf>
    <xf numFmtId="0" fontId="34" fillId="0" borderId="28" xfId="0" applyFont="1" applyFill="1" applyBorder="1" applyAlignment="1" applyProtection="1">
      <alignment horizontal="center" vertical="center"/>
    </xf>
    <xf numFmtId="0" fontId="34" fillId="0" borderId="13" xfId="0" applyFont="1" applyFill="1" applyBorder="1" applyAlignment="1" applyProtection="1">
      <alignment horizontal="right" vertical="center"/>
    </xf>
    <xf numFmtId="0" fontId="34" fillId="0" borderId="15" xfId="0" applyFont="1" applyFill="1" applyBorder="1" applyAlignment="1" applyProtection="1">
      <alignment horizontal="right" vertical="center"/>
    </xf>
    <xf numFmtId="0" fontId="34" fillId="0" borderId="21" xfId="0" applyFont="1" applyFill="1" applyBorder="1" applyAlignment="1" applyProtection="1">
      <alignment horizontal="center" vertical="center"/>
    </xf>
    <xf numFmtId="0" fontId="34" fillId="0" borderId="3" xfId="0" applyFont="1" applyFill="1" applyBorder="1" applyAlignment="1" applyProtection="1">
      <alignment horizontal="right" vertical="center"/>
    </xf>
    <xf numFmtId="38" fontId="34" fillId="0" borderId="37" xfId="38" applyFont="1" applyFill="1" applyBorder="1" applyAlignment="1" applyProtection="1">
      <alignment vertical="center"/>
    </xf>
    <xf numFmtId="0" fontId="34" fillId="0" borderId="18" xfId="0" applyFont="1" applyFill="1" applyBorder="1" applyAlignment="1" applyProtection="1">
      <alignment horizontal="left" vertical="center"/>
    </xf>
    <xf numFmtId="0" fontId="0" fillId="0" borderId="17" xfId="0" applyFont="1" applyFill="1" applyBorder="1" applyAlignment="1" applyProtection="1">
      <alignment vertical="center"/>
    </xf>
    <xf numFmtId="0" fontId="40" fillId="0" borderId="15" xfId="0" applyFont="1" applyFill="1" applyBorder="1" applyAlignment="1" applyProtection="1">
      <alignment horizontal="right" vertical="center"/>
    </xf>
    <xf numFmtId="0" fontId="34" fillId="0" borderId="0" xfId="0" quotePrefix="1" applyFont="1" applyFill="1" applyAlignment="1" applyProtection="1">
      <alignment vertical="center"/>
    </xf>
    <xf numFmtId="0" fontId="15" fillId="0" borderId="25" xfId="0" applyFont="1" applyFill="1" applyBorder="1" applyAlignment="1" applyProtection="1">
      <alignment vertical="center"/>
    </xf>
    <xf numFmtId="0" fontId="15" fillId="0" borderId="13"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120" xfId="0" applyFont="1" applyFill="1" applyBorder="1" applyAlignment="1" applyProtection="1">
      <alignment vertical="center"/>
    </xf>
    <xf numFmtId="0" fontId="15" fillId="0" borderId="121" xfId="0" applyFont="1" applyFill="1" applyBorder="1" applyAlignment="1" applyProtection="1">
      <alignment vertical="center"/>
    </xf>
    <xf numFmtId="0" fontId="15" fillId="0" borderId="122" xfId="0" applyFont="1" applyFill="1" applyBorder="1" applyAlignment="1" applyProtection="1">
      <alignment vertical="center"/>
    </xf>
    <xf numFmtId="0" fontId="15" fillId="0" borderId="123" xfId="0" applyFont="1" applyFill="1" applyBorder="1" applyAlignment="1" applyProtection="1">
      <alignment vertical="center"/>
    </xf>
    <xf numFmtId="0" fontId="15" fillId="0" borderId="21" xfId="0" applyFont="1" applyFill="1" applyBorder="1" applyAlignment="1" applyProtection="1">
      <alignment vertical="center"/>
    </xf>
    <xf numFmtId="0" fontId="15" fillId="0" borderId="15" xfId="0" applyFont="1" applyFill="1" applyBorder="1" applyAlignment="1" applyProtection="1">
      <alignment vertical="center"/>
    </xf>
    <xf numFmtId="0" fontId="15" fillId="0" borderId="37" xfId="0" applyFont="1" applyFill="1" applyBorder="1" applyAlignment="1" applyProtection="1">
      <alignment vertical="center"/>
    </xf>
    <xf numFmtId="0" fontId="15" fillId="0" borderId="14" xfId="0" applyFont="1" applyFill="1" applyBorder="1" applyAlignment="1" applyProtection="1">
      <alignment vertical="center"/>
    </xf>
    <xf numFmtId="0" fontId="34" fillId="0" borderId="0" xfId="0" quotePrefix="1" applyFont="1" applyFill="1" applyAlignment="1" applyProtection="1"/>
    <xf numFmtId="0" fontId="34" fillId="0" borderId="0" xfId="0" applyFont="1" applyFill="1" applyAlignment="1" applyProtection="1"/>
    <xf numFmtId="0" fontId="12" fillId="104" borderId="16" xfId="153" applyFill="1" applyBorder="1" applyProtection="1">
      <protection locked="0"/>
    </xf>
    <xf numFmtId="0" fontId="12" fillId="104" borderId="16" xfId="153" applyFill="1" applyBorder="1" applyAlignment="1" applyProtection="1">
      <alignment horizontal="center" vertical="center" shrinkToFit="1"/>
      <protection locked="0"/>
    </xf>
    <xf numFmtId="178" fontId="12" fillId="104" borderId="16" xfId="153" applyNumberFormat="1" applyFill="1" applyBorder="1" applyAlignment="1" applyProtection="1">
      <alignment horizontal="center" vertical="center" shrinkToFit="1"/>
      <protection locked="0"/>
    </xf>
    <xf numFmtId="0" fontId="12" fillId="104" borderId="16" xfId="153" applyFill="1" applyBorder="1" applyAlignment="1" applyProtection="1">
      <alignment vertical="center" shrinkToFit="1"/>
      <protection locked="0"/>
    </xf>
    <xf numFmtId="0" fontId="34" fillId="104" borderId="0" xfId="0" applyFont="1" applyFill="1" applyAlignment="1" applyProtection="1">
      <alignment horizontal="right" vertical="center"/>
      <protection locked="0"/>
    </xf>
    <xf numFmtId="0" fontId="34" fillId="104" borderId="0" xfId="0" applyFont="1" applyFill="1" applyBorder="1" applyAlignment="1" applyProtection="1">
      <alignment vertical="center"/>
      <protection locked="0"/>
    </xf>
    <xf numFmtId="0" fontId="34" fillId="104" borderId="25" xfId="0" applyFont="1" applyFill="1" applyBorder="1" applyAlignment="1" applyProtection="1">
      <alignment vertical="center"/>
      <protection locked="0"/>
    </xf>
    <xf numFmtId="0" fontId="34" fillId="104" borderId="28" xfId="0" applyFont="1" applyFill="1" applyBorder="1" applyAlignment="1" applyProtection="1">
      <alignment vertical="center"/>
      <protection locked="0"/>
    </xf>
    <xf numFmtId="0" fontId="34" fillId="104" borderId="21" xfId="0" applyFont="1" applyFill="1" applyBorder="1" applyAlignment="1" applyProtection="1">
      <alignment vertical="center"/>
      <protection locked="0"/>
    </xf>
    <xf numFmtId="0" fontId="34" fillId="104" borderId="32" xfId="0" applyFont="1" applyFill="1" applyBorder="1" applyAlignment="1" applyProtection="1">
      <alignment vertical="center"/>
      <protection locked="0"/>
    </xf>
    <xf numFmtId="0" fontId="47" fillId="104" borderId="0" xfId="50" applyFill="1" applyAlignment="1" applyProtection="1">
      <alignment horizontal="right"/>
      <protection locked="0"/>
    </xf>
    <xf numFmtId="0" fontId="34" fillId="104" borderId="0" xfId="0" applyFont="1" applyFill="1" applyAlignment="1" applyProtection="1">
      <alignment vertical="center"/>
      <protection locked="0"/>
    </xf>
    <xf numFmtId="0" fontId="34" fillId="104" borderId="20" xfId="0" applyFont="1" applyFill="1" applyBorder="1" applyAlignment="1" applyProtection="1">
      <alignment vertical="center"/>
      <protection locked="0"/>
    </xf>
    <xf numFmtId="0" fontId="34" fillId="104" borderId="17" xfId="0" applyFont="1" applyFill="1" applyBorder="1" applyAlignment="1" applyProtection="1">
      <alignment vertical="center"/>
      <protection locked="0"/>
    </xf>
    <xf numFmtId="0" fontId="34" fillId="104" borderId="3" xfId="0" applyFont="1" applyFill="1" applyBorder="1" applyAlignment="1" applyProtection="1">
      <alignment vertical="center"/>
      <protection locked="0"/>
    </xf>
    <xf numFmtId="0" fontId="0" fillId="104" borderId="3" xfId="0" applyFill="1" applyBorder="1" applyAlignment="1" applyProtection="1">
      <alignment vertical="center"/>
      <protection locked="0"/>
    </xf>
    <xf numFmtId="0" fontId="34" fillId="104" borderId="16" xfId="0" applyFont="1" applyFill="1" applyBorder="1" applyAlignment="1" applyProtection="1">
      <alignment horizontal="right" vertical="center"/>
      <protection locked="0"/>
    </xf>
    <xf numFmtId="0" fontId="34" fillId="104" borderId="24" xfId="0" applyFont="1" applyFill="1" applyBorder="1" applyAlignment="1" applyProtection="1">
      <alignment horizontal="center" vertical="center"/>
      <protection locked="0"/>
    </xf>
    <xf numFmtId="0" fontId="34" fillId="104" borderId="32" xfId="0" applyFont="1" applyFill="1" applyBorder="1" applyAlignment="1" applyProtection="1">
      <alignment horizontal="center" vertical="center"/>
      <protection locked="0"/>
    </xf>
    <xf numFmtId="0" fontId="34" fillId="104" borderId="16" xfId="0" applyFont="1" applyFill="1" applyBorder="1" applyAlignment="1" applyProtection="1">
      <alignment horizontal="center" vertical="center"/>
      <protection locked="0"/>
    </xf>
    <xf numFmtId="181" fontId="34" fillId="104" borderId="16" xfId="0" applyNumberFormat="1" applyFont="1" applyFill="1" applyBorder="1" applyAlignment="1" applyProtection="1">
      <alignment vertical="center"/>
      <protection locked="0"/>
    </xf>
    <xf numFmtId="0" fontId="177" fillId="0" borderId="0" xfId="153" applyFont="1" applyAlignment="1">
      <alignment vertical="center"/>
    </xf>
    <xf numFmtId="0" fontId="0" fillId="0" borderId="216" xfId="0" applyFill="1" applyBorder="1" applyAlignment="1">
      <alignment horizontal="center" vertical="center"/>
    </xf>
    <xf numFmtId="0" fontId="0" fillId="0" borderId="0" xfId="0" applyFill="1" applyAlignment="1">
      <alignment vertical="center"/>
    </xf>
    <xf numFmtId="0" fontId="0" fillId="0" borderId="0" xfId="0" applyFill="1"/>
    <xf numFmtId="0" fontId="12" fillId="0" borderId="0" xfId="0" applyFont="1" applyFill="1" applyAlignment="1">
      <alignment vertical="center"/>
    </xf>
    <xf numFmtId="0" fontId="40" fillId="0" borderId="0" xfId="0" applyFont="1" applyFill="1" applyAlignment="1">
      <alignment vertical="center"/>
    </xf>
    <xf numFmtId="0" fontId="0" fillId="0" borderId="14" xfId="0" applyFill="1" applyBorder="1" applyAlignment="1">
      <alignment vertical="center"/>
    </xf>
    <xf numFmtId="0" fontId="0" fillId="0" borderId="25" xfId="0" applyFill="1" applyBorder="1" applyAlignment="1">
      <alignment vertical="center"/>
    </xf>
    <xf numFmtId="0" fontId="0" fillId="0" borderId="0" xfId="0" applyFill="1" applyBorder="1" applyAlignment="1">
      <alignment horizontal="right" vertical="center"/>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21" xfId="0" applyFill="1" applyBorder="1" applyAlignment="1">
      <alignment vertical="center"/>
    </xf>
    <xf numFmtId="0" fontId="0" fillId="0" borderId="37" xfId="0" applyFill="1" applyBorder="1" applyAlignment="1">
      <alignment horizontal="right" vertical="center"/>
    </xf>
    <xf numFmtId="0" fontId="0" fillId="0" borderId="15" xfId="0" applyFill="1" applyBorder="1" applyAlignment="1">
      <alignment vertical="center"/>
    </xf>
    <xf numFmtId="0" fontId="0" fillId="0" borderId="17" xfId="0" applyFill="1" applyBorder="1" applyAlignment="1">
      <alignment vertical="center"/>
    </xf>
    <xf numFmtId="58" fontId="0" fillId="0" borderId="3" xfId="0" applyNumberFormat="1" applyFill="1" applyBorder="1" applyAlignment="1">
      <alignment horizontal="center" vertical="center" shrinkToFit="1"/>
    </xf>
    <xf numFmtId="0" fontId="0" fillId="0" borderId="3" xfId="0" applyFill="1" applyBorder="1" applyAlignment="1">
      <alignment vertical="center"/>
    </xf>
    <xf numFmtId="0" fontId="0" fillId="0" borderId="384" xfId="0" applyFill="1" applyBorder="1"/>
    <xf numFmtId="2" fontId="101" fillId="0" borderId="379" xfId="0" applyNumberFormat="1" applyFont="1" applyFill="1" applyBorder="1"/>
    <xf numFmtId="2" fontId="101" fillId="0" borderId="385" xfId="0" applyNumberFormat="1" applyFont="1" applyFill="1" applyBorder="1"/>
    <xf numFmtId="2" fontId="101" fillId="0" borderId="384" xfId="0" applyNumberFormat="1" applyFont="1" applyFill="1" applyBorder="1"/>
    <xf numFmtId="2" fontId="101" fillId="0" borderId="383" xfId="0" applyNumberFormat="1" applyFont="1" applyFill="1" applyBorder="1"/>
    <xf numFmtId="0" fontId="0" fillId="0" borderId="70" xfId="0" applyFill="1" applyBorder="1" applyAlignment="1">
      <alignment horizontal="center" vertical="center"/>
    </xf>
    <xf numFmtId="38" fontId="12" fillId="0" borderId="21" xfId="38" applyFont="1" applyFill="1" applyBorder="1" applyAlignment="1">
      <alignment vertical="center"/>
    </xf>
    <xf numFmtId="0" fontId="12" fillId="0" borderId="382" xfId="0" applyFont="1" applyFill="1" applyBorder="1" applyAlignment="1">
      <alignment horizontal="center" vertical="center"/>
    </xf>
    <xf numFmtId="40" fontId="12" fillId="0" borderId="381" xfId="38" applyNumberFormat="1" applyFont="1" applyFill="1" applyBorder="1" applyAlignment="1">
      <alignment horizontal="center" vertical="center"/>
    </xf>
    <xf numFmtId="0" fontId="12" fillId="0" borderId="380" xfId="0" applyFont="1" applyFill="1" applyBorder="1" applyAlignment="1">
      <alignment vertical="center"/>
    </xf>
    <xf numFmtId="0" fontId="12" fillId="0" borderId="0" xfId="0" applyFont="1" applyFill="1"/>
    <xf numFmtId="38" fontId="12" fillId="0" borderId="114" xfId="38" applyFont="1" applyFill="1" applyBorder="1" applyAlignment="1">
      <alignment vertical="center"/>
    </xf>
    <xf numFmtId="0" fontId="40" fillId="0" borderId="0" xfId="0" applyFont="1" applyFill="1"/>
    <xf numFmtId="0" fontId="101" fillId="0" borderId="0" xfId="0" applyFont="1" applyFill="1"/>
    <xf numFmtId="0" fontId="0" fillId="104" borderId="37" xfId="0" applyFill="1" applyBorder="1" applyProtection="1">
      <protection locked="0"/>
    </xf>
    <xf numFmtId="0" fontId="0" fillId="104" borderId="0" xfId="0" applyFill="1" applyAlignment="1" applyProtection="1">
      <alignment horizontal="center" vertical="center" shrinkToFit="1"/>
      <protection locked="0"/>
    </xf>
    <xf numFmtId="0" fontId="0" fillId="104" borderId="0" xfId="0" applyFill="1" applyAlignment="1" applyProtection="1">
      <alignment horizontal="center" vertical="center"/>
      <protection locked="0"/>
    </xf>
    <xf numFmtId="0" fontId="0" fillId="0" borderId="377" xfId="153" applyFont="1" applyFill="1" applyBorder="1"/>
    <xf numFmtId="0" fontId="0" fillId="0" borderId="117" xfId="153" applyFont="1" applyFill="1" applyBorder="1"/>
    <xf numFmtId="0" fontId="0" fillId="0" borderId="132" xfId="153" applyFont="1" applyFill="1" applyBorder="1"/>
    <xf numFmtId="0" fontId="0" fillId="0" borderId="28" xfId="153" applyFont="1" applyFill="1" applyBorder="1"/>
    <xf numFmtId="0" fontId="0" fillId="0" borderId="118" xfId="153" applyFont="1" applyFill="1" applyBorder="1"/>
    <xf numFmtId="0" fontId="9" fillId="102" borderId="414" xfId="174" applyFill="1" applyBorder="1" applyAlignment="1" applyProtection="1">
      <alignment horizontal="center" vertical="center"/>
      <protection locked="0"/>
    </xf>
    <xf numFmtId="0" fontId="0" fillId="0" borderId="148" xfId="153" applyFont="1" applyFill="1" applyBorder="1"/>
    <xf numFmtId="0" fontId="5" fillId="0" borderId="410" xfId="174" applyFont="1" applyBorder="1" applyAlignment="1">
      <alignment vertical="center"/>
    </xf>
    <xf numFmtId="0" fontId="5" fillId="0" borderId="413" xfId="174" applyFont="1" applyBorder="1" applyAlignment="1">
      <alignment vertical="center"/>
    </xf>
    <xf numFmtId="0" fontId="17" fillId="0" borderId="16" xfId="0" applyFont="1" applyBorder="1" applyAlignment="1">
      <alignment horizontal="center" vertical="center"/>
    </xf>
    <xf numFmtId="0" fontId="34" fillId="0" borderId="0" xfId="0" applyFont="1" applyBorder="1" applyAlignment="1">
      <alignment horizontal="center" vertical="center"/>
    </xf>
    <xf numFmtId="0" fontId="4" fillId="0" borderId="410" xfId="174" applyFont="1" applyBorder="1" applyAlignment="1">
      <alignment vertical="center"/>
    </xf>
    <xf numFmtId="0" fontId="51" fillId="0" borderId="0" xfId="0" applyFont="1" applyBorder="1" applyAlignment="1"/>
    <xf numFmtId="0" fontId="3" fillId="0" borderId="0" xfId="174" applyFont="1">
      <alignment vertical="center"/>
    </xf>
    <xf numFmtId="0" fontId="0" fillId="0" borderId="3" xfId="0" applyBorder="1"/>
    <xf numFmtId="0" fontId="0" fillId="0" borderId="3" xfId="0" applyBorder="1" applyAlignment="1"/>
    <xf numFmtId="0" fontId="0" fillId="0" borderId="18" xfId="0" applyBorder="1" applyAlignment="1"/>
    <xf numFmtId="0" fontId="0" fillId="0" borderId="223" xfId="0" applyBorder="1"/>
    <xf numFmtId="0" fontId="0" fillId="0" borderId="222" xfId="0" applyBorder="1"/>
    <xf numFmtId="0" fontId="0" fillId="0" borderId="223" xfId="0" quotePrefix="1" applyBorder="1" applyAlignment="1"/>
    <xf numFmtId="0" fontId="0" fillId="0" borderId="223" xfId="0" applyBorder="1" applyAlignment="1"/>
    <xf numFmtId="0" fontId="34" fillId="0" borderId="0" xfId="0" applyFont="1" applyBorder="1" applyAlignment="1">
      <alignment horizontal="center" vertical="center"/>
    </xf>
    <xf numFmtId="0" fontId="0" fillId="0" borderId="0" xfId="0"/>
    <xf numFmtId="0" fontId="0" fillId="0" borderId="25" xfId="0" applyFont="1" applyBorder="1" applyAlignment="1">
      <alignment vertical="center"/>
    </xf>
    <xf numFmtId="181" fontId="0" fillId="0" borderId="0" xfId="0" applyNumberFormat="1" applyFont="1" applyBorder="1" applyAlignment="1">
      <alignment vertical="center"/>
    </xf>
    <xf numFmtId="181" fontId="0" fillId="0" borderId="37" xfId="0" applyNumberFormat="1" applyFont="1" applyBorder="1" applyAlignment="1">
      <alignment horizontal="center" vertical="center"/>
    </xf>
    <xf numFmtId="186" fontId="34" fillId="104" borderId="37" xfId="0" applyNumberFormat="1" applyFont="1" applyFill="1" applyBorder="1" applyAlignment="1">
      <alignment vertical="center"/>
    </xf>
    <xf numFmtId="0" fontId="2" fillId="0" borderId="0" xfId="174" applyFont="1" applyAlignment="1">
      <alignment horizontal="distributed" vertical="center"/>
    </xf>
    <xf numFmtId="0" fontId="0" fillId="0" borderId="0" xfId="153" applyFont="1" applyAlignment="1">
      <alignment horizontal="distributed" vertical="center"/>
    </xf>
    <xf numFmtId="0" fontId="0" fillId="0" borderId="0" xfId="153" applyFont="1" applyBorder="1" applyAlignment="1">
      <alignment horizontal="distributed" vertical="center"/>
    </xf>
    <xf numFmtId="0" fontId="0" fillId="0" borderId="16" xfId="0" applyFont="1" applyBorder="1" applyAlignment="1">
      <alignment horizontal="center" vertical="center"/>
    </xf>
    <xf numFmtId="0" fontId="2" fillId="0" borderId="309" xfId="174" applyFont="1" applyBorder="1" applyAlignment="1">
      <alignment vertical="center"/>
    </xf>
    <xf numFmtId="0" fontId="2" fillId="0" borderId="58" xfId="174" applyFont="1" applyBorder="1" applyAlignment="1">
      <alignment vertical="center"/>
    </xf>
    <xf numFmtId="0" fontId="0" fillId="0" borderId="24" xfId="153" applyFont="1" applyFill="1" applyBorder="1" applyAlignment="1">
      <alignment horizontal="center" vertical="center" textRotation="255"/>
    </xf>
    <xf numFmtId="0" fontId="12" fillId="0" borderId="28" xfId="153" applyFill="1" applyBorder="1" applyAlignment="1">
      <alignment horizontal="center" vertical="center" textRotation="255"/>
    </xf>
    <xf numFmtId="0" fontId="12" fillId="0" borderId="32" xfId="153" applyFill="1" applyBorder="1" applyAlignment="1">
      <alignment horizontal="center" vertical="center" textRotation="255"/>
    </xf>
    <xf numFmtId="0" fontId="12" fillId="0" borderId="24" xfId="153" applyFill="1" applyBorder="1" applyAlignment="1">
      <alignment horizontal="center" vertical="center" textRotation="255" wrapText="1"/>
    </xf>
    <xf numFmtId="0" fontId="12" fillId="0" borderId="28" xfId="153" applyFill="1" applyBorder="1" applyAlignment="1">
      <alignment horizontal="center" vertical="center" textRotation="255" wrapText="1"/>
    </xf>
    <xf numFmtId="182" fontId="25" fillId="0" borderId="0" xfId="153" applyNumberFormat="1" applyFont="1" applyAlignment="1">
      <alignment horizontal="center"/>
    </xf>
    <xf numFmtId="0" fontId="12" fillId="26" borderId="17" xfId="153" applyFont="1" applyFill="1" applyBorder="1" applyAlignment="1">
      <alignment horizontal="center"/>
    </xf>
    <xf numFmtId="0" fontId="12" fillId="26" borderId="18" xfId="153" applyFont="1" applyFill="1" applyBorder="1" applyAlignment="1">
      <alignment horizontal="center"/>
    </xf>
    <xf numFmtId="0" fontId="12" fillId="0" borderId="24" xfId="153" applyFill="1" applyBorder="1" applyAlignment="1">
      <alignment horizontal="center" vertical="center" textRotation="255"/>
    </xf>
    <xf numFmtId="0" fontId="12" fillId="35" borderId="17" xfId="153" applyFill="1" applyBorder="1" applyAlignment="1">
      <alignment horizontal="center"/>
    </xf>
    <xf numFmtId="0" fontId="12" fillId="35" borderId="18" xfId="153" applyFill="1" applyBorder="1" applyAlignment="1">
      <alignment horizontal="center"/>
    </xf>
    <xf numFmtId="185" fontId="116" fillId="104" borderId="0" xfId="0" applyNumberFormat="1" applyFont="1" applyFill="1" applyBorder="1" applyAlignment="1" applyProtection="1">
      <alignment horizontal="center"/>
      <protection locked="0"/>
    </xf>
    <xf numFmtId="0" fontId="197" fillId="0" borderId="0" xfId="0" applyFont="1" applyFill="1" applyBorder="1" applyAlignment="1">
      <alignment horizontal="center" vertical="center"/>
    </xf>
    <xf numFmtId="0" fontId="17" fillId="0" borderId="16" xfId="0" applyFont="1" applyBorder="1" applyAlignment="1">
      <alignment horizontal="center" vertical="center"/>
    </xf>
    <xf numFmtId="0" fontId="110" fillId="0" borderId="0" xfId="0" applyFont="1" applyFill="1" applyBorder="1" applyAlignment="1">
      <alignment horizontal="center"/>
    </xf>
    <xf numFmtId="0" fontId="115" fillId="0" borderId="0" xfId="0" applyFont="1" applyFill="1" applyBorder="1" applyAlignment="1">
      <alignment horizontal="center"/>
    </xf>
    <xf numFmtId="0" fontId="109" fillId="0" borderId="0" xfId="0" applyFont="1" applyBorder="1" applyAlignment="1">
      <alignment horizontal="center" vertical="center" wrapText="1"/>
    </xf>
    <xf numFmtId="0" fontId="110" fillId="0" borderId="0" xfId="0" applyFont="1" applyBorder="1" applyAlignment="1">
      <alignment vertical="top" wrapText="1"/>
    </xf>
    <xf numFmtId="0" fontId="111" fillId="0" borderId="0" xfId="0" applyFont="1" applyFill="1" applyBorder="1" applyAlignment="1">
      <alignment horizontal="center" vertical="center" wrapText="1" shrinkToFit="1"/>
    </xf>
    <xf numFmtId="0" fontId="110" fillId="0" borderId="0" xfId="0" applyFont="1" applyFill="1" applyBorder="1" applyAlignment="1">
      <alignment horizontal="left" vertical="center" wrapText="1"/>
    </xf>
    <xf numFmtId="0" fontId="110" fillId="0" borderId="0" xfId="0" applyFont="1" applyBorder="1" applyAlignment="1">
      <alignment horizontal="center" vertical="top" wrapText="1"/>
    </xf>
    <xf numFmtId="0" fontId="110" fillId="0" borderId="0" xfId="0" applyFont="1" applyBorder="1" applyAlignment="1">
      <alignment horizontal="center" vertical="center" wrapText="1"/>
    </xf>
    <xf numFmtId="0" fontId="110" fillId="0" borderId="0" xfId="0" applyFont="1" applyBorder="1" applyAlignment="1">
      <alignment horizontal="left" vertical="top" wrapText="1"/>
    </xf>
    <xf numFmtId="0" fontId="12" fillId="0" borderId="0" xfId="0" applyFont="1" applyBorder="1"/>
    <xf numFmtId="0" fontId="113" fillId="0" borderId="0" xfId="0" applyFont="1" applyBorder="1" applyAlignment="1">
      <alignment vertical="center" wrapText="1"/>
    </xf>
    <xf numFmtId="0" fontId="50" fillId="0" borderId="0" xfId="0" applyFont="1" applyBorder="1" applyAlignment="1">
      <alignment vertical="center" wrapText="1"/>
    </xf>
    <xf numFmtId="0" fontId="94" fillId="0" borderId="0" xfId="0" applyFont="1" applyFill="1" applyBorder="1" applyAlignment="1">
      <alignment horizontal="center" vertical="center" wrapText="1"/>
    </xf>
    <xf numFmtId="0" fontId="52" fillId="0" borderId="0" xfId="0" applyFont="1" applyFill="1" applyBorder="1" applyAlignment="1">
      <alignment vertical="center" wrapText="1"/>
    </xf>
    <xf numFmtId="0" fontId="110" fillId="0" borderId="0" xfId="0" applyFont="1" applyBorder="1" applyAlignment="1">
      <alignment horizontal="center" vertical="center"/>
    </xf>
    <xf numFmtId="0" fontId="110" fillId="0" borderId="0" xfId="0" applyFont="1" applyBorder="1" applyAlignment="1">
      <alignment horizontal="center" vertical="center" shrinkToFit="1"/>
    </xf>
    <xf numFmtId="0" fontId="114" fillId="0" borderId="0" xfId="0" applyFont="1" applyBorder="1" applyAlignment="1">
      <alignment vertical="top" wrapText="1"/>
    </xf>
    <xf numFmtId="0" fontId="110" fillId="0" borderId="0" xfId="0" applyFont="1" applyBorder="1" applyAlignment="1"/>
    <xf numFmtId="0" fontId="111" fillId="0" borderId="0" xfId="0" applyFont="1" applyBorder="1" applyAlignment="1"/>
    <xf numFmtId="0" fontId="110" fillId="0" borderId="0" xfId="0" applyFont="1" applyBorder="1" applyAlignment="1">
      <alignment vertical="center" wrapText="1"/>
    </xf>
    <xf numFmtId="0" fontId="110" fillId="0" borderId="0" xfId="0" applyFont="1" applyBorder="1" applyAlignment="1">
      <alignment vertical="top"/>
    </xf>
    <xf numFmtId="0" fontId="109" fillId="0" borderId="0" xfId="0" applyFont="1" applyBorder="1" applyAlignment="1">
      <alignment horizontal="center" vertical="top" wrapText="1"/>
    </xf>
    <xf numFmtId="0" fontId="110" fillId="0" borderId="0" xfId="0" applyFont="1" applyBorder="1" applyAlignment="1">
      <alignment horizontal="left"/>
    </xf>
    <xf numFmtId="0" fontId="111" fillId="0" borderId="0" xfId="0" applyFont="1" applyFill="1" applyBorder="1" applyAlignment="1">
      <alignment horizontal="left" vertical="center"/>
    </xf>
    <xf numFmtId="0" fontId="110" fillId="0" borderId="0" xfId="0" applyFont="1" applyFill="1" applyBorder="1" applyAlignment="1">
      <alignment horizontal="left" vertical="center"/>
    </xf>
    <xf numFmtId="0" fontId="112" fillId="0" borderId="0" xfId="0" applyFont="1" applyBorder="1" applyAlignment="1">
      <alignment horizontal="left" vertical="top"/>
    </xf>
    <xf numFmtId="0" fontId="108" fillId="0" borderId="0" xfId="0" applyFont="1" applyBorder="1" applyAlignment="1">
      <alignment horizontal="center"/>
    </xf>
    <xf numFmtId="0" fontId="109" fillId="0" borderId="0" xfId="0" applyFont="1" applyBorder="1" applyAlignment="1">
      <alignment horizontal="left"/>
    </xf>
    <xf numFmtId="0" fontId="109" fillId="0" borderId="0" xfId="0" applyFont="1" applyBorder="1" applyAlignment="1">
      <alignment horizontal="left" vertical="center" wrapText="1"/>
    </xf>
    <xf numFmtId="0" fontId="109" fillId="0" borderId="0" xfId="0" applyFont="1" applyBorder="1" applyAlignment="1">
      <alignment vertical="center" wrapText="1"/>
    </xf>
    <xf numFmtId="0" fontId="110" fillId="0" borderId="0" xfId="0" applyFont="1" applyBorder="1" applyAlignment="1">
      <alignment horizontal="right"/>
    </xf>
    <xf numFmtId="0" fontId="110" fillId="0" borderId="0" xfId="0" applyFont="1" applyBorder="1" applyAlignment="1">
      <alignment shrinkToFit="1"/>
    </xf>
    <xf numFmtId="0" fontId="110" fillId="0" borderId="0" xfId="0" applyFont="1" applyBorder="1" applyAlignment="1">
      <alignment horizontal="left" vertical="top"/>
    </xf>
    <xf numFmtId="0" fontId="62" fillId="0" borderId="36" xfId="0" applyFont="1" applyFill="1" applyBorder="1" applyAlignment="1">
      <alignment horizontal="left" vertical="top"/>
    </xf>
    <xf numFmtId="0" fontId="62" fillId="0" borderId="20" xfId="0" applyFont="1" applyFill="1" applyBorder="1" applyAlignment="1">
      <alignment horizontal="left" vertical="top"/>
    </xf>
    <xf numFmtId="0" fontId="98" fillId="0" borderId="0" xfId="0" applyFont="1" applyFill="1" applyBorder="1" applyAlignment="1">
      <alignment horizontal="left" vertical="top" wrapText="1"/>
    </xf>
    <xf numFmtId="0" fontId="98" fillId="0" borderId="13" xfId="0" applyFont="1" applyFill="1" applyBorder="1" applyAlignment="1">
      <alignment horizontal="left" vertical="top" wrapText="1"/>
    </xf>
    <xf numFmtId="0" fontId="94" fillId="0" borderId="0" xfId="0" applyFont="1" applyFill="1" applyBorder="1" applyAlignment="1">
      <alignment horizontal="right" vertical="top" wrapText="1"/>
    </xf>
    <xf numFmtId="0" fontId="94" fillId="0" borderId="13" xfId="0" applyFont="1" applyFill="1" applyBorder="1" applyAlignment="1">
      <alignment horizontal="right" vertical="top" wrapText="1"/>
    </xf>
    <xf numFmtId="0" fontId="94" fillId="0" borderId="0" xfId="0" applyFont="1" applyFill="1" applyBorder="1" applyAlignment="1">
      <alignment horizontal="right" vertical="top"/>
    </xf>
    <xf numFmtId="0" fontId="94" fillId="0" borderId="48" xfId="0" applyFont="1" applyFill="1" applyBorder="1" applyAlignment="1">
      <alignment horizontal="right" vertical="top"/>
    </xf>
    <xf numFmtId="0" fontId="62" fillId="0" borderId="20" xfId="0" applyFont="1" applyFill="1" applyBorder="1" applyAlignment="1">
      <alignment horizontal="center" vertical="top"/>
    </xf>
    <xf numFmtId="0" fontId="62" fillId="0" borderId="36" xfId="0" applyFont="1" applyFill="1" applyBorder="1" applyAlignment="1">
      <alignment horizontal="center" vertical="top"/>
    </xf>
    <xf numFmtId="0" fontId="62" fillId="0" borderId="61" xfId="0" applyFont="1" applyFill="1" applyBorder="1" applyAlignment="1">
      <alignment horizontal="center" vertical="top"/>
    </xf>
    <xf numFmtId="0" fontId="62" fillId="0" borderId="25" xfId="0" applyFont="1" applyFill="1" applyBorder="1" applyAlignment="1">
      <alignment horizontal="center" vertical="top"/>
    </xf>
    <xf numFmtId="0" fontId="62" fillId="0" borderId="0" xfId="0" applyFont="1" applyFill="1" applyBorder="1" applyAlignment="1">
      <alignment horizontal="center" vertical="top"/>
    </xf>
    <xf numFmtId="0" fontId="62" fillId="0" borderId="48" xfId="0" applyFont="1" applyFill="1" applyBorder="1" applyAlignment="1">
      <alignment horizontal="center" vertical="top"/>
    </xf>
    <xf numFmtId="0" fontId="62" fillId="0" borderId="21" xfId="0" applyFont="1" applyFill="1" applyBorder="1" applyAlignment="1">
      <alignment horizontal="center" vertical="top"/>
    </xf>
    <xf numFmtId="0" fontId="62" fillId="0" borderId="37" xfId="0" applyFont="1" applyFill="1" applyBorder="1" applyAlignment="1">
      <alignment horizontal="center" vertical="top"/>
    </xf>
    <xf numFmtId="0" fontId="62" fillId="0" borderId="55" xfId="0" applyFont="1" applyFill="1" applyBorder="1" applyAlignment="1">
      <alignment horizontal="center" vertical="top"/>
    </xf>
    <xf numFmtId="0" fontId="62" fillId="0" borderId="36"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62" fillId="0" borderId="37" xfId="0" applyFont="1" applyFill="1" applyBorder="1" applyAlignment="1">
      <alignment horizontal="left" vertical="center" wrapText="1"/>
    </xf>
    <xf numFmtId="0" fontId="62" fillId="0" borderId="15" xfId="0" applyFont="1" applyFill="1" applyBorder="1" applyAlignment="1">
      <alignment horizontal="left" vertical="center" wrapText="1"/>
    </xf>
    <xf numFmtId="0" fontId="62" fillId="0" borderId="52" xfId="0" applyFont="1" applyFill="1" applyBorder="1" applyAlignment="1">
      <alignment horizontal="left" vertical="center"/>
    </xf>
    <xf numFmtId="0" fontId="62" fillId="0" borderId="0" xfId="0" applyFont="1" applyFill="1" applyBorder="1" applyAlignment="1">
      <alignment horizontal="left" vertical="center"/>
    </xf>
    <xf numFmtId="0" fontId="62" fillId="104" borderId="54" xfId="0" applyFont="1" applyFill="1" applyBorder="1" applyAlignment="1" applyProtection="1">
      <alignment horizontal="left" vertical="top"/>
      <protection locked="0"/>
    </xf>
    <xf numFmtId="0" fontId="62" fillId="0" borderId="49"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36" xfId="0" applyFont="1" applyFill="1" applyBorder="1" applyAlignment="1">
      <alignment horizontal="left" vertical="top" wrapText="1"/>
    </xf>
    <xf numFmtId="0" fontId="62" fillId="0" borderId="14" xfId="0" applyFont="1" applyFill="1" applyBorder="1" applyAlignment="1">
      <alignment horizontal="left" vertical="top" wrapText="1"/>
    </xf>
    <xf numFmtId="0" fontId="62" fillId="0" borderId="0" xfId="0" applyFont="1" applyFill="1" applyBorder="1" applyAlignment="1">
      <alignment horizontal="left" vertical="top" wrapText="1"/>
    </xf>
    <xf numFmtId="0" fontId="62" fillId="0" borderId="13" xfId="0" applyFont="1" applyFill="1" applyBorder="1" applyAlignment="1">
      <alignment horizontal="left" vertical="top" wrapText="1"/>
    </xf>
    <xf numFmtId="0" fontId="62" fillId="0" borderId="52" xfId="0" applyFont="1" applyFill="1" applyBorder="1" applyAlignment="1">
      <alignment horizontal="left" vertical="top" wrapText="1"/>
    </xf>
    <xf numFmtId="0" fontId="62" fillId="0" borderId="56" xfId="0" applyFont="1" applyFill="1" applyBorder="1" applyAlignment="1">
      <alignment horizontal="left" vertical="top" wrapText="1"/>
    </xf>
    <xf numFmtId="0" fontId="62" fillId="104" borderId="22" xfId="0" applyFont="1" applyFill="1" applyBorder="1" applyAlignment="1" applyProtection="1">
      <alignment horizontal="left" vertical="top"/>
      <protection locked="0"/>
    </xf>
    <xf numFmtId="0" fontId="62" fillId="104" borderId="225" xfId="0" applyFont="1" applyFill="1" applyBorder="1" applyAlignment="1" applyProtection="1">
      <alignment horizontal="left" vertical="center"/>
      <protection locked="0"/>
    </xf>
    <xf numFmtId="0" fontId="62" fillId="0" borderId="21" xfId="0" applyFont="1" applyFill="1" applyBorder="1" applyAlignment="1">
      <alignment horizontal="left" vertical="center"/>
    </xf>
    <xf numFmtId="0" fontId="62" fillId="0" borderId="37" xfId="0" applyFont="1" applyFill="1" applyBorder="1" applyAlignment="1">
      <alignment horizontal="left" vertical="center"/>
    </xf>
    <xf numFmtId="0" fontId="62" fillId="0" borderId="186" xfId="0" applyFont="1" applyFill="1" applyBorder="1" applyAlignment="1">
      <alignment horizontal="left" vertical="center"/>
    </xf>
    <xf numFmtId="0" fontId="62" fillId="0" borderId="50" xfId="0" applyFont="1" applyFill="1" applyBorder="1" applyAlignment="1">
      <alignment horizontal="left" vertical="center"/>
    </xf>
    <xf numFmtId="0" fontId="62" fillId="0" borderId="124" xfId="0" applyFont="1" applyFill="1" applyBorder="1" applyAlignment="1">
      <alignment horizontal="center" vertical="center" wrapText="1"/>
    </xf>
    <xf numFmtId="0" fontId="62" fillId="0" borderId="386" xfId="0" applyFont="1" applyFill="1" applyBorder="1" applyAlignment="1">
      <alignment horizontal="center" vertical="center" wrapText="1"/>
    </xf>
    <xf numFmtId="0" fontId="62" fillId="0" borderId="125" xfId="0" applyFont="1" applyFill="1" applyBorder="1" applyAlignment="1">
      <alignment horizontal="center" vertical="center" wrapText="1"/>
    </xf>
    <xf numFmtId="0" fontId="62" fillId="0" borderId="126"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27" xfId="0" applyFont="1" applyFill="1" applyBorder="1" applyAlignment="1">
      <alignment horizontal="center" vertical="center" wrapText="1"/>
    </xf>
    <xf numFmtId="0" fontId="62" fillId="0" borderId="128" xfId="0" applyFont="1" applyFill="1" applyBorder="1" applyAlignment="1">
      <alignment horizontal="center" vertical="center" wrapText="1"/>
    </xf>
    <xf numFmtId="0" fontId="62" fillId="0" borderId="308" xfId="0" applyFont="1" applyFill="1" applyBorder="1" applyAlignment="1">
      <alignment horizontal="center" vertical="center" wrapText="1"/>
    </xf>
    <xf numFmtId="0" fontId="62" fillId="0" borderId="129" xfId="0" applyFont="1" applyFill="1" applyBorder="1" applyAlignment="1">
      <alignment horizontal="center" vertical="center" wrapText="1"/>
    </xf>
    <xf numFmtId="0" fontId="62" fillId="0" borderId="50" xfId="0" applyFont="1" applyFill="1" applyBorder="1" applyAlignment="1">
      <alignment horizontal="left" vertical="top" wrapText="1"/>
    </xf>
    <xf numFmtId="0" fontId="62" fillId="0" borderId="88" xfId="0" applyFont="1" applyFill="1" applyBorder="1" applyAlignment="1">
      <alignment horizontal="left" vertical="top" wrapText="1"/>
    </xf>
    <xf numFmtId="0" fontId="62" fillId="0" borderId="37" xfId="0" applyFont="1" applyFill="1" applyBorder="1" applyAlignment="1">
      <alignment horizontal="left" vertical="top" wrapText="1"/>
    </xf>
    <xf numFmtId="0" fontId="62" fillId="0" borderId="15" xfId="0" applyFont="1" applyFill="1" applyBorder="1" applyAlignment="1">
      <alignment horizontal="left" vertical="top" wrapText="1"/>
    </xf>
    <xf numFmtId="0" fontId="62" fillId="0" borderId="58" xfId="0" applyFont="1" applyFill="1" applyBorder="1" applyAlignment="1">
      <alignment horizontal="center" vertical="center" wrapText="1"/>
    </xf>
    <xf numFmtId="0" fontId="62" fillId="0" borderId="50" xfId="0" applyFont="1" applyFill="1" applyBorder="1" applyAlignment="1">
      <alignment horizontal="center" vertical="center" wrapText="1"/>
    </xf>
    <xf numFmtId="0" fontId="62" fillId="0" borderId="51" xfId="0" applyFont="1" applyFill="1" applyBorder="1" applyAlignment="1">
      <alignment horizontal="center" vertical="center" wrapText="1"/>
    </xf>
    <xf numFmtId="0" fontId="62" fillId="0" borderId="48" xfId="0" applyFont="1" applyFill="1" applyBorder="1" applyAlignment="1">
      <alignment horizontal="center" vertical="center" wrapText="1"/>
    </xf>
    <xf numFmtId="0" fontId="62" fillId="0" borderId="62" xfId="0" applyFont="1" applyFill="1" applyBorder="1" applyAlignment="1">
      <alignment horizontal="center" vertical="center" wrapText="1"/>
    </xf>
    <xf numFmtId="0" fontId="62" fillId="0" borderId="52" xfId="0" applyFont="1" applyFill="1" applyBorder="1" applyAlignment="1">
      <alignment horizontal="center" vertical="center" wrapText="1"/>
    </xf>
    <xf numFmtId="0" fontId="62" fillId="0" borderId="53" xfId="0" applyFont="1" applyFill="1" applyBorder="1" applyAlignment="1">
      <alignment horizontal="center" vertical="center" wrapText="1"/>
    </xf>
    <xf numFmtId="0" fontId="62" fillId="0" borderId="225" xfId="0" applyFont="1" applyFill="1" applyBorder="1" applyAlignment="1">
      <alignment horizontal="left" vertical="center"/>
    </xf>
    <xf numFmtId="0" fontId="62" fillId="0" borderId="199" xfId="0" applyFont="1" applyFill="1" applyBorder="1" applyAlignment="1">
      <alignment horizontal="left" vertical="center"/>
    </xf>
    <xf numFmtId="0" fontId="62" fillId="0" borderId="25" xfId="0" applyFont="1" applyFill="1" applyBorder="1" applyAlignment="1">
      <alignment horizontal="left" vertical="top"/>
    </xf>
    <xf numFmtId="0" fontId="62" fillId="0" borderId="0" xfId="0" applyFont="1" applyFill="1" applyBorder="1" applyAlignment="1">
      <alignment horizontal="left" vertical="top"/>
    </xf>
    <xf numFmtId="0" fontId="62" fillId="104" borderId="54" xfId="0" applyFont="1" applyFill="1" applyBorder="1" applyAlignment="1" applyProtection="1">
      <alignment horizontal="center" vertical="top"/>
      <protection locked="0"/>
    </xf>
    <xf numFmtId="0" fontId="62" fillId="104" borderId="52" xfId="0" applyFont="1" applyFill="1" applyBorder="1" applyAlignment="1" applyProtection="1">
      <alignment horizontal="center" vertical="center"/>
      <protection locked="0"/>
    </xf>
    <xf numFmtId="0" fontId="90" fillId="0" borderId="0" xfId="0" applyFont="1" applyFill="1" applyBorder="1" applyAlignment="1">
      <alignment horizontal="center" vertical="center"/>
    </xf>
    <xf numFmtId="0" fontId="62" fillId="0" borderId="393" xfId="0" applyFont="1" applyFill="1" applyBorder="1" applyAlignment="1">
      <alignment horizontal="center" vertical="center" wrapText="1"/>
    </xf>
    <xf numFmtId="0" fontId="62" fillId="0" borderId="392" xfId="0" applyFont="1" applyFill="1" applyBorder="1" applyAlignment="1">
      <alignment horizontal="center" vertical="center" wrapText="1"/>
    </xf>
    <xf numFmtId="0" fontId="62" fillId="0" borderId="391" xfId="0" applyFont="1" applyFill="1" applyBorder="1" applyAlignment="1">
      <alignment horizontal="center" vertical="center" wrapText="1"/>
    </xf>
    <xf numFmtId="0" fontId="62" fillId="0" borderId="256" xfId="0" applyFont="1" applyFill="1" applyBorder="1" applyAlignment="1">
      <alignment horizontal="center" vertical="center"/>
    </xf>
    <xf numFmtId="0" fontId="62" fillId="0" borderId="63" xfId="0" applyFont="1" applyFill="1" applyBorder="1" applyAlignment="1">
      <alignment horizontal="center" vertical="center"/>
    </xf>
    <xf numFmtId="0" fontId="62" fillId="0" borderId="64" xfId="0" applyFont="1" applyFill="1" applyBorder="1" applyAlignment="1">
      <alignment horizontal="center" vertical="center"/>
    </xf>
    <xf numFmtId="0" fontId="62" fillId="104" borderId="52" xfId="0" applyFont="1" applyFill="1" applyBorder="1" applyAlignment="1" applyProtection="1">
      <alignment horizontal="center" vertical="top"/>
      <protection locked="0"/>
    </xf>
    <xf numFmtId="0" fontId="62" fillId="104" borderId="37" xfId="0" applyFont="1" applyFill="1" applyBorder="1" applyAlignment="1" applyProtection="1">
      <alignment horizontal="center" vertical="top"/>
      <protection locked="0"/>
    </xf>
    <xf numFmtId="0" fontId="94" fillId="0" borderId="14" xfId="0" applyFont="1" applyFill="1" applyBorder="1" applyAlignment="1">
      <alignment horizontal="center" vertical="center" wrapText="1"/>
    </xf>
    <xf numFmtId="0" fontId="94" fillId="0" borderId="13" xfId="0" applyFont="1" applyFill="1" applyBorder="1" applyAlignment="1">
      <alignment horizontal="center" vertical="center" wrapText="1"/>
    </xf>
    <xf numFmtId="0" fontId="62" fillId="0" borderId="390" xfId="0" applyFont="1" applyFill="1" applyBorder="1" applyAlignment="1">
      <alignment horizontal="center" vertical="center"/>
    </xf>
    <xf numFmtId="0" fontId="62" fillId="0" borderId="21" xfId="0" applyFont="1" applyFill="1" applyBorder="1" applyAlignment="1">
      <alignment horizontal="left" vertical="top"/>
    </xf>
    <xf numFmtId="0" fontId="62" fillId="0" borderId="37" xfId="0" applyFont="1" applyFill="1" applyBorder="1" applyAlignment="1">
      <alignment horizontal="left" vertical="top"/>
    </xf>
    <xf numFmtId="0" fontId="62" fillId="0" borderId="20" xfId="0" applyFont="1" applyFill="1" applyBorder="1" applyAlignment="1">
      <alignment horizontal="left" vertical="center" wrapText="1"/>
    </xf>
    <xf numFmtId="0" fontId="62" fillId="0" borderId="25"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94" fillId="0" borderId="0" xfId="0" applyFont="1" applyFill="1" applyBorder="1" applyAlignment="1">
      <alignment horizontal="left" vertical="center"/>
    </xf>
    <xf numFmtId="0" fontId="52" fillId="0" borderId="0" xfId="0" applyFont="1" applyFill="1" applyBorder="1" applyAlignment="1">
      <alignment horizontal="left" vertical="center"/>
    </xf>
    <xf numFmtId="0" fontId="52" fillId="0" borderId="48" xfId="0" applyFont="1" applyFill="1" applyBorder="1" applyAlignment="1">
      <alignment horizontal="left" vertical="center"/>
    </xf>
    <xf numFmtId="0" fontId="62" fillId="0" borderId="309" xfId="0" applyFont="1" applyFill="1" applyBorder="1" applyAlignment="1">
      <alignment horizontal="center" vertical="center"/>
    </xf>
    <xf numFmtId="0" fontId="62" fillId="0" borderId="2" xfId="0" applyFont="1" applyFill="1" applyBorder="1" applyAlignment="1">
      <alignment horizontal="center" vertical="center"/>
    </xf>
    <xf numFmtId="0" fontId="62" fillId="0" borderId="310"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36" xfId="0" applyFont="1" applyFill="1" applyBorder="1" applyAlignment="1">
      <alignment horizontal="center"/>
    </xf>
    <xf numFmtId="0" fontId="62" fillId="0" borderId="14" xfId="0" applyFont="1" applyFill="1" applyBorder="1" applyAlignment="1">
      <alignment horizontal="center"/>
    </xf>
    <xf numFmtId="0" fontId="62" fillId="104" borderId="2" xfId="0" applyFont="1" applyFill="1" applyBorder="1" applyAlignment="1" applyProtection="1">
      <alignment horizontal="left" vertical="center"/>
      <protection locked="0"/>
    </xf>
    <xf numFmtId="0" fontId="62" fillId="104" borderId="37" xfId="0" applyFont="1" applyFill="1" applyBorder="1" applyAlignment="1" applyProtection="1">
      <alignment horizontal="left" vertical="center"/>
      <protection locked="0"/>
    </xf>
    <xf numFmtId="0" fontId="62" fillId="0" borderId="36" xfId="0" applyFont="1" applyFill="1" applyBorder="1" applyAlignment="1">
      <alignment horizontal="left" vertical="center"/>
    </xf>
    <xf numFmtId="0" fontId="62" fillId="0" borderId="14" xfId="0" applyFont="1" applyFill="1" applyBorder="1" applyAlignment="1">
      <alignment horizontal="left" vertical="center"/>
    </xf>
    <xf numFmtId="0" fontId="52" fillId="0" borderId="25"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48" xfId="0" applyFont="1" applyFill="1" applyBorder="1" applyAlignment="1">
      <alignment horizontal="left" vertical="center" wrapText="1"/>
    </xf>
    <xf numFmtId="0" fontId="94" fillId="0" borderId="64" xfId="0" applyFont="1" applyFill="1" applyBorder="1" applyAlignment="1">
      <alignment horizontal="left" vertical="center" wrapText="1"/>
    </xf>
    <xf numFmtId="0" fontId="94" fillId="0" borderId="386" xfId="0" applyFont="1" applyFill="1" applyBorder="1" applyAlignment="1">
      <alignment horizontal="left" vertical="center" wrapText="1"/>
    </xf>
    <xf numFmtId="0" fontId="94" fillId="0" borderId="18" xfId="0" applyFont="1" applyFill="1" applyBorder="1" applyAlignment="1">
      <alignment horizontal="left" vertical="center" wrapText="1"/>
    </xf>
    <xf numFmtId="0" fontId="94" fillId="0" borderId="16" xfId="0" applyFont="1" applyFill="1" applyBorder="1" applyAlignment="1">
      <alignment horizontal="left" vertical="center" wrapText="1"/>
    </xf>
    <xf numFmtId="0" fontId="62" fillId="0" borderId="14" xfId="0" applyFont="1" applyFill="1" applyBorder="1" applyAlignment="1">
      <alignment horizontal="left" vertical="top"/>
    </xf>
    <xf numFmtId="0" fontId="62" fillId="0" borderId="52" xfId="0" applyFont="1" applyFill="1" applyBorder="1" applyAlignment="1">
      <alignment horizontal="left" vertical="top"/>
    </xf>
    <xf numFmtId="0" fontId="62" fillId="0" borderId="56" xfId="0" applyFont="1" applyFill="1" applyBorder="1" applyAlignment="1">
      <alignment horizontal="left" vertical="top"/>
    </xf>
    <xf numFmtId="0" fontId="94" fillId="0" borderId="36" xfId="0" applyFont="1" applyFill="1" applyBorder="1" applyAlignment="1">
      <alignment horizontal="left" vertical="center"/>
    </xf>
    <xf numFmtId="0" fontId="62" fillId="0" borderId="88" xfId="0" applyFont="1" applyFill="1" applyBorder="1" applyAlignment="1">
      <alignment horizontal="center" vertical="center"/>
    </xf>
    <xf numFmtId="0" fontId="62" fillId="0" borderId="4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389"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131" xfId="0" applyFont="1" applyFill="1" applyBorder="1" applyAlignment="1">
      <alignment horizontal="center" vertical="center"/>
    </xf>
    <xf numFmtId="0" fontId="94" fillId="0" borderId="20" xfId="0" applyFont="1" applyFill="1" applyBorder="1" applyAlignment="1">
      <alignment horizontal="center" vertical="center"/>
    </xf>
    <xf numFmtId="0" fontId="94" fillId="0" borderId="36" xfId="0" applyFont="1" applyFill="1" applyBorder="1" applyAlignment="1">
      <alignment horizontal="center" vertical="center"/>
    </xf>
    <xf numFmtId="0" fontId="94" fillId="0" borderId="61" xfId="0" applyFont="1" applyFill="1" applyBorder="1" applyAlignment="1">
      <alignment horizontal="center" vertical="center"/>
    </xf>
    <xf numFmtId="0" fontId="94" fillId="0" borderId="21" xfId="0" applyFont="1" applyFill="1" applyBorder="1" applyAlignment="1">
      <alignment horizontal="center" vertical="center"/>
    </xf>
    <xf numFmtId="0" fontId="94" fillId="0" borderId="37" xfId="0" applyFont="1" applyFill="1" applyBorder="1" applyAlignment="1">
      <alignment horizontal="center" vertical="center"/>
    </xf>
    <xf numFmtId="0" fontId="94" fillId="0" borderId="55" xfId="0" applyFont="1" applyFill="1" applyBorder="1" applyAlignment="1">
      <alignment horizontal="center" vertical="center"/>
    </xf>
    <xf numFmtId="0" fontId="62" fillId="0" borderId="256" xfId="0" applyFont="1" applyFill="1" applyBorder="1" applyAlignment="1">
      <alignment horizontal="center" vertical="center" wrapText="1"/>
    </xf>
    <xf numFmtId="0" fontId="62" fillId="0" borderId="50" xfId="0" applyFont="1" applyFill="1" applyBorder="1" applyAlignment="1">
      <alignment horizontal="left" vertical="top"/>
    </xf>
    <xf numFmtId="0" fontId="62" fillId="0" borderId="88" xfId="0" applyFont="1" applyFill="1" applyBorder="1" applyAlignment="1">
      <alignment horizontal="left" vertical="top"/>
    </xf>
    <xf numFmtId="0" fontId="52" fillId="0" borderId="320" xfId="0" applyFont="1" applyFill="1" applyBorder="1" applyAlignment="1">
      <alignment horizontal="center" vertical="center" wrapText="1"/>
    </xf>
    <xf numFmtId="0" fontId="52" fillId="0" borderId="319" xfId="0" applyFont="1" applyFill="1" applyBorder="1" applyAlignment="1">
      <alignment horizontal="center" vertical="center" wrapText="1"/>
    </xf>
    <xf numFmtId="0" fontId="52" fillId="0" borderId="318" xfId="0" applyFont="1" applyFill="1" applyBorder="1" applyAlignment="1">
      <alignment horizontal="center" vertical="center" wrapText="1"/>
    </xf>
    <xf numFmtId="0" fontId="62" fillId="104" borderId="52" xfId="0" applyFont="1" applyFill="1" applyBorder="1" applyAlignment="1" applyProtection="1">
      <alignment horizontal="left" vertical="center"/>
      <protection locked="0"/>
    </xf>
    <xf numFmtId="0" fontId="94" fillId="0" borderId="309" xfId="0" applyFont="1" applyFill="1" applyBorder="1" applyAlignment="1">
      <alignment horizontal="center" vertical="center" wrapText="1"/>
    </xf>
    <xf numFmtId="0" fontId="94" fillId="0" borderId="2" xfId="0" applyFont="1" applyFill="1" applyBorder="1" applyAlignment="1">
      <alignment horizontal="center" vertical="center" wrapText="1"/>
    </xf>
    <xf numFmtId="0" fontId="94" fillId="0" borderId="388" xfId="0" applyFont="1" applyFill="1" applyBorder="1" applyAlignment="1">
      <alignment horizontal="center" vertical="center" wrapText="1"/>
    </xf>
    <xf numFmtId="0" fontId="182" fillId="104" borderId="2" xfId="0" applyFont="1" applyFill="1" applyBorder="1" applyAlignment="1" applyProtection="1">
      <alignment horizontal="right" vertical="center"/>
      <protection locked="0"/>
    </xf>
    <xf numFmtId="0" fontId="62" fillId="0" borderId="37" xfId="0" applyFont="1" applyFill="1" applyBorder="1" applyAlignment="1">
      <alignment horizontal="center"/>
    </xf>
    <xf numFmtId="0" fontId="62" fillId="0" borderId="15" xfId="0" applyFont="1" applyFill="1" applyBorder="1" applyAlignment="1">
      <alignment horizontal="center"/>
    </xf>
    <xf numFmtId="0" fontId="62" fillId="0" borderId="79" xfId="0" applyFont="1" applyFill="1" applyBorder="1" applyAlignment="1">
      <alignment horizontal="left" vertical="center"/>
    </xf>
    <xf numFmtId="0" fontId="62" fillId="0" borderId="53" xfId="0" applyFont="1" applyFill="1" applyBorder="1" applyAlignment="1">
      <alignment horizontal="left" vertical="center"/>
    </xf>
    <xf numFmtId="0" fontId="62" fillId="0" borderId="58" xfId="0" applyFont="1" applyFill="1" applyBorder="1" applyAlignment="1">
      <alignment horizontal="left" vertical="center"/>
    </xf>
    <xf numFmtId="0" fontId="182" fillId="104" borderId="21" xfId="0" applyFont="1" applyFill="1" applyBorder="1" applyAlignment="1" applyProtection="1">
      <alignment horizontal="right" vertical="center"/>
      <protection locked="0"/>
    </xf>
    <xf numFmtId="0" fontId="182" fillId="104" borderId="37" xfId="0" applyFont="1" applyFill="1" applyBorder="1" applyAlignment="1" applyProtection="1">
      <alignment horizontal="right" vertical="center"/>
      <protection locked="0"/>
    </xf>
    <xf numFmtId="0" fontId="62" fillId="104" borderId="54" xfId="0" applyFont="1" applyFill="1" applyBorder="1" applyAlignment="1" applyProtection="1">
      <alignment horizontal="left" vertical="center"/>
      <protection locked="0"/>
    </xf>
    <xf numFmtId="0" fontId="62" fillId="104" borderId="22" xfId="0" applyFont="1" applyFill="1" applyBorder="1" applyAlignment="1" applyProtection="1">
      <alignment horizontal="center" vertical="center"/>
      <protection locked="0"/>
    </xf>
    <xf numFmtId="0" fontId="184" fillId="104" borderId="27" xfId="0" applyFont="1" applyFill="1" applyBorder="1" applyAlignment="1" applyProtection="1">
      <alignment horizontal="right" vertical="top"/>
      <protection locked="0"/>
    </xf>
    <xf numFmtId="0" fontId="59" fillId="104" borderId="230" xfId="173" applyFont="1" applyFill="1" applyBorder="1" applyProtection="1">
      <alignment vertical="center"/>
      <protection locked="0"/>
    </xf>
    <xf numFmtId="0" fontId="59" fillId="104" borderId="18" xfId="173" applyFont="1" applyFill="1" applyBorder="1" applyProtection="1">
      <alignment vertical="center"/>
      <protection locked="0"/>
    </xf>
    <xf numFmtId="0" fontId="59" fillId="104" borderId="231" xfId="173" applyFont="1" applyFill="1" applyBorder="1" applyProtection="1">
      <alignment vertical="center"/>
      <protection locked="0"/>
    </xf>
    <xf numFmtId="0" fontId="59" fillId="104" borderId="80" xfId="173" applyFont="1" applyFill="1" applyBorder="1" applyProtection="1">
      <alignment vertical="center"/>
      <protection locked="0"/>
    </xf>
    <xf numFmtId="0" fontId="57" fillId="104" borderId="230" xfId="173" applyFont="1" applyFill="1" applyBorder="1" applyAlignment="1" applyProtection="1">
      <alignment vertical="top" wrapText="1"/>
      <protection locked="0"/>
    </xf>
    <xf numFmtId="0" fontId="57" fillId="104" borderId="18" xfId="173" applyFont="1" applyFill="1" applyBorder="1" applyAlignment="1" applyProtection="1">
      <alignment vertical="top" wrapText="1"/>
      <protection locked="0"/>
    </xf>
    <xf numFmtId="0" fontId="54" fillId="0" borderId="0" xfId="173" applyFont="1" applyAlignment="1">
      <alignment horizontal="right" vertical="center"/>
    </xf>
    <xf numFmtId="38" fontId="54" fillId="0" borderId="46" xfId="173" applyNumberFormat="1" applyFont="1" applyBorder="1" applyAlignment="1">
      <alignment horizontal="right" vertical="center"/>
    </xf>
    <xf numFmtId="0" fontId="54" fillId="0" borderId="46" xfId="173" applyFont="1" applyBorder="1" applyAlignment="1">
      <alignment horizontal="right" vertical="center"/>
    </xf>
    <xf numFmtId="0" fontId="54" fillId="0" borderId="0" xfId="173" applyFont="1" applyAlignment="1">
      <alignment horizontal="center" vertical="center"/>
    </xf>
    <xf numFmtId="0" fontId="54" fillId="0" borderId="0" xfId="173" applyFont="1" applyAlignment="1">
      <alignment horizontal="left" vertical="center"/>
    </xf>
    <xf numFmtId="0" fontId="57" fillId="104" borderId="232" xfId="173" applyFont="1" applyFill="1" applyBorder="1" applyAlignment="1" applyProtection="1">
      <alignment horizontal="center" vertical="center" wrapText="1"/>
      <protection locked="0"/>
    </xf>
    <xf numFmtId="0" fontId="57" fillId="104" borderId="233" xfId="173" applyFont="1" applyFill="1" applyBorder="1" applyAlignment="1" applyProtection="1">
      <alignment horizontal="center" vertical="center" wrapText="1"/>
      <protection locked="0"/>
    </xf>
    <xf numFmtId="0" fontId="57" fillId="104" borderId="230" xfId="173" applyFont="1" applyFill="1" applyBorder="1" applyAlignment="1" applyProtection="1">
      <alignment horizontal="center" vertical="center"/>
      <protection locked="0"/>
    </xf>
    <xf numFmtId="0" fontId="57" fillId="104" borderId="18" xfId="173" applyFont="1" applyFill="1" applyBorder="1" applyAlignment="1" applyProtection="1">
      <alignment horizontal="center" vertical="center"/>
      <protection locked="0"/>
    </xf>
    <xf numFmtId="0" fontId="57" fillId="104" borderId="230" xfId="173" applyFont="1" applyFill="1" applyBorder="1" applyAlignment="1" applyProtection="1">
      <alignment vertical="center"/>
      <protection locked="0"/>
    </xf>
    <xf numFmtId="0" fontId="57" fillId="104" borderId="3" xfId="173" applyFont="1" applyFill="1" applyBorder="1" applyAlignment="1" applyProtection="1">
      <alignment vertical="center"/>
      <protection locked="0"/>
    </xf>
    <xf numFmtId="0" fontId="57" fillId="104" borderId="74" xfId="173" applyFont="1" applyFill="1" applyBorder="1" applyAlignment="1" applyProtection="1">
      <alignment vertical="center"/>
      <protection locked="0"/>
    </xf>
    <xf numFmtId="0" fontId="59" fillId="104" borderId="230" xfId="173" applyFont="1" applyFill="1" applyBorder="1" applyAlignment="1" applyProtection="1">
      <alignment vertical="center"/>
      <protection locked="0"/>
    </xf>
    <xf numFmtId="0" fontId="59" fillId="104" borderId="18" xfId="173" applyFont="1" applyFill="1" applyBorder="1" applyAlignment="1" applyProtection="1">
      <alignment vertical="center"/>
      <protection locked="0"/>
    </xf>
    <xf numFmtId="0" fontId="54" fillId="0" borderId="0" xfId="173" applyFont="1" applyAlignment="1">
      <alignment vertical="center"/>
    </xf>
    <xf numFmtId="0" fontId="54" fillId="104" borderId="0" xfId="173" applyFont="1" applyFill="1" applyAlignment="1" applyProtection="1">
      <alignment horizontal="center" vertical="center"/>
      <protection locked="0"/>
    </xf>
    <xf numFmtId="0" fontId="54" fillId="0" borderId="0" xfId="173" applyFont="1">
      <alignment vertical="center"/>
    </xf>
    <xf numFmtId="0" fontId="54" fillId="0" borderId="0" xfId="173" applyFont="1" applyAlignment="1">
      <alignment horizontal="left" vertical="center" indent="3"/>
    </xf>
    <xf numFmtId="183" fontId="54" fillId="0" borderId="0" xfId="173" applyNumberFormat="1" applyFont="1" applyAlignment="1">
      <alignment horizontal="left" vertical="center"/>
    </xf>
    <xf numFmtId="0" fontId="52" fillId="0" borderId="0" xfId="173" applyFont="1" applyBorder="1" applyAlignment="1">
      <alignment horizontal="center" vertical="center"/>
    </xf>
    <xf numFmtId="0" fontId="52" fillId="0" borderId="16" xfId="173" applyFont="1" applyBorder="1" applyAlignment="1">
      <alignment horizontal="center" vertical="center"/>
    </xf>
    <xf numFmtId="184" fontId="51" fillId="0" borderId="0" xfId="173" applyNumberFormat="1" applyFont="1" applyAlignment="1">
      <alignment horizontal="center" vertical="center" shrinkToFit="1"/>
    </xf>
    <xf numFmtId="0" fontId="54" fillId="0" borderId="0" xfId="173" applyFont="1" applyAlignment="1">
      <alignment horizontal="center" vertical="center" shrinkToFit="1"/>
    </xf>
    <xf numFmtId="0" fontId="51" fillId="0" borderId="16" xfId="173" applyFont="1" applyBorder="1" applyAlignment="1">
      <alignment horizontal="center" vertical="center"/>
    </xf>
    <xf numFmtId="0" fontId="54" fillId="0" borderId="0" xfId="173" applyFont="1" applyAlignment="1">
      <alignment horizontal="left" vertical="center" indent="4"/>
    </xf>
    <xf numFmtId="0" fontId="51" fillId="0" borderId="0" xfId="173" applyFont="1" applyAlignment="1">
      <alignment horizontal="center" vertical="center" shrinkToFit="1"/>
    </xf>
    <xf numFmtId="0" fontId="102" fillId="0" borderId="0" xfId="53" applyFont="1" applyAlignment="1">
      <alignment horizontal="right" vertical="center"/>
    </xf>
    <xf numFmtId="0" fontId="104" fillId="0" borderId="0" xfId="53" applyFont="1" applyAlignment="1">
      <alignment horizontal="left" vertical="center"/>
    </xf>
    <xf numFmtId="0" fontId="104" fillId="0" borderId="0" xfId="53" applyFont="1" applyAlignment="1">
      <alignment horizontal="distributed" vertical="top"/>
    </xf>
    <xf numFmtId="0" fontId="104" fillId="0" borderId="0" xfId="53" applyFont="1" applyAlignment="1">
      <alignment horizontal="left" vertical="center" wrapText="1"/>
    </xf>
    <xf numFmtId="0" fontId="104" fillId="0" borderId="0" xfId="53" applyFont="1" applyAlignment="1">
      <alignment horizontal="distributed" vertical="center"/>
    </xf>
    <xf numFmtId="0" fontId="104" fillId="104" borderId="0" xfId="53" applyFont="1" applyFill="1" applyAlignment="1" applyProtection="1">
      <alignment horizontal="right" vertical="center"/>
      <protection locked="0"/>
    </xf>
    <xf numFmtId="0" fontId="102" fillId="0" borderId="3" xfId="53" applyFont="1" applyBorder="1" applyAlignment="1">
      <alignment horizontal="left" vertical="center"/>
    </xf>
    <xf numFmtId="0" fontId="102" fillId="0" borderId="18" xfId="53" applyFont="1" applyBorder="1" applyAlignment="1">
      <alignment horizontal="left" vertical="center"/>
    </xf>
    <xf numFmtId="0" fontId="102" fillId="104" borderId="3" xfId="53" applyFont="1" applyFill="1" applyBorder="1" applyAlignment="1" applyProtection="1">
      <alignment horizontal="left" vertical="center"/>
      <protection locked="0"/>
    </xf>
    <xf numFmtId="0" fontId="102" fillId="104" borderId="18" xfId="53" applyFont="1" applyFill="1" applyBorder="1" applyAlignment="1" applyProtection="1">
      <alignment horizontal="left" vertical="center"/>
      <protection locked="0"/>
    </xf>
    <xf numFmtId="0" fontId="102" fillId="0" borderId="75" xfId="53" applyFont="1" applyBorder="1" applyAlignment="1">
      <alignment horizontal="left" vertical="center"/>
    </xf>
    <xf numFmtId="0" fontId="102" fillId="0" borderId="76" xfId="53" applyFont="1" applyBorder="1" applyAlignment="1">
      <alignment horizontal="left" vertical="center"/>
    </xf>
    <xf numFmtId="0" fontId="102" fillId="104" borderId="75" xfId="53" applyFont="1" applyFill="1" applyBorder="1" applyAlignment="1" applyProtection="1">
      <alignment horizontal="left" vertical="center"/>
      <protection locked="0"/>
    </xf>
    <xf numFmtId="0" fontId="102" fillId="104" borderId="76" xfId="53" applyFont="1" applyFill="1" applyBorder="1" applyAlignment="1" applyProtection="1">
      <alignment horizontal="left" vertical="center"/>
      <protection locked="0"/>
    </xf>
    <xf numFmtId="0" fontId="102" fillId="0" borderId="114" xfId="53" applyFont="1" applyBorder="1" applyAlignment="1">
      <alignment horizontal="left" vertical="center" wrapText="1"/>
    </xf>
    <xf numFmtId="0" fontId="102" fillId="0" borderId="70" xfId="53" applyFont="1" applyBorder="1" applyAlignment="1">
      <alignment horizontal="left" vertical="center" wrapText="1"/>
    </xf>
    <xf numFmtId="0" fontId="102" fillId="0" borderId="71" xfId="53" applyFont="1" applyBorder="1" applyAlignment="1">
      <alignment horizontal="left" vertical="center" wrapText="1"/>
    </xf>
    <xf numFmtId="0" fontId="102" fillId="104" borderId="70" xfId="53" applyFont="1" applyFill="1" applyBorder="1" applyAlignment="1" applyProtection="1">
      <alignment horizontal="left" vertical="center"/>
      <protection locked="0"/>
    </xf>
    <xf numFmtId="0" fontId="102" fillId="104" borderId="71" xfId="53" applyFont="1" applyFill="1" applyBorder="1" applyAlignment="1" applyProtection="1">
      <alignment horizontal="left" vertical="center"/>
      <protection locked="0"/>
    </xf>
    <xf numFmtId="58" fontId="102" fillId="0" borderId="0" xfId="53" applyNumberFormat="1" applyFont="1" applyAlignment="1">
      <alignment horizontal="distributed" vertical="center"/>
    </xf>
    <xf numFmtId="0" fontId="102" fillId="0" borderId="17" xfId="53" applyFont="1" applyBorder="1" applyAlignment="1">
      <alignment horizontal="center" vertical="center"/>
    </xf>
    <xf numFmtId="0" fontId="102" fillId="0" borderId="3" xfId="53" applyFont="1" applyBorder="1" applyAlignment="1">
      <alignment horizontal="center" vertical="center"/>
    </xf>
    <xf numFmtId="0" fontId="102" fillId="0" borderId="18" xfId="53" applyFont="1" applyBorder="1" applyAlignment="1">
      <alignment horizontal="center" vertical="center"/>
    </xf>
    <xf numFmtId="0" fontId="102" fillId="0" borderId="0" xfId="53" applyFont="1" applyAlignment="1">
      <alignment horizontal="distributed" vertical="center"/>
    </xf>
    <xf numFmtId="0" fontId="105" fillId="0" borderId="0" xfId="53" applyFont="1" applyAlignment="1">
      <alignment horizontal="center" vertical="center"/>
    </xf>
    <xf numFmtId="0" fontId="106" fillId="0" borderId="0" xfId="53" applyFont="1" applyAlignment="1">
      <alignment horizontal="center" vertical="center"/>
    </xf>
    <xf numFmtId="0" fontId="102" fillId="0" borderId="0" xfId="53" applyFont="1" applyAlignment="1">
      <alignment horizontal="left" vertical="center"/>
    </xf>
    <xf numFmtId="0" fontId="51" fillId="0" borderId="319" xfId="0" applyFont="1" applyFill="1" applyBorder="1" applyAlignment="1">
      <alignment horizontal="center" vertical="center" wrapText="1"/>
    </xf>
    <xf numFmtId="0" fontId="51" fillId="0" borderId="318" xfId="0" applyFont="1" applyFill="1" applyBorder="1" applyAlignment="1">
      <alignment horizontal="center" vertical="center" wrapText="1"/>
    </xf>
    <xf numFmtId="0" fontId="51" fillId="0" borderId="422" xfId="0" applyFont="1" applyFill="1" applyBorder="1" applyAlignment="1">
      <alignment horizontal="center" vertical="center" shrinkToFit="1"/>
    </xf>
    <xf numFmtId="0" fontId="51" fillId="0" borderId="428" xfId="0" applyFont="1" applyFill="1" applyBorder="1" applyAlignment="1">
      <alignment horizontal="center" vertical="center" shrinkToFit="1"/>
    </xf>
    <xf numFmtId="0" fontId="51" fillId="0" borderId="319" xfId="0" applyFont="1" applyFill="1" applyBorder="1" applyAlignment="1">
      <alignment horizontal="center" vertical="center" shrinkToFit="1"/>
    </xf>
    <xf numFmtId="0" fontId="51" fillId="0" borderId="17" xfId="0" applyFont="1" applyFill="1" applyBorder="1" applyAlignment="1">
      <alignment horizontal="center" vertical="center" shrinkToFit="1"/>
    </xf>
    <xf numFmtId="0" fontId="51" fillId="0" borderId="74" xfId="0" applyFont="1" applyFill="1" applyBorder="1" applyAlignment="1">
      <alignment horizontal="center" vertical="center" shrinkToFit="1"/>
    </xf>
    <xf numFmtId="0" fontId="51" fillId="0" borderId="288" xfId="0" applyFont="1" applyFill="1" applyBorder="1" applyAlignment="1">
      <alignment horizontal="center" vertical="center" shrinkToFit="1"/>
    </xf>
    <xf numFmtId="0" fontId="51" fillId="0" borderId="81" xfId="0" applyFont="1" applyFill="1" applyBorder="1" applyAlignment="1">
      <alignment horizontal="center" vertical="center" shrinkToFit="1"/>
    </xf>
    <xf numFmtId="0" fontId="51" fillId="0" borderId="421" xfId="0" applyFont="1" applyFill="1" applyBorder="1" applyAlignment="1">
      <alignment horizontal="center" vertical="center" shrinkToFit="1"/>
    </xf>
    <xf numFmtId="0" fontId="51" fillId="0" borderId="425" xfId="0" applyFont="1" applyFill="1" applyBorder="1" applyAlignment="1">
      <alignment horizontal="center" vertical="center" shrinkToFit="1"/>
    </xf>
    <xf numFmtId="0" fontId="51" fillId="0" borderId="426" xfId="0" applyFont="1" applyFill="1" applyBorder="1" applyAlignment="1">
      <alignment horizontal="center" vertical="center" shrinkToFit="1"/>
    </xf>
    <xf numFmtId="0" fontId="51" fillId="0" borderId="427" xfId="0" applyFont="1" applyFill="1" applyBorder="1" applyAlignment="1">
      <alignment horizontal="center" vertical="center" shrinkToFit="1"/>
    </xf>
    <xf numFmtId="0" fontId="62" fillId="0" borderId="37" xfId="0" applyFont="1" applyFill="1" applyBorder="1" applyAlignment="1">
      <alignment horizontal="center" vertical="center" wrapText="1" shrinkToFit="1"/>
    </xf>
    <xf numFmtId="0" fontId="62" fillId="0" borderId="55" xfId="0" applyFont="1" applyFill="1" applyBorder="1" applyAlignment="1">
      <alignment horizontal="center" vertical="center" wrapText="1" shrinkToFit="1"/>
    </xf>
    <xf numFmtId="0" fontId="51" fillId="0" borderId="320" xfId="0" applyFont="1" applyFill="1" applyBorder="1" applyAlignment="1">
      <alignment horizontal="center" vertical="center" wrapText="1"/>
    </xf>
    <xf numFmtId="0" fontId="51" fillId="0" borderId="423" xfId="0" applyFont="1" applyFill="1" applyBorder="1" applyAlignment="1">
      <alignment horizontal="center" vertical="center" shrinkToFit="1"/>
    </xf>
    <xf numFmtId="0" fontId="51" fillId="0" borderId="424" xfId="0" applyFont="1" applyFill="1" applyBorder="1" applyAlignment="1">
      <alignment horizontal="center" vertical="center" shrinkToFit="1"/>
    </xf>
    <xf numFmtId="0" fontId="61" fillId="0" borderId="0" xfId="0" applyFont="1" applyAlignment="1">
      <alignment horizontal="center" vertical="center"/>
    </xf>
    <xf numFmtId="0" fontId="51" fillId="0" borderId="0" xfId="0" applyFont="1" applyAlignment="1">
      <alignment horizontal="center" vertical="center"/>
    </xf>
    <xf numFmtId="0" fontId="51" fillId="0" borderId="0" xfId="0" applyFont="1" applyAlignment="1">
      <alignment horizontal="left" shrinkToFit="1"/>
    </xf>
    <xf numFmtId="0" fontId="51" fillId="0" borderId="0" xfId="0" applyFont="1" applyAlignment="1">
      <alignment vertical="center" wrapText="1"/>
    </xf>
    <xf numFmtId="0" fontId="51" fillId="0" borderId="393" xfId="0" applyFont="1" applyBorder="1" applyAlignment="1">
      <alignment horizontal="center" vertical="center"/>
    </xf>
    <xf numFmtId="0" fontId="51" fillId="0" borderId="392" xfId="0" applyFont="1" applyBorder="1" applyAlignment="1">
      <alignment horizontal="center" vertical="center"/>
    </xf>
    <xf numFmtId="0" fontId="51" fillId="0" borderId="391" xfId="0" applyFont="1" applyBorder="1" applyAlignment="1">
      <alignment horizontal="center" vertical="center"/>
    </xf>
    <xf numFmtId="0" fontId="51" fillId="0" borderId="0" xfId="0" applyFont="1" applyAlignment="1">
      <alignment horizontal="left" vertical="center"/>
    </xf>
    <xf numFmtId="0" fontId="51" fillId="0" borderId="309" xfId="0" applyFont="1" applyBorder="1" applyAlignment="1">
      <alignment horizontal="center" vertical="center"/>
    </xf>
    <xf numFmtId="0" fontId="51" fillId="0" borderId="310" xfId="0" applyFont="1" applyBorder="1" applyAlignment="1">
      <alignment horizontal="center" vertical="center"/>
    </xf>
    <xf numFmtId="0" fontId="51" fillId="0" borderId="46" xfId="0" applyFont="1" applyBorder="1" applyAlignment="1">
      <alignment horizontal="left" vertical="center"/>
    </xf>
    <xf numFmtId="0" fontId="51" fillId="104" borderId="309" xfId="0" applyFont="1" applyFill="1" applyBorder="1" applyAlignment="1">
      <alignment horizontal="center" vertical="center"/>
    </xf>
    <xf numFmtId="0" fontId="51" fillId="104" borderId="310" xfId="0" applyFont="1" applyFill="1" applyBorder="1" applyAlignment="1">
      <alignment horizontal="center" vertical="center"/>
    </xf>
    <xf numFmtId="0" fontId="51" fillId="104" borderId="0" xfId="0" applyFont="1" applyFill="1" applyAlignment="1" applyProtection="1">
      <alignment horizontal="right"/>
      <protection locked="0"/>
    </xf>
    <xf numFmtId="0" fontId="51" fillId="0" borderId="21" xfId="0" applyFont="1" applyFill="1" applyBorder="1" applyAlignment="1">
      <alignment horizontal="center" vertical="center" shrinkToFit="1"/>
    </xf>
    <xf numFmtId="0" fontId="51" fillId="0" borderId="55" xfId="0" applyFont="1" applyFill="1" applyBorder="1" applyAlignment="1">
      <alignment horizontal="center" vertical="center" shrinkToFit="1"/>
    </xf>
    <xf numFmtId="0" fontId="51" fillId="0" borderId="403" xfId="0" applyFont="1" applyFill="1" applyBorder="1" applyAlignment="1">
      <alignment horizontal="center" vertical="center" shrinkToFit="1"/>
    </xf>
    <xf numFmtId="0" fontId="51" fillId="0" borderId="309" xfId="0" applyFont="1" applyFill="1" applyBorder="1" applyAlignment="1">
      <alignment horizontal="center" vertical="center" wrapText="1"/>
    </xf>
    <xf numFmtId="0" fontId="51" fillId="0" borderId="310" xfId="0" applyFont="1" applyFill="1" applyBorder="1" applyAlignment="1">
      <alignment horizontal="center" vertical="center" wrapText="1"/>
    </xf>
    <xf numFmtId="0" fontId="51" fillId="0" borderId="309" xfId="0" applyFont="1" applyFill="1" applyBorder="1" applyAlignment="1">
      <alignment horizontal="center" vertical="center"/>
    </xf>
    <xf numFmtId="0" fontId="51" fillId="0" borderId="2" xfId="0" applyFont="1" applyFill="1" applyBorder="1" applyAlignment="1">
      <alignment horizontal="center" vertical="center"/>
    </xf>
    <xf numFmtId="0" fontId="51" fillId="0" borderId="310" xfId="0" applyFont="1" applyFill="1" applyBorder="1" applyAlignment="1">
      <alignment horizontal="center" vertical="center"/>
    </xf>
    <xf numFmtId="0" fontId="0" fillId="104" borderId="0" xfId="0" applyFill="1" applyAlignment="1" applyProtection="1">
      <alignment horizontal="right" vertical="center"/>
      <protection locked="0"/>
    </xf>
    <xf numFmtId="0" fontId="51" fillId="104" borderId="17" xfId="153" applyFont="1" applyFill="1" applyBorder="1" applyAlignment="1" applyProtection="1">
      <alignment horizontal="left" vertical="center" indent="1" shrinkToFit="1"/>
      <protection locked="0"/>
    </xf>
    <xf numFmtId="0" fontId="51" fillId="104" borderId="3" xfId="153" applyFont="1" applyFill="1" applyBorder="1" applyAlignment="1" applyProtection="1">
      <alignment horizontal="left" vertical="center" indent="1" shrinkToFit="1"/>
      <protection locked="0"/>
    </xf>
    <xf numFmtId="0" fontId="51" fillId="104" borderId="18" xfId="153" applyFont="1" applyFill="1" applyBorder="1" applyAlignment="1" applyProtection="1">
      <alignment horizontal="left" vertical="center" indent="1" shrinkToFit="1"/>
      <protection locked="0"/>
    </xf>
    <xf numFmtId="0" fontId="51" fillId="104" borderId="17" xfId="153" applyFont="1" applyFill="1" applyBorder="1" applyAlignment="1" applyProtection="1">
      <alignment horizontal="left" vertical="center" indent="1"/>
      <protection locked="0"/>
    </xf>
    <xf numFmtId="0" fontId="51" fillId="104" borderId="3" xfId="153" applyFont="1" applyFill="1" applyBorder="1" applyAlignment="1" applyProtection="1">
      <alignment horizontal="left" vertical="center" indent="1"/>
      <protection locked="0"/>
    </xf>
    <xf numFmtId="0" fontId="51" fillId="104" borderId="18" xfId="153" applyFont="1" applyFill="1" applyBorder="1" applyAlignment="1" applyProtection="1">
      <alignment horizontal="left" vertical="center" indent="1"/>
      <protection locked="0"/>
    </xf>
    <xf numFmtId="0" fontId="12" fillId="104" borderId="3" xfId="153" applyFill="1" applyBorder="1" applyAlignment="1" applyProtection="1">
      <alignment horizontal="left" indent="1"/>
      <protection locked="0"/>
    </xf>
    <xf numFmtId="0" fontId="12" fillId="104" borderId="18" xfId="153" applyFill="1" applyBorder="1" applyAlignment="1" applyProtection="1">
      <alignment horizontal="left" indent="1"/>
      <protection locked="0"/>
    </xf>
    <xf numFmtId="0" fontId="21" fillId="0" borderId="0" xfId="153" applyFont="1" applyAlignment="1">
      <alignment horizontal="center" vertical="center"/>
    </xf>
    <xf numFmtId="0" fontId="51" fillId="0" borderId="0" xfId="153" applyFont="1" applyAlignment="1">
      <alignment vertical="center" wrapText="1"/>
    </xf>
    <xf numFmtId="0" fontId="51" fillId="0" borderId="37" xfId="153" applyFont="1" applyBorder="1" applyAlignment="1">
      <alignment horizontal="center" vertical="center"/>
    </xf>
    <xf numFmtId="0" fontId="12" fillId="0" borderId="37" xfId="153" applyBorder="1" applyAlignment="1"/>
    <xf numFmtId="0" fontId="51" fillId="0" borderId="17" xfId="153" applyFont="1" applyBorder="1" applyAlignment="1">
      <alignment horizontal="center" vertical="center"/>
    </xf>
    <xf numFmtId="0" fontId="51" fillId="0" borderId="3" xfId="153" applyFont="1" applyBorder="1" applyAlignment="1">
      <alignment horizontal="center" vertical="center"/>
    </xf>
    <xf numFmtId="0" fontId="51" fillId="0" borderId="18" xfId="153" applyFont="1" applyBorder="1" applyAlignment="1">
      <alignment horizontal="center" vertical="center"/>
    </xf>
    <xf numFmtId="0" fontId="12" fillId="0" borderId="3" xfId="153" applyBorder="1" applyAlignment="1">
      <alignment horizontal="center" vertical="center"/>
    </xf>
    <xf numFmtId="0" fontId="12" fillId="0" borderId="18" xfId="153" applyBorder="1" applyAlignment="1">
      <alignment horizontal="center" vertical="center"/>
    </xf>
    <xf numFmtId="0" fontId="12" fillId="0" borderId="3" xfId="153" applyBorder="1" applyAlignment="1"/>
    <xf numFmtId="0" fontId="12" fillId="0" borderId="18" xfId="153" applyBorder="1" applyAlignment="1"/>
    <xf numFmtId="0" fontId="51" fillId="104" borderId="0" xfId="153" applyFont="1" applyFill="1" applyAlignment="1" applyProtection="1">
      <alignment horizontal="right"/>
      <protection locked="0"/>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183" fontId="34" fillId="0" borderId="0" xfId="0" applyNumberFormat="1" applyFont="1" applyBorder="1" applyAlignment="1">
      <alignment horizontal="left" vertical="center"/>
    </xf>
    <xf numFmtId="0" fontId="0" fillId="0" borderId="198" xfId="0" applyBorder="1" applyAlignment="1">
      <alignment horizontal="center" vertical="top"/>
    </xf>
    <xf numFmtId="0" fontId="0" fillId="0" borderId="197" xfId="0" applyBorder="1" applyAlignment="1">
      <alignment horizontal="center" vertical="top"/>
    </xf>
    <xf numFmtId="0" fontId="0" fillId="0" borderId="273" xfId="0" applyBorder="1" applyAlignment="1">
      <alignment horizontal="center" vertical="top"/>
    </xf>
    <xf numFmtId="0" fontId="0" fillId="0" borderId="326" xfId="0" applyBorder="1" applyAlignment="1">
      <alignment horizontal="center" vertical="center"/>
    </xf>
    <xf numFmtId="0" fontId="0" fillId="0" borderId="197" xfId="0" applyBorder="1" applyAlignment="1">
      <alignment horizontal="center" vertical="center"/>
    </xf>
    <xf numFmtId="0" fontId="0" fillId="0" borderId="325" xfId="0" applyBorder="1" applyAlignment="1">
      <alignment horizontal="center"/>
    </xf>
    <xf numFmtId="0" fontId="0" fillId="0" borderId="326" xfId="0" applyBorder="1" applyAlignment="1">
      <alignment horizontal="center"/>
    </xf>
    <xf numFmtId="0" fontId="21" fillId="0" borderId="0" xfId="0" applyFont="1" applyAlignment="1">
      <alignment horizontal="center" vertical="center"/>
    </xf>
    <xf numFmtId="0" fontId="0" fillId="0" borderId="235" xfId="0" applyBorder="1" applyAlignment="1">
      <alignment horizontal="center"/>
    </xf>
    <xf numFmtId="0" fontId="0" fillId="0" borderId="236" xfId="0" applyBorder="1" applyAlignment="1">
      <alignment horizontal="center"/>
    </xf>
    <xf numFmtId="0" fontId="0" fillId="0" borderId="31" xfId="0" applyBorder="1" applyAlignment="1">
      <alignment horizontal="center"/>
    </xf>
    <xf numFmtId="0" fontId="0" fillId="0" borderId="237" xfId="0" applyBorder="1" applyAlignment="1">
      <alignment horizontal="center" vertical="center"/>
    </xf>
    <xf numFmtId="0" fontId="0" fillId="0" borderId="31" xfId="0" applyBorder="1" applyAlignment="1">
      <alignment horizontal="center" vertical="center"/>
    </xf>
    <xf numFmtId="0" fontId="0" fillId="0" borderId="235" xfId="0" applyBorder="1" applyAlignment="1">
      <alignment horizontal="center" vertical="center"/>
    </xf>
    <xf numFmtId="0" fontId="0" fillId="0" borderId="236" xfId="0" applyBorder="1" applyAlignment="1">
      <alignment horizontal="center" vertical="center"/>
    </xf>
    <xf numFmtId="0" fontId="0" fillId="0" borderId="219" xfId="0" applyBorder="1" applyAlignment="1">
      <alignment horizontal="center" vertical="center"/>
    </xf>
    <xf numFmtId="0" fontId="0" fillId="0" borderId="238" xfId="0" applyBorder="1" applyAlignment="1">
      <alignment horizontal="center" vertical="center"/>
    </xf>
    <xf numFmtId="0" fontId="0" fillId="0" borderId="25" xfId="0" applyBorder="1" applyAlignment="1">
      <alignment horizontal="center" vertical="center" textRotation="255"/>
    </xf>
    <xf numFmtId="0" fontId="0" fillId="0" borderId="21" xfId="0" applyBorder="1" applyAlignment="1">
      <alignment horizontal="center" vertical="center" textRotation="255"/>
    </xf>
    <xf numFmtId="0" fontId="0" fillId="0" borderId="220" xfId="0" applyBorder="1" applyAlignment="1">
      <alignment horizontal="center" vertical="center"/>
    </xf>
    <xf numFmtId="0" fontId="0" fillId="0" borderId="239" xfId="0" applyBorder="1" applyAlignment="1">
      <alignment horizontal="center" vertical="center"/>
    </xf>
    <xf numFmtId="0" fontId="0" fillId="0" borderId="223" xfId="0" applyBorder="1" applyAlignment="1">
      <alignment horizontal="center" vertical="center"/>
    </xf>
    <xf numFmtId="0" fontId="0" fillId="0" borderId="221"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104" borderId="0" xfId="0" applyFill="1" applyAlignment="1" applyProtection="1">
      <alignment horizontal="center" vertical="center"/>
      <protection locked="0"/>
    </xf>
    <xf numFmtId="0" fontId="0" fillId="0" borderId="306" xfId="0" applyBorder="1" applyAlignment="1">
      <alignment horizontal="center"/>
    </xf>
    <xf numFmtId="0" fontId="0" fillId="0" borderId="307" xfId="0" applyBorder="1" applyAlignment="1">
      <alignment horizontal="center"/>
    </xf>
    <xf numFmtId="0" fontId="0" fillId="0" borderId="227" xfId="0" applyBorder="1" applyAlignment="1">
      <alignment horizontal="center"/>
    </xf>
    <xf numFmtId="0" fontId="0" fillId="0" borderId="228" xfId="0" applyBorder="1" applyAlignment="1">
      <alignment horizontal="center"/>
    </xf>
    <xf numFmtId="0" fontId="0" fillId="0" borderId="218" xfId="0" applyBorder="1" applyAlignment="1">
      <alignment horizontal="center" vertical="center"/>
    </xf>
    <xf numFmtId="0" fontId="0" fillId="0" borderId="234" xfId="0" applyBorder="1" applyAlignment="1">
      <alignment horizontal="center" vertical="center"/>
    </xf>
    <xf numFmtId="0" fontId="0" fillId="0" borderId="198" xfId="0" applyBorder="1" applyAlignment="1">
      <alignment horizontal="center"/>
    </xf>
    <xf numFmtId="0" fontId="0" fillId="0" borderId="197" xfId="0" applyBorder="1" applyAlignment="1">
      <alignment horizontal="center"/>
    </xf>
    <xf numFmtId="0" fontId="0" fillId="0" borderId="0" xfId="0" applyAlignment="1">
      <alignment horizontal="left" vertical="center" shrinkToFit="1"/>
    </xf>
    <xf numFmtId="0" fontId="0" fillId="0" borderId="37" xfId="0" applyBorder="1" applyAlignment="1">
      <alignment horizontal="center" vertical="center" shrinkToFit="1"/>
    </xf>
    <xf numFmtId="0" fontId="0" fillId="0" borderId="323" xfId="0" applyBorder="1" applyAlignment="1">
      <alignment horizontal="center" vertical="center"/>
    </xf>
    <xf numFmtId="0" fontId="0" fillId="0" borderId="327" xfId="0" applyBorder="1" applyAlignment="1">
      <alignment horizontal="center" vertical="center"/>
    </xf>
    <xf numFmtId="0" fontId="0" fillId="0" borderId="324" xfId="0" applyBorder="1" applyAlignment="1">
      <alignment horizontal="center" vertical="center"/>
    </xf>
    <xf numFmtId="0" fontId="0" fillId="0" borderId="328" xfId="0" applyBorder="1" applyAlignment="1">
      <alignment horizontal="center" vertical="center"/>
    </xf>
    <xf numFmtId="0" fontId="45" fillId="0" borderId="394" xfId="153" applyFont="1" applyFill="1" applyBorder="1" applyAlignment="1">
      <alignment horizontal="center" vertical="center" wrapText="1"/>
    </xf>
    <xf numFmtId="0" fontId="45" fillId="0" borderId="395" xfId="153" applyFont="1" applyFill="1" applyBorder="1" applyAlignment="1">
      <alignment horizontal="center" vertical="center"/>
    </xf>
    <xf numFmtId="0" fontId="45" fillId="0" borderId="396" xfId="153" applyFont="1" applyFill="1" applyBorder="1" applyAlignment="1">
      <alignment horizontal="center" vertical="center"/>
    </xf>
    <xf numFmtId="0" fontId="45" fillId="38" borderId="24" xfId="0" applyFont="1" applyFill="1" applyBorder="1" applyAlignment="1">
      <alignment horizontal="center" textRotation="255" wrapText="1"/>
    </xf>
    <xf numFmtId="0" fontId="45" fillId="38" borderId="25" xfId="0" applyFont="1" applyFill="1" applyBorder="1" applyAlignment="1">
      <alignment horizontal="center" textRotation="255" wrapText="1"/>
    </xf>
    <xf numFmtId="0" fontId="45" fillId="38" borderId="28" xfId="0" applyFont="1" applyFill="1" applyBorder="1" applyAlignment="1">
      <alignment horizontal="center" textRotation="255" wrapText="1"/>
    </xf>
    <xf numFmtId="0" fontId="45" fillId="38" borderId="32" xfId="0" applyFont="1" applyFill="1" applyBorder="1" applyAlignment="1">
      <alignment horizontal="center" textRotation="255" wrapText="1"/>
    </xf>
    <xf numFmtId="0" fontId="45" fillId="37" borderId="20" xfId="0" applyFont="1" applyFill="1" applyBorder="1" applyAlignment="1">
      <alignment horizontal="distributed" vertical="center"/>
    </xf>
    <xf numFmtId="0" fontId="45" fillId="37" borderId="36" xfId="0" applyFont="1" applyFill="1" applyBorder="1" applyAlignment="1">
      <alignment horizontal="distributed" vertical="center"/>
    </xf>
    <xf numFmtId="0" fontId="45" fillId="37" borderId="14" xfId="0" applyFont="1" applyFill="1" applyBorder="1" applyAlignment="1">
      <alignment horizontal="distributed" vertical="center"/>
    </xf>
    <xf numFmtId="0" fontId="45" fillId="37" borderId="85" xfId="0" applyFont="1" applyFill="1" applyBorder="1" applyAlignment="1">
      <alignment horizontal="distributed" vertical="center"/>
    </xf>
    <xf numFmtId="0" fontId="45" fillId="37" borderId="86" xfId="0" applyFont="1" applyFill="1" applyBorder="1" applyAlignment="1">
      <alignment horizontal="distributed" vertical="center"/>
    </xf>
    <xf numFmtId="0" fontId="45" fillId="37" borderId="335" xfId="0" applyFont="1" applyFill="1" applyBorder="1" applyAlignment="1">
      <alignment horizontal="distributed" vertical="center"/>
    </xf>
    <xf numFmtId="0" fontId="45" fillId="37" borderId="82" xfId="0" applyFont="1" applyFill="1" applyBorder="1" applyAlignment="1">
      <alignment horizontal="distributed" vertical="center"/>
    </xf>
    <xf numFmtId="0" fontId="45" fillId="37" borderId="83" xfId="0" applyFont="1" applyFill="1" applyBorder="1" applyAlignment="1">
      <alignment horizontal="distributed" vertical="center"/>
    </xf>
    <xf numFmtId="0" fontId="45" fillId="37" borderId="329" xfId="0" applyFont="1" applyFill="1" applyBorder="1" applyAlignment="1">
      <alignment horizontal="distributed" vertical="center"/>
    </xf>
    <xf numFmtId="0" fontId="99" fillId="0" borderId="0" xfId="0" applyFont="1" applyAlignment="1">
      <alignment horizontal="center" vertical="center"/>
    </xf>
    <xf numFmtId="0" fontId="97" fillId="37" borderId="17" xfId="0" applyFont="1" applyFill="1" applyBorder="1" applyAlignment="1">
      <alignment horizontal="distributed" vertical="center"/>
    </xf>
    <xf numFmtId="0" fontId="97" fillId="37" borderId="18" xfId="0" applyFont="1" applyFill="1" applyBorder="1" applyAlignment="1">
      <alignment horizontal="distributed" vertical="center"/>
    </xf>
    <xf numFmtId="0" fontId="97" fillId="38" borderId="16" xfId="0" applyFont="1" applyFill="1" applyBorder="1" applyAlignment="1">
      <alignment horizontal="center"/>
    </xf>
    <xf numFmtId="0" fontId="45" fillId="37" borderId="20" xfId="0" applyFont="1" applyFill="1" applyBorder="1" applyAlignment="1">
      <alignment horizontal="center" vertical="center"/>
    </xf>
    <xf numFmtId="0" fontId="45" fillId="37" borderId="14" xfId="0" applyFont="1" applyFill="1" applyBorder="1" applyAlignment="1">
      <alignment horizontal="center" vertical="center"/>
    </xf>
    <xf numFmtId="0" fontId="45" fillId="37" borderId="21" xfId="0" applyFont="1" applyFill="1" applyBorder="1" applyAlignment="1">
      <alignment horizontal="center" vertical="center"/>
    </xf>
    <xf numFmtId="0" fontId="45" fillId="37" borderId="15" xfId="0" applyFont="1" applyFill="1" applyBorder="1" applyAlignment="1">
      <alignment horizontal="center" vertical="center"/>
    </xf>
    <xf numFmtId="0" fontId="45" fillId="38" borderId="20" xfId="0" applyFont="1" applyFill="1" applyBorder="1" applyAlignment="1">
      <alignment horizontal="left" vertical="center" wrapText="1"/>
    </xf>
    <xf numFmtId="0" fontId="45" fillId="38" borderId="36" xfId="0" applyFont="1" applyFill="1" applyBorder="1" applyAlignment="1">
      <alignment horizontal="left" vertical="center"/>
    </xf>
    <xf numFmtId="0" fontId="45" fillId="38" borderId="14" xfId="0" applyFont="1" applyFill="1" applyBorder="1" applyAlignment="1">
      <alignment horizontal="left" vertical="center"/>
    </xf>
    <xf numFmtId="0" fontId="45" fillId="38" borderId="21" xfId="0" applyFont="1" applyFill="1" applyBorder="1" applyAlignment="1">
      <alignment horizontal="left" vertical="center"/>
    </xf>
    <xf numFmtId="0" fontId="45" fillId="38" borderId="37" xfId="0" applyFont="1" applyFill="1" applyBorder="1" applyAlignment="1">
      <alignment horizontal="left" vertical="center"/>
    </xf>
    <xf numFmtId="0" fontId="45" fillId="38" borderId="15" xfId="0" applyFont="1" applyFill="1" applyBorder="1" applyAlignment="1">
      <alignment horizontal="left" vertical="center"/>
    </xf>
    <xf numFmtId="0" fontId="130" fillId="0" borderId="3" xfId="0" applyFont="1" applyBorder="1" applyAlignment="1">
      <alignment horizontal="center"/>
    </xf>
    <xf numFmtId="0" fontId="130" fillId="0" borderId="37" xfId="0" applyFont="1" applyBorder="1" applyAlignment="1">
      <alignment horizontal="center"/>
    </xf>
    <xf numFmtId="0" fontId="45" fillId="37" borderId="331" xfId="0" applyFont="1" applyFill="1" applyBorder="1" applyAlignment="1">
      <alignment horizontal="distributed" vertical="center"/>
    </xf>
    <xf numFmtId="0" fontId="45" fillId="37" borderId="240" xfId="0" applyFont="1" applyFill="1" applyBorder="1" applyAlignment="1">
      <alignment horizontal="distributed" vertical="center"/>
    </xf>
    <xf numFmtId="0" fontId="45" fillId="37" borderId="241" xfId="0" applyFont="1" applyFill="1" applyBorder="1" applyAlignment="1">
      <alignment horizontal="distributed" vertical="center"/>
    </xf>
    <xf numFmtId="0" fontId="131" fillId="0" borderId="17" xfId="0" applyFont="1" applyBorder="1" applyAlignment="1">
      <alignment horizontal="distributed" vertical="center"/>
    </xf>
    <xf numFmtId="0" fontId="131" fillId="0" borderId="18" xfId="0" applyFont="1" applyBorder="1" applyAlignment="1">
      <alignment horizontal="distributed" vertical="center"/>
    </xf>
    <xf numFmtId="0" fontId="45" fillId="37" borderId="21" xfId="0" applyFont="1" applyFill="1" applyBorder="1" applyAlignment="1">
      <alignment horizontal="distributed" vertical="center"/>
    </xf>
    <xf numFmtId="0" fontId="45" fillId="37" borderId="37" xfId="0" applyFont="1" applyFill="1" applyBorder="1" applyAlignment="1">
      <alignment horizontal="distributed" vertical="center"/>
    </xf>
    <xf numFmtId="0" fontId="45" fillId="37" borderId="15" xfId="0" applyFont="1" applyFill="1" applyBorder="1" applyAlignment="1">
      <alignment horizontal="distributed" vertical="center"/>
    </xf>
    <xf numFmtId="0" fontId="97" fillId="37" borderId="17" xfId="0" applyFont="1" applyFill="1" applyBorder="1" applyAlignment="1">
      <alignment horizontal="distributed" vertical="center" wrapText="1"/>
    </xf>
    <xf numFmtId="0" fontId="97" fillId="0" borderId="20" xfId="0" applyFont="1" applyBorder="1" applyAlignment="1">
      <alignment horizontal="distributed" vertical="center"/>
    </xf>
    <xf numFmtId="0" fontId="97" fillId="0" borderId="14" xfId="0" applyFont="1" applyBorder="1" applyAlignment="1">
      <alignment horizontal="distributed" vertical="center"/>
    </xf>
    <xf numFmtId="0" fontId="45" fillId="37" borderId="333" xfId="0" applyFont="1" applyFill="1" applyBorder="1" applyAlignment="1">
      <alignment horizontal="distributed" vertical="center"/>
    </xf>
    <xf numFmtId="0" fontId="45" fillId="37" borderId="242" xfId="0" applyFont="1" applyFill="1" applyBorder="1" applyAlignment="1">
      <alignment horizontal="distributed" vertical="center"/>
    </xf>
    <xf numFmtId="0" fontId="45" fillId="37" borderId="243" xfId="0" applyFont="1" applyFill="1" applyBorder="1" applyAlignment="1">
      <alignment horizontal="distributed" vertical="center"/>
    </xf>
    <xf numFmtId="0" fontId="45" fillId="38" borderId="17" xfId="0" applyFont="1" applyFill="1" applyBorder="1" applyAlignment="1">
      <alignment horizontal="distributed" vertical="center"/>
    </xf>
    <xf numFmtId="0" fontId="45" fillId="38" borderId="3" xfId="0" applyFont="1" applyFill="1" applyBorder="1" applyAlignment="1">
      <alignment horizontal="distributed" vertical="center"/>
    </xf>
    <xf numFmtId="0" fontId="45" fillId="38" borderId="18" xfId="0" applyFont="1" applyFill="1" applyBorder="1" applyAlignment="1">
      <alignment horizontal="distributed" vertical="center"/>
    </xf>
    <xf numFmtId="0" fontId="133" fillId="0" borderId="17" xfId="0" applyFont="1" applyBorder="1" applyAlignment="1">
      <alignment horizontal="center" vertical="center" wrapText="1"/>
    </xf>
    <xf numFmtId="0" fontId="133" fillId="0" borderId="18" xfId="0" applyFont="1" applyBorder="1" applyAlignment="1">
      <alignment horizontal="center" vertical="center" wrapText="1"/>
    </xf>
    <xf numFmtId="0" fontId="97" fillId="0" borderId="20" xfId="0" applyFont="1" applyBorder="1" applyAlignment="1">
      <alignment horizontal="center" vertical="center"/>
    </xf>
    <xf numFmtId="0" fontId="97" fillId="0" borderId="14" xfId="0" applyFont="1" applyBorder="1" applyAlignment="1">
      <alignment horizontal="center" vertical="center"/>
    </xf>
    <xf numFmtId="0" fontId="97" fillId="0" borderId="21" xfId="0" applyFont="1" applyBorder="1" applyAlignment="1">
      <alignment horizontal="center" vertical="center"/>
    </xf>
    <xf numFmtId="0" fontId="97" fillId="0" borderId="15" xfId="0" applyFont="1" applyBorder="1" applyAlignment="1">
      <alignment horizontal="center" vertical="center"/>
    </xf>
    <xf numFmtId="0" fontId="45" fillId="0" borderId="20" xfId="0" applyFont="1" applyBorder="1" applyAlignment="1">
      <alignment horizontal="distributed" vertical="center"/>
    </xf>
    <xf numFmtId="0" fontId="45" fillId="0" borderId="36" xfId="0" applyFont="1" applyBorder="1" applyAlignment="1">
      <alignment horizontal="distributed" vertical="center"/>
    </xf>
    <xf numFmtId="0" fontId="45" fillId="0" borderId="14" xfId="0" applyFont="1" applyBorder="1" applyAlignment="1">
      <alignment horizontal="distributed" vertical="center"/>
    </xf>
    <xf numFmtId="0" fontId="45" fillId="0" borderId="17" xfId="0" applyFont="1" applyBorder="1" applyAlignment="1">
      <alignment horizontal="distributed" vertical="center" wrapText="1"/>
    </xf>
    <xf numFmtId="0" fontId="45" fillId="0" borderId="18" xfId="0" applyFont="1" applyBorder="1" applyAlignment="1">
      <alignment horizontal="distributed" vertical="center" wrapText="1"/>
    </xf>
    <xf numFmtId="0" fontId="89" fillId="24" borderId="0" xfId="0" applyFont="1" applyFill="1" applyAlignment="1">
      <alignment horizontal="center" vertical="top"/>
    </xf>
    <xf numFmtId="0" fontId="90" fillId="24" borderId="0" xfId="0" applyFont="1" applyFill="1" applyAlignment="1">
      <alignment horizontal="center" vertical="top"/>
    </xf>
    <xf numFmtId="0" fontId="56" fillId="24" borderId="0" xfId="0" applyFont="1" applyFill="1" applyAlignment="1">
      <alignment horizontal="left" vertical="center"/>
    </xf>
    <xf numFmtId="0" fontId="51" fillId="37" borderId="36" xfId="0" applyFont="1" applyFill="1" applyBorder="1" applyAlignment="1">
      <alignment horizontal="distributed" vertical="center"/>
    </xf>
    <xf numFmtId="0" fontId="51" fillId="37" borderId="0" xfId="0" applyFont="1" applyFill="1" applyAlignment="1">
      <alignment horizontal="distributed" vertical="center"/>
    </xf>
    <xf numFmtId="0" fontId="51" fillId="37" borderId="37" xfId="0" applyFont="1" applyFill="1" applyBorder="1" applyAlignment="1">
      <alignment horizontal="distributed" vertical="center"/>
    </xf>
    <xf numFmtId="0" fontId="51" fillId="36" borderId="20" xfId="0" applyFont="1" applyFill="1" applyBorder="1" applyAlignment="1">
      <alignment horizontal="left" vertical="center"/>
    </xf>
    <xf numFmtId="0" fontId="51" fillId="36" borderId="36" xfId="0" applyFont="1" applyFill="1" applyBorder="1" applyAlignment="1">
      <alignment horizontal="left" vertical="center"/>
    </xf>
    <xf numFmtId="0" fontId="51" fillId="36" borderId="14" xfId="0" applyFont="1" applyFill="1" applyBorder="1" applyAlignment="1">
      <alignment horizontal="left" vertical="center"/>
    </xf>
    <xf numFmtId="0" fontId="51" fillId="36" borderId="25" xfId="0" applyFont="1" applyFill="1" applyBorder="1" applyAlignment="1">
      <alignment horizontal="left" vertical="center"/>
    </xf>
    <xf numFmtId="0" fontId="51" fillId="36" borderId="0" xfId="0" applyFont="1" applyFill="1" applyBorder="1" applyAlignment="1">
      <alignment horizontal="left" vertical="center"/>
    </xf>
    <xf numFmtId="0" fontId="51" fillId="36" borderId="13" xfId="0" applyFont="1" applyFill="1" applyBorder="1" applyAlignment="1">
      <alignment horizontal="left" vertical="center"/>
    </xf>
    <xf numFmtId="0" fontId="51" fillId="36" borderId="21" xfId="0" applyFont="1" applyFill="1" applyBorder="1" applyAlignment="1">
      <alignment horizontal="left" vertical="center"/>
    </xf>
    <xf numFmtId="0" fontId="51" fillId="36" borderId="37" xfId="0" applyFont="1" applyFill="1" applyBorder="1" applyAlignment="1">
      <alignment horizontal="left" vertical="center"/>
    </xf>
    <xf numFmtId="0" fontId="51" fillId="36" borderId="15" xfId="0" applyFont="1" applyFill="1" applyBorder="1" applyAlignment="1">
      <alignment horizontal="left" vertical="center"/>
    </xf>
    <xf numFmtId="0" fontId="51" fillId="37" borderId="0" xfId="0" applyFont="1" applyFill="1" applyAlignment="1">
      <alignment vertical="center"/>
    </xf>
    <xf numFmtId="0" fontId="51" fillId="36" borderId="37" xfId="0" applyFont="1" applyFill="1" applyBorder="1" applyAlignment="1">
      <alignment vertical="center"/>
    </xf>
    <xf numFmtId="0" fontId="62" fillId="24" borderId="0" xfId="0" applyFont="1" applyFill="1" applyAlignment="1">
      <alignment horizontal="distributed" vertical="center"/>
    </xf>
    <xf numFmtId="0" fontId="123" fillId="37" borderId="36" xfId="0" applyFont="1" applyFill="1" applyBorder="1" applyAlignment="1">
      <alignment horizontal="distributed" vertical="center" wrapText="1"/>
    </xf>
    <xf numFmtId="0" fontId="123" fillId="37" borderId="0" xfId="0" applyFont="1" applyFill="1" applyAlignment="1">
      <alignment horizontal="distributed" vertical="center" wrapText="1"/>
    </xf>
    <xf numFmtId="0" fontId="123" fillId="37" borderId="37" xfId="0" applyFont="1" applyFill="1" applyBorder="1" applyAlignment="1">
      <alignment horizontal="distributed" vertical="center" wrapText="1"/>
    </xf>
    <xf numFmtId="0" fontId="51" fillId="36" borderId="20" xfId="0" applyFont="1" applyFill="1" applyBorder="1" applyAlignment="1">
      <alignment horizontal="left" vertical="top"/>
    </xf>
    <xf numFmtId="0" fontId="51" fillId="36" borderId="36" xfId="0" applyFont="1" applyFill="1" applyBorder="1" applyAlignment="1">
      <alignment horizontal="left" vertical="top"/>
    </xf>
    <xf numFmtId="0" fontId="51" fillId="36" borderId="14" xfId="0" applyFont="1" applyFill="1" applyBorder="1" applyAlignment="1">
      <alignment horizontal="left" vertical="top"/>
    </xf>
    <xf numFmtId="0" fontId="51" fillId="36" borderId="25" xfId="0" applyFont="1" applyFill="1" applyBorder="1" applyAlignment="1">
      <alignment horizontal="left" vertical="top"/>
    </xf>
    <xf numFmtId="0" fontId="51" fillId="36" borderId="0" xfId="0" applyFont="1" applyFill="1" applyBorder="1" applyAlignment="1">
      <alignment horizontal="left" vertical="top"/>
    </xf>
    <xf numFmtId="0" fontId="51" fillId="36" borderId="13" xfId="0" applyFont="1" applyFill="1" applyBorder="1" applyAlignment="1">
      <alignment horizontal="left" vertical="top"/>
    </xf>
    <xf numFmtId="0" fontId="51" fillId="37" borderId="36" xfId="0" applyFont="1" applyFill="1" applyBorder="1" applyAlignment="1">
      <alignment horizontal="distributed" vertical="center" wrapText="1"/>
    </xf>
    <xf numFmtId="0" fontId="51" fillId="37" borderId="0" xfId="0" applyFont="1" applyFill="1" applyAlignment="1">
      <alignment horizontal="distributed" vertical="center" wrapText="1"/>
    </xf>
    <xf numFmtId="0" fontId="51" fillId="37" borderId="37" xfId="0" applyFont="1" applyFill="1" applyBorder="1" applyAlignment="1">
      <alignment horizontal="distributed" vertical="center" wrapText="1"/>
    </xf>
    <xf numFmtId="0" fontId="51" fillId="37" borderId="20" xfId="0" applyFont="1" applyFill="1" applyBorder="1" applyAlignment="1">
      <alignment horizontal="center" vertical="center"/>
    </xf>
    <xf numFmtId="0" fontId="51" fillId="37" borderId="36" xfId="0" applyFont="1" applyFill="1" applyBorder="1" applyAlignment="1">
      <alignment horizontal="center" vertical="center"/>
    </xf>
    <xf numFmtId="0" fontId="51" fillId="37" borderId="14" xfId="0" applyFont="1" applyFill="1" applyBorder="1" applyAlignment="1">
      <alignment horizontal="center" vertical="center"/>
    </xf>
    <xf numFmtId="0" fontId="51" fillId="37" borderId="21" xfId="0" applyFont="1" applyFill="1" applyBorder="1" applyAlignment="1">
      <alignment horizontal="center" vertical="center"/>
    </xf>
    <xf numFmtId="0" fontId="51" fillId="37" borderId="37" xfId="0" applyFont="1" applyFill="1" applyBorder="1" applyAlignment="1">
      <alignment horizontal="center" vertical="center"/>
    </xf>
    <xf numFmtId="0" fontId="51" fillId="37" borderId="15" xfId="0" applyFont="1" applyFill="1" applyBorder="1" applyAlignment="1">
      <alignment horizontal="center" vertical="center"/>
    </xf>
    <xf numFmtId="0" fontId="51" fillId="36" borderId="21" xfId="0" applyFont="1" applyFill="1" applyBorder="1" applyAlignment="1">
      <alignment horizontal="right" vertical="center"/>
    </xf>
    <xf numFmtId="0" fontId="51" fillId="36" borderId="37" xfId="0" applyFont="1" applyFill="1" applyBorder="1" applyAlignment="1">
      <alignment horizontal="right" vertical="center"/>
    </xf>
    <xf numFmtId="0" fontId="51" fillId="36" borderId="15" xfId="0" applyFont="1" applyFill="1" applyBorder="1" applyAlignment="1">
      <alignment horizontal="right" vertical="center"/>
    </xf>
    <xf numFmtId="0" fontId="62" fillId="37" borderId="36" xfId="0" applyFont="1" applyFill="1" applyBorder="1" applyAlignment="1">
      <alignment horizontal="distributed" vertical="center" wrapText="1"/>
    </xf>
    <xf numFmtId="0" fontId="62" fillId="37" borderId="0" xfId="0" applyFont="1" applyFill="1" applyAlignment="1">
      <alignment horizontal="distributed" vertical="center" wrapText="1"/>
    </xf>
    <xf numFmtId="0" fontId="62" fillId="37" borderId="37" xfId="0" applyFont="1" applyFill="1" applyBorder="1" applyAlignment="1">
      <alignment horizontal="distributed" vertical="center" wrapText="1"/>
    </xf>
    <xf numFmtId="0" fontId="51" fillId="37" borderId="20" xfId="0" applyFont="1" applyFill="1" applyBorder="1" applyAlignment="1">
      <alignment horizontal="right" vertical="center"/>
    </xf>
    <xf numFmtId="0" fontId="51" fillId="37" borderId="36" xfId="0" applyFont="1" applyFill="1" applyBorder="1" applyAlignment="1">
      <alignment horizontal="right" vertical="center"/>
    </xf>
    <xf numFmtId="0" fontId="51" fillId="37" borderId="14" xfId="0" applyFont="1" applyFill="1" applyBorder="1" applyAlignment="1">
      <alignment horizontal="right" vertical="center"/>
    </xf>
    <xf numFmtId="0" fontId="51" fillId="37" borderId="21" xfId="0" applyFont="1" applyFill="1" applyBorder="1" applyAlignment="1">
      <alignment horizontal="right" vertical="center"/>
    </xf>
    <xf numFmtId="0" fontId="51" fillId="37" borderId="37" xfId="0" applyFont="1" applyFill="1" applyBorder="1" applyAlignment="1">
      <alignment horizontal="right" vertical="center"/>
    </xf>
    <xf numFmtId="0" fontId="51" fillId="37" borderId="15" xfId="0" applyFont="1" applyFill="1" applyBorder="1" applyAlignment="1">
      <alignment horizontal="right" vertical="center"/>
    </xf>
    <xf numFmtId="0" fontId="92" fillId="37" borderId="20" xfId="0" applyFont="1" applyFill="1" applyBorder="1" applyAlignment="1">
      <alignment horizontal="center" vertical="center"/>
    </xf>
    <xf numFmtId="0" fontId="92" fillId="37" borderId="36" xfId="0" applyFont="1" applyFill="1" applyBorder="1" applyAlignment="1">
      <alignment horizontal="center" vertical="center"/>
    </xf>
    <xf numFmtId="0" fontId="92" fillId="37" borderId="36" xfId="0" applyFont="1" applyFill="1" applyBorder="1" applyAlignment="1">
      <alignment horizontal="left" vertical="center"/>
    </xf>
    <xf numFmtId="0" fontId="92" fillId="37" borderId="36" xfId="0" applyFont="1" applyFill="1" applyBorder="1" applyAlignment="1">
      <alignment vertical="center"/>
    </xf>
    <xf numFmtId="0" fontId="92" fillId="37" borderId="14" xfId="0" applyFont="1" applyFill="1" applyBorder="1" applyAlignment="1">
      <alignment vertical="center"/>
    </xf>
    <xf numFmtId="0" fontId="92" fillId="37" borderId="37" xfId="0" applyFont="1" applyFill="1" applyBorder="1" applyAlignment="1">
      <alignment vertical="center"/>
    </xf>
    <xf numFmtId="0" fontId="92" fillId="37" borderId="15" xfId="0" applyFont="1" applyFill="1" applyBorder="1" applyAlignment="1">
      <alignment vertical="center"/>
    </xf>
    <xf numFmtId="0" fontId="51" fillId="37" borderId="36" xfId="0" applyFont="1" applyFill="1" applyBorder="1" applyAlignment="1">
      <alignment vertical="center"/>
    </xf>
    <xf numFmtId="0" fontId="51" fillId="37" borderId="14" xfId="0" applyFont="1" applyFill="1" applyBorder="1" applyAlignment="1">
      <alignment vertical="center"/>
    </xf>
    <xf numFmtId="0" fontId="51" fillId="37" borderId="21" xfId="0" applyFont="1" applyFill="1" applyBorder="1" applyAlignment="1">
      <alignment vertical="center"/>
    </xf>
    <xf numFmtId="0" fontId="51" fillId="37" borderId="37" xfId="0" applyFont="1" applyFill="1" applyBorder="1" applyAlignment="1">
      <alignment vertical="center"/>
    </xf>
    <xf numFmtId="0" fontId="51" fillId="37" borderId="15" xfId="0" applyFont="1" applyFill="1" applyBorder="1" applyAlignment="1">
      <alignment vertical="center"/>
    </xf>
    <xf numFmtId="0" fontId="62" fillId="36" borderId="20" xfId="0" applyFont="1" applyFill="1" applyBorder="1" applyAlignment="1">
      <alignment horizontal="center" vertical="center" wrapText="1"/>
    </xf>
    <xf numFmtId="0" fontId="51" fillId="36" borderId="36" xfId="0" applyFont="1" applyFill="1" applyBorder="1" applyAlignment="1">
      <alignment horizontal="center" vertical="center" wrapText="1"/>
    </xf>
    <xf numFmtId="0" fontId="51" fillId="36" borderId="14" xfId="0" applyFont="1" applyFill="1" applyBorder="1" applyAlignment="1">
      <alignment horizontal="center" vertical="center" wrapText="1"/>
    </xf>
    <xf numFmtId="0" fontId="51" fillId="36" borderId="21" xfId="0" applyFont="1" applyFill="1" applyBorder="1" applyAlignment="1">
      <alignment horizontal="center" vertical="center" wrapText="1"/>
    </xf>
    <xf numFmtId="0" fontId="51" fillId="36" borderId="37" xfId="0" applyFont="1" applyFill="1" applyBorder="1" applyAlignment="1">
      <alignment horizontal="center" vertical="center" wrapText="1"/>
    </xf>
    <xf numFmtId="0" fontId="51" fillId="36" borderId="15" xfId="0" applyFont="1" applyFill="1" applyBorder="1" applyAlignment="1">
      <alignment horizontal="center" vertical="center" wrapText="1"/>
    </xf>
    <xf numFmtId="0" fontId="51" fillId="36" borderId="20" xfId="0" applyFont="1" applyFill="1" applyBorder="1" applyAlignment="1">
      <alignment horizontal="right" vertical="center"/>
    </xf>
    <xf numFmtId="0" fontId="51" fillId="36" borderId="36" xfId="0" applyFont="1" applyFill="1" applyBorder="1" applyAlignment="1">
      <alignment horizontal="right" vertical="center"/>
    </xf>
    <xf numFmtId="0" fontId="51" fillId="36" borderId="14" xfId="0" applyFont="1" applyFill="1" applyBorder="1" applyAlignment="1">
      <alignment horizontal="right" vertical="center"/>
    </xf>
    <xf numFmtId="0" fontId="92" fillId="36" borderId="20" xfId="0" applyFont="1" applyFill="1" applyBorder="1" applyAlignment="1">
      <alignment horizontal="center" vertical="center"/>
    </xf>
    <xf numFmtId="0" fontId="92" fillId="36" borderId="36" xfId="0" applyFont="1" applyFill="1" applyBorder="1" applyAlignment="1">
      <alignment horizontal="center" vertical="center"/>
    </xf>
    <xf numFmtId="0" fontId="92" fillId="36" borderId="36" xfId="0" applyFont="1" applyFill="1" applyBorder="1" applyAlignment="1">
      <alignment horizontal="left" vertical="center"/>
    </xf>
    <xf numFmtId="0" fontId="92" fillId="36" borderId="36" xfId="0" applyFont="1" applyFill="1" applyBorder="1" applyAlignment="1">
      <alignment vertical="center"/>
    </xf>
    <xf numFmtId="0" fontId="92" fillId="36" borderId="14" xfId="0" applyFont="1" applyFill="1" applyBorder="1" applyAlignment="1">
      <alignment vertical="center"/>
    </xf>
    <xf numFmtId="0" fontId="92" fillId="36" borderId="37" xfId="0" applyFont="1" applyFill="1" applyBorder="1" applyAlignment="1">
      <alignment vertical="center"/>
    </xf>
    <xf numFmtId="0" fontId="92" fillId="36" borderId="15" xfId="0" applyFont="1" applyFill="1" applyBorder="1" applyAlignment="1">
      <alignment vertical="center"/>
    </xf>
    <xf numFmtId="0" fontId="51" fillId="36" borderId="36" xfId="0" applyFont="1" applyFill="1" applyBorder="1" applyAlignment="1">
      <alignment vertical="center"/>
    </xf>
    <xf numFmtId="0" fontId="51" fillId="36" borderId="14" xfId="0" applyFont="1" applyFill="1" applyBorder="1" applyAlignment="1">
      <alignment vertical="center"/>
    </xf>
    <xf numFmtId="0" fontId="51" fillId="36" borderId="21" xfId="0" applyFont="1" applyFill="1" applyBorder="1" applyAlignment="1">
      <alignment vertical="center"/>
    </xf>
    <xf numFmtId="0" fontId="51" fillId="36" borderId="15" xfId="0" applyFont="1" applyFill="1" applyBorder="1" applyAlignment="1">
      <alignment vertical="center"/>
    </xf>
    <xf numFmtId="0" fontId="92" fillId="36" borderId="21" xfId="0" applyFont="1" applyFill="1" applyBorder="1" applyAlignment="1">
      <alignment horizontal="center" vertical="center"/>
    </xf>
    <xf numFmtId="0" fontId="92" fillId="36" borderId="37" xfId="0" applyFont="1" applyFill="1" applyBorder="1" applyAlignment="1">
      <alignment horizontal="center" vertical="center"/>
    </xf>
    <xf numFmtId="0" fontId="51" fillId="36" borderId="36" xfId="0" applyFont="1" applyFill="1" applyBorder="1" applyAlignment="1">
      <alignment horizontal="center" vertical="center"/>
    </xf>
    <xf numFmtId="0" fontId="51" fillId="36" borderId="14" xfId="0" applyFont="1" applyFill="1" applyBorder="1" applyAlignment="1">
      <alignment horizontal="center" vertical="center"/>
    </xf>
    <xf numFmtId="0" fontId="92" fillId="37" borderId="21" xfId="0" applyFont="1" applyFill="1" applyBorder="1" applyAlignment="1">
      <alignment horizontal="center" vertical="center"/>
    </xf>
    <xf numFmtId="0" fontId="92" fillId="37" borderId="37" xfId="0" applyFont="1" applyFill="1" applyBorder="1" applyAlignment="1">
      <alignment horizontal="center" vertical="center"/>
    </xf>
    <xf numFmtId="0" fontId="62" fillId="36" borderId="21" xfId="0" applyFont="1" applyFill="1" applyBorder="1" applyAlignment="1">
      <alignment horizontal="center" vertical="center" wrapText="1"/>
    </xf>
    <xf numFmtId="0" fontId="51" fillId="36" borderId="37" xfId="0" applyFont="1" applyFill="1" applyBorder="1" applyAlignment="1">
      <alignment horizontal="center" vertical="center"/>
    </xf>
    <xf numFmtId="0" fontId="51" fillId="36" borderId="15" xfId="0" applyFont="1" applyFill="1" applyBorder="1" applyAlignment="1">
      <alignment horizontal="center" vertical="center"/>
    </xf>
    <xf numFmtId="0" fontId="123" fillId="37" borderId="0" xfId="0" applyFont="1" applyFill="1" applyAlignment="1">
      <alignment horizontal="distributed" vertical="center"/>
    </xf>
    <xf numFmtId="0" fontId="123" fillId="37" borderId="37" xfId="0" applyFont="1" applyFill="1" applyBorder="1" applyAlignment="1">
      <alignment horizontal="distributed" vertical="center"/>
    </xf>
    <xf numFmtId="0" fontId="62" fillId="36" borderId="20" xfId="0" applyFont="1" applyFill="1" applyBorder="1" applyAlignment="1">
      <alignment horizontal="right" vertical="center" wrapText="1"/>
    </xf>
    <xf numFmtId="0" fontId="51" fillId="36" borderId="36" xfId="0" applyFont="1" applyFill="1" applyBorder="1" applyAlignment="1">
      <alignment horizontal="right" vertical="center" wrapText="1"/>
    </xf>
    <xf numFmtId="0" fontId="51" fillId="36" borderId="14" xfId="0" applyFont="1" applyFill="1" applyBorder="1" applyAlignment="1">
      <alignment horizontal="right" vertical="center" wrapText="1"/>
    </xf>
    <xf numFmtId="0" fontId="51" fillId="36" borderId="21" xfId="0" applyFont="1" applyFill="1" applyBorder="1" applyAlignment="1">
      <alignment horizontal="right" vertical="center" wrapText="1"/>
    </xf>
    <xf numFmtId="0" fontId="51" fillId="36" borderId="37" xfId="0" applyFont="1" applyFill="1" applyBorder="1" applyAlignment="1">
      <alignment horizontal="right" vertical="center" wrapText="1"/>
    </xf>
    <xf numFmtId="0" fontId="51" fillId="36" borderId="15" xfId="0" applyFont="1" applyFill="1" applyBorder="1" applyAlignment="1">
      <alignment horizontal="right" vertical="center" wrapText="1"/>
    </xf>
    <xf numFmtId="0" fontId="101" fillId="37" borderId="36" xfId="0" applyFont="1" applyFill="1" applyBorder="1" applyAlignment="1">
      <alignment horizontal="distributed" vertical="center"/>
    </xf>
    <xf numFmtId="0" fontId="101" fillId="37" borderId="37" xfId="0" applyFont="1" applyFill="1" applyBorder="1" applyAlignment="1">
      <alignment horizontal="distributed" vertical="center"/>
    </xf>
    <xf numFmtId="0" fontId="51" fillId="36" borderId="21" xfId="0" applyFont="1" applyFill="1" applyBorder="1" applyAlignment="1">
      <alignment horizontal="center" vertical="center"/>
    </xf>
    <xf numFmtId="0" fontId="62" fillId="36" borderId="36" xfId="0" applyFont="1" applyFill="1" applyBorder="1" applyAlignment="1">
      <alignment horizontal="center" vertical="center" wrapText="1"/>
    </xf>
    <xf numFmtId="0" fontId="62" fillId="36" borderId="36" xfId="0" applyFont="1" applyFill="1" applyBorder="1" applyAlignment="1">
      <alignment horizontal="center" vertical="center"/>
    </xf>
    <xf numFmtId="0" fontId="62" fillId="36" borderId="14" xfId="0" applyFont="1" applyFill="1" applyBorder="1" applyAlignment="1">
      <alignment horizontal="center" vertical="center"/>
    </xf>
    <xf numFmtId="0" fontId="62" fillId="36" borderId="37" xfId="0" applyFont="1" applyFill="1" applyBorder="1" applyAlignment="1">
      <alignment horizontal="center" vertical="center"/>
    </xf>
    <xf numFmtId="0" fontId="62" fillId="36" borderId="15" xfId="0" applyFont="1" applyFill="1" applyBorder="1" applyAlignment="1">
      <alignment horizontal="center" vertical="center"/>
    </xf>
    <xf numFmtId="0" fontId="51" fillId="36" borderId="0" xfId="0" applyFont="1" applyFill="1" applyBorder="1" applyAlignment="1">
      <alignment horizontal="distributed" vertical="center"/>
    </xf>
    <xf numFmtId="0" fontId="51" fillId="36" borderId="0" xfId="0" applyFont="1" applyFill="1" applyAlignment="1">
      <alignment vertical="center"/>
    </xf>
    <xf numFmtId="0" fontId="51" fillId="36" borderId="20" xfId="0" applyFont="1" applyFill="1" applyBorder="1" applyAlignment="1"/>
    <xf numFmtId="0" fontId="51" fillId="36" borderId="36" xfId="0" applyFont="1" applyFill="1" applyBorder="1" applyAlignment="1"/>
    <xf numFmtId="0" fontId="51" fillId="36" borderId="14" xfId="0" applyFont="1" applyFill="1" applyBorder="1" applyAlignment="1"/>
    <xf numFmtId="0" fontId="51" fillId="36" borderId="25" xfId="0" applyFont="1" applyFill="1" applyBorder="1" applyAlignment="1"/>
    <xf numFmtId="0" fontId="51" fillId="36" borderId="0" xfId="0" applyFont="1" applyFill="1" applyAlignment="1"/>
    <xf numFmtId="0" fontId="51" fillId="36" borderId="13" xfId="0" applyFont="1" applyFill="1" applyBorder="1" applyAlignment="1"/>
    <xf numFmtId="0" fontId="51" fillId="36" borderId="21" xfId="0" applyFont="1" applyFill="1" applyBorder="1" applyAlignment="1"/>
    <xf numFmtId="0" fontId="51" fillId="36" borderId="37" xfId="0" applyFont="1" applyFill="1" applyBorder="1" applyAlignment="1"/>
    <xf numFmtId="0" fontId="51" fillId="36" borderId="15" xfId="0" applyFont="1" applyFill="1" applyBorder="1" applyAlignment="1"/>
    <xf numFmtId="0" fontId="51" fillId="37" borderId="0" xfId="0" applyFont="1" applyFill="1" applyBorder="1" applyAlignment="1">
      <alignment horizontal="distributed" vertical="center"/>
    </xf>
    <xf numFmtId="0" fontId="93" fillId="36" borderId="0" xfId="0" applyFont="1" applyFill="1" applyBorder="1" applyAlignment="1">
      <alignment horizontal="center" vertical="center" wrapText="1"/>
    </xf>
    <xf numFmtId="0" fontId="51" fillId="36" borderId="20" xfId="0" applyFont="1" applyFill="1" applyBorder="1" applyAlignment="1">
      <alignment vertical="center"/>
    </xf>
    <xf numFmtId="0" fontId="51" fillId="36" borderId="25" xfId="0" applyFont="1" applyFill="1" applyBorder="1" applyAlignment="1">
      <alignment vertical="center"/>
    </xf>
    <xf numFmtId="0" fontId="51" fillId="36" borderId="13" xfId="0" applyFont="1" applyFill="1" applyBorder="1" applyAlignment="1">
      <alignment vertical="center"/>
    </xf>
    <xf numFmtId="0" fontId="51" fillId="36" borderId="0" xfId="0" applyFont="1" applyFill="1" applyBorder="1" applyAlignment="1">
      <alignment horizontal="left" vertical="center" wrapText="1"/>
    </xf>
    <xf numFmtId="0" fontId="51" fillId="36" borderId="0" xfId="0" applyFont="1" applyFill="1" applyAlignment="1">
      <alignment horizontal="left" vertical="center" wrapText="1"/>
    </xf>
    <xf numFmtId="0" fontId="62" fillId="36" borderId="25" xfId="0" applyFont="1" applyFill="1" applyBorder="1" applyAlignment="1">
      <alignment horizontal="center" vertical="center" wrapText="1"/>
    </xf>
    <xf numFmtId="0" fontId="51" fillId="36" borderId="0" xfId="0" applyFont="1" applyFill="1" applyBorder="1" applyAlignment="1">
      <alignment horizontal="center" vertical="center"/>
    </xf>
    <xf numFmtId="0" fontId="51" fillId="36" borderId="13" xfId="0" applyFont="1" applyFill="1" applyBorder="1" applyAlignment="1">
      <alignment horizontal="center" vertical="center"/>
    </xf>
    <xf numFmtId="0" fontId="51" fillId="36" borderId="25" xfId="0" applyFont="1" applyFill="1" applyBorder="1" applyAlignment="1">
      <alignment horizontal="center" vertical="center"/>
    </xf>
    <xf numFmtId="0" fontId="92" fillId="36" borderId="36" xfId="0" applyFont="1" applyFill="1" applyBorder="1" applyAlignment="1">
      <alignment horizontal="center" vertical="center" wrapText="1"/>
    </xf>
    <xf numFmtId="0" fontId="92" fillId="36" borderId="37" xfId="0" applyFont="1" applyFill="1" applyBorder="1" applyAlignment="1">
      <alignment horizontal="center" vertical="center" wrapText="1"/>
    </xf>
    <xf numFmtId="0" fontId="92" fillId="36" borderId="16"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92" fillId="36" borderId="15" xfId="0" applyFont="1" applyFill="1" applyBorder="1" applyAlignment="1">
      <alignment horizontal="center" vertical="center" wrapText="1"/>
    </xf>
    <xf numFmtId="0" fontId="123" fillId="37" borderId="36" xfId="0" applyFont="1" applyFill="1" applyBorder="1" applyAlignment="1">
      <alignment horizontal="center" vertical="center" wrapText="1"/>
    </xf>
    <xf numFmtId="0" fontId="123" fillId="37" borderId="0" xfId="0" applyFont="1" applyFill="1" applyBorder="1" applyAlignment="1">
      <alignment horizontal="center" vertical="center" wrapText="1"/>
    </xf>
    <xf numFmtId="0" fontId="123" fillId="37" borderId="37" xfId="0" applyFont="1" applyFill="1" applyBorder="1" applyAlignment="1">
      <alignment horizontal="center" vertical="center" wrapText="1"/>
    </xf>
    <xf numFmtId="0" fontId="51" fillId="37" borderId="36" xfId="0" applyFont="1" applyFill="1" applyBorder="1" applyAlignment="1">
      <alignment horizontal="center" vertical="center" wrapText="1"/>
    </xf>
    <xf numFmtId="0" fontId="51" fillId="37" borderId="0" xfId="0" applyFont="1" applyFill="1" applyBorder="1" applyAlignment="1">
      <alignment horizontal="center" vertical="center" wrapText="1"/>
    </xf>
    <xf numFmtId="0" fontId="51" fillId="37" borderId="37" xfId="0" applyFont="1" applyFill="1" applyBorder="1" applyAlignment="1">
      <alignment horizontal="center" vertical="center" wrapText="1"/>
    </xf>
    <xf numFmtId="0" fontId="51" fillId="37" borderId="16" xfId="0" applyFont="1" applyFill="1" applyBorder="1" applyAlignment="1">
      <alignment horizontal="center" vertical="center" wrapText="1"/>
    </xf>
    <xf numFmtId="0" fontId="51" fillId="37" borderId="14" xfId="0" applyFont="1" applyFill="1" applyBorder="1" applyAlignment="1">
      <alignment horizontal="center" vertical="center" wrapText="1"/>
    </xf>
    <xf numFmtId="0" fontId="51" fillId="37" borderId="15" xfId="0" applyFont="1" applyFill="1" applyBorder="1" applyAlignment="1">
      <alignment horizontal="center" vertical="center" wrapText="1"/>
    </xf>
    <xf numFmtId="0" fontId="51" fillId="37" borderId="20" xfId="0" applyFont="1" applyFill="1" applyBorder="1" applyAlignment="1">
      <alignment horizontal="center" vertical="center" wrapText="1"/>
    </xf>
    <xf numFmtId="0" fontId="0" fillId="37" borderId="36" xfId="0" applyFont="1" applyFill="1" applyBorder="1" applyAlignment="1">
      <alignment vertical="center"/>
    </xf>
    <xf numFmtId="0" fontId="0" fillId="37" borderId="14" xfId="0" applyFont="1" applyFill="1" applyBorder="1" applyAlignment="1">
      <alignment vertical="center"/>
    </xf>
    <xf numFmtId="0" fontId="0" fillId="37" borderId="25" xfId="0" applyFont="1" applyFill="1" applyBorder="1" applyAlignment="1">
      <alignment vertical="center"/>
    </xf>
    <xf numFmtId="0" fontId="0" fillId="37" borderId="0" xfId="0" applyFont="1" applyFill="1" applyAlignment="1">
      <alignment vertical="center"/>
    </xf>
    <xf numFmtId="0" fontId="0" fillId="37" borderId="13" xfId="0" applyFont="1" applyFill="1" applyBorder="1" applyAlignment="1">
      <alignment vertical="center"/>
    </xf>
    <xf numFmtId="0" fontId="0" fillId="37" borderId="21" xfId="0" applyFont="1" applyFill="1" applyBorder="1" applyAlignment="1">
      <alignment vertical="center"/>
    </xf>
    <xf numFmtId="0" fontId="0" fillId="37" borderId="37" xfId="0" applyFont="1" applyFill="1" applyBorder="1" applyAlignment="1">
      <alignment vertical="center"/>
    </xf>
    <xf numFmtId="0" fontId="0" fillId="37" borderId="15" xfId="0" applyFont="1" applyFill="1" applyBorder="1" applyAlignment="1">
      <alignment vertical="center"/>
    </xf>
    <xf numFmtId="0" fontId="92" fillId="36" borderId="2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51" fillId="37" borderId="25" xfId="0" applyFont="1" applyFill="1" applyBorder="1" applyAlignment="1">
      <alignment vertical="center"/>
    </xf>
    <xf numFmtId="0" fontId="51" fillId="37" borderId="13" xfId="0" applyFont="1" applyFill="1" applyBorder="1" applyAlignment="1">
      <alignment vertical="center"/>
    </xf>
    <xf numFmtId="0" fontId="51" fillId="37" borderId="21" xfId="0" applyFont="1" applyFill="1" applyBorder="1" applyAlignment="1">
      <alignment horizontal="center" vertical="center" wrapText="1"/>
    </xf>
    <xf numFmtId="0" fontId="51" fillId="36" borderId="20" xfId="0" applyFont="1" applyFill="1" applyBorder="1" applyAlignment="1">
      <alignment horizontal="center" vertical="center"/>
    </xf>
    <xf numFmtId="0" fontId="51" fillId="24" borderId="20" xfId="0" applyFont="1" applyFill="1" applyBorder="1" applyAlignment="1">
      <alignment horizontal="center" vertical="center" justifyLastLine="1"/>
    </xf>
    <xf numFmtId="0" fontId="51" fillId="24" borderId="36" xfId="0" applyFont="1" applyFill="1" applyBorder="1" applyAlignment="1">
      <alignment horizontal="center" vertical="center" justifyLastLine="1"/>
    </xf>
    <xf numFmtId="0" fontId="51" fillId="24" borderId="14" xfId="0" applyFont="1" applyFill="1" applyBorder="1" applyAlignment="1">
      <alignment horizontal="center" vertical="center" justifyLastLine="1"/>
    </xf>
    <xf numFmtId="0" fontId="51" fillId="24" borderId="25" xfId="0" applyFont="1" applyFill="1" applyBorder="1" applyAlignment="1">
      <alignment horizontal="center" vertical="center" justifyLastLine="1"/>
    </xf>
    <xf numFmtId="0" fontId="51" fillId="24" borderId="0" xfId="0" applyFont="1" applyFill="1" applyBorder="1" applyAlignment="1">
      <alignment horizontal="center" vertical="center" justifyLastLine="1"/>
    </xf>
    <xf numFmtId="0" fontId="51" fillId="24" borderId="13" xfId="0" applyFont="1" applyFill="1" applyBorder="1" applyAlignment="1">
      <alignment horizontal="center" vertical="center" justifyLastLine="1"/>
    </xf>
    <xf numFmtId="0" fontId="51" fillId="37" borderId="25" xfId="0" applyFont="1" applyFill="1" applyBorder="1" applyAlignment="1">
      <alignment horizontal="center" vertical="center"/>
    </xf>
    <xf numFmtId="0" fontId="51" fillId="37" borderId="0" xfId="0" applyFont="1" applyFill="1" applyBorder="1" applyAlignment="1">
      <alignment horizontal="center" vertical="center"/>
    </xf>
    <xf numFmtId="0" fontId="51" fillId="37" borderId="13" xfId="0" applyFont="1" applyFill="1" applyBorder="1" applyAlignment="1">
      <alignment horizontal="center" vertical="center"/>
    </xf>
    <xf numFmtId="0" fontId="62" fillId="37" borderId="20" xfId="0" applyFont="1" applyFill="1" applyBorder="1" applyAlignment="1">
      <alignment horizontal="center" vertical="center"/>
    </xf>
    <xf numFmtId="0" fontId="62" fillId="37" borderId="36" xfId="0" applyFont="1" applyFill="1" applyBorder="1" applyAlignment="1">
      <alignment horizontal="center" vertical="center"/>
    </xf>
    <xf numFmtId="0" fontId="62" fillId="37" borderId="14" xfId="0" applyFont="1" applyFill="1" applyBorder="1" applyAlignment="1">
      <alignment horizontal="center" vertical="center"/>
    </xf>
    <xf numFmtId="0" fontId="62" fillId="37" borderId="21" xfId="0" applyFont="1" applyFill="1" applyBorder="1" applyAlignment="1">
      <alignment horizontal="center" vertical="center"/>
    </xf>
    <xf numFmtId="0" fontId="62" fillId="37" borderId="37" xfId="0" applyFont="1" applyFill="1" applyBorder="1" applyAlignment="1">
      <alignment horizontal="center" vertical="center"/>
    </xf>
    <xf numFmtId="0" fontId="62" fillId="37" borderId="15" xfId="0" applyFont="1" applyFill="1" applyBorder="1" applyAlignment="1">
      <alignment horizontal="center" vertical="center"/>
    </xf>
    <xf numFmtId="0" fontId="62" fillId="24" borderId="20" xfId="0" applyFont="1" applyFill="1" applyBorder="1" applyAlignment="1">
      <alignment horizontal="center" vertical="center" wrapText="1"/>
    </xf>
    <xf numFmtId="0" fontId="62" fillId="24" borderId="36" xfId="0" applyFont="1" applyFill="1" applyBorder="1" applyAlignment="1">
      <alignment horizontal="center" vertical="center" wrapText="1"/>
    </xf>
    <xf numFmtId="0" fontId="62" fillId="24" borderId="14" xfId="0" applyFont="1" applyFill="1" applyBorder="1" applyAlignment="1">
      <alignment horizontal="center" vertical="center" wrapText="1"/>
    </xf>
    <xf numFmtId="0" fontId="62" fillId="24" borderId="25" xfId="0" applyFont="1" applyFill="1" applyBorder="1" applyAlignment="1">
      <alignment horizontal="center" vertical="center" wrapText="1"/>
    </xf>
    <xf numFmtId="0" fontId="62" fillId="24" borderId="0" xfId="0" applyFont="1" applyFill="1" applyBorder="1" applyAlignment="1">
      <alignment horizontal="center" vertical="center" wrapText="1"/>
    </xf>
    <xf numFmtId="0" fontId="62" fillId="24" borderId="13" xfId="0" applyFont="1" applyFill="1" applyBorder="1" applyAlignment="1">
      <alignment horizontal="center" vertical="center" wrapText="1"/>
    </xf>
    <xf numFmtId="0" fontId="51" fillId="37" borderId="20" xfId="0" applyFont="1" applyFill="1" applyBorder="1" applyAlignment="1">
      <alignment horizontal="center" vertical="center" justifyLastLine="1"/>
    </xf>
    <xf numFmtId="0" fontId="51" fillId="37" borderId="36" xfId="0" applyFont="1" applyFill="1" applyBorder="1" applyAlignment="1">
      <alignment horizontal="center" vertical="center" justifyLastLine="1"/>
    </xf>
    <xf numFmtId="0" fontId="51" fillId="37" borderId="14" xfId="0" applyFont="1" applyFill="1" applyBorder="1" applyAlignment="1">
      <alignment horizontal="center" vertical="center" justifyLastLine="1"/>
    </xf>
    <xf numFmtId="0" fontId="51" fillId="37" borderId="25" xfId="0" applyFont="1" applyFill="1" applyBorder="1" applyAlignment="1">
      <alignment horizontal="center" vertical="center" justifyLastLine="1"/>
    </xf>
    <xf numFmtId="0" fontId="51" fillId="37" borderId="0" xfId="0" applyFont="1" applyFill="1" applyBorder="1" applyAlignment="1">
      <alignment horizontal="center" vertical="center" justifyLastLine="1"/>
    </xf>
    <xf numFmtId="0" fontId="51" fillId="37" borderId="13" xfId="0" applyFont="1" applyFill="1" applyBorder="1" applyAlignment="1">
      <alignment horizontal="center" vertical="center" justifyLastLine="1"/>
    </xf>
    <xf numFmtId="0" fontId="62" fillId="36" borderId="20" xfId="0" applyFont="1" applyFill="1" applyBorder="1" applyAlignment="1">
      <alignment horizontal="left" vertical="center" wrapText="1"/>
    </xf>
    <xf numFmtId="0" fontId="62" fillId="36" borderId="36" xfId="0" applyFont="1" applyFill="1" applyBorder="1" applyAlignment="1">
      <alignment horizontal="left" vertical="center" wrapText="1"/>
    </xf>
    <xf numFmtId="0" fontId="62" fillId="36" borderId="14" xfId="0" applyFont="1" applyFill="1" applyBorder="1" applyAlignment="1">
      <alignment horizontal="left" vertical="center" wrapText="1"/>
    </xf>
    <xf numFmtId="0" fontId="62" fillId="36" borderId="25" xfId="0" applyFont="1" applyFill="1" applyBorder="1" applyAlignment="1">
      <alignment horizontal="left" vertical="center" wrapText="1"/>
    </xf>
    <xf numFmtId="0" fontId="62" fillId="36" borderId="0" xfId="0" applyFont="1" applyFill="1" applyBorder="1" applyAlignment="1">
      <alignment horizontal="left" vertical="center" wrapText="1"/>
    </xf>
    <xf numFmtId="0" fontId="62" fillId="36" borderId="13" xfId="0" applyFont="1" applyFill="1" applyBorder="1" applyAlignment="1">
      <alignment horizontal="left" vertical="center" wrapText="1"/>
    </xf>
    <xf numFmtId="0" fontId="51" fillId="24" borderId="21" xfId="0" applyFont="1" applyFill="1" applyBorder="1" applyAlignment="1">
      <alignment horizontal="center" vertical="center" justifyLastLine="1"/>
    </xf>
    <xf numFmtId="0" fontId="51" fillId="24" borderId="37" xfId="0" applyFont="1" applyFill="1" applyBorder="1" applyAlignment="1">
      <alignment horizontal="center" vertical="center" justifyLastLine="1"/>
    </xf>
    <xf numFmtId="0" fontId="51" fillId="24" borderId="15" xfId="0" applyFont="1" applyFill="1" applyBorder="1" applyAlignment="1">
      <alignment horizontal="center" vertical="center" justifyLastLine="1"/>
    </xf>
    <xf numFmtId="0" fontId="51" fillId="38" borderId="20" xfId="0" applyFont="1" applyFill="1" applyBorder="1" applyAlignment="1">
      <alignment horizontal="center" vertical="center"/>
    </xf>
    <xf numFmtId="0" fontId="51" fillId="38" borderId="36" xfId="0" applyFont="1" applyFill="1" applyBorder="1" applyAlignment="1">
      <alignment horizontal="center" vertical="center"/>
    </xf>
    <xf numFmtId="0" fontId="51" fillId="38" borderId="14" xfId="0" applyFont="1" applyFill="1" applyBorder="1" applyAlignment="1">
      <alignment horizontal="center" vertical="center"/>
    </xf>
    <xf numFmtId="0" fontId="51" fillId="38" borderId="21" xfId="0" applyFont="1" applyFill="1" applyBorder="1" applyAlignment="1">
      <alignment horizontal="center" vertical="center"/>
    </xf>
    <xf numFmtId="0" fontId="51" fillId="38" borderId="37" xfId="0" applyFont="1" applyFill="1" applyBorder="1" applyAlignment="1">
      <alignment horizontal="center" vertical="center"/>
    </xf>
    <xf numFmtId="0" fontId="51" fillId="38" borderId="15" xfId="0" applyFont="1" applyFill="1" applyBorder="1" applyAlignment="1">
      <alignment horizontal="center" vertical="center"/>
    </xf>
    <xf numFmtId="0" fontId="54" fillId="37" borderId="36" xfId="0" applyFont="1" applyFill="1" applyBorder="1" applyAlignment="1">
      <alignment horizontal="distributed" vertical="center" wrapText="1"/>
    </xf>
    <xf numFmtId="0" fontId="51" fillId="37" borderId="20" xfId="0" applyFont="1" applyFill="1" applyBorder="1" applyAlignment="1">
      <alignment vertical="center"/>
    </xf>
    <xf numFmtId="0" fontId="92" fillId="37" borderId="36" xfId="0" applyFont="1" applyFill="1" applyBorder="1" applyAlignment="1">
      <alignment horizontal="distributed" vertical="center" wrapText="1"/>
    </xf>
    <xf numFmtId="0" fontId="92" fillId="37" borderId="37" xfId="0" applyFont="1" applyFill="1" applyBorder="1" applyAlignment="1">
      <alignment horizontal="distributed" vertical="center" wrapText="1"/>
    </xf>
    <xf numFmtId="0" fontId="54" fillId="37" borderId="37" xfId="0" applyFont="1" applyFill="1" applyBorder="1" applyAlignment="1">
      <alignment horizontal="distributed" vertical="center" wrapText="1"/>
    </xf>
    <xf numFmtId="0" fontId="62" fillId="38" borderId="20" xfId="0" applyFont="1" applyFill="1" applyBorder="1" applyAlignment="1">
      <alignment horizontal="center" vertical="center" wrapText="1"/>
    </xf>
    <xf numFmtId="0" fontId="62" fillId="38" borderId="36" xfId="0" applyFont="1" applyFill="1" applyBorder="1" applyAlignment="1">
      <alignment horizontal="center" vertical="center" wrapText="1"/>
    </xf>
    <xf numFmtId="0" fontId="62" fillId="38" borderId="14" xfId="0" applyFont="1" applyFill="1" applyBorder="1" applyAlignment="1">
      <alignment horizontal="center" vertical="center" wrapText="1"/>
    </xf>
    <xf numFmtId="0" fontId="62" fillId="38" borderId="25" xfId="0" applyFont="1" applyFill="1" applyBorder="1" applyAlignment="1">
      <alignment horizontal="center" vertical="center" wrapText="1"/>
    </xf>
    <xf numFmtId="0" fontId="62" fillId="38" borderId="0" xfId="0" applyFont="1" applyFill="1" applyBorder="1" applyAlignment="1">
      <alignment horizontal="center" vertical="center" wrapText="1"/>
    </xf>
    <xf numFmtId="0" fontId="62" fillId="38" borderId="13" xfId="0" applyFont="1" applyFill="1" applyBorder="1" applyAlignment="1">
      <alignment horizontal="center" vertical="center" wrapText="1"/>
    </xf>
    <xf numFmtId="0" fontId="62" fillId="38" borderId="21" xfId="0" applyFont="1" applyFill="1" applyBorder="1" applyAlignment="1">
      <alignment horizontal="center" vertical="center" wrapText="1"/>
    </xf>
    <xf numFmtId="0" fontId="62" fillId="38" borderId="37" xfId="0" applyFont="1" applyFill="1" applyBorder="1" applyAlignment="1">
      <alignment horizontal="center" vertical="center" wrapText="1"/>
    </xf>
    <xf numFmtId="0" fontId="62" fillId="38" borderId="15" xfId="0" applyFont="1" applyFill="1" applyBorder="1" applyAlignment="1">
      <alignment horizontal="center" vertical="center" wrapText="1"/>
    </xf>
    <xf numFmtId="0" fontId="62" fillId="0" borderId="25" xfId="0" applyFont="1" applyFill="1" applyBorder="1" applyAlignment="1">
      <alignment horizontal="left" vertical="center"/>
    </xf>
    <xf numFmtId="0" fontId="62" fillId="0" borderId="13" xfId="0" applyFont="1" applyFill="1" applyBorder="1" applyAlignment="1">
      <alignment horizontal="left" vertical="center"/>
    </xf>
    <xf numFmtId="0" fontId="62" fillId="0" borderId="15" xfId="0" applyFont="1" applyFill="1" applyBorder="1" applyAlignment="1">
      <alignment horizontal="left" vertical="center"/>
    </xf>
    <xf numFmtId="0" fontId="94" fillId="37" borderId="36" xfId="0" applyFont="1" applyFill="1" applyBorder="1" applyAlignment="1">
      <alignment horizontal="distributed" vertical="center" wrapText="1"/>
    </xf>
    <xf numFmtId="0" fontId="94" fillId="37" borderId="37" xfId="0" applyFont="1" applyFill="1" applyBorder="1" applyAlignment="1">
      <alignment horizontal="distributed" vertical="center" wrapText="1"/>
    </xf>
    <xf numFmtId="0" fontId="92" fillId="36" borderId="20" xfId="0" applyFont="1" applyFill="1" applyBorder="1" applyAlignment="1">
      <alignment vertical="center" wrapText="1"/>
    </xf>
    <xf numFmtId="0" fontId="92" fillId="36" borderId="36" xfId="0" applyFont="1" applyFill="1" applyBorder="1" applyAlignment="1">
      <alignment vertical="center" wrapText="1"/>
    </xf>
    <xf numFmtId="0" fontId="92" fillId="36" borderId="14" xfId="0" applyFont="1" applyFill="1" applyBorder="1" applyAlignment="1">
      <alignment vertical="center" wrapText="1"/>
    </xf>
    <xf numFmtId="0" fontId="92" fillId="36" borderId="21" xfId="0" applyFont="1" applyFill="1" applyBorder="1" applyAlignment="1">
      <alignment vertical="center" wrapText="1"/>
    </xf>
    <xf numFmtId="0" fontId="92" fillId="36" borderId="37" xfId="0" applyFont="1" applyFill="1" applyBorder="1" applyAlignment="1">
      <alignment vertical="center" wrapText="1"/>
    </xf>
    <xf numFmtId="0" fontId="92" fillId="36" borderId="15" xfId="0" applyFont="1" applyFill="1" applyBorder="1" applyAlignment="1">
      <alignment vertical="center" wrapText="1"/>
    </xf>
    <xf numFmtId="0" fontId="54" fillId="37" borderId="36" xfId="0" applyFont="1" applyFill="1" applyBorder="1" applyAlignment="1">
      <alignment horizontal="distributed" vertical="center"/>
    </xf>
    <xf numFmtId="0" fontId="54" fillId="37" borderId="37" xfId="0" applyFont="1" applyFill="1" applyBorder="1" applyAlignment="1">
      <alignment horizontal="distributed" vertical="center"/>
    </xf>
    <xf numFmtId="0" fontId="51" fillId="38" borderId="20" xfId="0" applyFont="1" applyFill="1" applyBorder="1" applyAlignment="1">
      <alignment vertical="center"/>
    </xf>
    <xf numFmtId="0" fontId="51" fillId="38" borderId="36" xfId="0" applyFont="1" applyFill="1" applyBorder="1" applyAlignment="1">
      <alignment vertical="center"/>
    </xf>
    <xf numFmtId="0" fontId="51" fillId="38" borderId="14" xfId="0" applyFont="1" applyFill="1" applyBorder="1" applyAlignment="1">
      <alignment vertical="center"/>
    </xf>
    <xf numFmtId="0" fontId="51" fillId="38" borderId="21" xfId="0" applyFont="1" applyFill="1" applyBorder="1" applyAlignment="1">
      <alignment vertical="center"/>
    </xf>
    <xf numFmtId="0" fontId="51" fillId="38" borderId="37" xfId="0" applyFont="1" applyFill="1" applyBorder="1" applyAlignment="1">
      <alignment vertical="center"/>
    </xf>
    <xf numFmtId="0" fontId="51" fillId="38" borderId="15" xfId="0" applyFont="1" applyFill="1" applyBorder="1" applyAlignment="1">
      <alignment vertical="center"/>
    </xf>
    <xf numFmtId="0" fontId="62" fillId="0" borderId="24" xfId="0" applyFont="1" applyFill="1" applyBorder="1" applyAlignment="1">
      <alignment horizontal="left" vertical="center" wrapText="1"/>
    </xf>
    <xf numFmtId="0" fontId="62" fillId="0" borderId="28" xfId="0" applyFont="1" applyFill="1" applyBorder="1" applyAlignment="1">
      <alignment horizontal="left" vertical="center" wrapText="1"/>
    </xf>
    <xf numFmtId="0" fontId="62" fillId="0" borderId="32" xfId="0" applyFont="1" applyFill="1" applyBorder="1" applyAlignment="1">
      <alignment horizontal="left" vertical="center" wrapText="1"/>
    </xf>
    <xf numFmtId="0" fontId="62" fillId="38" borderId="24" xfId="0" applyFont="1" applyFill="1" applyBorder="1" applyAlignment="1">
      <alignment horizontal="center" vertical="center" wrapText="1"/>
    </xf>
    <xf numFmtId="0" fontId="62" fillId="38" borderId="28" xfId="0" applyFont="1" applyFill="1" applyBorder="1" applyAlignment="1">
      <alignment horizontal="center" vertical="center" wrapText="1"/>
    </xf>
    <xf numFmtId="0" fontId="62" fillId="38" borderId="32" xfId="0" applyFont="1" applyFill="1" applyBorder="1" applyAlignment="1">
      <alignment horizontal="center" vertical="center" wrapText="1"/>
    </xf>
    <xf numFmtId="0" fontId="92" fillId="0" borderId="20" xfId="0" applyFont="1" applyFill="1" applyBorder="1" applyAlignment="1">
      <alignment vertical="center" wrapText="1"/>
    </xf>
    <xf numFmtId="0" fontId="92" fillId="0" borderId="36" xfId="0" applyFont="1" applyFill="1" applyBorder="1" applyAlignment="1">
      <alignment vertical="center" wrapText="1"/>
    </xf>
    <xf numFmtId="0" fontId="92" fillId="0" borderId="14" xfId="0" applyFont="1" applyFill="1" applyBorder="1" applyAlignment="1">
      <alignment vertical="center" wrapText="1"/>
    </xf>
    <xf numFmtId="0" fontId="92" fillId="0" borderId="21" xfId="0" applyFont="1" applyFill="1" applyBorder="1" applyAlignment="1">
      <alignment vertical="center" wrapText="1"/>
    </xf>
    <xf numFmtId="0" fontId="92" fillId="0" borderId="37" xfId="0" applyFont="1" applyFill="1" applyBorder="1" applyAlignment="1">
      <alignment vertical="center" wrapText="1"/>
    </xf>
    <xf numFmtId="0" fontId="92" fillId="0" borderId="15" xfId="0" applyFont="1" applyFill="1" applyBorder="1" applyAlignment="1">
      <alignment vertical="center" wrapText="1"/>
    </xf>
    <xf numFmtId="0" fontId="51" fillId="0" borderId="20" xfId="0" applyFont="1" applyFill="1" applyBorder="1" applyAlignment="1">
      <alignment vertical="center"/>
    </xf>
    <xf numFmtId="0" fontId="51" fillId="0" borderId="36" xfId="0" applyFont="1" applyFill="1" applyBorder="1" applyAlignment="1">
      <alignment vertical="center"/>
    </xf>
    <xf numFmtId="0" fontId="51" fillId="0" borderId="14" xfId="0" applyFont="1" applyFill="1" applyBorder="1" applyAlignment="1">
      <alignment vertical="center"/>
    </xf>
    <xf numFmtId="0" fontId="51" fillId="0" borderId="21" xfId="0" applyFont="1" applyFill="1" applyBorder="1" applyAlignment="1">
      <alignment vertical="center"/>
    </xf>
    <xf numFmtId="0" fontId="51" fillId="0" borderId="37" xfId="0" applyFont="1" applyFill="1" applyBorder="1" applyAlignment="1">
      <alignment vertical="center"/>
    </xf>
    <xf numFmtId="0" fontId="51" fillId="0" borderId="15" xfId="0" applyFont="1" applyFill="1" applyBorder="1" applyAlignment="1">
      <alignment vertical="center"/>
    </xf>
    <xf numFmtId="0" fontId="54" fillId="24" borderId="0" xfId="0" applyFont="1" applyFill="1" applyAlignment="1">
      <alignment horizontal="distributed" vertical="center" wrapText="1"/>
    </xf>
    <xf numFmtId="0" fontId="92" fillId="24" borderId="20" xfId="0" applyFont="1" applyFill="1" applyBorder="1" applyAlignment="1">
      <alignment vertical="center" wrapText="1"/>
    </xf>
    <xf numFmtId="0" fontId="92" fillId="24" borderId="36" xfId="0" applyFont="1" applyFill="1" applyBorder="1" applyAlignment="1">
      <alignment vertical="center" wrapText="1"/>
    </xf>
    <xf numFmtId="0" fontId="92" fillId="24" borderId="14" xfId="0" applyFont="1" applyFill="1" applyBorder="1" applyAlignment="1">
      <alignment vertical="center" wrapText="1"/>
    </xf>
    <xf numFmtId="0" fontId="92" fillId="24" borderId="21" xfId="0" applyFont="1" applyFill="1" applyBorder="1" applyAlignment="1">
      <alignment vertical="center" wrapText="1"/>
    </xf>
    <xf numFmtId="0" fontId="92" fillId="24" borderId="37" xfId="0" applyFont="1" applyFill="1" applyBorder="1" applyAlignment="1">
      <alignment vertical="center" wrapText="1"/>
    </xf>
    <xf numFmtId="0" fontId="92" fillId="24" borderId="15" xfId="0" applyFont="1" applyFill="1" applyBorder="1" applyAlignment="1">
      <alignment vertical="center" wrapText="1"/>
    </xf>
    <xf numFmtId="0" fontId="124" fillId="0" borderId="0" xfId="0" applyFont="1" applyAlignment="1">
      <alignment vertical="center" wrapText="1"/>
    </xf>
    <xf numFmtId="0" fontId="101" fillId="0" borderId="0" xfId="0" applyFont="1" applyAlignment="1">
      <alignment vertical="center" wrapText="1"/>
    </xf>
    <xf numFmtId="0" fontId="54" fillId="24" borderId="20" xfId="0" applyFont="1" applyFill="1" applyBorder="1" applyAlignment="1">
      <alignment horizontal="distributed" vertical="center"/>
    </xf>
    <xf numFmtId="0" fontId="51" fillId="24" borderId="14" xfId="0" applyFont="1" applyFill="1" applyBorder="1" applyAlignment="1">
      <alignment horizontal="distributed" vertical="center"/>
    </xf>
    <xf numFmtId="0" fontId="51" fillId="24" borderId="21" xfId="0" applyFont="1" applyFill="1" applyBorder="1" applyAlignment="1">
      <alignment horizontal="distributed" vertical="center"/>
    </xf>
    <xf numFmtId="0" fontId="51" fillId="24" borderId="15" xfId="0" applyFont="1" applyFill="1" applyBorder="1" applyAlignment="1">
      <alignment horizontal="distributed" vertical="center"/>
    </xf>
    <xf numFmtId="0" fontId="54" fillId="24" borderId="20" xfId="0" applyFont="1" applyFill="1" applyBorder="1" applyAlignment="1">
      <alignment horizontal="distributed" vertical="center" wrapText="1"/>
    </xf>
    <xf numFmtId="0" fontId="54" fillId="24" borderId="14" xfId="0" applyFont="1" applyFill="1" applyBorder="1" applyAlignment="1">
      <alignment horizontal="distributed" vertical="center" wrapText="1"/>
    </xf>
    <xf numFmtId="0" fontId="54" fillId="24" borderId="21" xfId="0" applyFont="1" applyFill="1" applyBorder="1" applyAlignment="1">
      <alignment horizontal="distributed" vertical="center" wrapText="1"/>
    </xf>
    <xf numFmtId="0" fontId="54" fillId="24" borderId="15" xfId="0" applyFont="1" applyFill="1" applyBorder="1" applyAlignment="1">
      <alignment horizontal="distributed" vertical="center" wrapText="1"/>
    </xf>
    <xf numFmtId="0" fontId="56" fillId="24" borderId="37" xfId="0" applyFont="1" applyFill="1" applyBorder="1" applyAlignment="1">
      <alignment horizontal="left" vertical="center"/>
    </xf>
    <xf numFmtId="0" fontId="95" fillId="24" borderId="37" xfId="0" applyFont="1" applyFill="1" applyBorder="1" applyAlignment="1">
      <alignment horizontal="right" vertical="center"/>
    </xf>
    <xf numFmtId="0" fontId="127" fillId="24" borderId="36" xfId="0" applyFont="1" applyFill="1" applyBorder="1" applyAlignment="1">
      <alignment horizontal="distributed" vertical="center" wrapText="1"/>
    </xf>
    <xf numFmtId="0" fontId="127" fillId="24" borderId="36" xfId="0" applyFont="1" applyFill="1" applyBorder="1" applyAlignment="1">
      <alignment horizontal="distributed" vertical="center"/>
    </xf>
    <xf numFmtId="0" fontId="127" fillId="24" borderId="0" xfId="0" applyFont="1" applyFill="1" applyAlignment="1">
      <alignment horizontal="distributed" vertical="center"/>
    </xf>
    <xf numFmtId="0" fontId="127" fillId="24" borderId="37" xfId="0" applyFont="1" applyFill="1" applyBorder="1" applyAlignment="1">
      <alignment horizontal="distributed" vertical="center"/>
    </xf>
    <xf numFmtId="0" fontId="51" fillId="24" borderId="0" xfId="0" applyFont="1" applyFill="1" applyAlignment="1">
      <alignment horizontal="distributed" vertical="center" justifyLastLine="1"/>
    </xf>
    <xf numFmtId="0" fontId="51" fillId="24" borderId="0" xfId="0" applyFont="1" applyFill="1" applyBorder="1" applyAlignment="1">
      <alignment horizontal="right" vertical="center"/>
    </xf>
    <xf numFmtId="0" fontId="62" fillId="24" borderId="37" xfId="0" applyFont="1" applyFill="1" applyBorder="1" applyAlignment="1">
      <alignment vertical="center"/>
    </xf>
    <xf numFmtId="0" fontId="62" fillId="36" borderId="37" xfId="0" applyFont="1" applyFill="1" applyBorder="1" applyAlignment="1">
      <alignment horizontal="right" vertical="center"/>
    </xf>
    <xf numFmtId="0" fontId="51" fillId="36" borderId="0" xfId="0" applyFont="1" applyFill="1" applyBorder="1" applyAlignment="1">
      <alignment vertical="center"/>
    </xf>
    <xf numFmtId="0" fontId="51" fillId="36" borderId="0" xfId="0" applyFont="1" applyFill="1" applyAlignment="1">
      <alignment horizontal="center" vertical="center"/>
    </xf>
    <xf numFmtId="0" fontId="51" fillId="37" borderId="0" xfId="0" applyFont="1" applyFill="1" applyBorder="1" applyAlignment="1">
      <alignment horizontal="distributed"/>
    </xf>
    <xf numFmtId="0" fontId="56" fillId="24" borderId="0" xfId="0" applyFont="1" applyFill="1" applyAlignment="1">
      <alignment vertical="center"/>
    </xf>
    <xf numFmtId="0" fontId="56" fillId="24" borderId="37" xfId="0" applyFont="1" applyFill="1" applyBorder="1" applyAlignment="1">
      <alignment vertical="center"/>
    </xf>
    <xf numFmtId="0" fontId="51" fillId="38" borderId="20" xfId="0" applyFont="1" applyFill="1" applyBorder="1" applyAlignment="1">
      <alignment horizontal="right" vertical="center"/>
    </xf>
    <xf numFmtId="0" fontId="51" fillId="38" borderId="36" xfId="0" applyFont="1" applyFill="1" applyBorder="1" applyAlignment="1">
      <alignment horizontal="right" vertical="center"/>
    </xf>
    <xf numFmtId="0" fontId="51" fillId="38" borderId="14" xfId="0" applyFont="1" applyFill="1" applyBorder="1" applyAlignment="1">
      <alignment horizontal="right" vertical="center"/>
    </xf>
    <xf numFmtId="0" fontId="51" fillId="38" borderId="21" xfId="0" applyFont="1" applyFill="1" applyBorder="1" applyAlignment="1">
      <alignment horizontal="right" vertical="center"/>
    </xf>
    <xf numFmtId="0" fontId="51" fillId="38" borderId="37" xfId="0" applyFont="1" applyFill="1" applyBorder="1" applyAlignment="1">
      <alignment horizontal="right" vertical="center"/>
    </xf>
    <xf numFmtId="0" fontId="51" fillId="38" borderId="15" xfId="0" applyFont="1" applyFill="1" applyBorder="1" applyAlignment="1">
      <alignment horizontal="right" vertical="center"/>
    </xf>
    <xf numFmtId="0" fontId="92" fillId="38" borderId="20" xfId="0" applyFont="1" applyFill="1" applyBorder="1" applyAlignment="1">
      <alignment horizontal="center" vertical="center"/>
    </xf>
    <xf numFmtId="0" fontId="92" fillId="38" borderId="36" xfId="0" applyFont="1" applyFill="1" applyBorder="1" applyAlignment="1">
      <alignment horizontal="center" vertical="center"/>
    </xf>
    <xf numFmtId="0" fontId="92" fillId="38" borderId="36" xfId="0" applyFont="1" applyFill="1" applyBorder="1" applyAlignment="1">
      <alignment horizontal="left" vertical="center"/>
    </xf>
    <xf numFmtId="0" fontId="92" fillId="38" borderId="36" xfId="0" applyFont="1" applyFill="1" applyBorder="1" applyAlignment="1">
      <alignment vertical="center"/>
    </xf>
    <xf numFmtId="0" fontId="92" fillId="38" borderId="14" xfId="0" applyFont="1" applyFill="1" applyBorder="1" applyAlignment="1">
      <alignment vertical="center"/>
    </xf>
    <xf numFmtId="0" fontId="92" fillId="38" borderId="37" xfId="0" applyFont="1" applyFill="1" applyBorder="1" applyAlignment="1">
      <alignment vertical="center"/>
    </xf>
    <xf numFmtId="0" fontId="92" fillId="38" borderId="15" xfId="0" applyFont="1" applyFill="1" applyBorder="1" applyAlignment="1">
      <alignment vertical="center"/>
    </xf>
    <xf numFmtId="0" fontId="92" fillId="38" borderId="36" xfId="0" applyFont="1" applyFill="1" applyBorder="1" applyAlignment="1">
      <alignment horizontal="center" vertical="center" wrapText="1"/>
    </xf>
    <xf numFmtId="0" fontId="92" fillId="38" borderId="37" xfId="0" applyFont="1" applyFill="1" applyBorder="1" applyAlignment="1">
      <alignment horizontal="center" vertical="center" wrapText="1"/>
    </xf>
    <xf numFmtId="0" fontId="92" fillId="38" borderId="16" xfId="0" applyFont="1" applyFill="1" applyBorder="1" applyAlignment="1">
      <alignment horizontal="center" vertical="center" wrapText="1"/>
    </xf>
    <xf numFmtId="0" fontId="92" fillId="38" borderId="14" xfId="0" applyFont="1" applyFill="1" applyBorder="1" applyAlignment="1">
      <alignment horizontal="center" vertical="center" wrapText="1"/>
    </xf>
    <xf numFmtId="0" fontId="92" fillId="38" borderId="15" xfId="0" applyFont="1" applyFill="1" applyBorder="1" applyAlignment="1">
      <alignment horizontal="center" vertical="center" wrapText="1"/>
    </xf>
    <xf numFmtId="0" fontId="92" fillId="38" borderId="21" xfId="0" applyFont="1" applyFill="1" applyBorder="1" applyAlignment="1">
      <alignment horizontal="center" vertical="center"/>
    </xf>
    <xf numFmtId="0" fontId="92" fillId="38" borderId="37" xfId="0" applyFont="1" applyFill="1" applyBorder="1" applyAlignment="1">
      <alignment horizontal="center" vertical="center"/>
    </xf>
    <xf numFmtId="0" fontId="62" fillId="38" borderId="20" xfId="0" applyFont="1" applyFill="1" applyBorder="1" applyAlignment="1">
      <alignment horizontal="left" vertical="center" wrapText="1"/>
    </xf>
    <xf numFmtId="0" fontId="62" fillId="38" borderId="36" xfId="0" applyFont="1" applyFill="1" applyBorder="1" applyAlignment="1">
      <alignment horizontal="left" vertical="center" wrapText="1"/>
    </xf>
    <xf numFmtId="0" fontId="62" fillId="38" borderId="14" xfId="0" applyFont="1" applyFill="1" applyBorder="1" applyAlignment="1">
      <alignment horizontal="left" vertical="center" wrapText="1"/>
    </xf>
    <xf numFmtId="0" fontId="62" fillId="38" borderId="25" xfId="0" applyFont="1" applyFill="1" applyBorder="1" applyAlignment="1">
      <alignment horizontal="left" vertical="center" wrapText="1"/>
    </xf>
    <xf numFmtId="0" fontId="62" fillId="38" borderId="0" xfId="0" applyFont="1" applyFill="1" applyBorder="1" applyAlignment="1">
      <alignment horizontal="left" vertical="center" wrapText="1"/>
    </xf>
    <xf numFmtId="0" fontId="62" fillId="38" borderId="13" xfId="0" applyFont="1" applyFill="1" applyBorder="1" applyAlignment="1">
      <alignment horizontal="left" vertical="center" wrapText="1"/>
    </xf>
    <xf numFmtId="0" fontId="51" fillId="37" borderId="25" xfId="0" applyFont="1" applyFill="1" applyBorder="1" applyAlignment="1">
      <alignment horizontal="center" vertical="center" wrapText="1"/>
    </xf>
    <xf numFmtId="0" fontId="51" fillId="37" borderId="13" xfId="0" applyFont="1" applyFill="1" applyBorder="1" applyAlignment="1">
      <alignment horizontal="center" vertical="center" wrapText="1"/>
    </xf>
    <xf numFmtId="0" fontId="51" fillId="24" borderId="20" xfId="0" applyFont="1" applyFill="1" applyBorder="1" applyAlignment="1">
      <alignment horizontal="distributed" vertical="center" justifyLastLine="1"/>
    </xf>
    <xf numFmtId="0" fontId="51" fillId="24" borderId="36" xfId="0" applyFont="1" applyFill="1" applyBorder="1" applyAlignment="1">
      <alignment horizontal="distributed" vertical="center" justifyLastLine="1"/>
    </xf>
    <xf numFmtId="0" fontId="51" fillId="24" borderId="14" xfId="0" applyFont="1" applyFill="1" applyBorder="1" applyAlignment="1">
      <alignment horizontal="distributed" vertical="center" justifyLastLine="1"/>
    </xf>
    <xf numFmtId="0" fontId="51" fillId="24" borderId="25" xfId="0" applyFont="1" applyFill="1" applyBorder="1" applyAlignment="1">
      <alignment horizontal="distributed" vertical="center" justifyLastLine="1"/>
    </xf>
    <xf numFmtId="0" fontId="51" fillId="24" borderId="0" xfId="0" applyFont="1" applyFill="1" applyBorder="1" applyAlignment="1">
      <alignment horizontal="distributed" vertical="center" justifyLastLine="1"/>
    </xf>
    <xf numFmtId="0" fontId="51" fillId="24" borderId="13" xfId="0" applyFont="1" applyFill="1" applyBorder="1" applyAlignment="1">
      <alignment horizontal="distributed" vertical="center" justifyLastLine="1"/>
    </xf>
    <xf numFmtId="0" fontId="51" fillId="37" borderId="20" xfId="0" applyFont="1" applyFill="1" applyBorder="1" applyAlignment="1">
      <alignment horizontal="distributed" vertical="center" justifyLastLine="1"/>
    </xf>
    <xf numFmtId="0" fontId="51" fillId="37" borderId="36" xfId="0" applyFont="1" applyFill="1" applyBorder="1" applyAlignment="1">
      <alignment horizontal="distributed" vertical="center" justifyLastLine="1"/>
    </xf>
    <xf numFmtId="0" fontId="51" fillId="37" borderId="14" xfId="0" applyFont="1" applyFill="1" applyBorder="1" applyAlignment="1">
      <alignment horizontal="distributed" vertical="center" justifyLastLine="1"/>
    </xf>
    <xf numFmtId="0" fontId="51" fillId="37" borderId="25" xfId="0" applyFont="1" applyFill="1" applyBorder="1" applyAlignment="1">
      <alignment horizontal="distributed" vertical="center" justifyLastLine="1"/>
    </xf>
    <xf numFmtId="0" fontId="51" fillId="37" borderId="0" xfId="0" applyFont="1" applyFill="1" applyBorder="1" applyAlignment="1">
      <alignment horizontal="distributed" vertical="center" justifyLastLine="1"/>
    </xf>
    <xf numFmtId="0" fontId="51" fillId="37" borderId="13" xfId="0" applyFont="1" applyFill="1" applyBorder="1" applyAlignment="1">
      <alignment horizontal="distributed" vertical="center" justifyLastLine="1"/>
    </xf>
    <xf numFmtId="0" fontId="51" fillId="24" borderId="21" xfId="0" applyFont="1" applyFill="1" applyBorder="1" applyAlignment="1">
      <alignment horizontal="distributed" vertical="center" justifyLastLine="1"/>
    </xf>
    <xf numFmtId="0" fontId="51" fillId="24" borderId="37" xfId="0" applyFont="1" applyFill="1" applyBorder="1" applyAlignment="1">
      <alignment horizontal="distributed" vertical="center" justifyLastLine="1"/>
    </xf>
    <xf numFmtId="0" fontId="51" fillId="24" borderId="15" xfId="0" applyFont="1" applyFill="1" applyBorder="1" applyAlignment="1">
      <alignment horizontal="distributed" vertical="center" justifyLastLine="1"/>
    </xf>
    <xf numFmtId="0" fontId="135" fillId="0" borderId="0" xfId="54" applyFont="1" applyAlignment="1">
      <alignment horizontal="center" vertical="center" wrapText="1"/>
    </xf>
    <xf numFmtId="0" fontId="51" fillId="0" borderId="0" xfId="54" applyFont="1" applyAlignment="1">
      <alignment horizontal="center" vertical="center" wrapText="1"/>
    </xf>
    <xf numFmtId="0" fontId="51" fillId="0" borderId="338" xfId="54" applyFont="1" applyBorder="1" applyAlignment="1">
      <alignment horizontal="center" vertical="center" wrapText="1"/>
    </xf>
    <xf numFmtId="0" fontId="51" fillId="0" borderId="220" xfId="54" applyFont="1" applyBorder="1" applyAlignment="1">
      <alignment horizontal="center" vertical="center" wrapText="1"/>
    </xf>
    <xf numFmtId="0" fontId="51" fillId="0" borderId="194" xfId="54" applyFont="1" applyBorder="1" applyAlignment="1">
      <alignment horizontal="center" vertical="center"/>
    </xf>
    <xf numFmtId="0" fontId="51" fillId="0" borderId="193" xfId="54" applyFont="1" applyBorder="1" applyAlignment="1">
      <alignment horizontal="center" vertical="center"/>
    </xf>
    <xf numFmtId="0" fontId="51" fillId="0" borderId="198" xfId="54" applyFont="1" applyBorder="1" applyAlignment="1">
      <alignment horizontal="center" vertical="center"/>
    </xf>
    <xf numFmtId="0" fontId="51" fillId="0" borderId="197" xfId="54" applyFont="1" applyBorder="1" applyAlignment="1">
      <alignment horizontal="center" vertical="center"/>
    </xf>
    <xf numFmtId="0" fontId="51" fillId="0" borderId="54" xfId="54" applyFont="1" applyBorder="1" applyAlignment="1">
      <alignment horizontal="center" vertical="center"/>
    </xf>
    <xf numFmtId="0" fontId="113" fillId="0" borderId="0" xfId="54" applyFont="1" applyBorder="1" applyAlignment="1">
      <alignment horizontal="left" vertical="center" wrapText="1"/>
    </xf>
    <xf numFmtId="0" fontId="51" fillId="0" borderId="0" xfId="54" applyFont="1" applyAlignment="1">
      <alignment horizontal="center" vertical="center"/>
    </xf>
    <xf numFmtId="0" fontId="51" fillId="0" borderId="27" xfId="54" applyFont="1" applyBorder="1" applyAlignment="1">
      <alignment horizontal="center" vertical="center"/>
    </xf>
    <xf numFmtId="0" fontId="62" fillId="0" borderId="0" xfId="54" applyFont="1" applyBorder="1" applyAlignment="1">
      <alignment horizontal="right" vertical="center"/>
    </xf>
    <xf numFmtId="0" fontId="15" fillId="0" borderId="0" xfId="54" applyFont="1" applyBorder="1" applyAlignment="1">
      <alignment vertical="center"/>
    </xf>
    <xf numFmtId="0" fontId="58" fillId="0" borderId="54" xfId="54" applyFont="1" applyFill="1" applyBorder="1" applyAlignment="1">
      <alignment horizontal="center" vertical="center"/>
    </xf>
    <xf numFmtId="0" fontId="62" fillId="0" borderId="339" xfId="54" applyFont="1" applyBorder="1" applyAlignment="1">
      <alignment horizontal="center" vertical="center" textRotation="255"/>
    </xf>
    <xf numFmtId="0" fontId="62" fillId="0" borderId="344" xfId="54" applyFont="1" applyBorder="1" applyAlignment="1">
      <alignment horizontal="center" vertical="center" textRotation="255"/>
    </xf>
    <xf numFmtId="0" fontId="62" fillId="0" borderId="351" xfId="54" applyFont="1" applyBorder="1" applyAlignment="1">
      <alignment horizontal="center" vertical="center" textRotation="255"/>
    </xf>
    <xf numFmtId="0" fontId="62" fillId="0" borderId="325" xfId="54" applyFont="1" applyFill="1" applyBorder="1" applyAlignment="1">
      <alignment horizontal="center" vertical="center"/>
    </xf>
    <xf numFmtId="0" fontId="62" fillId="0" borderId="36" xfId="54" applyFont="1" applyFill="1" applyBorder="1" applyAlignment="1">
      <alignment horizontal="center" vertical="center"/>
    </xf>
    <xf numFmtId="0" fontId="62" fillId="0" borderId="326" xfId="54" applyFont="1" applyFill="1" applyBorder="1" applyAlignment="1">
      <alignment horizontal="center" vertical="center"/>
    </xf>
    <xf numFmtId="0" fontId="62" fillId="0" borderId="196" xfId="54" applyFont="1" applyFill="1" applyBorder="1" applyAlignment="1">
      <alignment horizontal="center" vertical="center"/>
    </xf>
    <xf numFmtId="0" fontId="62" fillId="0" borderId="0" xfId="54" applyFont="1" applyFill="1" applyBorder="1" applyAlignment="1">
      <alignment horizontal="center" vertical="center"/>
    </xf>
    <xf numFmtId="0" fontId="62" fillId="0" borderId="195" xfId="54" applyFont="1" applyFill="1" applyBorder="1" applyAlignment="1">
      <alignment horizontal="center" vertical="center"/>
    </xf>
    <xf numFmtId="0" fontId="62" fillId="0" borderId="325" xfId="54" applyFont="1" applyFill="1" applyBorder="1" applyAlignment="1">
      <alignment horizontal="distributed" vertical="center" indent="2"/>
    </xf>
    <xf numFmtId="0" fontId="62" fillId="0" borderId="36" xfId="54" applyFont="1" applyFill="1" applyBorder="1" applyAlignment="1">
      <alignment horizontal="distributed" vertical="center" indent="2"/>
    </xf>
    <xf numFmtId="0" fontId="62" fillId="0" borderId="326" xfId="54" applyFont="1" applyFill="1" applyBorder="1" applyAlignment="1">
      <alignment horizontal="distributed" vertical="center" indent="2"/>
    </xf>
    <xf numFmtId="0" fontId="62" fillId="0" borderId="196" xfId="54" applyFont="1" applyFill="1" applyBorder="1" applyAlignment="1">
      <alignment horizontal="distributed" vertical="center" indent="2"/>
    </xf>
    <xf numFmtId="0" fontId="62" fillId="0" borderId="0" xfId="54" applyFont="1" applyFill="1" applyBorder="1" applyAlignment="1">
      <alignment horizontal="distributed" vertical="center" indent="2"/>
    </xf>
    <xf numFmtId="0" fontId="62" fillId="0" borderId="195" xfId="54" applyFont="1" applyFill="1" applyBorder="1" applyAlignment="1">
      <alignment horizontal="distributed" vertical="center" indent="2"/>
    </xf>
    <xf numFmtId="0" fontId="62" fillId="0" borderId="352" xfId="54" applyFont="1" applyFill="1" applyBorder="1" applyAlignment="1">
      <alignment horizontal="distributed" vertical="center" indent="2"/>
    </xf>
    <xf numFmtId="0" fontId="62" fillId="0" borderId="37" xfId="54" applyFont="1" applyFill="1" applyBorder="1" applyAlignment="1">
      <alignment horizontal="distributed" vertical="center" indent="2"/>
    </xf>
    <xf numFmtId="0" fontId="62" fillId="0" borderId="353" xfId="54" applyFont="1" applyFill="1" applyBorder="1" applyAlignment="1">
      <alignment horizontal="distributed" vertical="center" indent="2"/>
    </xf>
    <xf numFmtId="0" fontId="62" fillId="0" borderId="306" xfId="54" applyFont="1" applyFill="1" applyBorder="1" applyAlignment="1">
      <alignment horizontal="center" vertical="center"/>
    </xf>
    <xf numFmtId="0" fontId="62" fillId="0" borderId="298" xfId="54" applyFont="1" applyFill="1" applyBorder="1" applyAlignment="1">
      <alignment horizontal="center" vertical="center"/>
    </xf>
    <xf numFmtId="0" fontId="62" fillId="0" borderId="300" xfId="54" applyFont="1" applyFill="1" applyBorder="1" applyAlignment="1">
      <alignment horizontal="center" vertical="center"/>
    </xf>
    <xf numFmtId="0" fontId="62" fillId="0" borderId="198" xfId="54" applyFont="1" applyFill="1" applyBorder="1" applyAlignment="1">
      <alignment horizontal="center" vertical="center"/>
    </xf>
    <xf numFmtId="0" fontId="62" fillId="0" borderId="54" xfId="54" applyFont="1" applyFill="1" applyBorder="1" applyAlignment="1">
      <alignment horizontal="center" vertical="center"/>
    </xf>
    <xf numFmtId="0" fontId="62" fillId="0" borderId="197" xfId="54" applyFont="1" applyFill="1" applyBorder="1" applyAlignment="1">
      <alignment horizontal="center" vertical="center"/>
    </xf>
    <xf numFmtId="0" fontId="62" fillId="0" borderId="340" xfId="54" applyFont="1" applyFill="1" applyBorder="1" applyAlignment="1">
      <alignment horizontal="center" vertical="center"/>
    </xf>
    <xf numFmtId="0" fontId="62" fillId="0" borderId="341" xfId="54" applyFont="1" applyFill="1" applyBorder="1" applyAlignment="1">
      <alignment horizontal="center" vertical="center"/>
    </xf>
    <xf numFmtId="0" fontId="62" fillId="0" borderId="345" xfId="54" applyFont="1" applyFill="1" applyBorder="1" applyAlignment="1">
      <alignment horizontal="center" vertical="center"/>
    </xf>
    <xf numFmtId="0" fontId="62" fillId="0" borderId="346" xfId="54" applyFont="1" applyFill="1" applyBorder="1" applyAlignment="1">
      <alignment horizontal="center" vertical="center"/>
    </xf>
    <xf numFmtId="0" fontId="62" fillId="0" borderId="342" xfId="54" applyFont="1" applyFill="1" applyBorder="1" applyAlignment="1">
      <alignment horizontal="center" vertical="center" wrapText="1"/>
    </xf>
    <xf numFmtId="0" fontId="62" fillId="0" borderId="347" xfId="54" applyFont="1" applyFill="1" applyBorder="1" applyAlignment="1">
      <alignment horizontal="center" vertical="center"/>
    </xf>
    <xf numFmtId="0" fontId="62" fillId="0" borderId="343" xfId="54" applyFont="1" applyFill="1" applyBorder="1" applyAlignment="1">
      <alignment horizontal="center" vertical="center"/>
    </xf>
    <xf numFmtId="0" fontId="62" fillId="0" borderId="348" xfId="54" applyFont="1" applyFill="1" applyBorder="1" applyAlignment="1">
      <alignment horizontal="center" vertical="center"/>
    </xf>
    <xf numFmtId="0" fontId="62" fillId="0" borderId="349" xfId="54" applyFont="1" applyFill="1" applyBorder="1" applyAlignment="1">
      <alignment horizontal="center" vertical="center" wrapText="1"/>
    </xf>
    <xf numFmtId="0" fontId="62" fillId="0" borderId="193" xfId="54" applyFont="1" applyFill="1" applyBorder="1" applyAlignment="1">
      <alignment horizontal="center" vertical="center" wrapText="1"/>
    </xf>
    <xf numFmtId="0" fontId="62" fillId="0" borderId="354" xfId="54" applyFont="1" applyFill="1" applyBorder="1" applyAlignment="1">
      <alignment horizontal="center" vertical="center" wrapText="1"/>
    </xf>
    <xf numFmtId="0" fontId="62" fillId="0" borderId="353" xfId="54" applyFont="1" applyFill="1" applyBorder="1" applyAlignment="1">
      <alignment horizontal="center" vertical="center" wrapText="1"/>
    </xf>
    <xf numFmtId="0" fontId="62" fillId="0" borderId="325" xfId="54" applyFont="1" applyBorder="1" applyAlignment="1">
      <alignment horizontal="center" vertical="center"/>
    </xf>
    <xf numFmtId="0" fontId="62" fillId="0" borderId="14" xfId="54" applyFont="1" applyBorder="1" applyAlignment="1">
      <alignment horizontal="center" vertical="center"/>
    </xf>
    <xf numFmtId="0" fontId="62" fillId="0" borderId="196" xfId="54" applyFont="1" applyBorder="1" applyAlignment="1">
      <alignment horizontal="center" vertical="center"/>
    </xf>
    <xf numFmtId="0" fontId="62" fillId="0" borderId="13" xfId="54" applyFont="1" applyBorder="1" applyAlignment="1">
      <alignment horizontal="center" vertical="center"/>
    </xf>
    <xf numFmtId="0" fontId="62" fillId="0" borderId="194" xfId="54" applyFont="1" applyFill="1" applyBorder="1" applyAlignment="1">
      <alignment horizontal="center" vertical="center"/>
    </xf>
    <xf numFmtId="0" fontId="62" fillId="0" borderId="199" xfId="54" applyFont="1" applyFill="1" applyBorder="1" applyAlignment="1">
      <alignment horizontal="center" vertical="center"/>
    </xf>
    <xf numFmtId="0" fontId="62" fillId="0" borderId="193" xfId="54" applyFont="1" applyFill="1" applyBorder="1" applyAlignment="1">
      <alignment horizontal="center" vertical="center"/>
    </xf>
    <xf numFmtId="0" fontId="62" fillId="0" borderId="349" xfId="54" applyFont="1" applyFill="1" applyBorder="1" applyAlignment="1">
      <alignment horizontal="center" vertical="center"/>
    </xf>
    <xf numFmtId="0" fontId="62" fillId="0" borderId="350" xfId="54" applyFont="1" applyFill="1" applyBorder="1" applyAlignment="1">
      <alignment horizontal="center" vertical="center"/>
    </xf>
    <xf numFmtId="0" fontId="62" fillId="0" borderId="352" xfId="54" applyFont="1" applyFill="1" applyBorder="1" applyAlignment="1">
      <alignment horizontal="center" vertical="center"/>
    </xf>
    <xf numFmtId="0" fontId="62" fillId="0" borderId="37" xfId="54" applyFont="1" applyFill="1" applyBorder="1" applyAlignment="1">
      <alignment horizontal="center" vertical="center"/>
    </xf>
    <xf numFmtId="0" fontId="62" fillId="0" borderId="353" xfId="54" applyFont="1" applyFill="1" applyBorder="1" applyAlignment="1">
      <alignment horizontal="center" vertical="center"/>
    </xf>
    <xf numFmtId="0" fontId="62" fillId="0" borderId="195" xfId="54" applyFont="1" applyFill="1" applyBorder="1" applyAlignment="1">
      <alignment horizontal="center" vertical="center" wrapText="1"/>
    </xf>
    <xf numFmtId="0" fontId="62" fillId="0" borderId="338" xfId="54" applyFont="1" applyFill="1" applyBorder="1" applyAlignment="1">
      <alignment horizontal="center" vertical="center"/>
    </xf>
    <xf numFmtId="0" fontId="62" fillId="0" borderId="194" xfId="54" applyFont="1" applyBorder="1" applyAlignment="1">
      <alignment horizontal="center" vertical="center" wrapText="1"/>
    </xf>
    <xf numFmtId="0" fontId="62" fillId="0" borderId="274" xfId="54" applyFont="1" applyBorder="1" applyAlignment="1">
      <alignment horizontal="center" vertical="center" wrapText="1"/>
    </xf>
    <xf numFmtId="0" fontId="62" fillId="0" borderId="196" xfId="54" applyFont="1" applyBorder="1" applyAlignment="1">
      <alignment horizontal="center" vertical="center" wrapText="1"/>
    </xf>
    <xf numFmtId="0" fontId="62" fillId="0" borderId="13" xfId="54" applyFont="1" applyBorder="1" applyAlignment="1">
      <alignment horizontal="center" vertical="center" wrapText="1"/>
    </xf>
    <xf numFmtId="0" fontId="62" fillId="0" borderId="352" xfId="54" applyFont="1" applyBorder="1" applyAlignment="1">
      <alignment horizontal="center" vertical="center" wrapText="1"/>
    </xf>
    <xf numFmtId="0" fontId="62" fillId="0" borderId="15" xfId="54" applyFont="1" applyBorder="1" applyAlignment="1">
      <alignment horizontal="center" vertical="center" wrapText="1"/>
    </xf>
    <xf numFmtId="0" fontId="62" fillId="0" borderId="339" xfId="54" applyFont="1" applyBorder="1" applyAlignment="1">
      <alignment horizontal="center" vertical="center"/>
    </xf>
    <xf numFmtId="0" fontId="62" fillId="0" borderId="344" xfId="54" applyFont="1" applyBorder="1" applyAlignment="1">
      <alignment horizontal="center" vertical="center"/>
    </xf>
    <xf numFmtId="0" fontId="62" fillId="0" borderId="351" xfId="54" applyFont="1" applyBorder="1" applyAlignment="1">
      <alignment horizontal="center" vertical="center"/>
    </xf>
    <xf numFmtId="0" fontId="52" fillId="38" borderId="325" xfId="54" applyFont="1" applyFill="1" applyBorder="1" applyAlignment="1">
      <alignment horizontal="center" vertical="center" wrapText="1"/>
    </xf>
    <xf numFmtId="0" fontId="52" fillId="38" borderId="36" xfId="54" applyFont="1" applyFill="1" applyBorder="1" applyAlignment="1">
      <alignment horizontal="center" vertical="center" wrapText="1"/>
    </xf>
    <xf numFmtId="0" fontId="52" fillId="38" borderId="326" xfId="54" applyFont="1" applyFill="1" applyBorder="1" applyAlignment="1">
      <alignment horizontal="center" vertical="center" wrapText="1"/>
    </xf>
    <xf numFmtId="0" fontId="52" fillId="38" borderId="198" xfId="54" applyFont="1" applyFill="1" applyBorder="1" applyAlignment="1">
      <alignment horizontal="center" vertical="center" wrapText="1"/>
    </xf>
    <xf numFmtId="0" fontId="52" fillId="38" borderId="54" xfId="54" applyFont="1" applyFill="1" applyBorder="1" applyAlignment="1">
      <alignment horizontal="center" vertical="center" wrapText="1"/>
    </xf>
    <xf numFmtId="0" fontId="52" fillId="38" borderId="197" xfId="54" applyFont="1" applyFill="1" applyBorder="1" applyAlignment="1">
      <alignment horizontal="center" vertical="center" wrapText="1"/>
    </xf>
    <xf numFmtId="0" fontId="94" fillId="38" borderId="325" xfId="54" applyFont="1" applyFill="1" applyBorder="1" applyAlignment="1">
      <alignment horizontal="center" vertical="center" wrapText="1"/>
    </xf>
    <xf numFmtId="0" fontId="94" fillId="38" borderId="36" xfId="54" applyFont="1" applyFill="1" applyBorder="1" applyAlignment="1">
      <alignment horizontal="center" vertical="center" wrapText="1"/>
    </xf>
    <xf numFmtId="0" fontId="94" fillId="38" borderId="326" xfId="54" applyFont="1" applyFill="1" applyBorder="1" applyAlignment="1">
      <alignment horizontal="center" vertical="center" wrapText="1"/>
    </xf>
    <xf numFmtId="0" fontId="94" fillId="38" borderId="196" xfId="54" applyFont="1" applyFill="1" applyBorder="1" applyAlignment="1">
      <alignment horizontal="center" vertical="center" wrapText="1"/>
    </xf>
    <xf numFmtId="0" fontId="94" fillId="38" borderId="0" xfId="54" applyFont="1" applyFill="1" applyBorder="1" applyAlignment="1">
      <alignment horizontal="center" vertical="center" wrapText="1"/>
    </xf>
    <xf numFmtId="0" fontId="94" fillId="38" borderId="195" xfId="54" applyFont="1" applyFill="1" applyBorder="1" applyAlignment="1">
      <alignment horizontal="center" vertical="center" wrapText="1"/>
    </xf>
    <xf numFmtId="0" fontId="94" fillId="38" borderId="352" xfId="54" applyFont="1" applyFill="1" applyBorder="1" applyAlignment="1">
      <alignment horizontal="center" vertical="center" wrapText="1"/>
    </xf>
    <xf numFmtId="0" fontId="94" fillId="38" borderId="37" xfId="54" applyFont="1" applyFill="1" applyBorder="1" applyAlignment="1">
      <alignment horizontal="center" vertical="center" wrapText="1"/>
    </xf>
    <xf numFmtId="0" fontId="94" fillId="38" borderId="353" xfId="54" applyFont="1" applyFill="1" applyBorder="1" applyAlignment="1">
      <alignment horizontal="center" vertical="center" wrapText="1"/>
    </xf>
    <xf numFmtId="0" fontId="94" fillId="38" borderId="198" xfId="54" applyFont="1" applyFill="1" applyBorder="1" applyAlignment="1">
      <alignment horizontal="center" vertical="center" wrapText="1"/>
    </xf>
    <xf numFmtId="0" fontId="94" fillId="38" borderId="54" xfId="54" applyFont="1" applyFill="1" applyBorder="1" applyAlignment="1">
      <alignment horizontal="center" vertical="center" wrapText="1"/>
    </xf>
    <xf numFmtId="0" fontId="94" fillId="38" borderId="197" xfId="54" applyFont="1" applyFill="1" applyBorder="1" applyAlignment="1">
      <alignment horizontal="center" vertical="center" wrapText="1"/>
    </xf>
    <xf numFmtId="0" fontId="62" fillId="38" borderId="355" xfId="54" applyFont="1" applyFill="1" applyBorder="1" applyAlignment="1">
      <alignment horizontal="center" vertical="center" shrinkToFit="1"/>
    </xf>
    <xf numFmtId="0" fontId="62" fillId="38" borderId="357" xfId="54" applyFont="1" applyFill="1" applyBorder="1" applyAlignment="1">
      <alignment horizontal="center" vertical="center" shrinkToFit="1"/>
    </xf>
    <xf numFmtId="0" fontId="62" fillId="38" borderId="342" xfId="54" applyFont="1" applyFill="1" applyBorder="1" applyAlignment="1">
      <alignment horizontal="center" vertical="center" shrinkToFit="1"/>
    </xf>
    <xf numFmtId="0" fontId="62" fillId="38" borderId="347" xfId="54" applyFont="1" applyFill="1" applyBorder="1" applyAlignment="1">
      <alignment horizontal="center" vertical="center" shrinkToFit="1"/>
    </xf>
    <xf numFmtId="0" fontId="52" fillId="0" borderId="355" xfId="54" applyFont="1" applyBorder="1" applyAlignment="1">
      <alignment horizontal="center" vertical="center" shrinkToFit="1"/>
    </xf>
    <xf numFmtId="0" fontId="52" fillId="0" borderId="359" xfId="54" applyFont="1" applyBorder="1" applyAlignment="1">
      <alignment horizontal="center" vertical="center" shrinkToFit="1"/>
    </xf>
    <xf numFmtId="0" fontId="52" fillId="0" borderId="364" xfId="54" applyFont="1" applyBorder="1" applyAlignment="1">
      <alignment horizontal="center" vertical="center" shrinkToFit="1"/>
    </xf>
    <xf numFmtId="0" fontId="52" fillId="0" borderId="325" xfId="54" applyFont="1" applyBorder="1" applyAlignment="1">
      <alignment horizontal="center" vertical="center" shrinkToFit="1"/>
    </xf>
    <xf numFmtId="0" fontId="52" fillId="0" borderId="36" xfId="54" applyFont="1" applyBorder="1" applyAlignment="1">
      <alignment horizontal="center" vertical="center" shrinkToFit="1"/>
    </xf>
    <xf numFmtId="0" fontId="52" fillId="0" borderId="326" xfId="54" applyFont="1" applyBorder="1" applyAlignment="1">
      <alignment horizontal="center" vertical="center" shrinkToFit="1"/>
    </xf>
    <xf numFmtId="0" fontId="52" fillId="0" borderId="196" xfId="54" applyFont="1" applyBorder="1" applyAlignment="1">
      <alignment horizontal="center" vertical="center" shrinkToFit="1"/>
    </xf>
    <xf numFmtId="0" fontId="52" fillId="0" borderId="0" xfId="54" applyFont="1" applyBorder="1" applyAlignment="1">
      <alignment horizontal="center" vertical="center" shrinkToFit="1"/>
    </xf>
    <xf numFmtId="0" fontId="52" fillId="0" borderId="195" xfId="54" applyFont="1" applyBorder="1" applyAlignment="1">
      <alignment horizontal="center" vertical="center" shrinkToFit="1"/>
    </xf>
    <xf numFmtId="0" fontId="52" fillId="0" borderId="352" xfId="54" applyFont="1" applyBorder="1" applyAlignment="1">
      <alignment horizontal="center" vertical="center" shrinkToFit="1"/>
    </xf>
    <xf numFmtId="0" fontId="52" fillId="0" borderId="37" xfId="54" applyFont="1" applyBorder="1" applyAlignment="1">
      <alignment horizontal="center" vertical="center" shrinkToFit="1"/>
    </xf>
    <xf numFmtId="0" fontId="52" fillId="0" borderId="353" xfId="54" applyFont="1" applyBorder="1" applyAlignment="1">
      <alignment horizontal="center" vertical="center" shrinkToFit="1"/>
    </xf>
    <xf numFmtId="0" fontId="51" fillId="38" borderId="194" xfId="54" applyFont="1" applyFill="1" applyBorder="1" applyAlignment="1">
      <alignment horizontal="center" vertical="center" wrapText="1"/>
    </xf>
    <xf numFmtId="0" fontId="51" fillId="38" borderId="199" xfId="54" applyFont="1" applyFill="1" applyBorder="1" applyAlignment="1">
      <alignment horizontal="center" vertical="center" wrapText="1"/>
    </xf>
    <xf numFmtId="0" fontId="51" fillId="38" borderId="193" xfId="54" applyFont="1" applyFill="1" applyBorder="1" applyAlignment="1">
      <alignment horizontal="center" vertical="center" wrapText="1"/>
    </xf>
    <xf numFmtId="0" fontId="51" fillId="38" borderId="198" xfId="54" applyFont="1" applyFill="1" applyBorder="1" applyAlignment="1">
      <alignment horizontal="center" vertical="center" wrapText="1"/>
    </xf>
    <xf numFmtId="0" fontId="51" fillId="38" borderId="54" xfId="54" applyFont="1" applyFill="1" applyBorder="1" applyAlignment="1">
      <alignment horizontal="center" vertical="center" wrapText="1"/>
    </xf>
    <xf numFmtId="0" fontId="51" fillId="38" borderId="197" xfId="54" applyFont="1" applyFill="1" applyBorder="1" applyAlignment="1">
      <alignment horizontal="center" vertical="center" wrapText="1"/>
    </xf>
    <xf numFmtId="0" fontId="62" fillId="38" borderId="360" xfId="54" applyFont="1" applyFill="1" applyBorder="1" applyAlignment="1">
      <alignment horizontal="center" vertical="center" shrinkToFit="1"/>
    </xf>
    <xf numFmtId="0" fontId="52" fillId="0" borderId="361" xfId="54" applyFont="1" applyBorder="1" applyAlignment="1">
      <alignment horizontal="center" vertical="center" shrinkToFit="1"/>
    </xf>
    <xf numFmtId="0" fontId="52" fillId="0" borderId="358" xfId="54" applyFont="1" applyBorder="1" applyAlignment="1">
      <alignment horizontal="center" vertical="center" shrinkToFit="1"/>
    </xf>
    <xf numFmtId="0" fontId="94" fillId="38" borderId="194" xfId="54" applyFont="1" applyFill="1" applyBorder="1" applyAlignment="1">
      <alignment horizontal="center" vertical="center" wrapText="1"/>
    </xf>
    <xf numFmtId="0" fontId="94" fillId="38" borderId="199" xfId="54" applyFont="1" applyFill="1" applyBorder="1" applyAlignment="1">
      <alignment horizontal="center" vertical="center" wrapText="1"/>
    </xf>
    <xf numFmtId="0" fontId="94" fillId="38" borderId="193" xfId="54" applyFont="1" applyFill="1" applyBorder="1" applyAlignment="1">
      <alignment horizontal="center" vertical="center" wrapText="1"/>
    </xf>
    <xf numFmtId="0" fontId="52" fillId="38" borderId="362" xfId="54" applyFont="1" applyFill="1" applyBorder="1" applyAlignment="1">
      <alignment horizontal="center" vertical="center" shrinkToFit="1"/>
    </xf>
    <xf numFmtId="0" fontId="52" fillId="38" borderId="347" xfId="54" applyFont="1" applyFill="1" applyBorder="1" applyAlignment="1">
      <alignment horizontal="center" vertical="center" shrinkToFit="1"/>
    </xf>
    <xf numFmtId="0" fontId="52" fillId="38" borderId="366" xfId="54" applyFont="1" applyFill="1" applyBorder="1" applyAlignment="1">
      <alignment horizontal="center" vertical="center" shrinkToFit="1"/>
    </xf>
    <xf numFmtId="0" fontId="62" fillId="0" borderId="356" xfId="54" applyFont="1" applyBorder="1" applyAlignment="1">
      <alignment horizontal="center" vertical="center" shrinkToFit="1"/>
    </xf>
    <xf numFmtId="0" fontId="62" fillId="0" borderId="358" xfId="54" applyFont="1" applyBorder="1" applyAlignment="1">
      <alignment horizontal="center" vertical="center" shrinkToFit="1"/>
    </xf>
    <xf numFmtId="49" fontId="62" fillId="0" borderId="194" xfId="54" applyNumberFormat="1" applyFont="1" applyBorder="1" applyAlignment="1">
      <alignment horizontal="center" vertical="center"/>
    </xf>
    <xf numFmtId="49" fontId="62" fillId="0" borderId="274" xfId="54" applyNumberFormat="1" applyFont="1" applyBorder="1" applyAlignment="1">
      <alignment horizontal="center" vertical="center"/>
    </xf>
    <xf numFmtId="49" fontId="62" fillId="0" borderId="196" xfId="54" applyNumberFormat="1" applyFont="1" applyBorder="1" applyAlignment="1">
      <alignment horizontal="center" vertical="center"/>
    </xf>
    <xf numFmtId="49" fontId="62" fillId="0" borderId="13" xfId="54" applyNumberFormat="1" applyFont="1" applyBorder="1" applyAlignment="1">
      <alignment horizontal="center" vertical="center"/>
    </xf>
    <xf numFmtId="49" fontId="62" fillId="0" borderId="352" xfId="54" applyNumberFormat="1" applyFont="1" applyBorder="1" applyAlignment="1">
      <alignment horizontal="center" vertical="center"/>
    </xf>
    <xf numFmtId="49" fontId="62" fillId="0" borderId="15" xfId="54" applyNumberFormat="1" applyFont="1" applyBorder="1" applyAlignment="1">
      <alignment horizontal="center" vertical="center"/>
    </xf>
    <xf numFmtId="0" fontId="51" fillId="0" borderId="194" xfId="54" applyFont="1" applyFill="1" applyBorder="1" applyAlignment="1">
      <alignment horizontal="center" vertical="center" wrapText="1"/>
    </xf>
    <xf numFmtId="0" fontId="51" fillId="0" borderId="199" xfId="54" applyFont="1" applyFill="1" applyBorder="1" applyAlignment="1">
      <alignment horizontal="center" vertical="center" wrapText="1"/>
    </xf>
    <xf numFmtId="0" fontId="51" fillId="0" borderId="193" xfId="54" applyFont="1" applyFill="1" applyBorder="1" applyAlignment="1">
      <alignment horizontal="center" vertical="center" wrapText="1"/>
    </xf>
    <xf numFmtId="0" fontId="51" fillId="0" borderId="352" xfId="54" applyFont="1" applyFill="1" applyBorder="1" applyAlignment="1">
      <alignment horizontal="center" vertical="center" wrapText="1"/>
    </xf>
    <xf numFmtId="0" fontId="51" fillId="0" borderId="37" xfId="54" applyFont="1" applyFill="1" applyBorder="1" applyAlignment="1">
      <alignment horizontal="center" vertical="center" wrapText="1"/>
    </xf>
    <xf numFmtId="0" fontId="51" fillId="0" borderId="353" xfId="54" applyFont="1" applyFill="1" applyBorder="1" applyAlignment="1">
      <alignment horizontal="center" vertical="center" wrapText="1"/>
    </xf>
    <xf numFmtId="0" fontId="52" fillId="0" borderId="360" xfId="54" applyFont="1" applyFill="1" applyBorder="1" applyAlignment="1">
      <alignment horizontal="center" vertical="center" shrinkToFit="1"/>
    </xf>
    <xf numFmtId="0" fontId="52" fillId="0" borderId="364" xfId="54" applyFont="1" applyFill="1" applyBorder="1" applyAlignment="1">
      <alignment horizontal="center" vertical="center" shrinkToFit="1"/>
    </xf>
    <xf numFmtId="0" fontId="62" fillId="0" borderId="363" xfId="54" applyFont="1" applyFill="1" applyBorder="1" applyAlignment="1">
      <alignment horizontal="center" vertical="center" shrinkToFit="1"/>
    </xf>
    <xf numFmtId="0" fontId="62" fillId="0" borderId="365" xfId="54" applyFont="1" applyFill="1" applyBorder="1" applyAlignment="1">
      <alignment horizontal="center" vertical="center" shrinkToFit="1"/>
    </xf>
    <xf numFmtId="0" fontId="52" fillId="0" borderId="306" xfId="54" applyFont="1" applyBorder="1" applyAlignment="1">
      <alignment horizontal="center" vertical="center" shrinkToFit="1"/>
    </xf>
    <xf numFmtId="0" fontId="52" fillId="0" borderId="298" xfId="54" applyFont="1" applyBorder="1" applyAlignment="1">
      <alignment horizontal="center" vertical="center" shrinkToFit="1"/>
    </xf>
    <xf numFmtId="0" fontId="52" fillId="0" borderId="300" xfId="54" applyFont="1" applyBorder="1" applyAlignment="1">
      <alignment horizontal="center" vertical="center" shrinkToFit="1"/>
    </xf>
    <xf numFmtId="49" fontId="62" fillId="0" borderId="325" xfId="54" applyNumberFormat="1" applyFont="1" applyBorder="1" applyAlignment="1">
      <alignment horizontal="center" vertical="center"/>
    </xf>
    <xf numFmtId="49" fontId="62" fillId="0" borderId="14" xfId="54" applyNumberFormat="1" applyFont="1" applyBorder="1" applyAlignment="1">
      <alignment horizontal="center" vertical="center"/>
    </xf>
    <xf numFmtId="49" fontId="62" fillId="0" borderId="198" xfId="54" applyNumberFormat="1" applyFont="1" applyBorder="1" applyAlignment="1">
      <alignment horizontal="center" vertical="center"/>
    </xf>
    <xf numFmtId="49" fontId="62" fillId="0" borderId="273" xfId="54" applyNumberFormat="1" applyFont="1" applyBorder="1" applyAlignment="1">
      <alignment horizontal="center" vertical="center"/>
    </xf>
    <xf numFmtId="0" fontId="138" fillId="0" borderId="0" xfId="54" applyFont="1" applyAlignment="1">
      <alignment horizontal="left" vertical="center" wrapText="1"/>
    </xf>
    <xf numFmtId="0" fontId="62" fillId="0" borderId="0" xfId="54" applyFont="1" applyAlignment="1">
      <alignment horizontal="left" vertical="center" wrapText="1"/>
    </xf>
    <xf numFmtId="0" fontId="94" fillId="0" borderId="0" xfId="54" applyFont="1" applyAlignment="1">
      <alignment horizontal="left" vertical="center" wrapText="1"/>
    </xf>
    <xf numFmtId="0" fontId="0" fillId="0" borderId="0" xfId="0" applyAlignment="1">
      <alignment horizontal="center"/>
    </xf>
    <xf numFmtId="0" fontId="0" fillId="104" borderId="0" xfId="0" applyFill="1" applyAlignment="1">
      <alignment horizontal="right"/>
    </xf>
    <xf numFmtId="183" fontId="0" fillId="0" borderId="0" xfId="0" applyNumberFormat="1" applyAlignment="1">
      <alignment horizontal="left" vertical="center"/>
    </xf>
    <xf numFmtId="0" fontId="0" fillId="0" borderId="0" xfId="0" applyBorder="1" applyAlignment="1">
      <alignment horizontal="center" vertical="center"/>
    </xf>
    <xf numFmtId="0" fontId="34" fillId="0" borderId="0" xfId="0" applyFont="1" applyBorder="1" applyAlignment="1">
      <alignment horizontal="center" vertical="center"/>
    </xf>
    <xf numFmtId="0" fontId="34" fillId="104" borderId="0"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79" fontId="0" fillId="0" borderId="0" xfId="0" applyNumberFormat="1" applyBorder="1" applyAlignment="1">
      <alignment horizontal="left" vertical="center"/>
    </xf>
    <xf numFmtId="179" fontId="34" fillId="0" borderId="0" xfId="0" applyNumberFormat="1" applyFont="1" applyBorder="1" applyAlignment="1">
      <alignment horizontal="left" vertical="center"/>
    </xf>
    <xf numFmtId="0" fontId="19" fillId="104" borderId="0" xfId="0" applyFont="1" applyFill="1" applyBorder="1" applyAlignment="1" applyProtection="1">
      <alignment horizontal="left" vertical="center"/>
      <protection locked="0"/>
    </xf>
    <xf numFmtId="0" fontId="9" fillId="0" borderId="17" xfId="174" applyBorder="1" applyAlignment="1">
      <alignment horizontal="center" vertical="center"/>
    </xf>
    <xf numFmtId="0" fontId="9" fillId="0" borderId="18" xfId="174" applyBorder="1" applyAlignment="1">
      <alignment horizontal="center" vertical="center"/>
    </xf>
    <xf numFmtId="0" fontId="9" fillId="0" borderId="0" xfId="174" applyBorder="1" applyAlignment="1">
      <alignment horizontal="center" vertical="center"/>
    </xf>
    <xf numFmtId="0" fontId="9" fillId="0" borderId="25" xfId="174" applyBorder="1" applyAlignment="1">
      <alignment horizontal="center" vertical="center" textRotation="255"/>
    </xf>
    <xf numFmtId="0" fontId="9" fillId="0" borderId="21" xfId="174" applyBorder="1" applyAlignment="1">
      <alignment horizontal="center" vertical="center" textRotation="255"/>
    </xf>
    <xf numFmtId="0" fontId="9" fillId="0" borderId="0" xfId="174" applyBorder="1" applyAlignment="1">
      <alignment horizontal="center"/>
    </xf>
    <xf numFmtId="0" fontId="9" fillId="0" borderId="223" xfId="174" applyBorder="1" applyAlignment="1">
      <alignment horizontal="center" vertical="center"/>
    </xf>
    <xf numFmtId="0" fontId="9" fillId="0" borderId="221" xfId="174" applyBorder="1" applyAlignment="1">
      <alignment horizontal="center" vertical="center"/>
    </xf>
    <xf numFmtId="0" fontId="9" fillId="0" borderId="418" xfId="174" applyBorder="1" applyAlignment="1">
      <alignment horizontal="center"/>
    </xf>
    <xf numFmtId="0" fontId="9" fillId="0" borderId="419" xfId="174" applyBorder="1" applyAlignment="1">
      <alignment horizontal="center"/>
    </xf>
    <xf numFmtId="0" fontId="9" fillId="0" borderId="227" xfId="174" applyBorder="1" applyAlignment="1">
      <alignment horizontal="center"/>
    </xf>
    <xf numFmtId="0" fontId="9" fillId="0" borderId="228" xfId="174" applyBorder="1" applyAlignment="1">
      <alignment horizontal="center"/>
    </xf>
    <xf numFmtId="0" fontId="9" fillId="0" borderId="235" xfId="174" applyBorder="1" applyAlignment="1">
      <alignment horizontal="center"/>
    </xf>
    <xf numFmtId="0" fontId="9" fillId="0" borderId="236" xfId="174" applyBorder="1" applyAlignment="1">
      <alignment horizontal="center"/>
    </xf>
    <xf numFmtId="0" fontId="9" fillId="0" borderId="0" xfId="174" applyBorder="1" applyAlignment="1">
      <alignment horizontal="center" vertical="top"/>
    </xf>
    <xf numFmtId="0" fontId="9" fillId="0" borderId="237" xfId="174" applyBorder="1" applyAlignment="1">
      <alignment horizontal="center" vertical="center"/>
    </xf>
    <xf numFmtId="0" fontId="9" fillId="0" borderId="31" xfId="174" applyBorder="1" applyAlignment="1">
      <alignment horizontal="center" vertical="center"/>
    </xf>
    <xf numFmtId="0" fontId="9" fillId="0" borderId="36" xfId="174" applyBorder="1" applyAlignment="1">
      <alignment horizontal="center" vertical="center"/>
    </xf>
    <xf numFmtId="0" fontId="9" fillId="0" borderId="54" xfId="174" applyBorder="1" applyAlignment="1">
      <alignment horizontal="center" vertical="center"/>
    </xf>
    <xf numFmtId="0" fontId="9" fillId="0" borderId="14" xfId="174" applyBorder="1" applyAlignment="1">
      <alignment horizontal="center" vertical="center"/>
    </xf>
    <xf numFmtId="0" fontId="9" fillId="0" borderId="273" xfId="174" applyBorder="1" applyAlignment="1">
      <alignment horizontal="center" vertical="center"/>
    </xf>
    <xf numFmtId="0" fontId="9" fillId="0" borderId="323" xfId="174" applyBorder="1" applyAlignment="1">
      <alignment horizontal="center" vertical="center"/>
    </xf>
    <xf numFmtId="0" fontId="9" fillId="0" borderId="327" xfId="174" applyBorder="1" applyAlignment="1">
      <alignment horizontal="center" vertical="center"/>
    </xf>
    <xf numFmtId="0" fontId="9" fillId="0" borderId="324" xfId="174" applyBorder="1" applyAlignment="1">
      <alignment horizontal="center" vertical="center"/>
    </xf>
    <xf numFmtId="0" fontId="9" fillId="0" borderId="328" xfId="174" applyBorder="1" applyAlignment="1">
      <alignment horizontal="center" vertical="center"/>
    </xf>
    <xf numFmtId="0" fontId="9" fillId="0" borderId="339" xfId="174" applyBorder="1" applyAlignment="1">
      <alignment horizontal="center" vertical="center"/>
    </xf>
    <xf numFmtId="0" fontId="9" fillId="0" borderId="399" xfId="174" applyBorder="1" applyAlignment="1">
      <alignment horizontal="center" vertical="center"/>
    </xf>
    <xf numFmtId="0" fontId="9" fillId="104" borderId="0" xfId="174" applyFill="1" applyAlignment="1" applyProtection="1">
      <alignment horizontal="right" vertical="center"/>
      <protection locked="0"/>
    </xf>
    <xf numFmtId="0" fontId="9" fillId="0" borderId="325" xfId="174" applyBorder="1" applyAlignment="1">
      <alignment horizontal="center" vertical="center"/>
    </xf>
    <xf numFmtId="0" fontId="9" fillId="0" borderId="198" xfId="174" applyBorder="1" applyAlignment="1">
      <alignment horizontal="center" vertical="center"/>
    </xf>
    <xf numFmtId="0" fontId="9" fillId="0" borderId="235" xfId="174" applyBorder="1" applyAlignment="1">
      <alignment horizontal="center" vertical="center"/>
    </xf>
    <xf numFmtId="0" fontId="9" fillId="0" borderId="236" xfId="174" applyBorder="1" applyAlignment="1">
      <alignment horizontal="center" vertical="center"/>
    </xf>
    <xf numFmtId="183" fontId="9" fillId="0" borderId="0" xfId="174" applyNumberFormat="1" applyAlignment="1">
      <alignment horizontal="left" vertical="center"/>
    </xf>
    <xf numFmtId="0" fontId="187" fillId="0" borderId="0" xfId="174" applyFont="1" applyAlignment="1">
      <alignment horizontal="center" vertical="center"/>
    </xf>
    <xf numFmtId="0" fontId="9" fillId="0" borderId="0" xfId="174" applyAlignment="1">
      <alignment horizontal="center" vertical="center" wrapText="1"/>
    </xf>
    <xf numFmtId="0" fontId="9" fillId="0" borderId="0" xfId="174" applyAlignment="1">
      <alignment horizontal="distributed" vertical="center"/>
    </xf>
    <xf numFmtId="0" fontId="26" fillId="0" borderId="0" xfId="153" applyFont="1" applyAlignment="1">
      <alignment horizontal="left" vertical="center" wrapText="1"/>
    </xf>
    <xf numFmtId="0" fontId="12" fillId="104" borderId="0" xfId="153" applyFill="1" applyAlignment="1" applyProtection="1">
      <alignment horizontal="right" vertical="center"/>
      <protection locked="0"/>
    </xf>
    <xf numFmtId="0" fontId="12" fillId="0" borderId="0" xfId="153" applyAlignment="1">
      <alignment horizontal="center" vertical="center"/>
    </xf>
    <xf numFmtId="183" fontId="12" fillId="0" borderId="0" xfId="153" applyNumberFormat="1" applyFont="1" applyBorder="1" applyAlignment="1">
      <alignment horizontal="left" vertical="center"/>
    </xf>
    <xf numFmtId="0" fontId="0" fillId="0" borderId="20"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13"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4" fillId="0" borderId="21" xfId="0" applyFont="1" applyFill="1" applyBorder="1" applyAlignment="1" applyProtection="1">
      <alignment horizontal="center" vertical="center"/>
    </xf>
    <xf numFmtId="0" fontId="34" fillId="0" borderId="15" xfId="0" applyFont="1" applyFill="1" applyBorder="1" applyAlignment="1" applyProtection="1">
      <alignment horizontal="center" vertical="center"/>
    </xf>
    <xf numFmtId="0" fontId="15" fillId="0" borderId="21"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5" fillId="0" borderId="429" xfId="0" applyFont="1" applyFill="1" applyBorder="1" applyAlignment="1" applyProtection="1">
      <alignment horizontal="center" vertical="center"/>
    </xf>
    <xf numFmtId="0" fontId="15" fillId="0" borderId="430" xfId="0" applyFont="1" applyFill="1" applyBorder="1" applyAlignment="1" applyProtection="1">
      <alignment horizontal="center" vertical="center"/>
    </xf>
    <xf numFmtId="0" fontId="15" fillId="0" borderId="431" xfId="0" applyFont="1" applyFill="1" applyBorder="1" applyAlignment="1" applyProtection="1">
      <alignment horizontal="center" vertical="center"/>
    </xf>
    <xf numFmtId="0" fontId="15" fillId="0" borderId="432" xfId="0" applyFont="1" applyFill="1" applyBorder="1" applyAlignment="1" applyProtection="1">
      <alignment horizontal="center" vertical="center"/>
    </xf>
    <xf numFmtId="0" fontId="15" fillId="0" borderId="433" xfId="0" applyFont="1" applyFill="1" applyBorder="1" applyAlignment="1" applyProtection="1">
      <alignment horizontal="center" vertical="center"/>
    </xf>
    <xf numFmtId="0" fontId="15" fillId="0" borderId="434" xfId="0" applyFont="1" applyFill="1" applyBorder="1" applyAlignment="1" applyProtection="1">
      <alignment horizontal="center" vertical="center"/>
    </xf>
    <xf numFmtId="0" fontId="34" fillId="0" borderId="3" xfId="0" applyFont="1" applyFill="1" applyBorder="1" applyAlignment="1" applyProtection="1">
      <alignment horizontal="center" vertical="center"/>
    </xf>
    <xf numFmtId="0" fontId="34" fillId="0" borderId="18" xfId="0" applyFont="1" applyFill="1" applyBorder="1" applyAlignment="1" applyProtection="1">
      <alignment horizontal="center" vertical="center"/>
    </xf>
    <xf numFmtId="0" fontId="34" fillId="0" borderId="17" xfId="0" applyFont="1" applyFill="1" applyBorder="1" applyAlignment="1" applyProtection="1">
      <alignment horizontal="center" vertical="center"/>
    </xf>
    <xf numFmtId="0" fontId="34" fillId="0" borderId="2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34" fillId="0" borderId="120" xfId="0" applyFont="1" applyFill="1" applyBorder="1" applyAlignment="1" applyProtection="1">
      <alignment horizontal="center" vertical="center"/>
    </xf>
    <xf numFmtId="0" fontId="34" fillId="0" borderId="121"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34" fillId="0" borderId="37" xfId="0" applyFont="1" applyFill="1" applyBorder="1" applyAlignment="1" applyProtection="1">
      <alignment horizontal="center" vertical="center"/>
    </xf>
    <xf numFmtId="183" fontId="34" fillId="0" borderId="17" xfId="0" applyNumberFormat="1" applyFont="1" applyFill="1" applyBorder="1" applyAlignment="1" applyProtection="1">
      <alignment horizontal="center" vertical="center"/>
    </xf>
    <xf numFmtId="183" fontId="34" fillId="0" borderId="3" xfId="0" applyNumberFormat="1" applyFont="1" applyFill="1" applyBorder="1" applyAlignment="1" applyProtection="1">
      <alignment horizontal="center" vertical="center"/>
    </xf>
    <xf numFmtId="183" fontId="34" fillId="0" borderId="18" xfId="0" applyNumberFormat="1" applyFont="1" applyFill="1" applyBorder="1" applyAlignment="1" applyProtection="1">
      <alignment horizontal="center" vertical="center"/>
    </xf>
    <xf numFmtId="0" fontId="15" fillId="0" borderId="435" xfId="0" applyFont="1" applyFill="1" applyBorder="1" applyAlignment="1" applyProtection="1">
      <alignment horizontal="center" vertical="center"/>
    </xf>
    <xf numFmtId="0" fontId="15" fillId="0" borderId="436" xfId="0" applyFont="1" applyFill="1" applyBorder="1" applyAlignment="1" applyProtection="1">
      <alignment horizontal="center" vertical="center"/>
    </xf>
    <xf numFmtId="0" fontId="15" fillId="0" borderId="437"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19" fillId="0" borderId="0" xfId="0" applyFont="1" applyFill="1" applyAlignment="1" applyProtection="1">
      <alignment horizontal="center" vertical="center"/>
    </xf>
    <xf numFmtId="0" fontId="34" fillId="0" borderId="21" xfId="0" quotePrefix="1" applyFont="1" applyFill="1" applyBorder="1" applyAlignment="1" applyProtection="1">
      <alignment horizontal="center" vertical="center"/>
    </xf>
    <xf numFmtId="0" fontId="34" fillId="0" borderId="15" xfId="0" quotePrefix="1" applyFont="1" applyFill="1" applyBorder="1" applyAlignment="1" applyProtection="1">
      <alignment horizontal="center" vertical="center"/>
    </xf>
    <xf numFmtId="0" fontId="15" fillId="0" borderId="20" xfId="0" applyFont="1" applyFill="1" applyBorder="1" applyAlignment="1" applyProtection="1">
      <alignment horizontal="center" vertical="center"/>
    </xf>
    <xf numFmtId="0" fontId="15" fillId="0" borderId="36"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5" fillId="0" borderId="25"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37" xfId="0" applyFont="1" applyFill="1" applyBorder="1" applyAlignment="1" applyProtection="1">
      <alignment horizontal="center" vertical="center"/>
    </xf>
    <xf numFmtId="0" fontId="17" fillId="0" borderId="4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270" xfId="0" applyFont="1" applyFill="1" applyBorder="1" applyAlignment="1">
      <alignment horizontal="center" vertical="center"/>
    </xf>
    <xf numFmtId="0" fontId="17" fillId="0" borderId="153" xfId="0" applyFont="1" applyFill="1" applyBorder="1" applyAlignment="1">
      <alignment horizontal="center" vertical="center"/>
    </xf>
    <xf numFmtId="0" fontId="17" fillId="0" borderId="269" xfId="0"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7" fillId="0" borderId="267" xfId="0" applyFont="1" applyFill="1" applyBorder="1" applyAlignment="1">
      <alignment horizontal="center" vertical="center"/>
    </xf>
    <xf numFmtId="0" fontId="17" fillId="0" borderId="166" xfId="0" applyFont="1" applyFill="1" applyBorder="1" applyAlignment="1">
      <alignment horizontal="center" vertical="center"/>
    </xf>
    <xf numFmtId="0" fontId="17" fillId="0" borderId="268" xfId="0" applyFont="1" applyFill="1" applyBorder="1" applyAlignment="1">
      <alignment horizontal="center" vertical="center"/>
    </xf>
    <xf numFmtId="0" fontId="17" fillId="0" borderId="168" xfId="0" applyFont="1" applyFill="1" applyBorder="1" applyAlignment="1">
      <alignment horizontal="center" vertical="center"/>
    </xf>
    <xf numFmtId="0" fontId="17" fillId="0" borderId="167" xfId="0" applyFont="1" applyFill="1" applyBorder="1" applyAlignment="1">
      <alignment horizontal="center" vertical="center"/>
    </xf>
    <xf numFmtId="0" fontId="17" fillId="0" borderId="155" xfId="0" applyFont="1" applyFill="1" applyBorder="1" applyAlignment="1">
      <alignment horizontal="center" vertical="center"/>
    </xf>
    <xf numFmtId="0" fontId="17" fillId="0" borderId="154" xfId="0" applyFont="1" applyFill="1" applyBorder="1" applyAlignment="1">
      <alignment horizontal="center" vertical="center"/>
    </xf>
    <xf numFmtId="0" fontId="17" fillId="0" borderId="60" xfId="0" applyFont="1" applyFill="1" applyBorder="1" applyAlignment="1">
      <alignment horizontal="center" vertical="center" textRotation="255"/>
    </xf>
    <xf numFmtId="0" fontId="17" fillId="0" borderId="14" xfId="0" applyFont="1" applyFill="1" applyBorder="1" applyAlignment="1">
      <alignment horizontal="center" vertical="center" textRotation="255"/>
    </xf>
    <xf numFmtId="0" fontId="17" fillId="0" borderId="49" xfId="0" applyFont="1" applyFill="1" applyBorder="1" applyAlignment="1">
      <alignment horizontal="center" vertical="center" textRotation="255"/>
    </xf>
    <xf numFmtId="0" fontId="17" fillId="0" borderId="13" xfId="0" applyFont="1" applyFill="1" applyBorder="1" applyAlignment="1">
      <alignment horizontal="center" vertical="center" textRotation="255"/>
    </xf>
    <xf numFmtId="0" fontId="17" fillId="0" borderId="62" xfId="0" applyFont="1" applyFill="1" applyBorder="1" applyAlignment="1">
      <alignment horizontal="center" vertical="center" textRotation="255"/>
    </xf>
    <xf numFmtId="0" fontId="17" fillId="0" borderId="56" xfId="0" applyFont="1" applyFill="1" applyBorder="1" applyAlignment="1">
      <alignment horizontal="center" vertical="center" textRotation="255"/>
    </xf>
    <xf numFmtId="0" fontId="17" fillId="0" borderId="21"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15"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36" xfId="0" applyFont="1" applyBorder="1" applyAlignment="1">
      <alignment horizontal="center" vertical="center"/>
    </xf>
    <xf numFmtId="0" fontId="13" fillId="0" borderId="14" xfId="0" applyFont="1" applyBorder="1" applyAlignment="1">
      <alignment horizontal="center" vertical="center"/>
    </xf>
    <xf numFmtId="0" fontId="13" fillId="0" borderId="37" xfId="0" applyFont="1" applyBorder="1" applyAlignment="1">
      <alignment horizontal="center" vertical="center"/>
    </xf>
    <xf numFmtId="0" fontId="13" fillId="0" borderId="15" xfId="0" applyFont="1" applyBorder="1" applyAlignment="1">
      <alignment horizontal="center" vertical="center"/>
    </xf>
    <xf numFmtId="0" fontId="13" fillId="0" borderId="244" xfId="0" applyFont="1" applyFill="1" applyBorder="1" applyAlignment="1">
      <alignment horizontal="center" vertical="top" wrapText="1"/>
    </xf>
    <xf numFmtId="0" fontId="13" fillId="0" borderId="68"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57" xfId="0" applyFont="1" applyFill="1" applyBorder="1" applyAlignment="1">
      <alignment horizontal="center" vertical="top" wrapText="1"/>
    </xf>
    <xf numFmtId="0" fontId="13" fillId="0" borderId="52" xfId="0" applyFont="1" applyFill="1" applyBorder="1" applyAlignment="1">
      <alignment horizontal="center" vertical="top" wrapText="1"/>
    </xf>
    <xf numFmtId="0" fontId="17" fillId="0" borderId="114"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114" xfId="0" applyFont="1" applyFill="1" applyBorder="1" applyAlignment="1">
      <alignment vertical="center"/>
    </xf>
    <xf numFmtId="0" fontId="17" fillId="0" borderId="70" xfId="0" applyFont="1" applyFill="1" applyBorder="1" applyAlignment="1">
      <alignment vertical="center"/>
    </xf>
    <xf numFmtId="0" fontId="17" fillId="0" borderId="71" xfId="0" applyFont="1" applyFill="1" applyBorder="1" applyAlignment="1">
      <alignment vertical="center"/>
    </xf>
    <xf numFmtId="0" fontId="17" fillId="0" borderId="17"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7" xfId="0" applyFont="1" applyFill="1" applyBorder="1" applyAlignment="1">
      <alignment vertical="center"/>
    </xf>
    <xf numFmtId="0" fontId="17" fillId="0" borderId="3" xfId="0" applyFont="1" applyFill="1" applyBorder="1" applyAlignment="1">
      <alignment vertical="center"/>
    </xf>
    <xf numFmtId="0" fontId="17" fillId="0" borderId="188" xfId="0" applyFont="1" applyFill="1" applyBorder="1" applyAlignment="1">
      <alignment vertical="center"/>
    </xf>
    <xf numFmtId="0" fontId="15" fillId="0" borderId="293"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294" xfId="0" applyFont="1" applyFill="1" applyBorder="1" applyAlignment="1">
      <alignment horizontal="center" vertical="center"/>
    </xf>
    <xf numFmtId="0" fontId="17" fillId="0" borderId="102" xfId="0" applyFont="1" applyFill="1" applyBorder="1" applyAlignment="1">
      <alignment horizontal="center" vertical="center"/>
    </xf>
    <xf numFmtId="0" fontId="12" fillId="0" borderId="186"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295"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2"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88" xfId="0" applyFont="1" applyFill="1" applyBorder="1" applyAlignment="1">
      <alignment horizontal="center" vertical="center"/>
    </xf>
    <xf numFmtId="0" fontId="17" fillId="0" borderId="173" xfId="0" applyFont="1" applyFill="1" applyBorder="1" applyAlignment="1">
      <alignment horizontal="center" vertical="center"/>
    </xf>
    <xf numFmtId="0" fontId="17" fillId="0" borderId="10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283" xfId="0" applyFont="1" applyFill="1" applyBorder="1" applyAlignment="1">
      <alignment horizontal="center" vertical="center"/>
    </xf>
    <xf numFmtId="0" fontId="13" fillId="0" borderId="253" xfId="0" applyFont="1" applyFill="1" applyBorder="1" applyAlignment="1">
      <alignment horizontal="center" vertical="center" textRotation="255" wrapText="1"/>
    </xf>
    <xf numFmtId="0" fontId="13" fillId="0" borderId="69" xfId="0" applyFont="1" applyBorder="1" applyAlignment="1">
      <alignment horizontal="center" vertical="center" textRotation="255"/>
    </xf>
    <xf numFmtId="0" fontId="13" fillId="0" borderId="49"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59" xfId="0" applyFont="1" applyBorder="1" applyAlignment="1">
      <alignment horizontal="center" vertical="center" textRotation="255"/>
    </xf>
    <xf numFmtId="0" fontId="13" fillId="0" borderId="15" xfId="0" applyFont="1" applyBorder="1" applyAlignment="1">
      <alignment horizontal="center" vertical="center" textRotation="255"/>
    </xf>
    <xf numFmtId="0" fontId="17" fillId="0" borderId="25" xfId="0" quotePrefix="1" applyFont="1" applyFill="1" applyBorder="1" applyAlignment="1">
      <alignment horizontal="center" vertical="center"/>
    </xf>
    <xf numFmtId="0" fontId="17" fillId="0" borderId="0" xfId="0" quotePrefix="1" applyFont="1" applyFill="1" applyBorder="1" applyAlignment="1">
      <alignment horizontal="center" vertical="center"/>
    </xf>
    <xf numFmtId="0" fontId="17" fillId="0" borderId="102" xfId="0" quotePrefix="1" applyFont="1" applyFill="1" applyBorder="1" applyAlignment="1">
      <alignment horizontal="center" vertical="center"/>
    </xf>
    <xf numFmtId="0" fontId="17" fillId="0" borderId="66" xfId="0" quotePrefix="1" applyFont="1" applyFill="1" applyBorder="1" applyAlignment="1">
      <alignment horizontal="center" vertical="center"/>
    </xf>
    <xf numFmtId="0" fontId="17" fillId="0" borderId="65" xfId="0" quotePrefix="1" applyFont="1" applyFill="1" applyBorder="1" applyAlignment="1">
      <alignment horizontal="center" vertical="center"/>
    </xf>
    <xf numFmtId="0" fontId="17" fillId="0" borderId="283" xfId="0" quotePrefix="1" applyFont="1" applyFill="1" applyBorder="1" applyAlignment="1">
      <alignment horizontal="center" vertical="center"/>
    </xf>
    <xf numFmtId="0" fontId="15" fillId="0" borderId="20"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0" xfId="0" applyFont="1" applyFill="1" applyBorder="1" applyAlignment="1">
      <alignment horizontal="center" vertical="center"/>
    </xf>
    <xf numFmtId="0" fontId="17" fillId="0" borderId="2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3" xfId="0" applyFont="1" applyFill="1" applyBorder="1" applyAlignment="1">
      <alignment horizontal="center" vertical="center" shrinkToFit="1"/>
    </xf>
    <xf numFmtId="0" fontId="17" fillId="0" borderId="97" xfId="0" applyFont="1" applyFill="1" applyBorder="1" applyAlignment="1">
      <alignment horizontal="center" vertical="center"/>
    </xf>
    <xf numFmtId="0" fontId="17" fillId="0" borderId="67" xfId="0" applyFont="1" applyFill="1" applyBorder="1" applyAlignment="1">
      <alignment horizontal="center" vertical="center"/>
    </xf>
    <xf numFmtId="0" fontId="13" fillId="0" borderId="21" xfId="0" applyFont="1" applyBorder="1" applyAlignment="1">
      <alignment horizontal="center" vertical="center"/>
    </xf>
    <xf numFmtId="0" fontId="17" fillId="0" borderId="41"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288" xfId="0" applyFont="1" applyFill="1" applyBorder="1" applyAlignment="1">
      <alignment vertical="center"/>
    </xf>
    <xf numFmtId="0" fontId="17" fillId="0" borderId="79" xfId="0" applyFont="1" applyFill="1" applyBorder="1" applyAlignment="1">
      <alignment vertical="center"/>
    </xf>
    <xf numFmtId="0" fontId="17" fillId="0" borderId="80" xfId="0" applyFont="1" applyFill="1" applyBorder="1" applyAlignment="1">
      <alignment vertical="center"/>
    </xf>
    <xf numFmtId="0" fontId="17" fillId="0" borderId="43" xfId="0" applyFont="1" applyFill="1" applyBorder="1" applyAlignment="1">
      <alignment horizontal="center" vertical="center"/>
    </xf>
    <xf numFmtId="0" fontId="17" fillId="0" borderId="291" xfId="0" applyFont="1" applyFill="1" applyBorder="1" applyAlignment="1">
      <alignment horizontal="center" vertical="center"/>
    </xf>
    <xf numFmtId="0" fontId="17" fillId="0" borderId="137" xfId="0" applyFont="1" applyFill="1" applyBorder="1" applyAlignment="1">
      <alignment horizontal="center" vertical="center"/>
    </xf>
    <xf numFmtId="0" fontId="17" fillId="0" borderId="292" xfId="0" applyFont="1" applyFill="1" applyBorder="1" applyAlignment="1">
      <alignment horizontal="center" vertical="center"/>
    </xf>
    <xf numFmtId="0" fontId="17" fillId="0" borderId="159" xfId="0" applyFont="1" applyFill="1" applyBorder="1" applyAlignment="1">
      <alignment horizontal="center" vertical="center"/>
    </xf>
    <xf numFmtId="0" fontId="17" fillId="0" borderId="157" xfId="0" applyFont="1" applyFill="1" applyBorder="1" applyAlignment="1">
      <alignment horizontal="center" vertical="center"/>
    </xf>
    <xf numFmtId="0" fontId="17" fillId="0" borderId="158" xfId="0" applyFont="1" applyFill="1" applyBorder="1" applyAlignment="1">
      <alignment horizontal="center" vertical="center"/>
    </xf>
    <xf numFmtId="0" fontId="17" fillId="0" borderId="120" xfId="0" applyFont="1" applyFill="1" applyBorder="1" applyAlignment="1">
      <alignment horizontal="center" vertical="center"/>
    </xf>
    <xf numFmtId="0" fontId="17" fillId="0" borderId="276" xfId="0" applyFont="1" applyFill="1" applyBorder="1" applyAlignment="1">
      <alignment horizontal="center" vertical="center"/>
    </xf>
    <xf numFmtId="0" fontId="17" fillId="0" borderId="3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04" xfId="0" applyFont="1" applyFill="1" applyBorder="1" applyAlignment="1">
      <alignment horizontal="center" vertical="center"/>
    </xf>
    <xf numFmtId="0" fontId="17" fillId="0" borderId="136" xfId="0" applyFont="1" applyFill="1" applyBorder="1" applyAlignment="1">
      <alignment horizontal="center" vertical="center"/>
    </xf>
    <xf numFmtId="0" fontId="15" fillId="0" borderId="173" xfId="0" applyFont="1" applyFill="1" applyBorder="1" applyAlignment="1">
      <alignment horizontal="center" vertical="center"/>
    </xf>
    <xf numFmtId="0" fontId="15" fillId="0" borderId="101" xfId="0" applyFont="1" applyFill="1" applyBorder="1" applyAlignment="1">
      <alignment horizontal="center" vertical="center"/>
    </xf>
    <xf numFmtId="0" fontId="17" fillId="0" borderId="139" xfId="0" applyFont="1" applyFill="1" applyBorder="1" applyAlignment="1">
      <alignment horizontal="center" vertical="center"/>
    </xf>
    <xf numFmtId="0" fontId="17" fillId="0" borderId="138" xfId="0" applyFont="1" applyFill="1" applyBorder="1" applyAlignment="1">
      <alignment horizontal="center" vertical="center"/>
    </xf>
    <xf numFmtId="0" fontId="17" fillId="0" borderId="251"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250" xfId="0" applyFont="1" applyFill="1" applyBorder="1" applyAlignment="1">
      <alignment horizontal="center" vertical="center"/>
    </xf>
    <xf numFmtId="0" fontId="17" fillId="0" borderId="252" xfId="0" applyFont="1" applyFill="1" applyBorder="1" applyAlignment="1">
      <alignment horizontal="center" vertical="center"/>
    </xf>
    <xf numFmtId="0" fontId="17" fillId="0" borderId="188" xfId="0" applyFont="1" applyFill="1" applyBorder="1" applyAlignment="1">
      <alignment horizontal="center" vertical="center"/>
    </xf>
    <xf numFmtId="0" fontId="17" fillId="0" borderId="152" xfId="0" applyFont="1" applyFill="1" applyBorder="1" applyAlignment="1">
      <alignment horizontal="center" vertical="center"/>
    </xf>
    <xf numFmtId="0" fontId="17" fillId="0" borderId="277" xfId="0" applyFont="1" applyFill="1" applyBorder="1" applyAlignment="1">
      <alignment horizontal="center" vertical="center"/>
    </xf>
    <xf numFmtId="0" fontId="17" fillId="0" borderId="145" xfId="0" applyFont="1" applyFill="1" applyBorder="1" applyAlignment="1">
      <alignment horizontal="center" vertical="center"/>
    </xf>
    <xf numFmtId="0" fontId="17" fillId="0" borderId="278" xfId="0" applyFont="1" applyFill="1" applyBorder="1" applyAlignment="1">
      <alignment horizontal="center" vertical="center"/>
    </xf>
    <xf numFmtId="0" fontId="17" fillId="0" borderId="40" xfId="0" applyFont="1" applyFill="1" applyBorder="1" applyAlignment="1">
      <alignment horizontal="center" vertical="center"/>
    </xf>
    <xf numFmtId="0" fontId="25" fillId="1" borderId="58" xfId="0" applyFont="1" applyFill="1" applyBorder="1" applyAlignment="1">
      <alignment horizontal="center" vertical="center"/>
    </xf>
    <xf numFmtId="0" fontId="25" fillId="1" borderId="50" xfId="0" applyFont="1" applyFill="1" applyBorder="1" applyAlignment="1">
      <alignment horizontal="center" vertical="center"/>
    </xf>
    <xf numFmtId="0" fontId="25" fillId="1" borderId="51" xfId="0" applyFont="1" applyFill="1" applyBorder="1" applyAlignment="1">
      <alignment horizontal="center" vertical="center"/>
    </xf>
    <xf numFmtId="0" fontId="25" fillId="1" borderId="62" xfId="0" applyFont="1" applyFill="1" applyBorder="1" applyAlignment="1">
      <alignment horizontal="center" vertical="center"/>
    </xf>
    <xf numFmtId="0" fontId="25" fillId="1" borderId="52" xfId="0" applyFont="1" applyFill="1" applyBorder="1" applyAlignment="1">
      <alignment horizontal="center" vertical="center"/>
    </xf>
    <xf numFmtId="0" fontId="25" fillId="1" borderId="53"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50" xfId="0" applyFont="1" applyFill="1" applyBorder="1" applyAlignment="1">
      <alignment horizontal="center" vertical="center"/>
    </xf>
    <xf numFmtId="0" fontId="0" fillId="0" borderId="51" xfId="0" applyBorder="1" applyAlignment="1">
      <alignment vertical="center"/>
    </xf>
    <xf numFmtId="0" fontId="28" fillId="0" borderId="49" xfId="0" applyFont="1" applyFill="1" applyBorder="1" applyAlignment="1">
      <alignment horizontal="center" vertical="center"/>
    </xf>
    <xf numFmtId="0" fontId="28" fillId="0" borderId="0" xfId="0" applyFont="1" applyFill="1" applyBorder="1" applyAlignment="1">
      <alignment horizontal="center" vertical="center"/>
    </xf>
    <xf numFmtId="0" fontId="0" fillId="0" borderId="48" xfId="0" applyBorder="1" applyAlignment="1">
      <alignment vertical="center"/>
    </xf>
    <xf numFmtId="0" fontId="17" fillId="0" borderId="48" xfId="0" applyFont="1" applyFill="1" applyBorder="1" applyAlignment="1">
      <alignment horizontal="center" vertical="center"/>
    </xf>
    <xf numFmtId="0" fontId="0" fillId="0" borderId="48" xfId="0" applyBorder="1" applyAlignment="1">
      <alignment horizontal="center" vertical="center"/>
    </xf>
    <xf numFmtId="0" fontId="0" fillId="0" borderId="65" xfId="0" applyBorder="1" applyAlignment="1">
      <alignment horizontal="center" vertical="center"/>
    </xf>
    <xf numFmtId="0" fontId="0" fillId="0" borderId="266" xfId="0" applyBorder="1" applyAlignment="1">
      <alignment horizontal="center" vertical="center"/>
    </xf>
    <xf numFmtId="0" fontId="17" fillId="0" borderId="290" xfId="0" applyFont="1" applyFill="1" applyBorder="1" applyAlignment="1">
      <alignment horizontal="center" vertical="center"/>
    </xf>
    <xf numFmtId="0" fontId="17" fillId="0" borderId="288" xfId="0" applyFont="1" applyFill="1" applyBorder="1" applyAlignment="1">
      <alignment horizontal="center" vertical="center"/>
    </xf>
    <xf numFmtId="0" fontId="0" fillId="0" borderId="79" xfId="0" applyBorder="1"/>
    <xf numFmtId="0" fontId="0" fillId="0" borderId="80" xfId="0" applyBorder="1"/>
    <xf numFmtId="0" fontId="17" fillId="0" borderId="289"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80" xfId="0" applyFont="1" applyFill="1" applyBorder="1" applyAlignment="1">
      <alignment horizontal="center" vertical="center"/>
    </xf>
    <xf numFmtId="0" fontId="17" fillId="0" borderId="190" xfId="0" applyFont="1" applyFill="1" applyBorder="1" applyAlignment="1">
      <alignment horizontal="center" vertical="center"/>
    </xf>
    <xf numFmtId="0" fontId="17" fillId="0" borderId="224" xfId="0" applyFont="1" applyFill="1" applyBorder="1" applyAlignment="1">
      <alignment horizontal="center" vertical="center"/>
    </xf>
    <xf numFmtId="0" fontId="17" fillId="0" borderId="186" xfId="0" applyFont="1" applyFill="1" applyBorder="1" applyAlignment="1">
      <alignment horizontal="center" vertical="center"/>
    </xf>
    <xf numFmtId="0" fontId="17" fillId="0" borderId="51" xfId="0" applyFont="1" applyFill="1" applyBorder="1" applyAlignment="1">
      <alignment horizontal="center" vertical="center"/>
    </xf>
    <xf numFmtId="0" fontId="22" fillId="0" borderId="281" xfId="0" applyFont="1" applyBorder="1" applyAlignment="1">
      <alignment horizontal="center" vertical="center"/>
    </xf>
    <xf numFmtId="0" fontId="0" fillId="0" borderId="68" xfId="0" applyBorder="1" applyAlignment="1">
      <alignment horizontal="center" vertical="center"/>
    </xf>
    <xf numFmtId="0" fontId="0" fillId="0" borderId="282" xfId="0" applyBorder="1" applyAlignment="1">
      <alignment horizontal="center" vertical="center"/>
    </xf>
    <xf numFmtId="0" fontId="0" fillId="0" borderId="96" xfId="0" applyBorder="1" applyAlignment="1">
      <alignment horizontal="center" vertical="center"/>
    </xf>
    <xf numFmtId="0" fontId="0" fillId="0" borderId="283" xfId="0" applyBorder="1" applyAlignment="1">
      <alignment horizontal="center" vertical="center"/>
    </xf>
    <xf numFmtId="0" fontId="17" fillId="0" borderId="147" xfId="0" applyFont="1" applyFill="1" applyBorder="1" applyAlignment="1">
      <alignment horizontal="center" vertical="center"/>
    </xf>
    <xf numFmtId="0" fontId="17" fillId="0" borderId="146" xfId="0" applyFont="1" applyFill="1" applyBorder="1" applyAlignment="1">
      <alignment horizontal="center" vertical="center"/>
    </xf>
    <xf numFmtId="0" fontId="17" fillId="0" borderId="217" xfId="0" applyFont="1" applyFill="1" applyBorder="1" applyAlignment="1">
      <alignment vertical="center"/>
    </xf>
    <xf numFmtId="0" fontId="17" fillId="0" borderId="75" xfId="0" applyFont="1" applyFill="1" applyBorder="1" applyAlignment="1">
      <alignment vertical="center"/>
    </xf>
    <xf numFmtId="0" fontId="17" fillId="0" borderId="76" xfId="0" applyFont="1" applyFill="1" applyBorder="1" applyAlignment="1">
      <alignment vertical="center"/>
    </xf>
    <xf numFmtId="0" fontId="17" fillId="0" borderId="244" xfId="0" applyFont="1" applyFill="1" applyBorder="1" applyAlignment="1">
      <alignment horizontal="center" vertical="center"/>
    </xf>
    <xf numFmtId="0" fontId="17" fillId="0" borderId="69" xfId="0" applyFont="1" applyFill="1" applyBorder="1" applyAlignment="1">
      <alignment horizontal="center" vertical="center"/>
    </xf>
    <xf numFmtId="0" fontId="17" fillId="0" borderId="244" xfId="0" applyFont="1" applyFill="1" applyBorder="1" applyAlignment="1">
      <alignment vertical="center"/>
    </xf>
    <xf numFmtId="0" fontId="17" fillId="0" borderId="68" xfId="0" applyFont="1" applyFill="1" applyBorder="1" applyAlignment="1">
      <alignment vertical="center"/>
    </xf>
    <xf numFmtId="0" fontId="17" fillId="0" borderId="249" xfId="0" applyFont="1" applyFill="1" applyBorder="1" applyAlignment="1">
      <alignment horizontal="center" vertical="center"/>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217" xfId="0" applyFont="1" applyFill="1" applyBorder="1" applyAlignment="1">
      <alignment horizontal="center" vertical="center"/>
    </xf>
    <xf numFmtId="0" fontId="0" fillId="0" borderId="75" xfId="0" applyBorder="1"/>
    <xf numFmtId="0" fontId="0" fillId="0" borderId="76" xfId="0" applyBorder="1"/>
    <xf numFmtId="0" fontId="17" fillId="0" borderId="250" xfId="0" applyFont="1" applyFill="1" applyBorder="1" applyAlignment="1">
      <alignment vertical="center"/>
    </xf>
    <xf numFmtId="0" fontId="13" fillId="0" borderId="66" xfId="0" applyFont="1" applyFill="1" applyBorder="1" applyAlignment="1">
      <alignment horizontal="center" vertical="top" wrapText="1"/>
    </xf>
    <xf numFmtId="0" fontId="13" fillId="0" borderId="65" xfId="0" applyFont="1" applyFill="1" applyBorder="1" applyAlignment="1">
      <alignment horizontal="center" vertical="top" wrapText="1"/>
    </xf>
    <xf numFmtId="0" fontId="17" fillId="0" borderId="18" xfId="0" applyFont="1" applyFill="1" applyBorder="1" applyAlignment="1">
      <alignment vertical="center"/>
    </xf>
    <xf numFmtId="0" fontId="17" fillId="0" borderId="248" xfId="0" applyFont="1" applyFill="1" applyBorder="1" applyAlignment="1">
      <alignment vertical="center"/>
    </xf>
    <xf numFmtId="0" fontId="17" fillId="0" borderId="248" xfId="0" applyFont="1" applyFill="1" applyBorder="1" applyAlignment="1">
      <alignment horizontal="center" vertical="center"/>
    </xf>
    <xf numFmtId="180" fontId="17" fillId="0" borderId="25" xfId="0" applyNumberFormat="1" applyFont="1" applyFill="1" applyBorder="1" applyAlignment="1">
      <alignment horizontal="center" vertical="center"/>
    </xf>
    <xf numFmtId="180" fontId="17" fillId="0" borderId="0" xfId="0" applyNumberFormat="1" applyFont="1" applyFill="1" applyBorder="1" applyAlignment="1">
      <alignment horizontal="center" vertical="center"/>
    </xf>
    <xf numFmtId="0" fontId="17" fillId="0" borderId="257" xfId="0" applyFont="1" applyFill="1" applyBorder="1" applyAlignment="1">
      <alignment horizontal="center" vertical="center"/>
    </xf>
    <xf numFmtId="0" fontId="17" fillId="0" borderId="265" xfId="0" applyFont="1" applyFill="1" applyBorder="1" applyAlignment="1">
      <alignment horizontal="center" vertical="center"/>
    </xf>
    <xf numFmtId="0" fontId="17" fillId="0" borderId="20" xfId="0" applyFont="1" applyFill="1" applyBorder="1" applyAlignment="1">
      <alignment vertical="center"/>
    </xf>
    <xf numFmtId="0" fontId="17" fillId="0" borderId="36" xfId="0" applyFont="1" applyFill="1" applyBorder="1" applyAlignment="1">
      <alignment vertical="center"/>
    </xf>
    <xf numFmtId="0" fontId="17" fillId="0" borderId="25" xfId="0" applyFont="1" applyFill="1" applyBorder="1" applyAlignment="1">
      <alignment vertical="center"/>
    </xf>
    <xf numFmtId="0" fontId="17" fillId="0" borderId="0" xfId="0" applyFont="1" applyFill="1" applyBorder="1" applyAlignment="1">
      <alignment vertical="center"/>
    </xf>
    <xf numFmtId="0" fontId="17" fillId="0" borderId="21" xfId="0" applyFont="1" applyFill="1" applyBorder="1" applyAlignment="1">
      <alignment vertical="center"/>
    </xf>
    <xf numFmtId="0" fontId="17" fillId="0" borderId="37" xfId="0" applyFont="1" applyFill="1" applyBorder="1" applyAlignment="1">
      <alignment vertical="center"/>
    </xf>
    <xf numFmtId="0" fontId="17" fillId="0" borderId="255" xfId="0" applyFont="1" applyFill="1" applyBorder="1" applyAlignment="1">
      <alignment horizontal="center" vertical="center"/>
    </xf>
    <xf numFmtId="0" fontId="17" fillId="0" borderId="62" xfId="0" applyFont="1" applyFill="1" applyBorder="1" applyAlignment="1">
      <alignment horizontal="center" vertical="center"/>
    </xf>
    <xf numFmtId="0" fontId="17" fillId="0" borderId="187" xfId="0" applyFont="1" applyFill="1" applyBorder="1" applyAlignment="1">
      <alignment horizontal="center" vertical="center"/>
    </xf>
    <xf numFmtId="0" fontId="17" fillId="0" borderId="13" xfId="0" applyFont="1" applyFill="1" applyBorder="1" applyAlignment="1">
      <alignment vertical="center"/>
    </xf>
    <xf numFmtId="0" fontId="17" fillId="0" borderId="15" xfId="0" applyFont="1" applyFill="1" applyBorder="1" applyAlignment="1">
      <alignment vertical="center"/>
    </xf>
    <xf numFmtId="0" fontId="17" fillId="0" borderId="279" xfId="0" applyFont="1" applyFill="1" applyBorder="1" applyAlignment="1">
      <alignment horizontal="center" vertical="center"/>
    </xf>
    <xf numFmtId="0" fontId="17" fillId="0" borderId="285" xfId="0" applyFont="1" applyFill="1" applyBorder="1" applyAlignment="1">
      <alignment horizontal="center" vertical="center"/>
    </xf>
    <xf numFmtId="0" fontId="17" fillId="0" borderId="258" xfId="0" applyFont="1" applyFill="1" applyBorder="1" applyAlignment="1">
      <alignment horizontal="center" vertical="center"/>
    </xf>
    <xf numFmtId="0" fontId="17" fillId="0" borderId="261" xfId="0" applyFont="1" applyFill="1" applyBorder="1" applyAlignment="1">
      <alignment horizontal="center" vertical="center"/>
    </xf>
    <xf numFmtId="0" fontId="17" fillId="0" borderId="286" xfId="0" applyFont="1" applyFill="1" applyBorder="1" applyAlignment="1">
      <alignment horizontal="center" vertical="center"/>
    </xf>
    <xf numFmtId="0" fontId="17" fillId="0" borderId="254"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55" xfId="0" applyFont="1" applyFill="1" applyBorder="1" applyAlignment="1">
      <alignment horizontal="center" vertical="center"/>
    </xf>
    <xf numFmtId="0" fontId="13" fillId="0" borderId="199" xfId="0" applyFont="1" applyFill="1" applyBorder="1" applyAlignment="1">
      <alignment horizontal="center" vertical="center"/>
    </xf>
    <xf numFmtId="0" fontId="23" fillId="0" borderId="20" xfId="0" applyFont="1" applyFill="1" applyBorder="1" applyAlignment="1">
      <alignment horizontal="left" vertical="center" wrapText="1" indent="2"/>
    </xf>
    <xf numFmtId="0" fontId="0" fillId="0" borderId="36" xfId="0" applyBorder="1"/>
    <xf numFmtId="0" fontId="0" fillId="0" borderId="14" xfId="0" applyBorder="1"/>
    <xf numFmtId="0" fontId="0" fillId="0" borderId="25" xfId="0" applyBorder="1"/>
    <xf numFmtId="0" fontId="0" fillId="0" borderId="0" xfId="0"/>
    <xf numFmtId="0" fontId="0" fillId="0" borderId="13" xfId="0" applyBorder="1"/>
    <xf numFmtId="0" fontId="0" fillId="0" borderId="21" xfId="0" applyBorder="1"/>
    <xf numFmtId="0" fontId="0" fillId="0" borderId="37" xfId="0" applyBorder="1"/>
    <xf numFmtId="0" fontId="0" fillId="0" borderId="15" xfId="0" applyBorder="1"/>
    <xf numFmtId="0" fontId="17" fillId="0" borderId="287" xfId="0" applyFont="1" applyFill="1" applyBorder="1" applyAlignment="1">
      <alignment horizontal="center" vertical="center"/>
    </xf>
    <xf numFmtId="0" fontId="17" fillId="0" borderId="107"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280" xfId="0" applyFont="1" applyFill="1" applyBorder="1" applyAlignment="1">
      <alignment horizontal="center" vertical="center"/>
    </xf>
    <xf numFmtId="0" fontId="17" fillId="0" borderId="0" xfId="0" applyFont="1" applyFill="1" applyAlignment="1">
      <alignment horizontal="center" vertical="center"/>
    </xf>
    <xf numFmtId="0" fontId="22" fillId="0" borderId="281" xfId="0" applyFont="1" applyBorder="1" applyAlignment="1">
      <alignment horizontal="center"/>
    </xf>
    <xf numFmtId="0" fontId="22" fillId="0" borderId="68" xfId="0" applyFont="1" applyBorder="1" applyAlignment="1">
      <alignment horizontal="center"/>
    </xf>
    <xf numFmtId="0" fontId="22" fillId="0" borderId="282" xfId="0" applyFont="1" applyBorder="1" applyAlignment="1">
      <alignment horizontal="center"/>
    </xf>
    <xf numFmtId="0" fontId="22" fillId="0" borderId="101" xfId="0" applyFont="1" applyBorder="1" applyAlignment="1">
      <alignment horizontal="center"/>
    </xf>
    <xf numFmtId="0" fontId="22" fillId="0" borderId="0" xfId="0" applyFont="1" applyBorder="1" applyAlignment="1">
      <alignment horizontal="center"/>
    </xf>
    <xf numFmtId="0" fontId="22" fillId="0" borderId="102" xfId="0" applyFont="1" applyBorder="1" applyAlignment="1">
      <alignment horizontal="center"/>
    </xf>
    <xf numFmtId="0" fontId="22" fillId="0" borderId="96" xfId="0" applyFont="1" applyBorder="1" applyAlignment="1">
      <alignment horizontal="center"/>
    </xf>
    <xf numFmtId="0" fontId="22" fillId="0" borderId="65" xfId="0" applyFont="1" applyBorder="1" applyAlignment="1">
      <alignment horizontal="center"/>
    </xf>
    <xf numFmtId="0" fontId="22" fillId="0" borderId="283" xfId="0" applyFont="1" applyBorder="1" applyAlignment="1">
      <alignment horizontal="center"/>
    </xf>
    <xf numFmtId="0" fontId="17" fillId="0" borderId="284"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199"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264" xfId="0" applyFont="1" applyFill="1" applyBorder="1" applyAlignment="1">
      <alignment horizontal="center" vertical="center"/>
    </xf>
    <xf numFmtId="0" fontId="17" fillId="0" borderId="199" xfId="0" applyFont="1" applyFill="1" applyBorder="1" applyAlignment="1">
      <alignment vertical="center"/>
    </xf>
    <xf numFmtId="0" fontId="17" fillId="0" borderId="229" xfId="0" applyFont="1" applyFill="1" applyBorder="1" applyAlignment="1">
      <alignment vertical="center"/>
    </xf>
    <xf numFmtId="0" fontId="17" fillId="0" borderId="55" xfId="0" applyFont="1" applyFill="1" applyBorder="1" applyAlignment="1">
      <alignment vertical="center"/>
    </xf>
    <xf numFmtId="0" fontId="0" fillId="0" borderId="36" xfId="0" applyBorder="1" applyAlignment="1">
      <alignment vertical="center"/>
    </xf>
    <xf numFmtId="0" fontId="0" fillId="0" borderId="1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0" fillId="0" borderId="54" xfId="0" applyBorder="1" applyAlignment="1">
      <alignment vertical="center"/>
    </xf>
    <xf numFmtId="0" fontId="0" fillId="0" borderId="273" xfId="0" applyBorder="1" applyAlignment="1">
      <alignment vertical="center"/>
    </xf>
    <xf numFmtId="0" fontId="13" fillId="0" borderId="38" xfId="0" applyFont="1" applyFill="1" applyBorder="1" applyAlignment="1">
      <alignment horizontal="center" vertical="center" wrapText="1"/>
    </xf>
    <xf numFmtId="0" fontId="13" fillId="0" borderId="199" xfId="0" applyFont="1" applyBorder="1" applyAlignment="1">
      <alignment horizontal="center" vertical="center"/>
    </xf>
    <xf numFmtId="0" fontId="13" fillId="0" borderId="274" xfId="0" applyFont="1" applyBorder="1" applyAlignment="1">
      <alignment horizontal="center" vertical="center"/>
    </xf>
    <xf numFmtId="0" fontId="17" fillId="0" borderId="186" xfId="0" applyFont="1" applyFill="1" applyBorder="1" applyAlignment="1">
      <alignment horizontal="center"/>
    </xf>
    <xf numFmtId="0" fontId="17" fillId="0" borderId="50" xfId="0" applyFont="1" applyFill="1" applyBorder="1" applyAlignment="1">
      <alignment horizontal="center"/>
    </xf>
    <xf numFmtId="0" fontId="17" fillId="0" borderId="88" xfId="0" applyFont="1" applyFill="1" applyBorder="1" applyAlignment="1">
      <alignment horizontal="center"/>
    </xf>
    <xf numFmtId="0" fontId="17" fillId="0" borderId="21" xfId="0" applyFont="1" applyFill="1" applyBorder="1" applyAlignment="1">
      <alignment horizontal="center"/>
    </xf>
    <xf numFmtId="0" fontId="17" fillId="0" borderId="37" xfId="0" applyFont="1" applyFill="1" applyBorder="1" applyAlignment="1">
      <alignment horizontal="center"/>
    </xf>
    <xf numFmtId="0" fontId="17" fillId="0" borderId="15" xfId="0" applyFont="1" applyFill="1" applyBorder="1" applyAlignment="1">
      <alignment horizontal="center"/>
    </xf>
    <xf numFmtId="0" fontId="17" fillId="0" borderId="61" xfId="0" applyFont="1" applyFill="1" applyBorder="1" applyAlignment="1">
      <alignment vertical="center"/>
    </xf>
    <xf numFmtId="0" fontId="17" fillId="0" borderId="48" xfId="0" applyFont="1" applyFill="1" applyBorder="1" applyAlignment="1">
      <alignment vertical="center"/>
    </xf>
    <xf numFmtId="0" fontId="17" fillId="0" borderId="98" xfId="0" applyFont="1" applyFill="1" applyBorder="1" applyAlignment="1">
      <alignment horizontal="center" vertical="center"/>
    </xf>
    <xf numFmtId="0" fontId="0" fillId="0" borderId="0" xfId="0" applyBorder="1" applyAlignment="1"/>
    <xf numFmtId="0" fontId="0" fillId="0" borderId="0" xfId="0" applyAlignment="1"/>
    <xf numFmtId="0" fontId="0" fillId="0" borderId="52" xfId="0" applyBorder="1" applyAlignment="1"/>
    <xf numFmtId="0" fontId="17" fillId="0" borderId="103" xfId="0" applyFont="1" applyFill="1" applyBorder="1" applyAlignment="1">
      <alignment horizontal="center" vertical="center"/>
    </xf>
    <xf numFmtId="0" fontId="17" fillId="0" borderId="42" xfId="0" applyFont="1" applyFill="1" applyBorder="1" applyAlignment="1">
      <alignment horizontal="center" vertical="center"/>
    </xf>
    <xf numFmtId="0" fontId="15" fillId="0" borderId="275"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98" xfId="0" applyFont="1" applyFill="1" applyBorder="1" applyAlignment="1">
      <alignment horizontal="center" vertical="center"/>
    </xf>
    <xf numFmtId="0" fontId="17" fillId="0" borderId="275" xfId="0" applyFont="1" applyFill="1" applyBorder="1" applyAlignment="1">
      <alignment horizontal="center" vertical="center"/>
    </xf>
    <xf numFmtId="0" fontId="17" fillId="0" borderId="253" xfId="0" applyFont="1" applyFill="1" applyBorder="1" applyAlignment="1">
      <alignment horizontal="center" vertical="center" textRotation="255"/>
    </xf>
    <xf numFmtId="0" fontId="0" fillId="0" borderId="69" xfId="0" applyBorder="1" applyAlignment="1">
      <alignment vertical="center" textRotation="255"/>
    </xf>
    <xf numFmtId="0" fontId="0" fillId="0" borderId="49" xfId="0" applyBorder="1" applyAlignment="1">
      <alignment vertical="center" textRotation="255"/>
    </xf>
    <xf numFmtId="0" fontId="0" fillId="0" borderId="13" xfId="0" applyBorder="1" applyAlignment="1">
      <alignment vertical="center" textRotation="255"/>
    </xf>
    <xf numFmtId="0" fontId="0" fillId="0" borderId="95" xfId="0" applyBorder="1" applyAlignment="1">
      <alignment vertical="center" textRotation="255"/>
    </xf>
    <xf numFmtId="0" fontId="0" fillId="0" borderId="67" xfId="0" applyBorder="1" applyAlignment="1">
      <alignment vertical="center" textRotation="255"/>
    </xf>
    <xf numFmtId="0" fontId="0" fillId="0" borderId="36" xfId="0" applyBorder="1" applyAlignment="1">
      <alignment horizontal="center" vertical="center"/>
    </xf>
    <xf numFmtId="0" fontId="0" fillId="0" borderId="25" xfId="0" applyBorder="1" applyAlignment="1">
      <alignment horizontal="center" vertical="center"/>
    </xf>
    <xf numFmtId="0" fontId="0" fillId="0" borderId="66" xfId="0" applyBorder="1" applyAlignment="1">
      <alignment horizontal="center" vertical="center"/>
    </xf>
    <xf numFmtId="0" fontId="17" fillId="0" borderId="271" xfId="0" applyFont="1" applyFill="1" applyBorder="1" applyAlignment="1">
      <alignment horizontal="center" vertical="center"/>
    </xf>
    <xf numFmtId="0" fontId="17" fillId="0" borderId="174" xfId="0" applyFont="1" applyFill="1" applyBorder="1" applyAlignment="1">
      <alignment horizontal="center" vertical="center"/>
    </xf>
    <xf numFmtId="0" fontId="17" fillId="0" borderId="272" xfId="0" applyFont="1" applyFill="1" applyBorder="1" applyAlignment="1">
      <alignment horizontal="center" vertical="center"/>
    </xf>
    <xf numFmtId="0" fontId="17" fillId="0" borderId="176" xfId="0" applyFont="1" applyFill="1" applyBorder="1" applyAlignment="1">
      <alignment horizontal="center" vertical="center"/>
    </xf>
    <xf numFmtId="0" fontId="17" fillId="0" borderId="175" xfId="0" applyFont="1" applyFill="1" applyBorder="1" applyAlignment="1">
      <alignment horizontal="center" vertical="center"/>
    </xf>
    <xf numFmtId="0" fontId="13" fillId="0" borderId="3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15" xfId="0" applyFont="1" applyBorder="1" applyAlignment="1">
      <alignment horizontal="center" vertical="center" wrapText="1"/>
    </xf>
    <xf numFmtId="0" fontId="17" fillId="0" borderId="190" xfId="0" applyFont="1" applyFill="1" applyBorder="1" applyAlignment="1">
      <alignment vertical="center"/>
    </xf>
    <xf numFmtId="0" fontId="17" fillId="0" borderId="266" xfId="0" applyFont="1" applyFill="1" applyBorder="1" applyAlignment="1">
      <alignment horizontal="center" vertical="center"/>
    </xf>
    <xf numFmtId="0" fontId="15" fillId="0" borderId="48" xfId="0" applyFont="1" applyFill="1" applyBorder="1" applyAlignment="1">
      <alignment horizontal="center" vertical="center"/>
    </xf>
    <xf numFmtId="0" fontId="17" fillId="0" borderId="41" xfId="0" applyFont="1" applyFill="1" applyBorder="1" applyAlignment="1"/>
    <xf numFmtId="0" fontId="0" fillId="0" borderId="263" xfId="0" applyBorder="1" applyAlignment="1"/>
    <xf numFmtId="0" fontId="0" fillId="0" borderId="78" xfId="0" applyBorder="1" applyAlignment="1"/>
    <xf numFmtId="0" fontId="0" fillId="0" borderId="55" xfId="0" applyBorder="1" applyAlignment="1"/>
    <xf numFmtId="0" fontId="15" fillId="0" borderId="186"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51" xfId="0" applyFont="1" applyFill="1" applyBorder="1" applyAlignment="1">
      <alignment horizontal="center" vertical="center"/>
    </xf>
    <xf numFmtId="0" fontId="17" fillId="0" borderId="94"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260" xfId="0" applyFont="1" applyFill="1" applyBorder="1" applyAlignment="1">
      <alignment horizontal="center" vertical="center"/>
    </xf>
    <xf numFmtId="0" fontId="17" fillId="0" borderId="254" xfId="0" applyFont="1" applyFill="1" applyBorder="1" applyAlignment="1"/>
    <xf numFmtId="0" fontId="0" fillId="0" borderId="51" xfId="0" applyBorder="1" applyAlignment="1"/>
    <xf numFmtId="0" fontId="0" fillId="0" borderId="45" xfId="0" applyBorder="1" applyAlignment="1"/>
    <xf numFmtId="0" fontId="0" fillId="0" borderId="260" xfId="0" applyBorder="1" applyAlignment="1"/>
    <xf numFmtId="0" fontId="17" fillId="0" borderId="20"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0" fontId="17" fillId="0" borderId="37"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61" xfId="0" applyFont="1" applyFill="1" applyBorder="1" applyAlignment="1">
      <alignment horizontal="center" vertical="center"/>
    </xf>
    <xf numFmtId="0" fontId="17" fillId="0" borderId="262" xfId="0" applyFont="1" applyFill="1" applyBorder="1" applyAlignment="1">
      <alignment horizontal="center" vertical="center"/>
    </xf>
    <xf numFmtId="0" fontId="17" fillId="0" borderId="263" xfId="0" applyFont="1" applyFill="1" applyBorder="1" applyAlignment="1">
      <alignment horizontal="center" vertical="center"/>
    </xf>
    <xf numFmtId="0" fontId="17" fillId="0" borderId="93" xfId="0" applyFont="1" applyFill="1" applyBorder="1" applyAlignment="1">
      <alignment horizontal="center" vertical="center"/>
    </xf>
    <xf numFmtId="0" fontId="17" fillId="0" borderId="245" xfId="0" applyFont="1" applyFill="1" applyBorder="1" applyAlignment="1">
      <alignment horizontal="center" vertical="center"/>
    </xf>
    <xf numFmtId="0" fontId="17" fillId="0" borderId="60" xfId="0" applyFont="1" applyFill="1" applyBorder="1" applyAlignment="1">
      <alignment horizontal="center" vertical="center"/>
    </xf>
    <xf numFmtId="0" fontId="18" fillId="0" borderId="0" xfId="0" applyFont="1" applyFill="1" applyAlignment="1">
      <alignment vertical="center"/>
    </xf>
    <xf numFmtId="0" fontId="0" fillId="0" borderId="0" xfId="0" applyAlignment="1">
      <alignment vertical="center"/>
    </xf>
    <xf numFmtId="0" fontId="17" fillId="0" borderId="95" xfId="0" applyFont="1" applyFill="1" applyBorder="1" applyAlignment="1">
      <alignment horizontal="center" vertical="center"/>
    </xf>
    <xf numFmtId="0" fontId="25" fillId="0" borderId="259"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64" xfId="0" applyFont="1" applyFill="1" applyBorder="1" applyAlignment="1">
      <alignment horizontal="center" vertical="center"/>
    </xf>
    <xf numFmtId="0" fontId="0" fillId="0" borderId="62" xfId="0" applyBorder="1" applyAlignment="1">
      <alignment vertical="center" textRotation="255"/>
    </xf>
    <xf numFmtId="0" fontId="0" fillId="0" borderId="56" xfId="0" applyBorder="1" applyAlignment="1">
      <alignment vertical="center" textRotation="255"/>
    </xf>
    <xf numFmtId="0" fontId="25" fillId="0" borderId="256" xfId="0" applyFont="1" applyFill="1" applyBorder="1" applyAlignment="1">
      <alignment horizontal="center" vertical="center"/>
    </xf>
    <xf numFmtId="0" fontId="0" fillId="0" borderId="37" xfId="0" applyBorder="1" applyAlignment="1">
      <alignment horizontal="center" vertical="center"/>
    </xf>
    <xf numFmtId="0" fontId="17" fillId="0" borderId="0" xfId="0" applyFont="1" applyFill="1" applyAlignment="1">
      <alignment vertical="top" wrapText="1"/>
    </xf>
    <xf numFmtId="0" fontId="34" fillId="0" borderId="0" xfId="0" applyFont="1" applyAlignment="1"/>
    <xf numFmtId="0" fontId="34" fillId="0" borderId="52" xfId="0" applyFont="1" applyBorder="1" applyAlignment="1"/>
    <xf numFmtId="0" fontId="17" fillId="0" borderId="246" xfId="0" applyFont="1" applyFill="1" applyBorder="1" applyAlignment="1">
      <alignment horizontal="center" vertical="center"/>
    </xf>
    <xf numFmtId="0" fontId="17" fillId="0" borderId="247" xfId="0" applyFont="1" applyFill="1" applyBorder="1" applyAlignment="1">
      <alignment horizontal="center" vertical="center"/>
    </xf>
    <xf numFmtId="0" fontId="65" fillId="104" borderId="230" xfId="49" applyFill="1" applyBorder="1" applyAlignment="1" applyProtection="1">
      <alignment horizontal="left" vertical="center" wrapText="1"/>
      <protection locked="0"/>
    </xf>
    <xf numFmtId="0" fontId="65" fillId="104" borderId="3" xfId="49" applyFill="1" applyBorder="1" applyAlignment="1" applyProtection="1">
      <alignment horizontal="left" vertical="center" wrapText="1"/>
      <protection locked="0"/>
    </xf>
    <xf numFmtId="0" fontId="65" fillId="104" borderId="74" xfId="49" applyFill="1" applyBorder="1" applyAlignment="1" applyProtection="1">
      <alignment horizontal="left" vertical="center" wrapText="1"/>
      <protection locked="0"/>
    </xf>
    <xf numFmtId="0" fontId="65" fillId="104" borderId="18" xfId="49" applyFill="1" applyBorder="1" applyAlignment="1" applyProtection="1">
      <alignment horizontal="center" vertical="center"/>
      <protection locked="0"/>
    </xf>
    <xf numFmtId="0" fontId="65" fillId="104" borderId="127" xfId="49" applyFill="1" applyBorder="1" applyAlignment="1" applyProtection="1">
      <alignment horizontal="center" vertical="center"/>
      <protection locked="0"/>
    </xf>
    <xf numFmtId="0" fontId="65" fillId="104" borderId="231" xfId="49" applyFill="1" applyBorder="1" applyAlignment="1" applyProtection="1">
      <alignment horizontal="left" vertical="center" wrapText="1"/>
      <protection locked="0"/>
    </xf>
    <xf numFmtId="0" fontId="65" fillId="104" borderId="79" xfId="49" applyFill="1" applyBorder="1" applyAlignment="1" applyProtection="1">
      <alignment horizontal="left" vertical="center" wrapText="1"/>
      <protection locked="0"/>
    </xf>
    <xf numFmtId="0" fontId="65" fillId="104" borderId="81" xfId="49" applyFill="1" applyBorder="1" applyAlignment="1" applyProtection="1">
      <alignment horizontal="left" vertical="center" wrapText="1"/>
      <protection locked="0"/>
    </xf>
    <xf numFmtId="0" fontId="65" fillId="104" borderId="80" xfId="49" applyFill="1" applyBorder="1" applyAlignment="1" applyProtection="1">
      <alignment horizontal="center" vertical="center"/>
      <protection locked="0"/>
    </xf>
    <xf numFmtId="0" fontId="65" fillId="104" borderId="129" xfId="49" applyFill="1" applyBorder="1" applyAlignment="1" applyProtection="1">
      <alignment horizontal="center" vertical="center"/>
      <protection locked="0"/>
    </xf>
    <xf numFmtId="0" fontId="65" fillId="104" borderId="18" xfId="49" applyFill="1" applyBorder="1" applyAlignment="1" applyProtection="1">
      <alignment horizontal="center" vertical="center" wrapText="1"/>
      <protection locked="0"/>
    </xf>
    <xf numFmtId="0" fontId="65" fillId="104" borderId="127" xfId="49" applyFill="1" applyBorder="1" applyAlignment="1" applyProtection="1">
      <alignment horizontal="center" vertical="center" wrapText="1"/>
      <protection locked="0"/>
    </xf>
    <xf numFmtId="0" fontId="188" fillId="0" borderId="0" xfId="49" applyFont="1" applyFill="1" applyAlignment="1">
      <alignment horizontal="center" vertical="center"/>
    </xf>
    <xf numFmtId="182" fontId="65" fillId="104" borderId="0" xfId="49" applyNumberFormat="1" applyFill="1" applyAlignment="1" applyProtection="1">
      <alignment horizontal="center" vertical="center"/>
      <protection locked="0"/>
    </xf>
    <xf numFmtId="0" fontId="65" fillId="0" borderId="0" xfId="49" applyFont="1" applyFill="1" applyBorder="1" applyAlignment="1">
      <alignment horizontal="left" vertical="center"/>
    </xf>
    <xf numFmtId="0" fontId="65" fillId="0" borderId="0" xfId="49" applyFill="1" applyBorder="1" applyAlignment="1">
      <alignment horizontal="left" vertical="center"/>
    </xf>
    <xf numFmtId="0" fontId="81" fillId="104" borderId="401" xfId="49" applyFont="1" applyFill="1" applyBorder="1" applyAlignment="1" applyProtection="1">
      <alignment horizontal="center" vertical="center"/>
      <protection locked="0"/>
    </xf>
    <xf numFmtId="0" fontId="81" fillId="104" borderId="402" xfId="49" applyFont="1" applyFill="1" applyBorder="1" applyAlignment="1" applyProtection="1">
      <alignment horizontal="center" vertical="center"/>
      <protection locked="0"/>
    </xf>
    <xf numFmtId="0" fontId="81" fillId="0" borderId="59" xfId="49" applyFont="1" applyFill="1" applyBorder="1" applyAlignment="1">
      <alignment horizontal="center" vertical="center"/>
    </xf>
    <xf numFmtId="0" fontId="81" fillId="0" borderId="37" xfId="49" applyFont="1" applyFill="1" applyBorder="1" applyAlignment="1">
      <alignment horizontal="center" vertical="center"/>
    </xf>
    <xf numFmtId="0" fontId="81" fillId="0" borderId="55" xfId="49" applyFont="1" applyFill="1" applyBorder="1" applyAlignment="1">
      <alignment horizontal="center" vertical="center"/>
    </xf>
    <xf numFmtId="0" fontId="81" fillId="0" borderId="15" xfId="49" applyFont="1" applyFill="1" applyBorder="1" applyAlignment="1">
      <alignment horizontal="center" vertical="center"/>
    </xf>
    <xf numFmtId="0" fontId="81" fillId="0" borderId="297" xfId="49" applyFont="1" applyFill="1" applyBorder="1" applyAlignment="1">
      <alignment horizontal="center" vertical="center"/>
    </xf>
    <xf numFmtId="182" fontId="65" fillId="0" borderId="0" xfId="49" applyNumberFormat="1" applyFont="1" applyFill="1" applyAlignment="1">
      <alignment horizontal="right" vertical="center"/>
    </xf>
    <xf numFmtId="0" fontId="65" fillId="0" borderId="13" xfId="49" applyFill="1" applyBorder="1" applyAlignment="1">
      <alignment horizontal="center" vertical="center"/>
    </xf>
    <xf numFmtId="0" fontId="65" fillId="0" borderId="16" xfId="49" applyFill="1" applyBorder="1" applyAlignment="1">
      <alignment horizontal="center" vertical="center"/>
    </xf>
    <xf numFmtId="0" fontId="65" fillId="104" borderId="20" xfId="49" applyFont="1" applyFill="1" applyBorder="1" applyAlignment="1" applyProtection="1">
      <alignment horizontal="left" vertical="top" wrapText="1"/>
      <protection locked="0"/>
    </xf>
    <xf numFmtId="0" fontId="65" fillId="104" borderId="36" xfId="49" applyFont="1" applyFill="1" applyBorder="1" applyAlignment="1" applyProtection="1">
      <alignment horizontal="left" vertical="top"/>
      <protection locked="0"/>
    </xf>
    <xf numFmtId="0" fontId="65" fillId="104" borderId="14" xfId="49" applyFont="1" applyFill="1" applyBorder="1" applyAlignment="1" applyProtection="1">
      <alignment horizontal="left" vertical="top"/>
      <protection locked="0"/>
    </xf>
    <xf numFmtId="0" fontId="65" fillId="104" borderId="25" xfId="49" applyFont="1" applyFill="1" applyBorder="1" applyAlignment="1" applyProtection="1">
      <alignment horizontal="left" vertical="top"/>
      <protection locked="0"/>
    </xf>
    <xf numFmtId="0" fontId="65" fillId="104" borderId="0" xfId="49" applyFont="1" applyFill="1" applyBorder="1" applyAlignment="1" applyProtection="1">
      <alignment horizontal="left" vertical="top"/>
      <protection locked="0"/>
    </xf>
    <xf numFmtId="0" fontId="65" fillId="104" borderId="13" xfId="49" applyFont="1" applyFill="1" applyBorder="1" applyAlignment="1" applyProtection="1">
      <alignment horizontal="left" vertical="top"/>
      <protection locked="0"/>
    </xf>
    <xf numFmtId="0" fontId="65" fillId="104" borderId="21" xfId="49" applyFont="1" applyFill="1" applyBorder="1" applyAlignment="1" applyProtection="1">
      <alignment horizontal="left" vertical="top"/>
      <protection locked="0"/>
    </xf>
    <xf numFmtId="0" fontId="65" fillId="104" borderId="37" xfId="49" applyFont="1" applyFill="1" applyBorder="1" applyAlignment="1" applyProtection="1">
      <alignment horizontal="left" vertical="top"/>
      <protection locked="0"/>
    </xf>
    <xf numFmtId="0" fontId="65" fillId="104" borderId="15" xfId="49" applyFont="1" applyFill="1" applyBorder="1" applyAlignment="1" applyProtection="1">
      <alignment horizontal="left" vertical="top"/>
      <protection locked="0"/>
    </xf>
    <xf numFmtId="0" fontId="65" fillId="0" borderId="16" xfId="49" applyFont="1" applyBorder="1" applyAlignment="1">
      <alignment horizontal="center" vertical="center"/>
    </xf>
    <xf numFmtId="0" fontId="65" fillId="0" borderId="16" xfId="49" applyBorder="1" applyAlignment="1">
      <alignment horizontal="center" vertical="center"/>
    </xf>
    <xf numFmtId="0" fontId="65" fillId="0" borderId="16" xfId="49" applyFont="1" applyBorder="1" applyAlignment="1">
      <alignment horizontal="center" vertical="center" wrapText="1"/>
    </xf>
    <xf numFmtId="0" fontId="65" fillId="104" borderId="16" xfId="49" applyFont="1" applyFill="1" applyBorder="1" applyAlignment="1" applyProtection="1">
      <alignment vertical="center"/>
      <protection locked="0"/>
    </xf>
    <xf numFmtId="0" fontId="65" fillId="104" borderId="16" xfId="49" applyFill="1" applyBorder="1" applyAlignment="1" applyProtection="1">
      <alignment vertical="center"/>
      <protection locked="0"/>
    </xf>
    <xf numFmtId="0" fontId="65" fillId="0" borderId="21" xfId="49" applyFont="1" applyBorder="1" applyAlignment="1">
      <alignment horizontal="left" vertical="center" indent="2"/>
    </xf>
    <xf numFmtId="0" fontId="65" fillId="0" borderId="20" xfId="49" applyFont="1" applyBorder="1" applyAlignment="1">
      <alignment horizontal="center" vertical="center"/>
    </xf>
    <xf numFmtId="0" fontId="65" fillId="0" borderId="36" xfId="49" applyFont="1" applyBorder="1" applyAlignment="1">
      <alignment horizontal="center" vertical="center"/>
    </xf>
    <xf numFmtId="0" fontId="65" fillId="0" borderId="21" xfId="49" applyFont="1" applyBorder="1" applyAlignment="1">
      <alignment horizontal="center" vertical="center"/>
    </xf>
    <xf numFmtId="0" fontId="65" fillId="0" borderId="37" xfId="49" applyFont="1" applyBorder="1" applyAlignment="1">
      <alignment horizontal="center" vertical="center"/>
    </xf>
    <xf numFmtId="0" fontId="65" fillId="0" borderId="20" xfId="49" applyFont="1" applyBorder="1" applyAlignment="1">
      <alignment horizontal="left" vertical="center" indent="2"/>
    </xf>
    <xf numFmtId="0" fontId="65" fillId="0" borderId="32" xfId="49" applyFont="1" applyBorder="1" applyAlignment="1">
      <alignment horizontal="center" vertical="center"/>
    </xf>
    <xf numFmtId="0" fontId="65" fillId="0" borderId="0" xfId="49" applyAlignment="1">
      <alignment horizontal="left" vertical="center"/>
    </xf>
    <xf numFmtId="182" fontId="65" fillId="0" borderId="0" xfId="49" applyNumberFormat="1" applyFont="1" applyAlignment="1">
      <alignment horizontal="right" vertical="center"/>
    </xf>
    <xf numFmtId="0" fontId="65" fillId="0" borderId="0" xfId="49" applyBorder="1" applyAlignment="1"/>
    <xf numFmtId="0" fontId="65" fillId="0" borderId="13" xfId="49" applyBorder="1" applyAlignment="1">
      <alignment horizontal="center" vertical="center"/>
    </xf>
    <xf numFmtId="0" fontId="81" fillId="0" borderId="0" xfId="49" applyFont="1" applyAlignment="1">
      <alignment horizontal="center" vertical="center"/>
    </xf>
    <xf numFmtId="0" fontId="65" fillId="0" borderId="0" xfId="49" applyFont="1" applyAlignment="1">
      <alignment horizontal="right" vertical="center"/>
    </xf>
    <xf numFmtId="0" fontId="65" fillId="0" borderId="0" xfId="49" applyAlignment="1">
      <alignment horizontal="right" vertical="center"/>
    </xf>
    <xf numFmtId="182" fontId="65" fillId="104" borderId="0" xfId="49" applyNumberFormat="1" applyFont="1" applyFill="1" applyAlignment="1" applyProtection="1">
      <alignment horizontal="right" vertical="center"/>
      <protection locked="0"/>
    </xf>
    <xf numFmtId="0" fontId="65" fillId="104" borderId="0" xfId="49" applyFont="1" applyFill="1" applyAlignment="1" applyProtection="1">
      <alignment horizontal="right" vertical="center"/>
      <protection locked="0"/>
    </xf>
    <xf numFmtId="0" fontId="65" fillId="0" borderId="20" xfId="49" applyFont="1" applyFill="1" applyBorder="1" applyAlignment="1">
      <alignment horizontal="left" vertical="top" wrapText="1"/>
    </xf>
    <xf numFmtId="0" fontId="65" fillId="0" borderId="36" xfId="49" applyFont="1" applyFill="1" applyBorder="1" applyAlignment="1">
      <alignment horizontal="left" vertical="top" wrapText="1"/>
    </xf>
    <xf numFmtId="0" fontId="65" fillId="0" borderId="14" xfId="49" applyFont="1" applyFill="1" applyBorder="1" applyAlignment="1">
      <alignment horizontal="left" vertical="top" wrapText="1"/>
    </xf>
    <xf numFmtId="0" fontId="65" fillId="0" borderId="25" xfId="49" applyFont="1" applyFill="1" applyBorder="1" applyAlignment="1">
      <alignment horizontal="left" vertical="top" wrapText="1"/>
    </xf>
    <xf numFmtId="0" fontId="65" fillId="0" borderId="0" xfId="49" applyFont="1" applyFill="1" applyBorder="1" applyAlignment="1">
      <alignment horizontal="left" vertical="top" wrapText="1"/>
    </xf>
    <xf numFmtId="0" fontId="65" fillId="0" borderId="13" xfId="49" applyFont="1" applyFill="1" applyBorder="1" applyAlignment="1">
      <alignment horizontal="left" vertical="top" wrapText="1"/>
    </xf>
    <xf numFmtId="0" fontId="65" fillId="0" borderId="21" xfId="49" applyFont="1" applyFill="1" applyBorder="1" applyAlignment="1">
      <alignment horizontal="left" vertical="top" wrapText="1"/>
    </xf>
    <xf numFmtId="0" fontId="65" fillId="0" borderId="37" xfId="49" applyFont="1" applyFill="1" applyBorder="1" applyAlignment="1">
      <alignment horizontal="left" vertical="top" wrapText="1"/>
    </xf>
    <xf numFmtId="0" fontId="65" fillId="0" borderId="15" xfId="49" applyFont="1" applyFill="1" applyBorder="1" applyAlignment="1">
      <alignment horizontal="left" vertical="top" wrapText="1"/>
    </xf>
    <xf numFmtId="0" fontId="65" fillId="0" borderId="16" xfId="49" applyFont="1" applyBorder="1" applyAlignment="1">
      <alignment vertical="center"/>
    </xf>
    <xf numFmtId="0" fontId="65" fillId="0" borderId="16" xfId="49" applyBorder="1" applyAlignment="1">
      <alignment vertical="center"/>
    </xf>
    <xf numFmtId="182" fontId="65" fillId="0" borderId="0" xfId="49" applyNumberFormat="1" applyAlignment="1">
      <alignment horizontal="center" vertical="center"/>
    </xf>
    <xf numFmtId="0" fontId="12" fillId="104" borderId="17" xfId="153" applyFill="1" applyBorder="1" applyAlignment="1" applyProtection="1">
      <alignment horizontal="center" vertical="center" shrinkToFit="1"/>
      <protection locked="0"/>
    </xf>
    <xf numFmtId="0" fontId="12" fillId="104" borderId="3" xfId="153" applyFill="1" applyBorder="1" applyAlignment="1" applyProtection="1">
      <alignment horizontal="center" vertical="center" shrinkToFit="1"/>
      <protection locked="0"/>
    </xf>
    <xf numFmtId="0" fontId="12" fillId="104" borderId="18" xfId="153" applyFill="1" applyBorder="1" applyAlignment="1" applyProtection="1">
      <alignment horizontal="center" vertical="center" shrinkToFit="1"/>
      <protection locked="0"/>
    </xf>
    <xf numFmtId="0" fontId="12" fillId="104" borderId="0" xfId="153" applyFill="1" applyAlignment="1" applyProtection="1">
      <alignment horizontal="right"/>
      <protection locked="0"/>
    </xf>
    <xf numFmtId="0" fontId="12" fillId="0" borderId="0" xfId="153" applyAlignment="1">
      <alignment vertical="center" shrinkToFit="1"/>
    </xf>
    <xf numFmtId="0" fontId="12" fillId="0" borderId="17" xfId="153" applyFont="1" applyBorder="1" applyAlignment="1">
      <alignment horizontal="center" vertical="center" shrinkToFit="1"/>
    </xf>
    <xf numFmtId="0" fontId="12" fillId="0" borderId="3" xfId="153" applyFont="1" applyBorder="1" applyAlignment="1">
      <alignment horizontal="center" vertical="center" shrinkToFit="1"/>
    </xf>
    <xf numFmtId="0" fontId="12" fillId="0" borderId="18" xfId="153" applyFont="1" applyBorder="1" applyAlignment="1">
      <alignment horizontal="center" vertical="center" shrinkToFit="1"/>
    </xf>
    <xf numFmtId="0" fontId="35" fillId="0" borderId="16" xfId="0" applyFont="1" applyBorder="1" applyAlignment="1">
      <alignment horizontal="center" vertical="center"/>
    </xf>
    <xf numFmtId="0" fontId="35" fillId="0" borderId="16" xfId="0" applyFont="1" applyBorder="1" applyAlignment="1">
      <alignment vertical="center" wrapText="1"/>
    </xf>
    <xf numFmtId="0" fontId="35" fillId="0" borderId="16" xfId="0" applyFont="1" applyBorder="1" applyAlignment="1">
      <alignment vertical="center"/>
    </xf>
    <xf numFmtId="0" fontId="63" fillId="0" borderId="0" xfId="0" applyFont="1" applyAlignment="1">
      <alignment horizontal="center" vertical="center"/>
    </xf>
    <xf numFmtId="0" fontId="35" fillId="0" borderId="3" xfId="0" applyFont="1" applyBorder="1" applyAlignment="1">
      <alignment horizontal="center" vertical="center"/>
    </xf>
    <xf numFmtId="0" fontId="35" fillId="0" borderId="18" xfId="0" applyFont="1" applyBorder="1" applyAlignment="1">
      <alignment horizontal="center" vertical="center"/>
    </xf>
    <xf numFmtId="0" fontId="35" fillId="104" borderId="16" xfId="0" applyFont="1" applyFill="1" applyBorder="1" applyAlignment="1" applyProtection="1">
      <alignment vertical="center" wrapText="1"/>
      <protection locked="0"/>
    </xf>
    <xf numFmtId="0" fontId="35" fillId="104" borderId="16" xfId="0" applyFont="1" applyFill="1" applyBorder="1" applyAlignment="1" applyProtection="1">
      <alignment vertical="center"/>
      <protection locked="0"/>
    </xf>
    <xf numFmtId="0" fontId="35" fillId="0" borderId="25" xfId="0" applyFont="1" applyBorder="1" applyAlignment="1">
      <alignment horizontal="center" vertical="center"/>
    </xf>
    <xf numFmtId="0" fontId="35" fillId="0" borderId="0" xfId="0" applyFont="1" applyBorder="1" applyAlignment="1">
      <alignment horizontal="center" vertical="center"/>
    </xf>
    <xf numFmtId="0" fontId="35" fillId="104" borderId="36" xfId="0" applyFont="1" applyFill="1" applyBorder="1" applyAlignment="1" applyProtection="1">
      <alignment horizontal="right" vertical="center"/>
      <protection locked="0"/>
    </xf>
    <xf numFmtId="0" fontId="35" fillId="104" borderId="14" xfId="0" applyFont="1" applyFill="1" applyBorder="1" applyAlignment="1" applyProtection="1">
      <alignment horizontal="right" vertical="center"/>
      <protection locked="0"/>
    </xf>
    <xf numFmtId="0" fontId="35" fillId="0" borderId="0" xfId="0" applyFont="1" applyAlignment="1">
      <alignment horizontal="left" vertical="center" shrinkToFit="1"/>
    </xf>
    <xf numFmtId="0" fontId="35" fillId="0" borderId="13" xfId="0" applyFont="1" applyBorder="1" applyAlignment="1">
      <alignment horizontal="left" vertical="center" shrinkToFit="1"/>
    </xf>
    <xf numFmtId="0" fontId="35" fillId="0" borderId="0" xfId="0" applyFont="1" applyAlignment="1">
      <alignment vertical="center"/>
    </xf>
    <xf numFmtId="0" fontId="35" fillId="104" borderId="17" xfId="0" applyFont="1" applyFill="1" applyBorder="1" applyAlignment="1" applyProtection="1">
      <alignment horizontal="center" vertical="center"/>
      <protection locked="0"/>
    </xf>
    <xf numFmtId="0" fontId="35" fillId="104" borderId="3" xfId="0" applyFont="1" applyFill="1" applyBorder="1" applyAlignment="1" applyProtection="1">
      <alignment horizontal="center" vertical="center"/>
      <protection locked="0"/>
    </xf>
    <xf numFmtId="0" fontId="35" fillId="104" borderId="18" xfId="0" applyFont="1" applyFill="1" applyBorder="1" applyAlignment="1" applyProtection="1">
      <alignment horizontal="center" vertical="center"/>
      <protection locked="0"/>
    </xf>
    <xf numFmtId="0" fontId="34" fillId="104" borderId="32" xfId="0" applyFont="1" applyFill="1" applyBorder="1" applyAlignment="1" applyProtection="1">
      <alignment horizontal="center" vertical="center"/>
      <protection locked="0"/>
    </xf>
    <xf numFmtId="0" fontId="34" fillId="104" borderId="16" xfId="0" applyFont="1" applyFill="1" applyBorder="1" applyAlignment="1" applyProtection="1">
      <alignment horizontal="center" vertical="center"/>
      <protection locked="0"/>
    </xf>
    <xf numFmtId="0" fontId="34" fillId="0" borderId="216" xfId="0" applyFont="1" applyBorder="1" applyAlignment="1">
      <alignment horizontal="center" vertical="center"/>
    </xf>
    <xf numFmtId="0" fontId="34" fillId="0" borderId="16" xfId="0" applyFont="1" applyBorder="1" applyAlignment="1">
      <alignment horizontal="center" vertical="center"/>
    </xf>
    <xf numFmtId="0" fontId="34" fillId="0" borderId="24" xfId="0" applyFont="1" applyBorder="1" applyAlignment="1">
      <alignment horizontal="center" vertical="center"/>
    </xf>
    <xf numFmtId="0" fontId="34" fillId="0" borderId="28" xfId="0" applyFont="1" applyBorder="1" applyAlignment="1">
      <alignment horizontal="center" vertical="center"/>
    </xf>
    <xf numFmtId="0" fontId="34" fillId="0" borderId="32" xfId="0" applyFont="1" applyBorder="1" applyAlignment="1">
      <alignment horizontal="center" vertical="center"/>
    </xf>
    <xf numFmtId="0" fontId="34" fillId="0" borderId="0" xfId="0" applyFont="1" applyAlignment="1">
      <alignment horizontal="left" vertical="center" shrinkToFit="1"/>
    </xf>
    <xf numFmtId="0" fontId="0" fillId="0" borderId="0" xfId="0" applyFont="1" applyBorder="1" applyAlignment="1">
      <alignment horizontal="left" vertical="center"/>
    </xf>
    <xf numFmtId="0" fontId="47" fillId="0" borderId="0" xfId="50" applyAlignment="1">
      <alignment horizontal="left" shrinkToFit="1"/>
    </xf>
    <xf numFmtId="0" fontId="47" fillId="104" borderId="0" xfId="50" applyFill="1" applyAlignment="1" applyProtection="1">
      <alignment horizontal="right"/>
      <protection locked="0"/>
    </xf>
    <xf numFmtId="0" fontId="47" fillId="104" borderId="0" xfId="50" applyFill="1" applyAlignment="1" applyProtection="1">
      <alignment horizontal="left"/>
      <protection locked="0"/>
    </xf>
    <xf numFmtId="0" fontId="47" fillId="104" borderId="0" xfId="50" applyFill="1" applyAlignment="1" applyProtection="1">
      <alignment horizontal="center"/>
      <protection locked="0"/>
    </xf>
    <xf numFmtId="0" fontId="47" fillId="0" borderId="0" xfId="50"/>
    <xf numFmtId="179" fontId="12" fillId="104" borderId="0" xfId="153" applyNumberFormat="1" applyFont="1" applyFill="1" applyBorder="1" applyAlignment="1" applyProtection="1">
      <alignment horizontal="left" vertical="center"/>
      <protection locked="0"/>
    </xf>
    <xf numFmtId="0" fontId="12" fillId="104" borderId="0" xfId="153" applyFont="1" applyFill="1" applyBorder="1" applyAlignment="1" applyProtection="1">
      <alignment horizontal="right" vertical="center"/>
      <protection locked="0"/>
    </xf>
    <xf numFmtId="0" fontId="21" fillId="0" borderId="25" xfId="153" applyFont="1" applyBorder="1" applyAlignment="1">
      <alignment horizontal="center" vertical="center"/>
    </xf>
    <xf numFmtId="0" fontId="21" fillId="0" borderId="0" xfId="153" applyFont="1" applyBorder="1" applyAlignment="1">
      <alignment horizontal="center" vertical="center"/>
    </xf>
    <xf numFmtId="0" fontId="21" fillId="0" borderId="13" xfId="153" applyFont="1" applyBorder="1" applyAlignment="1">
      <alignment horizontal="center" vertical="center"/>
    </xf>
    <xf numFmtId="0" fontId="12" fillId="0" borderId="25" xfId="153" applyFont="1" applyBorder="1" applyAlignment="1">
      <alignment horizontal="center" vertical="center"/>
    </xf>
    <xf numFmtId="0" fontId="12" fillId="0" borderId="0" xfId="153" applyFont="1" applyBorder="1" applyAlignment="1">
      <alignment horizontal="center" vertical="center"/>
    </xf>
    <xf numFmtId="0" fontId="12" fillId="0" borderId="13" xfId="153" applyFont="1" applyBorder="1" applyAlignment="1">
      <alignment horizontal="center" vertical="center"/>
    </xf>
    <xf numFmtId="179" fontId="12" fillId="0" borderId="0" xfId="153" applyNumberFormat="1" applyFont="1" applyBorder="1" applyAlignment="1">
      <alignment horizontal="left" vertical="center"/>
    </xf>
    <xf numFmtId="0" fontId="15" fillId="0" borderId="16" xfId="0" applyFont="1" applyBorder="1" applyAlignment="1">
      <alignment horizontal="center" vertical="center"/>
    </xf>
    <xf numFmtId="0" fontId="15" fillId="0" borderId="16" xfId="0" applyFont="1" applyBorder="1" applyAlignment="1">
      <alignment horizontal="left" vertical="center" wrapText="1"/>
    </xf>
    <xf numFmtId="0" fontId="15" fillId="0" borderId="16" xfId="0" applyFont="1" applyBorder="1" applyAlignment="1">
      <alignment horizontal="left" vertical="center"/>
    </xf>
    <xf numFmtId="0" fontId="34" fillId="104" borderId="0" xfId="0" applyFont="1" applyFill="1" applyBorder="1" applyAlignment="1" applyProtection="1">
      <alignment horizontal="right" vertical="center"/>
      <protection locked="0"/>
    </xf>
    <xf numFmtId="0" fontId="175" fillId="0" borderId="0" xfId="153" applyFont="1" applyBorder="1" applyAlignment="1">
      <alignment horizontal="center" vertical="center"/>
    </xf>
    <xf numFmtId="0" fontId="175" fillId="0" borderId="0" xfId="153" applyFont="1" applyBorder="1" applyAlignment="1">
      <alignment horizontal="left"/>
    </xf>
    <xf numFmtId="0" fontId="175" fillId="0" borderId="0" xfId="153" applyFont="1" applyBorder="1" applyAlignment="1">
      <alignment horizontal="center"/>
    </xf>
    <xf numFmtId="0" fontId="175" fillId="0" borderId="0" xfId="153" applyFont="1" applyBorder="1" applyAlignment="1">
      <alignment horizontal="left" wrapText="1"/>
    </xf>
    <xf numFmtId="0" fontId="0" fillId="0" borderId="17" xfId="0" applyFont="1" applyFill="1" applyBorder="1" applyAlignment="1">
      <alignment horizontal="left" vertical="center"/>
    </xf>
    <xf numFmtId="0" fontId="0" fillId="0" borderId="3" xfId="0" applyFont="1" applyFill="1" applyBorder="1" applyAlignment="1">
      <alignment horizontal="left" vertical="center"/>
    </xf>
    <xf numFmtId="0" fontId="0" fillId="0" borderId="18" xfId="0" applyFont="1" applyFill="1" applyBorder="1" applyAlignment="1">
      <alignment horizontal="lef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19" fillId="0" borderId="0" xfId="0" applyFont="1" applyFill="1" applyAlignment="1">
      <alignment horizontal="center" vertical="center"/>
    </xf>
    <xf numFmtId="0" fontId="12" fillId="0" borderId="37" xfId="0" applyFont="1" applyFill="1" applyBorder="1" applyAlignment="1"/>
    <xf numFmtId="0" fontId="0" fillId="0" borderId="16" xfId="0" applyFill="1" applyBorder="1" applyAlignment="1">
      <alignment horizontal="center" vertical="center"/>
    </xf>
    <xf numFmtId="0" fontId="0" fillId="0" borderId="20" xfId="0" applyFill="1" applyBorder="1" applyAlignment="1">
      <alignment vertical="center" shrinkToFit="1"/>
    </xf>
    <xf numFmtId="0" fontId="0" fillId="0" borderId="36" xfId="0" applyFill="1" applyBorder="1" applyAlignment="1">
      <alignment vertical="center" shrinkToFit="1"/>
    </xf>
    <xf numFmtId="0" fontId="0" fillId="0" borderId="14" xfId="0" applyFill="1" applyBorder="1" applyAlignment="1">
      <alignment vertical="center" shrinkToFit="1"/>
    </xf>
    <xf numFmtId="0" fontId="0" fillId="0" borderId="21" xfId="0" applyFill="1" applyBorder="1" applyAlignment="1">
      <alignment vertical="center" shrinkToFit="1"/>
    </xf>
    <xf numFmtId="0" fontId="0" fillId="0" borderId="37" xfId="0" applyFill="1" applyBorder="1" applyAlignment="1">
      <alignment vertical="center" shrinkToFit="1"/>
    </xf>
    <xf numFmtId="0" fontId="0" fillId="0" borderId="15" xfId="0" applyFill="1" applyBorder="1" applyAlignment="1">
      <alignment vertical="center" shrinkToFit="1"/>
    </xf>
    <xf numFmtId="0" fontId="0" fillId="0" borderId="25" xfId="0" applyFill="1" applyBorder="1" applyAlignment="1">
      <alignment vertical="center" shrinkToFit="1"/>
    </xf>
    <xf numFmtId="0" fontId="0" fillId="0" borderId="0" xfId="0" applyFill="1" applyBorder="1" applyAlignment="1">
      <alignment vertical="center" shrinkToFit="1"/>
    </xf>
    <xf numFmtId="0" fontId="0" fillId="0" borderId="216" xfId="0" applyFill="1" applyBorder="1" applyAlignment="1">
      <alignment horizontal="center" vertical="center" shrinkToFit="1"/>
    </xf>
    <xf numFmtId="0" fontId="0" fillId="0" borderId="114"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3" xfId="0" applyFill="1" applyBorder="1" applyAlignment="1">
      <alignment horizontal="center" vertical="center"/>
    </xf>
    <xf numFmtId="0" fontId="0" fillId="0" borderId="216" xfId="0" applyFill="1" applyBorder="1" applyAlignment="1">
      <alignment horizontal="center" vertical="center"/>
    </xf>
    <xf numFmtId="58" fontId="0" fillId="0" borderId="3" xfId="0" applyNumberFormat="1" applyFill="1" applyBorder="1" applyAlignment="1">
      <alignment horizontal="center" vertical="center" shrinkToFit="1"/>
    </xf>
    <xf numFmtId="0" fontId="0" fillId="0" borderId="3" xfId="0" applyFill="1" applyBorder="1" applyAlignment="1">
      <alignment horizontal="center" vertical="center" shrinkToFit="1"/>
    </xf>
    <xf numFmtId="38" fontId="0" fillId="0" borderId="17" xfId="38" applyFont="1" applyFill="1" applyBorder="1" applyAlignment="1">
      <alignment horizontal="right" vertical="center"/>
    </xf>
    <xf numFmtId="38" fontId="0" fillId="0" borderId="3" xfId="38" applyFont="1" applyFill="1" applyBorder="1" applyAlignment="1">
      <alignment horizontal="right" vertical="center"/>
    </xf>
    <xf numFmtId="0" fontId="0" fillId="0" borderId="381" xfId="0" applyFill="1" applyBorder="1" applyAlignment="1">
      <alignment horizontal="center" vertical="center"/>
    </xf>
    <xf numFmtId="0" fontId="12" fillId="0" borderId="382" xfId="0" applyFont="1" applyFill="1" applyBorder="1" applyAlignment="1">
      <alignment horizontal="center" vertical="center"/>
    </xf>
    <xf numFmtId="0" fontId="12" fillId="0" borderId="380" xfId="0" applyFont="1" applyFill="1" applyBorder="1" applyAlignment="1">
      <alignment horizontal="center" vertical="center"/>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175" fillId="0" borderId="0" xfId="0" applyFont="1" applyBorder="1" applyAlignment="1">
      <alignment horizontal="left" wrapText="1"/>
    </xf>
    <xf numFmtId="0" fontId="175" fillId="0" borderId="0" xfId="0" applyFont="1" applyBorder="1" applyAlignment="1">
      <alignment horizontal="center"/>
    </xf>
    <xf numFmtId="0" fontId="175" fillId="0" borderId="0" xfId="0" applyFont="1" applyBorder="1" applyAlignment="1">
      <alignment horizontal="left"/>
    </xf>
    <xf numFmtId="0" fontId="175" fillId="0" borderId="0" xfId="0" applyFont="1" applyBorder="1" applyAlignment="1">
      <alignment horizontal="center" vertical="center"/>
    </xf>
    <xf numFmtId="0" fontId="0" fillId="104" borderId="16" xfId="0" applyFill="1" applyBorder="1" applyAlignment="1" applyProtection="1">
      <alignment horizontal="center" vertical="center" shrinkToFit="1"/>
      <protection locked="0"/>
    </xf>
    <xf numFmtId="0" fontId="0" fillId="104" borderId="20" xfId="0" applyFill="1" applyBorder="1" applyAlignment="1" applyProtection="1">
      <alignment horizontal="center" vertical="center" shrinkToFit="1"/>
      <protection locked="0"/>
    </xf>
    <xf numFmtId="0" fontId="0" fillId="104" borderId="14" xfId="0" applyFill="1" applyBorder="1" applyAlignment="1" applyProtection="1">
      <alignment horizontal="center" vertical="center" shrinkToFit="1"/>
      <protection locked="0"/>
    </xf>
    <xf numFmtId="0" fontId="0" fillId="104" borderId="21" xfId="0" applyFill="1" applyBorder="1" applyAlignment="1" applyProtection="1">
      <alignment horizontal="center" vertical="center" shrinkToFit="1"/>
      <protection locked="0"/>
    </xf>
    <xf numFmtId="0" fontId="0" fillId="104" borderId="15" xfId="0" applyFill="1" applyBorder="1" applyAlignment="1" applyProtection="1">
      <alignment horizontal="center" vertical="center" shrinkToFit="1"/>
      <protection locked="0"/>
    </xf>
    <xf numFmtId="0" fontId="0" fillId="0" borderId="0" xfId="0" applyAlignment="1">
      <alignment horizontal="center" vertical="center" wrapText="1"/>
    </xf>
    <xf numFmtId="0" fontId="0" fillId="104" borderId="20" xfId="0" applyFill="1" applyBorder="1" applyAlignment="1" applyProtection="1">
      <alignment horizontal="center" vertical="center"/>
      <protection locked="0"/>
    </xf>
    <xf numFmtId="0" fontId="0" fillId="104" borderId="14" xfId="0" applyFill="1" applyBorder="1" applyAlignment="1" applyProtection="1">
      <alignment horizontal="center" vertical="center"/>
      <protection locked="0"/>
    </xf>
    <xf numFmtId="0" fontId="0" fillId="104" borderId="21" xfId="0" applyFill="1" applyBorder="1" applyAlignment="1" applyProtection="1">
      <alignment horizontal="center" vertical="center"/>
      <protection locked="0"/>
    </xf>
    <xf numFmtId="0" fontId="0" fillId="104" borderId="15" xfId="0" applyFill="1" applyBorder="1" applyAlignment="1" applyProtection="1">
      <alignment horizontal="center" vertical="center"/>
      <protection locked="0"/>
    </xf>
    <xf numFmtId="0" fontId="0" fillId="104" borderId="16" xfId="0" applyFill="1" applyBorder="1" applyAlignment="1" applyProtection="1">
      <alignment horizontal="center" vertical="center"/>
      <protection locked="0"/>
    </xf>
    <xf numFmtId="179" fontId="0" fillId="104" borderId="36" xfId="0" applyNumberFormat="1" applyFill="1" applyBorder="1" applyAlignment="1" applyProtection="1">
      <alignment horizontal="right" vertical="center"/>
      <protection locked="0"/>
    </xf>
    <xf numFmtId="0" fontId="14" fillId="0" borderId="0" xfId="0" applyFont="1" applyAlignment="1">
      <alignment horizontal="center" vertical="center"/>
    </xf>
    <xf numFmtId="0" fontId="0" fillId="0" borderId="0" xfId="0" applyAlignment="1">
      <alignment horizontal="left" wrapText="1"/>
    </xf>
    <xf numFmtId="0" fontId="0" fillId="0" borderId="0" xfId="0" applyAlignment="1">
      <alignment vertical="center" wrapText="1"/>
    </xf>
    <xf numFmtId="0" fontId="0" fillId="104" borderId="0" xfId="0" applyFill="1" applyAlignment="1" applyProtection="1">
      <alignment horizontal="right"/>
      <protection locked="0"/>
    </xf>
    <xf numFmtId="0" fontId="0" fillId="0" borderId="3" xfId="0" applyBorder="1" applyAlignment="1">
      <alignment horizontal="center" vertical="center" shrinkToFit="1"/>
    </xf>
    <xf numFmtId="0" fontId="0" fillId="0" borderId="0" xfId="0" applyAlignment="1">
      <alignment horizontal="center" shrinkToFit="1"/>
    </xf>
    <xf numFmtId="0" fontId="0" fillId="104" borderId="25" xfId="0" applyFill="1" applyBorder="1" applyAlignment="1" applyProtection="1">
      <alignment horizontal="center" vertical="center" shrinkToFit="1"/>
      <protection locked="0"/>
    </xf>
    <xf numFmtId="0" fontId="0" fillId="104" borderId="13" xfId="0" applyFill="1" applyBorder="1" applyAlignment="1" applyProtection="1">
      <alignment horizontal="center" vertical="center" shrinkToFit="1"/>
      <protection locked="0"/>
    </xf>
    <xf numFmtId="0" fontId="0" fillId="0" borderId="16" xfId="0" applyBorder="1" applyAlignment="1">
      <alignment horizontal="center" vertical="center"/>
    </xf>
    <xf numFmtId="0" fontId="188" fillId="0" borderId="0" xfId="49" applyFont="1" applyAlignment="1">
      <alignment horizontal="center" vertical="center"/>
    </xf>
    <xf numFmtId="0" fontId="83" fillId="0" borderId="0" xfId="49" applyFont="1" applyBorder="1" applyAlignment="1">
      <alignment horizontal="center" vertical="center"/>
    </xf>
    <xf numFmtId="182" fontId="80" fillId="0" borderId="0" xfId="49" applyNumberFormat="1" applyFont="1" applyAlignment="1">
      <alignment horizontal="right" vertical="center"/>
    </xf>
    <xf numFmtId="0" fontId="84" fillId="104" borderId="3" xfId="49" applyFont="1" applyFill="1" applyBorder="1" applyAlignment="1" applyProtection="1">
      <alignment vertical="center" wrapText="1"/>
      <protection locked="0"/>
    </xf>
    <xf numFmtId="0" fontId="84" fillId="104" borderId="74" xfId="49" applyFont="1" applyFill="1" applyBorder="1" applyAlignment="1" applyProtection="1">
      <alignment vertical="center" wrapText="1"/>
      <protection locked="0"/>
    </xf>
    <xf numFmtId="0" fontId="80" fillId="0" borderId="305" xfId="49" applyFont="1" applyFill="1" applyBorder="1" applyAlignment="1">
      <alignment horizontal="center" vertical="center"/>
    </xf>
    <xf numFmtId="0" fontId="80" fillId="0" borderId="303" xfId="49" applyFont="1" applyFill="1" applyBorder="1" applyAlignment="1">
      <alignment horizontal="center" vertical="center"/>
    </xf>
    <xf numFmtId="0" fontId="80" fillId="0" borderId="304" xfId="49" applyFont="1" applyFill="1" applyBorder="1" applyAlignment="1">
      <alignment horizontal="center" vertical="center"/>
    </xf>
    <xf numFmtId="0" fontId="80" fillId="0" borderId="306" xfId="49" applyFont="1" applyFill="1" applyBorder="1" applyAlignment="1">
      <alignment vertical="center" wrapText="1"/>
    </xf>
    <xf numFmtId="0" fontId="80" fillId="0" borderId="307" xfId="49" applyFont="1" applyFill="1" applyBorder="1" applyAlignment="1">
      <alignment vertical="center" wrapText="1"/>
    </xf>
    <xf numFmtId="0" fontId="80" fillId="0" borderId="298" xfId="49" applyFont="1" applyFill="1" applyBorder="1" applyAlignment="1">
      <alignment vertical="center" wrapText="1"/>
    </xf>
    <xf numFmtId="0" fontId="80" fillId="0" borderId="299" xfId="49" applyFont="1" applyFill="1" applyBorder="1" applyAlignment="1">
      <alignment vertical="center" wrapText="1"/>
    </xf>
    <xf numFmtId="0" fontId="80" fillId="0" borderId="300" xfId="49" applyFont="1" applyFill="1" applyBorder="1" applyAlignment="1">
      <alignment vertical="center" wrapText="1"/>
    </xf>
    <xf numFmtId="0" fontId="80" fillId="0" borderId="301" xfId="49" applyFont="1" applyFill="1" applyBorder="1" applyAlignment="1">
      <alignment vertical="center" wrapText="1"/>
    </xf>
    <xf numFmtId="0" fontId="80" fillId="104" borderId="16" xfId="49" applyFont="1" applyFill="1" applyBorder="1" applyAlignment="1" applyProtection="1">
      <alignment horizontal="center" vertical="center" wrapText="1"/>
      <protection locked="0"/>
    </xf>
    <xf numFmtId="182" fontId="80" fillId="104" borderId="18" xfId="49" applyNumberFormat="1" applyFont="1" applyFill="1" applyBorder="1" applyAlignment="1" applyProtection="1">
      <alignment horizontal="center" vertical="center" shrinkToFit="1"/>
      <protection locked="0"/>
    </xf>
    <xf numFmtId="182" fontId="80" fillId="104" borderId="16" xfId="49" applyNumberFormat="1" applyFont="1" applyFill="1" applyBorder="1" applyAlignment="1" applyProtection="1">
      <alignment horizontal="center" vertical="center" shrinkToFit="1"/>
      <protection locked="0"/>
    </xf>
    <xf numFmtId="0" fontId="80" fillId="104" borderId="16" xfId="49" applyFont="1" applyFill="1" applyBorder="1" applyAlignment="1" applyProtection="1">
      <alignment horizontal="distributed" vertical="center" indent="1"/>
      <protection locked="0"/>
    </xf>
    <xf numFmtId="0" fontId="65" fillId="104" borderId="17" xfId="49" applyFill="1" applyBorder="1" applyAlignment="1" applyProtection="1">
      <alignment horizontal="center" vertical="center" wrapText="1"/>
      <protection locked="0"/>
    </xf>
    <xf numFmtId="0" fontId="65" fillId="104" borderId="3" xfId="49" applyFill="1" applyBorder="1" applyAlignment="1" applyProtection="1">
      <alignment horizontal="center" vertical="center" wrapText="1"/>
      <protection locked="0"/>
    </xf>
    <xf numFmtId="0" fontId="65" fillId="104" borderId="3" xfId="49" applyFill="1" applyBorder="1" applyAlignment="1" applyProtection="1">
      <alignment vertical="center" wrapText="1"/>
      <protection locked="0"/>
    </xf>
    <xf numFmtId="0" fontId="65" fillId="104" borderId="74" xfId="49" applyFill="1" applyBorder="1" applyAlignment="1" applyProtection="1">
      <alignment vertical="center" wrapText="1"/>
      <protection locked="0"/>
    </xf>
    <xf numFmtId="0" fontId="80" fillId="104" borderId="20" xfId="49" applyFont="1" applyFill="1" applyBorder="1" applyAlignment="1" applyProtection="1">
      <alignment horizontal="center" vertical="center"/>
      <protection locked="0"/>
    </xf>
    <xf numFmtId="0" fontId="80" fillId="104" borderId="36" xfId="49" applyFont="1" applyFill="1" applyBorder="1" applyAlignment="1" applyProtection="1">
      <alignment horizontal="center" vertical="center"/>
      <protection locked="0"/>
    </xf>
    <xf numFmtId="0" fontId="80" fillId="104" borderId="14" xfId="49" applyFont="1" applyFill="1" applyBorder="1" applyAlignment="1" applyProtection="1">
      <alignment horizontal="center" vertical="center"/>
      <protection locked="0"/>
    </xf>
    <xf numFmtId="0" fontId="80" fillId="104" borderId="25" xfId="49" applyFont="1" applyFill="1" applyBorder="1" applyAlignment="1" applyProtection="1">
      <alignment horizontal="center" vertical="center"/>
      <protection locked="0"/>
    </xf>
    <xf numFmtId="0" fontId="80" fillId="104" borderId="0" xfId="49" applyFont="1" applyFill="1" applyBorder="1" applyAlignment="1" applyProtection="1">
      <alignment horizontal="center" vertical="center"/>
      <protection locked="0"/>
    </xf>
    <xf numFmtId="0" fontId="80" fillId="104" borderId="13" xfId="49" applyFont="1" applyFill="1" applyBorder="1" applyAlignment="1" applyProtection="1">
      <alignment horizontal="center" vertical="center"/>
      <protection locked="0"/>
    </xf>
    <xf numFmtId="0" fontId="80" fillId="104" borderId="21" xfId="49" applyFont="1" applyFill="1" applyBorder="1" applyAlignment="1" applyProtection="1">
      <alignment horizontal="center" vertical="center"/>
      <protection locked="0"/>
    </xf>
    <xf numFmtId="0" fontId="80" fillId="104" borderId="37" xfId="49" applyFont="1" applyFill="1" applyBorder="1" applyAlignment="1" applyProtection="1">
      <alignment horizontal="center" vertical="center"/>
      <protection locked="0"/>
    </xf>
    <xf numFmtId="0" fontId="80" fillId="104" borderId="15" xfId="49" applyFont="1" applyFill="1" applyBorder="1" applyAlignment="1" applyProtection="1">
      <alignment horizontal="center" vertical="center"/>
      <protection locked="0"/>
    </xf>
    <xf numFmtId="0" fontId="65" fillId="104" borderId="20" xfId="49" applyFill="1" applyBorder="1" applyAlignment="1" applyProtection="1">
      <alignment horizontal="center" vertical="center" wrapText="1"/>
      <protection locked="0"/>
    </xf>
    <xf numFmtId="0" fontId="65" fillId="104" borderId="36" xfId="49" applyFill="1" applyBorder="1" applyAlignment="1" applyProtection="1">
      <alignment horizontal="center" vertical="center" wrapText="1"/>
      <protection locked="0"/>
    </xf>
    <xf numFmtId="0" fontId="65" fillId="104" borderId="14" xfId="49" applyFill="1" applyBorder="1" applyAlignment="1" applyProtection="1">
      <alignment horizontal="center" vertical="center" wrapText="1"/>
      <protection locked="0"/>
    </xf>
    <xf numFmtId="0" fontId="65" fillId="104" borderId="25" xfId="49" applyFill="1" applyBorder="1" applyAlignment="1" applyProtection="1">
      <alignment horizontal="center" vertical="center" wrapText="1"/>
      <protection locked="0"/>
    </xf>
    <xf numFmtId="0" fontId="65" fillId="104" borderId="0" xfId="49" applyFill="1" applyBorder="1" applyAlignment="1" applyProtection="1">
      <alignment horizontal="center" vertical="center" wrapText="1"/>
      <protection locked="0"/>
    </xf>
    <xf numFmtId="0" fontId="65" fillId="104" borderId="13" xfId="49" applyFill="1" applyBorder="1" applyAlignment="1" applyProtection="1">
      <alignment horizontal="center" vertical="center" wrapText="1"/>
      <protection locked="0"/>
    </xf>
    <xf numFmtId="0" fontId="65" fillId="104" borderId="21" xfId="49" applyFill="1" applyBorder="1" applyAlignment="1" applyProtection="1">
      <alignment horizontal="center" vertical="center" wrapText="1"/>
      <protection locked="0"/>
    </xf>
    <xf numFmtId="0" fontId="65" fillId="104" borderId="37" xfId="49" applyFill="1" applyBorder="1" applyAlignment="1" applyProtection="1">
      <alignment horizontal="center" vertical="center" wrapText="1"/>
      <protection locked="0"/>
    </xf>
    <xf numFmtId="0" fontId="65" fillId="104" borderId="15" xfId="49" applyFill="1" applyBorder="1" applyAlignment="1" applyProtection="1">
      <alignment horizontal="center" vertical="center" wrapText="1"/>
      <protection locked="0"/>
    </xf>
    <xf numFmtId="0" fontId="80" fillId="104" borderId="3" xfId="49" applyFont="1" applyFill="1" applyBorder="1" applyAlignment="1" applyProtection="1">
      <alignment vertical="center" wrapText="1"/>
      <protection locked="0"/>
    </xf>
    <xf numFmtId="0" fontId="80" fillId="104" borderId="74" xfId="49" applyFont="1" applyFill="1" applyBorder="1" applyAlignment="1" applyProtection="1">
      <alignment vertical="center" wrapText="1"/>
      <protection locked="0"/>
    </xf>
    <xf numFmtId="0" fontId="65" fillId="104" borderId="68" xfId="49" applyFill="1" applyBorder="1" applyAlignment="1" applyProtection="1">
      <alignment vertical="center" wrapText="1"/>
      <protection locked="0"/>
    </xf>
    <xf numFmtId="0" fontId="65" fillId="104" borderId="72" xfId="49" applyFill="1" applyBorder="1" applyAlignment="1" applyProtection="1">
      <alignment vertical="center" wrapText="1"/>
      <protection locked="0"/>
    </xf>
    <xf numFmtId="0" fontId="65" fillId="104" borderId="0" xfId="49" applyFill="1" applyBorder="1" applyAlignment="1" applyProtection="1">
      <alignment vertical="center" wrapText="1"/>
      <protection locked="0"/>
    </xf>
    <xf numFmtId="0" fontId="65" fillId="104" borderId="48" xfId="49" applyFill="1" applyBorder="1" applyAlignment="1" applyProtection="1">
      <alignment vertical="center" wrapText="1"/>
      <protection locked="0"/>
    </xf>
    <xf numFmtId="0" fontId="80" fillId="104" borderId="296" xfId="49" applyFont="1" applyFill="1" applyBorder="1" applyAlignment="1" applyProtection="1">
      <alignment horizontal="center" vertical="center" wrapText="1"/>
      <protection locked="0"/>
    </xf>
    <xf numFmtId="182" fontId="80" fillId="104" borderId="15" xfId="49" applyNumberFormat="1" applyFont="1" applyFill="1" applyBorder="1" applyAlignment="1" applyProtection="1">
      <alignment horizontal="center" vertical="center" shrinkToFit="1"/>
      <protection locked="0"/>
    </xf>
    <xf numFmtId="182" fontId="80" fillId="104" borderId="32" xfId="49" applyNumberFormat="1" applyFont="1" applyFill="1" applyBorder="1" applyAlignment="1" applyProtection="1">
      <alignment horizontal="center" vertical="center" shrinkToFit="1"/>
      <protection locked="0"/>
    </xf>
    <xf numFmtId="0" fontId="80" fillId="104" borderId="244" xfId="49" applyFont="1" applyFill="1" applyBorder="1" applyAlignment="1" applyProtection="1">
      <alignment horizontal="center" vertical="center"/>
      <protection locked="0"/>
    </xf>
    <xf numFmtId="0" fontId="65" fillId="104" borderId="68" xfId="49" applyFill="1" applyBorder="1" applyAlignment="1" applyProtection="1">
      <alignment horizontal="center" vertical="center"/>
      <protection locked="0"/>
    </xf>
    <xf numFmtId="0" fontId="65" fillId="104" borderId="69" xfId="49" applyFill="1" applyBorder="1" applyAlignment="1" applyProtection="1">
      <alignment horizontal="center" vertical="center"/>
      <protection locked="0"/>
    </xf>
    <xf numFmtId="0" fontId="65" fillId="104" borderId="25" xfId="49" applyFill="1" applyBorder="1" applyAlignment="1" applyProtection="1">
      <alignment horizontal="center" vertical="center"/>
      <protection locked="0"/>
    </xf>
    <xf numFmtId="0" fontId="65" fillId="104" borderId="0" xfId="49" applyFill="1" applyBorder="1" applyAlignment="1" applyProtection="1">
      <alignment horizontal="center" vertical="center"/>
      <protection locked="0"/>
    </xf>
    <xf numFmtId="0" fontId="65" fillId="104" borderId="13" xfId="49" applyFill="1" applyBorder="1" applyAlignment="1" applyProtection="1">
      <alignment horizontal="center" vertical="center"/>
      <protection locked="0"/>
    </xf>
    <xf numFmtId="0" fontId="65" fillId="104" borderId="21" xfId="49" applyFill="1" applyBorder="1" applyAlignment="1" applyProtection="1">
      <alignment horizontal="center" vertical="center"/>
      <protection locked="0"/>
    </xf>
    <xf numFmtId="0" fontId="65" fillId="104" borderId="37" xfId="49" applyFill="1" applyBorder="1" applyAlignment="1" applyProtection="1">
      <alignment horizontal="center" vertical="center"/>
      <protection locked="0"/>
    </xf>
    <xf numFmtId="0" fontId="65" fillId="104" borderId="15" xfId="49" applyFill="1" applyBorder="1" applyAlignment="1" applyProtection="1">
      <alignment horizontal="center" vertical="center"/>
      <protection locked="0"/>
    </xf>
    <xf numFmtId="0" fontId="65" fillId="104" borderId="244" xfId="49" applyFill="1" applyBorder="1" applyAlignment="1" applyProtection="1">
      <alignment horizontal="center" vertical="center" wrapText="1"/>
      <protection locked="0"/>
    </xf>
    <xf numFmtId="0" fontId="65" fillId="104" borderId="68" xfId="49" applyFill="1" applyBorder="1" applyAlignment="1" applyProtection="1">
      <alignment horizontal="center" vertical="center" wrapText="1"/>
      <protection locked="0"/>
    </xf>
    <xf numFmtId="0" fontId="65" fillId="104" borderId="69" xfId="49" applyFill="1" applyBorder="1" applyAlignment="1" applyProtection="1">
      <alignment horizontal="center" vertical="center" wrapText="1"/>
      <protection locked="0"/>
    </xf>
    <xf numFmtId="0" fontId="80" fillId="0" borderId="58" xfId="49" applyFont="1" applyBorder="1" applyAlignment="1">
      <alignment horizontal="center" vertical="center"/>
    </xf>
    <xf numFmtId="0" fontId="80" fillId="0" borderId="50" xfId="49" applyFont="1" applyBorder="1" applyAlignment="1">
      <alignment horizontal="center" vertical="center"/>
    </xf>
    <xf numFmtId="0" fontId="80" fillId="0" borderId="88" xfId="49" applyFont="1" applyBorder="1" applyAlignment="1">
      <alignment horizontal="center" vertical="center"/>
    </xf>
    <xf numFmtId="0" fontId="80" fillId="0" borderId="59" xfId="49" applyFont="1" applyBorder="1" applyAlignment="1">
      <alignment horizontal="center" vertical="center"/>
    </xf>
    <xf numFmtId="0" fontId="80" fillId="0" borderId="37" xfId="49" applyFont="1" applyBorder="1" applyAlignment="1">
      <alignment horizontal="center" vertical="center"/>
    </xf>
    <xf numFmtId="0" fontId="80" fillId="0" borderId="15" xfId="49" applyFont="1" applyBorder="1" applyAlignment="1">
      <alignment horizontal="center" vertical="center"/>
    </xf>
    <xf numFmtId="0" fontId="80" fillId="0" borderId="186" xfId="49" applyFont="1" applyBorder="1" applyAlignment="1">
      <alignment horizontal="center" vertical="center" wrapText="1"/>
    </xf>
    <xf numFmtId="0" fontId="65" fillId="0" borderId="50" xfId="49" applyBorder="1" applyAlignment="1">
      <alignment horizontal="center" vertical="center" wrapText="1"/>
    </xf>
    <xf numFmtId="0" fontId="65" fillId="0" borderId="88" xfId="49" applyBorder="1" applyAlignment="1">
      <alignment horizontal="center" vertical="center" wrapText="1"/>
    </xf>
    <xf numFmtId="0" fontId="65" fillId="0" borderId="25" xfId="49" applyBorder="1" applyAlignment="1">
      <alignment horizontal="center" vertical="center" wrapText="1"/>
    </xf>
    <xf numFmtId="0" fontId="65" fillId="0" borderId="0" xfId="49" applyBorder="1" applyAlignment="1">
      <alignment horizontal="center" vertical="center" wrapText="1"/>
    </xf>
    <xf numFmtId="0" fontId="65" fillId="0" borderId="13" xfId="49" applyBorder="1" applyAlignment="1">
      <alignment horizontal="center" vertical="center" wrapText="1"/>
    </xf>
    <xf numFmtId="0" fontId="65" fillId="0" borderId="66" xfId="49" applyBorder="1" applyAlignment="1">
      <alignment horizontal="center" vertical="center" wrapText="1"/>
    </xf>
    <xf numFmtId="0" fontId="65" fillId="0" borderId="65" xfId="49" applyBorder="1" applyAlignment="1">
      <alignment horizontal="center" vertical="center" wrapText="1"/>
    </xf>
    <xf numFmtId="0" fontId="65" fillId="0" borderId="67" xfId="49" applyBorder="1" applyAlignment="1">
      <alignment horizontal="center" vertical="center" wrapText="1"/>
    </xf>
    <xf numFmtId="0" fontId="80" fillId="0" borderId="51" xfId="49" applyFont="1" applyBorder="1" applyAlignment="1">
      <alignment horizontal="center" vertical="center"/>
    </xf>
    <xf numFmtId="0" fontId="80" fillId="0" borderId="0" xfId="49" applyFont="1" applyBorder="1" applyAlignment="1">
      <alignment horizontal="center" vertical="center"/>
    </xf>
    <xf numFmtId="0" fontId="80" fillId="0" borderId="48" xfId="49" applyFont="1" applyBorder="1" applyAlignment="1">
      <alignment horizontal="center" vertical="center"/>
    </xf>
    <xf numFmtId="0" fontId="80" fillId="0" borderId="65" xfId="49" applyFont="1" applyBorder="1" applyAlignment="1">
      <alignment horizontal="center" vertical="center"/>
    </xf>
    <xf numFmtId="0" fontId="80" fillId="0" borderId="266" xfId="49" applyFont="1" applyBorder="1" applyAlignment="1">
      <alignment horizontal="center" vertical="center"/>
    </xf>
    <xf numFmtId="0" fontId="80" fillId="0" borderId="126" xfId="49" applyFont="1" applyFill="1" applyBorder="1" applyAlignment="1">
      <alignment horizontal="center" vertical="center"/>
    </xf>
    <xf numFmtId="0" fontId="80" fillId="0" borderId="16" xfId="49" applyFont="1" applyFill="1" applyBorder="1" applyAlignment="1">
      <alignment horizontal="center" vertical="center"/>
    </xf>
    <xf numFmtId="0" fontId="80" fillId="0" borderId="206" xfId="49" applyFont="1" applyFill="1" applyBorder="1" applyAlignment="1">
      <alignment horizontal="center" vertical="center"/>
    </xf>
    <xf numFmtId="0" fontId="80" fillId="0" borderId="24" xfId="49" applyFont="1" applyFill="1" applyBorder="1" applyAlignment="1">
      <alignment horizontal="center" vertical="center"/>
    </xf>
    <xf numFmtId="0" fontId="80" fillId="0" borderId="302" xfId="49" applyFont="1" applyFill="1" applyBorder="1" applyAlignment="1">
      <alignment horizontal="center" vertical="center"/>
    </xf>
    <xf numFmtId="0" fontId="80" fillId="0" borderId="216" xfId="49" applyFont="1" applyFill="1" applyBorder="1" applyAlignment="1">
      <alignment horizontal="center" vertical="center"/>
    </xf>
    <xf numFmtId="0" fontId="82" fillId="0" borderId="20" xfId="49" applyFont="1" applyFill="1" applyBorder="1" applyAlignment="1">
      <alignment vertical="center" wrapText="1"/>
    </xf>
    <xf numFmtId="0" fontId="82" fillId="0" borderId="36" xfId="49" applyFont="1" applyFill="1" applyBorder="1" applyAlignment="1">
      <alignment vertical="center" wrapText="1"/>
    </xf>
    <xf numFmtId="0" fontId="82" fillId="0" borderId="14" xfId="49" applyFont="1" applyFill="1" applyBorder="1" applyAlignment="1">
      <alignment vertical="center" wrapText="1"/>
    </xf>
    <xf numFmtId="0" fontId="82" fillId="0" borderId="25" xfId="49" applyFont="1" applyFill="1" applyBorder="1" applyAlignment="1">
      <alignment vertical="center" wrapText="1"/>
    </xf>
    <xf numFmtId="0" fontId="82" fillId="0" borderId="0" xfId="49" applyFont="1" applyFill="1" applyBorder="1" applyAlignment="1">
      <alignment vertical="center" wrapText="1"/>
    </xf>
    <xf numFmtId="0" fontId="82" fillId="0" borderId="13" xfId="49" applyFont="1" applyFill="1" applyBorder="1" applyAlignment="1">
      <alignment vertical="center" wrapText="1"/>
    </xf>
    <xf numFmtId="0" fontId="82" fillId="0" borderId="66" xfId="49" applyFont="1" applyFill="1" applyBorder="1" applyAlignment="1">
      <alignment vertical="center" wrapText="1"/>
    </xf>
    <xf numFmtId="0" fontId="82" fillId="0" borderId="65" xfId="49" applyFont="1" applyFill="1" applyBorder="1" applyAlignment="1">
      <alignment vertical="center" wrapText="1"/>
    </xf>
    <xf numFmtId="0" fontId="82" fillId="0" borderId="67" xfId="49" applyFont="1" applyFill="1" applyBorder="1" applyAlignment="1">
      <alignment vertical="center" wrapText="1"/>
    </xf>
    <xf numFmtId="0" fontId="80" fillId="0" borderId="16" xfId="49" applyFont="1" applyBorder="1" applyAlignment="1">
      <alignment horizontal="center" vertical="center"/>
    </xf>
    <xf numFmtId="0" fontId="80" fillId="0" borderId="24" xfId="49" applyFont="1" applyBorder="1" applyAlignment="1">
      <alignment horizontal="center" vertical="center"/>
    </xf>
    <xf numFmtId="0" fontId="80" fillId="0" borderId="216" xfId="49" applyFont="1" applyBorder="1" applyAlignment="1">
      <alignment horizontal="center" vertical="center"/>
    </xf>
    <xf numFmtId="0" fontId="80" fillId="0" borderId="18" xfId="49" applyFont="1" applyBorder="1" applyAlignment="1">
      <alignment horizontal="center" vertical="center"/>
    </xf>
    <xf numFmtId="0" fontId="80" fillId="0" borderId="14" xfId="49" applyFont="1" applyBorder="1" applyAlignment="1">
      <alignment horizontal="center" vertical="center"/>
    </xf>
    <xf numFmtId="0" fontId="80" fillId="0" borderId="76" xfId="49" applyFont="1" applyBorder="1" applyAlignment="1">
      <alignment horizontal="center" vertical="center"/>
    </xf>
    <xf numFmtId="0" fontId="80" fillId="0" borderId="16" xfId="49" applyFont="1" applyBorder="1" applyAlignment="1">
      <alignment horizontal="distributed" vertical="center" indent="1"/>
    </xf>
    <xf numFmtId="0" fontId="80" fillId="0" borderId="24" xfId="49" applyFont="1" applyBorder="1" applyAlignment="1">
      <alignment horizontal="distributed" vertical="center" indent="1"/>
    </xf>
    <xf numFmtId="0" fontId="80" fillId="0" borderId="216" xfId="49" applyFont="1" applyBorder="1" applyAlignment="1">
      <alignment horizontal="distributed" vertical="center" indent="1"/>
    </xf>
    <xf numFmtId="0" fontId="65" fillId="0" borderId="0" xfId="49" applyFont="1" applyBorder="1" applyAlignment="1">
      <alignment horizontal="distributed" vertical="center" indent="2"/>
    </xf>
    <xf numFmtId="0" fontId="65" fillId="0" borderId="0" xfId="49" applyFill="1" applyBorder="1" applyAlignment="1">
      <alignment horizontal="center" vertical="center"/>
    </xf>
    <xf numFmtId="56" fontId="80" fillId="0" borderId="0" xfId="49" applyNumberFormat="1" applyFont="1" applyFill="1" applyBorder="1" applyAlignment="1">
      <alignment horizontal="center" vertical="center"/>
    </xf>
    <xf numFmtId="56" fontId="80" fillId="0" borderId="0" xfId="49" quotePrefix="1" applyNumberFormat="1" applyFont="1" applyFill="1" applyBorder="1" applyAlignment="1">
      <alignment horizontal="center" vertical="center"/>
    </xf>
    <xf numFmtId="0" fontId="65" fillId="0" borderId="0" xfId="49" applyFill="1" applyBorder="1" applyAlignment="1">
      <alignment vertical="center"/>
    </xf>
    <xf numFmtId="56" fontId="65" fillId="0" borderId="0" xfId="49" applyNumberFormat="1" applyFont="1" applyFill="1" applyBorder="1" applyAlignment="1">
      <alignment horizontal="left" vertical="center"/>
    </xf>
    <xf numFmtId="56" fontId="65" fillId="0" borderId="0" xfId="49" quotePrefix="1" applyNumberFormat="1" applyFont="1" applyFill="1" applyBorder="1" applyAlignment="1">
      <alignment horizontal="left" vertical="center"/>
    </xf>
    <xf numFmtId="0" fontId="189" fillId="0" borderId="0" xfId="174" applyFont="1" applyAlignment="1">
      <alignment horizontal="distributed" vertical="center"/>
    </xf>
    <xf numFmtId="0" fontId="189" fillId="0" borderId="312" xfId="174" applyFont="1" applyBorder="1" applyAlignment="1">
      <alignment horizontal="center" vertical="center"/>
    </xf>
    <xf numFmtId="0" fontId="189" fillId="0" borderId="313" xfId="174" applyFont="1" applyBorder="1" applyAlignment="1">
      <alignment horizontal="center" vertical="center"/>
    </xf>
    <xf numFmtId="183" fontId="189" fillId="0" borderId="0" xfId="174" applyNumberFormat="1" applyFont="1" applyBorder="1" applyAlignment="1">
      <alignment horizontal="left" vertical="center"/>
    </xf>
    <xf numFmtId="0" fontId="51" fillId="0" borderId="0" xfId="55" applyFont="1" applyFill="1" applyAlignment="1">
      <alignment vertical="center" wrapText="1"/>
    </xf>
    <xf numFmtId="0" fontId="51" fillId="0" borderId="0" xfId="55" applyFont="1" applyFill="1" applyAlignment="1">
      <alignment vertical="top" wrapText="1"/>
    </xf>
    <xf numFmtId="38" fontId="51" fillId="0" borderId="199" xfId="56" applyFont="1" applyFill="1" applyBorder="1" applyAlignment="1">
      <alignment horizontal="center" vertical="center" shrinkToFit="1"/>
    </xf>
    <xf numFmtId="0" fontId="51" fillId="0" borderId="0" xfId="55" applyFont="1" applyFill="1" applyAlignment="1">
      <alignment shrinkToFit="1"/>
    </xf>
    <xf numFmtId="0" fontId="0" fillId="0" borderId="0" xfId="0" applyAlignment="1">
      <alignment shrinkToFit="1"/>
    </xf>
    <xf numFmtId="0" fontId="51" fillId="0" borderId="0" xfId="55" applyFont="1" applyFill="1" applyAlignment="1">
      <alignment horizontal="center" vertical="center" shrinkToFit="1"/>
    </xf>
    <xf numFmtId="0" fontId="0" fillId="0" borderId="0" xfId="0" applyFill="1" applyAlignment="1">
      <alignment vertical="center" shrinkToFit="1"/>
    </xf>
    <xf numFmtId="38" fontId="56" fillId="0" borderId="0" xfId="56" applyFont="1" applyFill="1" applyAlignment="1">
      <alignment horizontal="left" vertical="center"/>
    </xf>
    <xf numFmtId="183" fontId="51" fillId="0" borderId="0" xfId="55" applyNumberFormat="1" applyFont="1" applyFill="1" applyAlignment="1">
      <alignment horizontal="left" vertical="center" shrinkToFit="1"/>
    </xf>
    <xf numFmtId="0" fontId="51" fillId="0" borderId="0" xfId="55" applyFont="1" applyFill="1" applyAlignment="1">
      <alignment horizontal="left" wrapText="1"/>
    </xf>
    <xf numFmtId="49" fontId="51" fillId="104" borderId="0" xfId="55" applyNumberFormat="1" applyFont="1" applyFill="1" applyAlignment="1">
      <alignment horizontal="left" vertical="center" shrinkToFit="1"/>
    </xf>
    <xf numFmtId="38" fontId="51" fillId="104" borderId="54" xfId="56" applyFont="1" applyFill="1" applyBorder="1" applyAlignment="1">
      <alignment horizontal="left" vertical="center" shrinkToFit="1"/>
    </xf>
    <xf numFmtId="0" fontId="51" fillId="0" borderId="0" xfId="55" applyFont="1" applyFill="1" applyAlignment="1">
      <alignment horizontal="center"/>
    </xf>
    <xf numFmtId="182" fontId="51" fillId="104" borderId="0" xfId="55" applyNumberFormat="1" applyFont="1" applyFill="1" applyAlignment="1">
      <alignment horizontal="center" vertical="center" shrinkToFit="1"/>
    </xf>
    <xf numFmtId="0" fontId="61" fillId="104" borderId="0" xfId="55" applyFont="1" applyFill="1" applyAlignment="1">
      <alignment horizontal="center" vertical="center" shrinkToFit="1"/>
    </xf>
    <xf numFmtId="0" fontId="51" fillId="0" borderId="0" xfId="55" applyFont="1" applyFill="1" applyAlignment="1">
      <alignment wrapText="1"/>
    </xf>
    <xf numFmtId="0" fontId="0" fillId="0" borderId="0" xfId="0" applyAlignment="1">
      <alignment wrapText="1"/>
    </xf>
    <xf numFmtId="38" fontId="51" fillId="0" borderId="54" xfId="56" applyFont="1" applyFill="1" applyBorder="1" applyAlignment="1">
      <alignment horizontal="left" vertical="center"/>
    </xf>
    <xf numFmtId="0" fontId="62" fillId="0" borderId="0" xfId="55" applyFont="1" applyFill="1" applyAlignment="1">
      <alignment vertical="center" wrapText="1"/>
    </xf>
    <xf numFmtId="0" fontId="51" fillId="0" borderId="0" xfId="55" applyFont="1" applyFill="1" applyAlignment="1">
      <alignment horizontal="left" vertical="top" wrapText="1"/>
    </xf>
    <xf numFmtId="0" fontId="62" fillId="0" borderId="0" xfId="55" applyFont="1" applyFill="1" applyAlignment="1">
      <alignment horizontal="center" shrinkToFit="1"/>
    </xf>
    <xf numFmtId="0" fontId="51" fillId="0" borderId="0" xfId="55" applyFont="1" applyFill="1" applyAlignment="1">
      <alignment horizontal="center" vertical="center"/>
    </xf>
    <xf numFmtId="184" fontId="51" fillId="0" borderId="0" xfId="55" applyNumberFormat="1" applyFont="1" applyFill="1" applyAlignment="1">
      <alignment horizontal="center" vertical="center"/>
    </xf>
    <xf numFmtId="0" fontId="61" fillId="0" borderId="0" xfId="55" applyFont="1" applyFill="1" applyAlignment="1">
      <alignment horizontal="center" vertical="center"/>
    </xf>
    <xf numFmtId="0" fontId="51" fillId="0" borderId="0" xfId="55" applyFont="1" applyFill="1" applyAlignment="1">
      <alignment horizontal="left" vertical="center" wrapText="1"/>
    </xf>
    <xf numFmtId="0" fontId="51" fillId="0" borderId="0" xfId="145" applyFont="1" applyFill="1" applyAlignment="1">
      <alignment horizontal="center" vertical="center"/>
    </xf>
    <xf numFmtId="0" fontId="62" fillId="0" borderId="16" xfId="145" applyFont="1" applyFill="1" applyBorder="1" applyAlignment="1">
      <alignment horizontal="center" vertical="center"/>
    </xf>
    <xf numFmtId="0" fontId="62" fillId="0" borderId="16" xfId="145" applyFont="1" applyFill="1" applyBorder="1" applyAlignment="1">
      <alignment horizontal="center" vertical="center" shrinkToFit="1"/>
    </xf>
    <xf numFmtId="0" fontId="127" fillId="104" borderId="0" xfId="145" applyFont="1" applyFill="1" applyAlignment="1">
      <alignment vertical="center" wrapText="1"/>
    </xf>
    <xf numFmtId="182" fontId="51" fillId="104" borderId="0" xfId="145" applyNumberFormat="1" applyFont="1" applyFill="1" applyAlignment="1">
      <alignment horizontal="center" vertical="center" shrinkToFit="1"/>
    </xf>
    <xf numFmtId="0" fontId="0" fillId="0" borderId="0" xfId="0" applyAlignment="1">
      <alignment horizontal="center" vertical="center" shrinkToFit="1"/>
    </xf>
    <xf numFmtId="0" fontId="51" fillId="0" borderId="0" xfId="145" applyFont="1" applyFill="1" applyAlignment="1">
      <alignment horizontal="center" vertical="center" shrinkToFit="1"/>
    </xf>
    <xf numFmtId="0" fontId="29" fillId="0" borderId="0" xfId="145" applyFont="1" applyFill="1" applyAlignment="1">
      <alignment horizontal="center" vertical="center"/>
    </xf>
    <xf numFmtId="0" fontId="51" fillId="0" borderId="0" xfId="145" applyFont="1" applyFill="1" applyAlignment="1">
      <alignment horizontal="distributed" vertical="center"/>
    </xf>
    <xf numFmtId="0" fontId="35" fillId="0" borderId="17" xfId="146" applyFont="1" applyFill="1" applyBorder="1" applyAlignment="1">
      <alignment horizontal="center" vertical="center"/>
    </xf>
    <xf numFmtId="0" fontId="35" fillId="0" borderId="3" xfId="146" applyFont="1" applyFill="1" applyBorder="1" applyAlignment="1">
      <alignment horizontal="center" vertical="center"/>
    </xf>
    <xf numFmtId="0" fontId="35" fillId="0" borderId="74" xfId="146" applyFont="1" applyFill="1" applyBorder="1" applyAlignment="1">
      <alignment horizontal="center" vertical="center"/>
    </xf>
    <xf numFmtId="0" fontId="35" fillId="0" borderId="288" xfId="146" applyFont="1" applyFill="1" applyBorder="1" applyAlignment="1">
      <alignment horizontal="center" vertical="center"/>
    </xf>
    <xf numFmtId="0" fontId="35" fillId="0" borderId="79" xfId="146" applyFont="1" applyFill="1" applyBorder="1" applyAlignment="1">
      <alignment horizontal="center" vertical="center"/>
    </xf>
    <xf numFmtId="0" fontId="35" fillId="0" borderId="81" xfId="146" applyFont="1" applyFill="1" applyBorder="1" applyAlignment="1">
      <alignment horizontal="center" vertical="center"/>
    </xf>
    <xf numFmtId="0" fontId="35" fillId="0" borderId="124" xfId="146" applyFont="1" applyFill="1" applyBorder="1" applyAlignment="1">
      <alignment horizontal="center" vertical="center" wrapText="1"/>
    </xf>
    <xf numFmtId="0" fontId="35" fillId="0" borderId="386" xfId="146" applyFont="1" applyFill="1" applyBorder="1" applyAlignment="1">
      <alignment horizontal="center" vertical="center"/>
    </xf>
    <xf numFmtId="0" fontId="35" fillId="0" borderId="126" xfId="146" applyFont="1" applyFill="1" applyBorder="1" applyAlignment="1">
      <alignment horizontal="center" vertical="center"/>
    </xf>
    <xf numFmtId="0" fontId="35" fillId="0" borderId="16" xfId="146" applyFont="1" applyFill="1" applyBorder="1" applyAlignment="1">
      <alignment horizontal="center" vertical="center"/>
    </xf>
    <xf numFmtId="0" fontId="35" fillId="0" borderId="386" xfId="146" applyFont="1" applyFill="1" applyBorder="1" applyAlignment="1">
      <alignment horizontal="center" vertical="center" wrapText="1"/>
    </xf>
    <xf numFmtId="0" fontId="35" fillId="0" borderId="256" xfId="146" applyFont="1" applyFill="1" applyBorder="1" applyAlignment="1">
      <alignment horizontal="center" vertical="center" wrapText="1"/>
    </xf>
    <xf numFmtId="0" fontId="35" fillId="0" borderId="63" xfId="146" applyFont="1" applyFill="1" applyBorder="1" applyAlignment="1">
      <alignment horizontal="center" vertical="center"/>
    </xf>
    <xf numFmtId="0" fontId="35" fillId="0" borderId="390" xfId="146" applyFont="1" applyFill="1" applyBorder="1" applyAlignment="1">
      <alignment horizontal="center" vertical="center"/>
    </xf>
    <xf numFmtId="0" fontId="35" fillId="0" borderId="0" xfId="146" applyFont="1" applyFill="1" applyBorder="1" applyAlignment="1">
      <alignment horizontal="center" vertical="center" wrapText="1"/>
    </xf>
    <xf numFmtId="0" fontId="194" fillId="0" borderId="0" xfId="146" applyFont="1" applyFill="1" applyBorder="1" applyAlignment="1">
      <alignment horizontal="center" vertical="center"/>
    </xf>
    <xf numFmtId="0" fontId="35" fillId="0" borderId="259" xfId="146" applyFont="1" applyFill="1" applyBorder="1" applyAlignment="1">
      <alignment horizontal="center" vertical="center" wrapText="1"/>
    </xf>
    <xf numFmtId="0" fontId="35" fillId="0" borderId="64" xfId="146" applyFont="1" applyFill="1" applyBorder="1" applyAlignment="1">
      <alignment horizontal="center" vertical="center"/>
    </xf>
    <xf numFmtId="0" fontId="35" fillId="0" borderId="230" xfId="146" applyFont="1" applyFill="1" applyBorder="1" applyAlignment="1">
      <alignment horizontal="center" vertical="center"/>
    </xf>
    <xf numFmtId="0" fontId="35" fillId="0" borderId="18" xfId="146" applyFont="1" applyFill="1" applyBorder="1" applyAlignment="1">
      <alignment horizontal="center" vertical="center"/>
    </xf>
    <xf numFmtId="0" fontId="35" fillId="0" borderId="128" xfId="146" applyFont="1" applyFill="1" applyBorder="1" applyAlignment="1">
      <alignment horizontal="center" vertical="center"/>
    </xf>
    <xf numFmtId="0" fontId="35" fillId="0" borderId="308" xfId="146" applyFont="1" applyFill="1" applyBorder="1" applyAlignment="1">
      <alignment horizontal="center" vertical="center"/>
    </xf>
    <xf numFmtId="0" fontId="35" fillId="0" borderId="0" xfId="146" applyFont="1" applyFill="1" applyBorder="1" applyAlignment="1">
      <alignment horizontal="center" vertical="center"/>
    </xf>
    <xf numFmtId="0" fontId="35" fillId="0" borderId="231" xfId="146" applyFont="1" applyFill="1" applyBorder="1" applyAlignment="1">
      <alignment horizontal="center" vertical="center"/>
    </xf>
    <xf numFmtId="0" fontId="35" fillId="0" borderId="80" xfId="146" applyFont="1" applyFill="1" applyBorder="1" applyAlignment="1">
      <alignment horizontal="center" vertical="center"/>
    </xf>
    <xf numFmtId="0" fontId="35" fillId="0" borderId="49" xfId="146" applyFont="1" applyFill="1" applyBorder="1" applyAlignment="1">
      <alignment horizontal="center" vertical="center" textRotation="255"/>
    </xf>
    <xf numFmtId="0" fontId="35" fillId="0" borderId="0" xfId="146" applyFont="1" applyFill="1" applyBorder="1" applyAlignment="1">
      <alignment vertical="center"/>
    </xf>
    <xf numFmtId="0" fontId="35" fillId="0" borderId="0" xfId="146" applyFont="1" applyFill="1" applyBorder="1" applyAlignment="1">
      <alignment vertical="top" wrapText="1"/>
    </xf>
    <xf numFmtId="0" fontId="35" fillId="0" borderId="62" xfId="146" applyFont="1" applyFill="1" applyBorder="1" applyAlignment="1">
      <alignment horizontal="left" vertical="center" indent="1" shrinkToFit="1"/>
    </xf>
    <xf numFmtId="0" fontId="12" fillId="0" borderId="52" xfId="153" applyFill="1" applyBorder="1" applyAlignment="1">
      <alignment horizontal="left" vertical="center" indent="1" shrinkToFit="1"/>
    </xf>
    <xf numFmtId="0" fontId="35" fillId="0" borderId="52" xfId="146" applyFont="1" applyFill="1" applyBorder="1" applyAlignment="1">
      <alignment horizontal="center" vertical="center"/>
    </xf>
    <xf numFmtId="182" fontId="35" fillId="0" borderId="52" xfId="146" applyNumberFormat="1" applyFont="1" applyFill="1" applyBorder="1" applyAlignment="1">
      <alignment horizontal="center" vertical="center"/>
    </xf>
    <xf numFmtId="0" fontId="35" fillId="0" borderId="36" xfId="146" applyFont="1" applyFill="1" applyBorder="1" applyAlignment="1">
      <alignment horizontal="center" vertical="center"/>
    </xf>
    <xf numFmtId="0" fontId="35" fillId="0" borderId="36" xfId="146" applyFont="1" applyFill="1" applyBorder="1" applyAlignment="1">
      <alignment horizontal="center" vertical="center" wrapText="1"/>
    </xf>
    <xf numFmtId="0" fontId="35" fillId="0" borderId="205" xfId="146" applyFont="1" applyFill="1" applyBorder="1" applyAlignment="1">
      <alignment horizontal="center" vertical="center" textRotation="255"/>
    </xf>
    <xf numFmtId="0" fontId="35" fillId="0" borderId="203" xfId="146" applyFont="1" applyFill="1" applyBorder="1" applyAlignment="1">
      <alignment horizontal="center" vertical="center" textRotation="255"/>
    </xf>
    <xf numFmtId="0" fontId="35" fillId="0" borderId="200" xfId="146" applyFont="1" applyFill="1" applyBorder="1" applyAlignment="1">
      <alignment horizontal="center" vertical="center" textRotation="255"/>
    </xf>
    <xf numFmtId="0" fontId="35" fillId="0" borderId="36" xfId="146" applyFont="1" applyFill="1" applyBorder="1" applyAlignment="1">
      <alignment vertical="center" wrapText="1"/>
    </xf>
    <xf numFmtId="0" fontId="35" fillId="0" borderId="36" xfId="146" applyFont="1" applyFill="1" applyBorder="1" applyAlignment="1">
      <alignment vertical="center"/>
    </xf>
    <xf numFmtId="0" fontId="35" fillId="0" borderId="59" xfId="146" applyFont="1" applyFill="1" applyBorder="1" applyAlignment="1">
      <alignment horizontal="left" vertical="center" indent="1" shrinkToFit="1"/>
    </xf>
    <xf numFmtId="0" fontId="12" fillId="0" borderId="37" xfId="153" applyFill="1" applyBorder="1" applyAlignment="1">
      <alignment horizontal="left" vertical="center" indent="1" shrinkToFit="1"/>
    </xf>
    <xf numFmtId="0" fontId="35" fillId="0" borderId="37" xfId="146" applyFont="1" applyFill="1" applyBorder="1" applyAlignment="1">
      <alignment horizontal="center" vertical="center"/>
    </xf>
    <xf numFmtId="182" fontId="35" fillId="0" borderId="37" xfId="146" applyNumberFormat="1" applyFont="1" applyFill="1" applyBorder="1" applyAlignment="1">
      <alignment horizontal="center" vertical="center"/>
    </xf>
    <xf numFmtId="0" fontId="35" fillId="0" borderId="50" xfId="146" applyFont="1" applyFill="1" applyBorder="1" applyAlignment="1">
      <alignment horizontal="center" vertical="center"/>
    </xf>
    <xf numFmtId="0" fontId="35" fillId="0" borderId="207" xfId="146" applyFont="1" applyFill="1" applyBorder="1" applyAlignment="1">
      <alignment horizontal="center" vertical="center" textRotation="255"/>
    </xf>
    <xf numFmtId="0" fontId="35" fillId="0" borderId="297" xfId="146" applyFont="1" applyFill="1" applyBorder="1" applyAlignment="1">
      <alignment horizontal="center" vertical="center" textRotation="255"/>
    </xf>
    <xf numFmtId="0" fontId="35" fillId="0" borderId="50" xfId="146" applyFont="1" applyFill="1" applyBorder="1" applyAlignment="1">
      <alignment horizontal="left" vertical="center"/>
    </xf>
    <xf numFmtId="0" fontId="35" fillId="0" borderId="0" xfId="146" applyFont="1" applyFill="1" applyBorder="1" applyAlignment="1">
      <alignment horizontal="left" vertical="center"/>
    </xf>
    <xf numFmtId="0" fontId="35" fillId="104" borderId="60" xfId="146" applyFont="1" applyFill="1" applyBorder="1" applyAlignment="1">
      <alignment vertical="center"/>
    </xf>
    <xf numFmtId="0" fontId="35" fillId="104" borderId="36" xfId="146" applyFont="1" applyFill="1" applyBorder="1" applyAlignment="1">
      <alignment vertical="center"/>
    </xf>
    <xf numFmtId="0" fontId="35" fillId="104" borderId="61" xfId="146" applyFont="1" applyFill="1" applyBorder="1" applyAlignment="1">
      <alignment vertical="center"/>
    </xf>
    <xf numFmtId="0" fontId="35" fillId="104" borderId="0" xfId="146" applyFont="1" applyFill="1" applyBorder="1" applyAlignment="1">
      <alignment horizontal="center" vertical="center"/>
    </xf>
    <xf numFmtId="0" fontId="35" fillId="104" borderId="0" xfId="146" applyFont="1" applyFill="1" applyBorder="1" applyAlignment="1">
      <alignment vertical="center"/>
    </xf>
    <xf numFmtId="0" fontId="35" fillId="0" borderId="60" xfId="146" applyFont="1" applyFill="1" applyBorder="1" applyAlignment="1">
      <alignment horizontal="center" vertical="center"/>
    </xf>
    <xf numFmtId="0" fontId="35" fillId="0" borderId="61" xfId="146" applyFont="1" applyFill="1" applyBorder="1" applyAlignment="1">
      <alignment horizontal="center" vertical="center"/>
    </xf>
    <xf numFmtId="0" fontId="35" fillId="0" borderId="231" xfId="146" applyNumberFormat="1" applyFont="1" applyFill="1" applyBorder="1" applyAlignment="1">
      <alignment vertical="center" shrinkToFit="1"/>
    </xf>
    <xf numFmtId="0" fontId="35" fillId="0" borderId="79" xfId="146" applyNumberFormat="1" applyFont="1" applyFill="1" applyBorder="1" applyAlignment="1">
      <alignment vertical="center" shrinkToFit="1"/>
    </xf>
    <xf numFmtId="0" fontId="35" fillId="0" borderId="81" xfId="146" applyNumberFormat="1" applyFont="1" applyFill="1" applyBorder="1" applyAlignment="1">
      <alignment vertical="center" shrinkToFit="1"/>
    </xf>
    <xf numFmtId="0" fontId="97" fillId="104" borderId="0" xfId="146" applyFont="1" applyFill="1" applyBorder="1" applyAlignment="1">
      <alignment horizontal="left" vertical="top" wrapText="1"/>
    </xf>
    <xf numFmtId="0" fontId="35" fillId="0" borderId="52" xfId="146" applyFont="1" applyFill="1" applyBorder="1" applyAlignment="1">
      <alignment horizontal="left" vertical="center"/>
    </xf>
    <xf numFmtId="0" fontId="89" fillId="0" borderId="0" xfId="146" applyFont="1" applyFill="1" applyAlignment="1">
      <alignment horizontal="center" vertical="center"/>
    </xf>
    <xf numFmtId="0" fontId="35" fillId="0" borderId="259" xfId="146" applyFont="1" applyFill="1" applyBorder="1" applyAlignment="1">
      <alignment horizontal="center" vertical="center"/>
    </xf>
    <xf numFmtId="0" fontId="35" fillId="104" borderId="259" xfId="146" applyFont="1" applyFill="1" applyBorder="1" applyAlignment="1">
      <alignment horizontal="center" vertical="center"/>
    </xf>
    <xf numFmtId="0" fontId="35" fillId="104" borderId="63" xfId="146" applyFont="1" applyFill="1" applyBorder="1" applyAlignment="1">
      <alignment horizontal="center" vertical="center"/>
    </xf>
    <xf numFmtId="0" fontId="35" fillId="104" borderId="63" xfId="146" applyFont="1" applyFill="1" applyBorder="1">
      <alignment vertical="center"/>
    </xf>
    <xf numFmtId="0" fontId="35" fillId="104" borderId="64" xfId="146" applyFont="1" applyFill="1" applyBorder="1">
      <alignment vertical="center"/>
    </xf>
    <xf numFmtId="0" fontId="35" fillId="0" borderId="256" xfId="146" applyFont="1" applyFill="1" applyBorder="1" applyAlignment="1">
      <alignment horizontal="center" vertical="center"/>
    </xf>
    <xf numFmtId="182" fontId="35" fillId="104" borderId="256" xfId="146" applyNumberFormat="1" applyFont="1" applyFill="1" applyBorder="1" applyAlignment="1">
      <alignment horizontal="center" vertical="center"/>
    </xf>
    <xf numFmtId="182" fontId="35" fillId="104" borderId="63" xfId="146" applyNumberFormat="1" applyFont="1" applyFill="1" applyBorder="1" applyAlignment="1">
      <alignment horizontal="center" vertical="center"/>
    </xf>
    <xf numFmtId="182" fontId="35" fillId="104" borderId="390" xfId="146" applyNumberFormat="1" applyFont="1" applyFill="1" applyBorder="1" applyAlignment="1">
      <alignment horizontal="center" vertical="center"/>
    </xf>
    <xf numFmtId="0" fontId="0" fillId="0" borderId="0" xfId="0" applyBorder="1" applyAlignment="1">
      <alignment vertical="center" shrinkToFit="1"/>
    </xf>
    <xf numFmtId="183" fontId="0" fillId="0" borderId="0" xfId="0" applyNumberFormat="1" applyAlignment="1">
      <alignment vertical="center" shrinkToFit="1"/>
    </xf>
    <xf numFmtId="0" fontId="0" fillId="0" borderId="37" xfId="0" applyBorder="1" applyAlignment="1">
      <alignment vertical="center" shrinkToFit="1"/>
    </xf>
    <xf numFmtId="0" fontId="0" fillId="0" borderId="0" xfId="0" applyAlignment="1">
      <alignment vertical="center" shrinkToFit="1"/>
    </xf>
    <xf numFmtId="0" fontId="0" fillId="0" borderId="3"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horizontal="left" vertical="center" shrinkToFit="1"/>
    </xf>
    <xf numFmtId="0" fontId="0" fillId="0" borderId="3" xfId="0" applyBorder="1" applyAlignment="1">
      <alignment vertical="center" shrinkToFit="1"/>
    </xf>
    <xf numFmtId="0" fontId="15" fillId="0" borderId="3" xfId="0" applyFont="1" applyBorder="1" applyAlignment="1">
      <alignment vertical="center" shrinkToFit="1"/>
    </xf>
    <xf numFmtId="0" fontId="15" fillId="0" borderId="18" xfId="0" applyFont="1" applyBorder="1" applyAlignment="1">
      <alignment vertical="center" shrinkToFit="1"/>
    </xf>
    <xf numFmtId="0" fontId="15" fillId="0" borderId="25"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0" xfId="0" quotePrefix="1" applyFont="1" applyBorder="1" applyAlignment="1">
      <alignment vertical="center" shrinkToFit="1"/>
    </xf>
    <xf numFmtId="0" fontId="0" fillId="0" borderId="13" xfId="0" applyBorder="1" applyAlignment="1">
      <alignment vertical="center" shrinkToFit="1"/>
    </xf>
    <xf numFmtId="0" fontId="15" fillId="0" borderId="16" xfId="0" applyFont="1" applyBorder="1" applyAlignment="1">
      <alignment horizontal="center" vertical="center" shrinkToFit="1"/>
    </xf>
    <xf numFmtId="0" fontId="0" fillId="0" borderId="16" xfId="0" applyBorder="1" applyAlignment="1">
      <alignment vertical="center"/>
    </xf>
    <xf numFmtId="0" fontId="15" fillId="0" borderId="25" xfId="0" applyFont="1" applyBorder="1" applyAlignment="1">
      <alignment vertical="center" shrinkToFit="1"/>
    </xf>
    <xf numFmtId="0" fontId="15" fillId="0" borderId="0" xfId="0" applyFont="1" applyBorder="1" applyAlignment="1">
      <alignment vertical="center" shrinkToFit="1"/>
    </xf>
    <xf numFmtId="0" fontId="15" fillId="0" borderId="21" xfId="0" applyFont="1" applyBorder="1" applyAlignment="1">
      <alignment vertical="center" shrinkToFit="1"/>
    </xf>
    <xf numFmtId="0" fontId="15" fillId="0" borderId="37" xfId="0" applyFont="1" applyBorder="1" applyAlignment="1">
      <alignment vertical="center" shrinkToFit="1"/>
    </xf>
    <xf numFmtId="0" fontId="0" fillId="0" borderId="15" xfId="0" applyBorder="1" applyAlignment="1">
      <alignment vertical="center"/>
    </xf>
    <xf numFmtId="0" fontId="15" fillId="0" borderId="20" xfId="0" applyFont="1" applyBorder="1" applyAlignment="1">
      <alignment vertical="center" shrinkToFit="1"/>
    </xf>
    <xf numFmtId="0" fontId="15" fillId="0" borderId="36" xfId="0" applyFont="1" applyBorder="1" applyAlignment="1">
      <alignment vertical="center" shrinkToFit="1"/>
    </xf>
    <xf numFmtId="0" fontId="15" fillId="0" borderId="14" xfId="0" applyFont="1" applyBorder="1" applyAlignment="1">
      <alignment vertical="center" shrinkToFit="1"/>
    </xf>
    <xf numFmtId="0" fontId="0" fillId="0" borderId="21" xfId="0" applyBorder="1" applyAlignment="1">
      <alignment vertical="center" shrinkToFit="1"/>
    </xf>
    <xf numFmtId="0" fontId="0" fillId="0" borderId="15" xfId="0" applyBorder="1" applyAlignment="1">
      <alignment vertical="center" shrinkToFit="1"/>
    </xf>
    <xf numFmtId="0" fontId="15" fillId="0" borderId="20" xfId="0" applyFont="1" applyBorder="1" applyAlignment="1">
      <alignment horizontal="center" vertical="center" shrinkToFit="1"/>
    </xf>
    <xf numFmtId="0" fontId="15" fillId="0" borderId="14" xfId="0" applyFont="1" applyBorder="1" applyAlignment="1">
      <alignment horizontal="center" vertical="center" shrinkToFit="1"/>
    </xf>
    <xf numFmtId="0" fontId="0" fillId="0" borderId="21" xfId="0" applyBorder="1" applyAlignment="1"/>
    <xf numFmtId="0" fontId="0" fillId="0" borderId="15" xfId="0" applyBorder="1" applyAlignment="1"/>
    <xf numFmtId="58" fontId="15" fillId="0" borderId="36" xfId="0" quotePrefix="1" applyNumberFormat="1" applyFont="1" applyBorder="1" applyAlignment="1">
      <alignment vertical="center" shrinkToFit="1"/>
    </xf>
    <xf numFmtId="0" fontId="0" fillId="0" borderId="14" xfId="0" applyBorder="1" applyAlignment="1">
      <alignment vertical="center" shrinkToFit="1"/>
    </xf>
    <xf numFmtId="58" fontId="15" fillId="0" borderId="0" xfId="0" quotePrefix="1" applyNumberFormat="1" applyFont="1" applyBorder="1" applyAlignment="1">
      <alignment vertical="center" shrinkToFit="1"/>
    </xf>
    <xf numFmtId="0" fontId="15" fillId="0" borderId="21" xfId="0" applyFont="1" applyBorder="1" applyAlignment="1">
      <alignment vertical="center"/>
    </xf>
    <xf numFmtId="0" fontId="15" fillId="0" borderId="37" xfId="0" applyFont="1" applyBorder="1" applyAlignment="1">
      <alignment vertical="center"/>
    </xf>
    <xf numFmtId="0" fontId="15" fillId="0" borderId="15" xfId="0" applyFont="1" applyBorder="1" applyAlignment="1">
      <alignment vertical="center"/>
    </xf>
    <xf numFmtId="0" fontId="17" fillId="0" borderId="24"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6" xfId="0" applyFont="1" applyBorder="1" applyAlignment="1">
      <alignment horizontal="center" vertical="center" shrinkToFit="1"/>
    </xf>
    <xf numFmtId="0" fontId="17" fillId="0" borderId="32" xfId="0" applyFont="1" applyBorder="1" applyAlignment="1">
      <alignment horizontal="center" vertical="center" wrapText="1"/>
    </xf>
    <xf numFmtId="0" fontId="17" fillId="0" borderId="20"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6" xfId="0" applyFont="1" applyBorder="1" applyAlignment="1">
      <alignment vertical="center" shrinkToFit="1"/>
    </xf>
    <xf numFmtId="0" fontId="17" fillId="0" borderId="21" xfId="0" applyFont="1" applyBorder="1" applyAlignment="1"/>
    <xf numFmtId="0" fontId="17" fillId="0" borderId="37" xfId="0" applyFont="1" applyBorder="1" applyAlignment="1"/>
    <xf numFmtId="0" fontId="17" fillId="0" borderId="15" xfId="0" applyFont="1" applyBorder="1" applyAlignment="1"/>
    <xf numFmtId="179" fontId="17" fillId="0" borderId="17" xfId="0" applyNumberFormat="1" applyFont="1" applyBorder="1" applyAlignment="1">
      <alignment horizontal="center" vertical="center" shrinkToFit="1"/>
    </xf>
    <xf numFmtId="179" fontId="17" fillId="0" borderId="18" xfId="0" applyNumberFormat="1"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 xfId="0" applyFont="1" applyBorder="1" applyAlignment="1">
      <alignment horizontal="center" vertical="center" shrinkToFit="1"/>
    </xf>
    <xf numFmtId="0" fontId="0" fillId="0" borderId="18" xfId="0" applyBorder="1" applyAlignment="1">
      <alignment horizontal="center" vertical="center" shrinkToFit="1"/>
    </xf>
    <xf numFmtId="0" fontId="17" fillId="0" borderId="24" xfId="0" applyFont="1" applyBorder="1" applyAlignment="1">
      <alignment horizontal="center" vertical="top" shrinkToFit="1"/>
    </xf>
    <xf numFmtId="0" fontId="17" fillId="0" borderId="36" xfId="0" applyFont="1" applyBorder="1" applyAlignment="1">
      <alignment horizontal="center" vertical="center" shrinkToFit="1"/>
    </xf>
    <xf numFmtId="0" fontId="17" fillId="0" borderId="24" xfId="0" applyFont="1" applyBorder="1" applyAlignment="1">
      <alignment vertical="center" shrinkToFit="1"/>
    </xf>
    <xf numFmtId="0" fontId="0" fillId="0" borderId="24" xfId="0" applyBorder="1" applyAlignment="1">
      <alignment vertical="center" shrinkToFit="1"/>
    </xf>
    <xf numFmtId="0" fontId="17" fillId="0" borderId="20" xfId="0" applyFont="1" applyBorder="1" applyAlignment="1">
      <alignment vertical="center" shrinkToFit="1"/>
    </xf>
    <xf numFmtId="0" fontId="0" fillId="0" borderId="36" xfId="0" applyBorder="1" applyAlignment="1">
      <alignment vertical="center" shrinkToFit="1"/>
    </xf>
  </cellXfs>
  <cellStyles count="177">
    <cellStyle name="0" xfId="1"/>
    <cellStyle name="20% - アクセント 1" xfId="2" builtinId="30" customBuiltin="1"/>
    <cellStyle name="20% - アクセント 1 2" xfId="119"/>
    <cellStyle name="20% - アクセント 1 3" xfId="57"/>
    <cellStyle name="20% - アクセント 2" xfId="3" builtinId="34" customBuiltin="1"/>
    <cellStyle name="20% - アクセント 2 2" xfId="123"/>
    <cellStyle name="20% - アクセント 2 3" xfId="58"/>
    <cellStyle name="20% - アクセント 3" xfId="4" builtinId="38" customBuiltin="1"/>
    <cellStyle name="20% - アクセント 3 2" xfId="127"/>
    <cellStyle name="20% - アクセント 3 3" xfId="59"/>
    <cellStyle name="20% - アクセント 4" xfId="5" builtinId="42" customBuiltin="1"/>
    <cellStyle name="20% - アクセント 4 2" xfId="131"/>
    <cellStyle name="20% - アクセント 4 3" xfId="60"/>
    <cellStyle name="20% - アクセント 5" xfId="6" builtinId="46" customBuiltin="1"/>
    <cellStyle name="20% - アクセント 5 2" xfId="135"/>
    <cellStyle name="20% - アクセント 5 3" xfId="61"/>
    <cellStyle name="20% - アクセント 6" xfId="7" builtinId="50" customBuiltin="1"/>
    <cellStyle name="20% - アクセント 6 2" xfId="139"/>
    <cellStyle name="20% - アクセント 6 3" xfId="62"/>
    <cellStyle name="40% - アクセント 1" xfId="8" builtinId="31" customBuiltin="1"/>
    <cellStyle name="40% - アクセント 1 2" xfId="120"/>
    <cellStyle name="40% - アクセント 1 3" xfId="63"/>
    <cellStyle name="40% - アクセント 2" xfId="9" builtinId="35" customBuiltin="1"/>
    <cellStyle name="40% - アクセント 2 2" xfId="124"/>
    <cellStyle name="40% - アクセント 2 3" xfId="64"/>
    <cellStyle name="40% - アクセント 3" xfId="10" builtinId="39" customBuiltin="1"/>
    <cellStyle name="40% - アクセント 3 2" xfId="128"/>
    <cellStyle name="40% - アクセント 3 3" xfId="65"/>
    <cellStyle name="40% - アクセント 4" xfId="11" builtinId="43" customBuiltin="1"/>
    <cellStyle name="40% - アクセント 4 2" xfId="132"/>
    <cellStyle name="40% - アクセント 4 3" xfId="66"/>
    <cellStyle name="40% - アクセント 5" xfId="12" builtinId="47" customBuiltin="1"/>
    <cellStyle name="40% - アクセント 5 2" xfId="136"/>
    <cellStyle name="40% - アクセント 5 3" xfId="67"/>
    <cellStyle name="40% - アクセント 6" xfId="13" builtinId="51" customBuiltin="1"/>
    <cellStyle name="40% - アクセント 6 2" xfId="140"/>
    <cellStyle name="40% - アクセント 6 3" xfId="68"/>
    <cellStyle name="60% - アクセント 1" xfId="14" builtinId="32" customBuiltin="1"/>
    <cellStyle name="60% - アクセント 1 2" xfId="121"/>
    <cellStyle name="60% - アクセント 1 3" xfId="69"/>
    <cellStyle name="60% - アクセント 2" xfId="15" builtinId="36" customBuiltin="1"/>
    <cellStyle name="60% - アクセント 2 2" xfId="125"/>
    <cellStyle name="60% - アクセント 2 3" xfId="70"/>
    <cellStyle name="60% - アクセント 3" xfId="16" builtinId="40" customBuiltin="1"/>
    <cellStyle name="60% - アクセント 3 2" xfId="129"/>
    <cellStyle name="60% - アクセント 3 3" xfId="71"/>
    <cellStyle name="60% - アクセント 4" xfId="17" builtinId="44" customBuiltin="1"/>
    <cellStyle name="60% - アクセント 4 2" xfId="133"/>
    <cellStyle name="60% - アクセント 4 3" xfId="72"/>
    <cellStyle name="60% - アクセント 5" xfId="18" builtinId="48" customBuiltin="1"/>
    <cellStyle name="60% - アクセント 5 2" xfId="137"/>
    <cellStyle name="60% - アクセント 5 3" xfId="73"/>
    <cellStyle name="60% - アクセント 6" xfId="19" builtinId="52" customBuiltin="1"/>
    <cellStyle name="60% - アクセント 6 2" xfId="141"/>
    <cellStyle name="60% - アクセント 6 3" xfId="74"/>
    <cellStyle name="Calc Currency (0)" xfId="20"/>
    <cellStyle name="Header1" xfId="21"/>
    <cellStyle name="Header2" xfId="22"/>
    <cellStyle name="Normal_#18-Internet" xfId="23"/>
    <cellStyle name="アクセント 1" xfId="24" builtinId="29" customBuiltin="1"/>
    <cellStyle name="アクセント 1 2" xfId="118"/>
    <cellStyle name="アクセント 1 3" xfId="75"/>
    <cellStyle name="アクセント 2" xfId="25" builtinId="33" customBuiltin="1"/>
    <cellStyle name="アクセント 2 2" xfId="122"/>
    <cellStyle name="アクセント 2 3" xfId="76"/>
    <cellStyle name="アクセント 3" xfId="26" builtinId="37" customBuiltin="1"/>
    <cellStyle name="アクセント 3 2" xfId="126"/>
    <cellStyle name="アクセント 3 3" xfId="77"/>
    <cellStyle name="アクセント 4" xfId="27" builtinId="41" customBuiltin="1"/>
    <cellStyle name="アクセント 4 2" xfId="130"/>
    <cellStyle name="アクセント 4 3" xfId="78"/>
    <cellStyle name="アクセント 5" xfId="28" builtinId="45" customBuiltin="1"/>
    <cellStyle name="アクセント 5 2" xfId="134"/>
    <cellStyle name="アクセント 5 3" xfId="79"/>
    <cellStyle name="アクセント 6" xfId="29" builtinId="49" customBuiltin="1"/>
    <cellStyle name="アクセント 6 2" xfId="138"/>
    <cellStyle name="アクセント 6 3" xfId="80"/>
    <cellStyle name="タイトル" xfId="30" builtinId="15" customBuiltin="1"/>
    <cellStyle name="タイトル 2" xfId="101"/>
    <cellStyle name="タイトル 3" xfId="81"/>
    <cellStyle name="チェック セル" xfId="31" builtinId="23" customBuiltin="1"/>
    <cellStyle name="チェック セル 2" xfId="113"/>
    <cellStyle name="チェック セル 3" xfId="82"/>
    <cellStyle name="どちらでもない" xfId="32" builtinId="28" customBuiltin="1"/>
    <cellStyle name="どちらでもない 2" xfId="108"/>
    <cellStyle name="どちらでもない 3" xfId="83"/>
    <cellStyle name="パーセント 2" xfId="163"/>
    <cellStyle name="ハイパーリンク" xfId="172" builtinId="8"/>
    <cellStyle name="ハイパーリンク 2" xfId="176"/>
    <cellStyle name="メモ" xfId="33" builtinId="10" customBuiltin="1"/>
    <cellStyle name="メモ 2" xfId="115"/>
    <cellStyle name="メモ 3" xfId="84"/>
    <cellStyle name="リンク セル" xfId="34" builtinId="24" customBuiltin="1"/>
    <cellStyle name="リンク セル 2" xfId="112"/>
    <cellStyle name="リンク セル 3" xfId="85"/>
    <cellStyle name="悪い" xfId="35" builtinId="27" customBuiltin="1"/>
    <cellStyle name="悪い 2" xfId="107"/>
    <cellStyle name="悪い 3" xfId="86"/>
    <cellStyle name="計算" xfId="36" builtinId="22" customBuiltin="1"/>
    <cellStyle name="計算 2" xfId="111"/>
    <cellStyle name="計算 3" xfId="87"/>
    <cellStyle name="警告文" xfId="37" builtinId="11" customBuiltin="1"/>
    <cellStyle name="警告文 2" xfId="114"/>
    <cellStyle name="警告文 3" xfId="88"/>
    <cellStyle name="桁区切り" xfId="38" builtinId="6"/>
    <cellStyle name="桁区切り 2" xfId="147"/>
    <cellStyle name="桁区切り 3" xfId="56"/>
    <cellStyle name="桁区切り 4" xfId="144"/>
    <cellStyle name="桁区切り 5" xfId="159"/>
    <cellStyle name="桁区切り 6" xfId="161"/>
    <cellStyle name="桁区切り 7" xfId="155"/>
    <cellStyle name="見出し 1" xfId="39" builtinId="16" customBuiltin="1"/>
    <cellStyle name="見出し 1 2" xfId="102"/>
    <cellStyle name="見出し 1 3" xfId="89"/>
    <cellStyle name="見出し 2" xfId="40" builtinId="17" customBuiltin="1"/>
    <cellStyle name="見出し 2 2" xfId="103"/>
    <cellStyle name="見出し 2 3" xfId="90"/>
    <cellStyle name="見出し 3" xfId="41" builtinId="18" customBuiltin="1"/>
    <cellStyle name="見出し 3 2" xfId="104"/>
    <cellStyle name="見出し 3 3" xfId="91"/>
    <cellStyle name="見出し 4" xfId="42" builtinId="19" customBuiltin="1"/>
    <cellStyle name="見出し 4 2" xfId="105"/>
    <cellStyle name="見出し 4 3" xfId="92"/>
    <cellStyle name="集計" xfId="43" builtinId="25" customBuiltin="1"/>
    <cellStyle name="集計 2" xfId="117"/>
    <cellStyle name="集計 3" xfId="93"/>
    <cellStyle name="出力" xfId="44" builtinId="21" customBuiltin="1"/>
    <cellStyle name="出力 2" xfId="110"/>
    <cellStyle name="出力 3" xfId="94"/>
    <cellStyle name="説明文" xfId="45" builtinId="53" customBuiltin="1"/>
    <cellStyle name="説明文 2" xfId="116"/>
    <cellStyle name="説明文 3" xfId="95"/>
    <cellStyle name="通貨 2" xfId="148"/>
    <cellStyle name="通貨 2 2" xfId="154"/>
    <cellStyle name="通貨 3" xfId="143"/>
    <cellStyle name="入力" xfId="46" builtinId="20" customBuiltin="1"/>
    <cellStyle name="入力 2" xfId="109"/>
    <cellStyle name="入力 3" xfId="96"/>
    <cellStyle name="標準" xfId="0" builtinId="0"/>
    <cellStyle name="標準 10" xfId="157"/>
    <cellStyle name="標準 11" xfId="158"/>
    <cellStyle name="標準 12" xfId="160"/>
    <cellStyle name="標準 13" xfId="162"/>
    <cellStyle name="標準 14" xfId="164"/>
    <cellStyle name="標準 15" xfId="165"/>
    <cellStyle name="標準 16" xfId="166"/>
    <cellStyle name="標準 16 2" xfId="170"/>
    <cellStyle name="標準 17" xfId="167"/>
    <cellStyle name="標準 18" xfId="168"/>
    <cellStyle name="標準 19" xfId="169"/>
    <cellStyle name="標準 2" xfId="47"/>
    <cellStyle name="標準 2 2" xfId="54"/>
    <cellStyle name="標準 2 2 2" xfId="153"/>
    <cellStyle name="標準 2 2 3" xfId="146"/>
    <cellStyle name="標準 2 3" xfId="152"/>
    <cellStyle name="標準 2 4" xfId="98"/>
    <cellStyle name="標準 20" xfId="171"/>
    <cellStyle name="標準 21" xfId="174"/>
    <cellStyle name="標準 22" xfId="175"/>
    <cellStyle name="標準 3" xfId="48"/>
    <cellStyle name="標準 3 2" xfId="145"/>
    <cellStyle name="標準 3 3" xfId="99"/>
    <cellStyle name="標準 4" xfId="53"/>
    <cellStyle name="標準 4 2" xfId="55"/>
    <cellStyle name="標準 4 3" xfId="100"/>
    <cellStyle name="標準 5" xfId="142"/>
    <cellStyle name="標準 6" xfId="149"/>
    <cellStyle name="標準 7" xfId="150"/>
    <cellStyle name="標準 8" xfId="151"/>
    <cellStyle name="標準 9" xfId="156"/>
    <cellStyle name="標準_簡易な施工計画履行協議書（流域試行様式H20）" xfId="49"/>
    <cellStyle name="標準_工程表様式 2" xfId="173"/>
    <cellStyle name="標準_電気保安技術者届出" xfId="50"/>
    <cellStyle name="未定義" xfId="51"/>
    <cellStyle name="良い" xfId="52" builtinId="26" customBuiltin="1"/>
    <cellStyle name="良い 2" xfId="106"/>
    <cellStyle name="良い 3" xfId="97"/>
  </cellStyles>
  <dxfs count="5">
    <dxf>
      <font>
        <condense val="0"/>
        <extend val="0"/>
        <color indexed="17"/>
      </font>
      <fill>
        <patternFill>
          <bgColor indexed="17"/>
        </patternFill>
      </fill>
    </dxf>
    <dxf>
      <font>
        <condense val="0"/>
        <extend val="0"/>
        <color indexed="13"/>
      </font>
      <fill>
        <patternFill>
          <bgColor indexed="13"/>
        </patternFill>
      </fill>
    </dxf>
    <dxf>
      <font>
        <condense val="0"/>
        <extend val="0"/>
        <color indexed="14"/>
      </font>
      <fill>
        <patternFill>
          <bgColor indexed="14"/>
        </patternFill>
      </fill>
    </dxf>
    <dxf>
      <fill>
        <patternFill>
          <bgColor indexed="13"/>
        </patternFill>
      </fill>
    </dxf>
    <dxf>
      <fill>
        <patternFill>
          <bgColor indexed="14"/>
        </patternFill>
      </fill>
    </dxf>
  </dxfs>
  <tableStyles count="0" defaultTableStyle="TableStyleMedium9" defaultPivotStyle="PivotStyleLight16"/>
  <colors>
    <mruColors>
      <color rgb="FFFFFF99"/>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hyperlink" Target="#&#20837;&#21147;&#12471;&#12540;&#12488;!A1"/></Relationships>
</file>

<file path=xl/drawings/_rels/drawing10.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11.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12.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13.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14.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15.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16.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17.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18.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19.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20.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21.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22.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23.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24.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25.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26.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27.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28.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29.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30.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31.xml.rels><?xml version="1.0" encoding="UTF-8" standalone="yes"?>
<Relationships xmlns="http://schemas.openxmlformats.org/package/2006/relationships"><Relationship Id="rId2" Type="http://schemas.openxmlformats.org/officeDocument/2006/relationships/hyperlink" Target="#&#19968;&#35239;!A1"/><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33.xml.rels><?xml version="1.0" encoding="UTF-8" standalone="yes"?>
<Relationships xmlns="http://schemas.openxmlformats.org/package/2006/relationships"><Relationship Id="rId2" Type="http://schemas.openxmlformats.org/officeDocument/2006/relationships/hyperlink" Target="#&#19968;&#35239;!A1"/><Relationship Id="rId1" Type="http://schemas.openxmlformats.org/officeDocument/2006/relationships/image" Target="../media/image3.emf"/></Relationships>
</file>

<file path=xl/drawings/_rels/drawing34.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35.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36.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37.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38.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39.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40.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41.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42.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43.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44.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45.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46.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47.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48.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49.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50.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19968;&#35239;!A1"/></Relationships>
</file>

<file path=xl/drawings/_rels/drawing8.xml.rels><?xml version="1.0" encoding="UTF-8" standalone="yes"?>
<Relationships xmlns="http://schemas.openxmlformats.org/package/2006/relationships"><Relationship Id="rId2" Type="http://schemas.openxmlformats.org/officeDocument/2006/relationships/hyperlink" Target="#&#19968;&#35239;!A1"/><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hyperlink" Target="#&#19968;&#35239;!A1"/></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0</xdr:rowOff>
    </xdr:from>
    <xdr:to>
      <xdr:col>10</xdr:col>
      <xdr:colOff>600075</xdr:colOff>
      <xdr:row>10</xdr:row>
      <xdr:rowOff>95250</xdr:rowOff>
    </xdr:to>
    <xdr:sp macro="" textlink="">
      <xdr:nvSpPr>
        <xdr:cNvPr id="2" name="角丸四角形 1">
          <a:hlinkClick xmlns:r="http://schemas.openxmlformats.org/officeDocument/2006/relationships" r:id="rId1"/>
        </xdr:cNvPr>
        <xdr:cNvSpPr/>
      </xdr:nvSpPr>
      <xdr:spPr bwMode="auto">
        <a:xfrm>
          <a:off x="8543925" y="1238250"/>
          <a:ext cx="1971675" cy="857250"/>
        </a:xfrm>
        <a:prstGeom prst="roundRect">
          <a:avLst/>
        </a:prstGeom>
        <a:solidFill>
          <a:srgbClr val="FFC000"/>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入力へ戻る</a:t>
          </a:r>
          <a:endParaRPr kumimoji="1" lang="ja-JP" altLang="en-US" sz="1100" u="sng">
            <a:solidFill>
              <a:srgbClr val="0070C0"/>
            </a:solidFill>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12</xdr:col>
      <xdr:colOff>114300</xdr:colOff>
      <xdr:row>5</xdr:row>
      <xdr:rowOff>85725</xdr:rowOff>
    </xdr:from>
    <xdr:to>
      <xdr:col>15</xdr:col>
      <xdr:colOff>46945</xdr:colOff>
      <xdr:row>8</xdr:row>
      <xdr:rowOff>31976</xdr:rowOff>
    </xdr:to>
    <xdr:sp macro="" textlink="">
      <xdr:nvSpPr>
        <xdr:cNvPr id="3" name="角丸四角形 2">
          <a:hlinkClick xmlns:r="http://schemas.openxmlformats.org/officeDocument/2006/relationships" r:id="rId1"/>
        </xdr:cNvPr>
        <xdr:cNvSpPr/>
      </xdr:nvSpPr>
      <xdr:spPr bwMode="auto">
        <a:xfrm>
          <a:off x="7077075" y="1133475"/>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16</xdr:col>
      <xdr:colOff>403411</xdr:colOff>
      <xdr:row>6</xdr:row>
      <xdr:rowOff>190500</xdr:rowOff>
    </xdr:from>
    <xdr:to>
      <xdr:col>19</xdr:col>
      <xdr:colOff>342780</xdr:colOff>
      <xdr:row>10</xdr:row>
      <xdr:rowOff>76240</xdr:rowOff>
    </xdr:to>
    <xdr:sp macro="" textlink="">
      <xdr:nvSpPr>
        <xdr:cNvPr id="3" name="角丸四角形 2">
          <a:hlinkClick xmlns:r="http://schemas.openxmlformats.org/officeDocument/2006/relationships" r:id="rId1"/>
        </xdr:cNvPr>
        <xdr:cNvSpPr/>
      </xdr:nvSpPr>
      <xdr:spPr bwMode="auto">
        <a:xfrm>
          <a:off x="7384676" y="1467971"/>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400050</xdr:rowOff>
    </xdr:to>
    <xdr:sp macro="" textlink="">
      <xdr:nvSpPr>
        <xdr:cNvPr id="2" name="Line 1"/>
        <xdr:cNvSpPr>
          <a:spLocks noChangeShapeType="1"/>
        </xdr:cNvSpPr>
      </xdr:nvSpPr>
      <xdr:spPr bwMode="auto">
        <a:xfrm>
          <a:off x="2971800" y="6829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209550</xdr:colOff>
      <xdr:row>19</xdr:row>
      <xdr:rowOff>209550</xdr:rowOff>
    </xdr:to>
    <xdr:sp macro="" textlink="">
      <xdr:nvSpPr>
        <xdr:cNvPr id="3" name="Line 2"/>
        <xdr:cNvSpPr>
          <a:spLocks noChangeShapeType="1"/>
        </xdr:cNvSpPr>
      </xdr:nvSpPr>
      <xdr:spPr bwMode="auto">
        <a:xfrm>
          <a:off x="2971800" y="7019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19</xdr:row>
      <xdr:rowOff>19050</xdr:rowOff>
    </xdr:from>
    <xdr:to>
      <xdr:col>3</xdr:col>
      <xdr:colOff>209550</xdr:colOff>
      <xdr:row>27</xdr:row>
      <xdr:rowOff>1050</xdr:rowOff>
    </xdr:to>
    <xdr:sp macro="" textlink="">
      <xdr:nvSpPr>
        <xdr:cNvPr id="4" name="Line 3"/>
        <xdr:cNvSpPr>
          <a:spLocks noChangeShapeType="1"/>
        </xdr:cNvSpPr>
      </xdr:nvSpPr>
      <xdr:spPr bwMode="auto">
        <a:xfrm>
          <a:off x="3943350" y="6829425"/>
          <a:ext cx="0" cy="30300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19</xdr:row>
      <xdr:rowOff>0</xdr:rowOff>
    </xdr:from>
    <xdr:to>
      <xdr:col>3</xdr:col>
      <xdr:colOff>361950</xdr:colOff>
      <xdr:row>19</xdr:row>
      <xdr:rowOff>0</xdr:rowOff>
    </xdr:to>
    <xdr:sp macro="" textlink="">
      <xdr:nvSpPr>
        <xdr:cNvPr id="5" name="Line 4"/>
        <xdr:cNvSpPr>
          <a:spLocks noChangeShapeType="1"/>
        </xdr:cNvSpPr>
      </xdr:nvSpPr>
      <xdr:spPr bwMode="auto">
        <a:xfrm>
          <a:off x="3962400" y="6810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27</xdr:row>
      <xdr:rowOff>0</xdr:rowOff>
    </xdr:from>
    <xdr:to>
      <xdr:col>6</xdr:col>
      <xdr:colOff>19050</xdr:colOff>
      <xdr:row>27</xdr:row>
      <xdr:rowOff>0</xdr:rowOff>
    </xdr:to>
    <xdr:sp macro="" textlink="">
      <xdr:nvSpPr>
        <xdr:cNvPr id="6" name="Line 6"/>
        <xdr:cNvSpPr>
          <a:spLocks noChangeShapeType="1"/>
        </xdr:cNvSpPr>
      </xdr:nvSpPr>
      <xdr:spPr bwMode="auto">
        <a:xfrm>
          <a:off x="3962400" y="9858375"/>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13</xdr:row>
      <xdr:rowOff>371475</xdr:rowOff>
    </xdr:from>
    <xdr:to>
      <xdr:col>5</xdr:col>
      <xdr:colOff>342900</xdr:colOff>
      <xdr:row>13</xdr:row>
      <xdr:rowOff>371475</xdr:rowOff>
    </xdr:to>
    <xdr:sp macro="" textlink="">
      <xdr:nvSpPr>
        <xdr:cNvPr id="7" name="Line 7"/>
        <xdr:cNvSpPr>
          <a:spLocks noChangeShapeType="1"/>
        </xdr:cNvSpPr>
      </xdr:nvSpPr>
      <xdr:spPr bwMode="auto">
        <a:xfrm flipV="1">
          <a:off x="6429375" y="48958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219075</xdr:colOff>
      <xdr:row>40</xdr:row>
      <xdr:rowOff>19050</xdr:rowOff>
    </xdr:from>
    <xdr:to>
      <xdr:col>5</xdr:col>
      <xdr:colOff>333375</xdr:colOff>
      <xdr:row>40</xdr:row>
      <xdr:rowOff>19050</xdr:rowOff>
    </xdr:to>
    <xdr:sp macro="" textlink="">
      <xdr:nvSpPr>
        <xdr:cNvPr id="8" name="Line 8"/>
        <xdr:cNvSpPr>
          <a:spLocks noChangeShapeType="1"/>
        </xdr:cNvSpPr>
      </xdr:nvSpPr>
      <xdr:spPr bwMode="auto">
        <a:xfrm>
          <a:off x="6457950" y="148304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13</xdr:row>
      <xdr:rowOff>371475</xdr:rowOff>
    </xdr:from>
    <xdr:to>
      <xdr:col>5</xdr:col>
      <xdr:colOff>190500</xdr:colOff>
      <xdr:row>40</xdr:row>
      <xdr:rowOff>9525</xdr:rowOff>
    </xdr:to>
    <xdr:sp macro="" textlink="">
      <xdr:nvSpPr>
        <xdr:cNvPr id="9" name="Line 10"/>
        <xdr:cNvSpPr>
          <a:spLocks noChangeShapeType="1"/>
        </xdr:cNvSpPr>
      </xdr:nvSpPr>
      <xdr:spPr bwMode="auto">
        <a:xfrm>
          <a:off x="6429375" y="4895850"/>
          <a:ext cx="0" cy="9925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6185</xdr:colOff>
      <xdr:row>13</xdr:row>
      <xdr:rowOff>380149</xdr:rowOff>
    </xdr:from>
    <xdr:to>
      <xdr:col>12</xdr:col>
      <xdr:colOff>6185</xdr:colOff>
      <xdr:row>42</xdr:row>
      <xdr:rowOff>18199</xdr:rowOff>
    </xdr:to>
    <xdr:sp macro="" textlink="">
      <xdr:nvSpPr>
        <xdr:cNvPr id="10" name="Line 10"/>
        <xdr:cNvSpPr>
          <a:spLocks noChangeShapeType="1"/>
        </xdr:cNvSpPr>
      </xdr:nvSpPr>
      <xdr:spPr bwMode="auto">
        <a:xfrm>
          <a:off x="9888373" y="4898571"/>
          <a:ext cx="0" cy="10687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12</xdr:col>
      <xdr:colOff>290466</xdr:colOff>
      <xdr:row>14</xdr:row>
      <xdr:rowOff>0</xdr:rowOff>
    </xdr:to>
    <xdr:sp macro="" textlink="">
      <xdr:nvSpPr>
        <xdr:cNvPr id="11" name="Line 2"/>
        <xdr:cNvSpPr>
          <a:spLocks noChangeShapeType="1"/>
        </xdr:cNvSpPr>
      </xdr:nvSpPr>
      <xdr:spPr bwMode="auto">
        <a:xfrm>
          <a:off x="9591675" y="4905375"/>
          <a:ext cx="58574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28</xdr:row>
      <xdr:rowOff>0</xdr:rowOff>
    </xdr:from>
    <xdr:to>
      <xdr:col>12</xdr:col>
      <xdr:colOff>290466</xdr:colOff>
      <xdr:row>28</xdr:row>
      <xdr:rowOff>0</xdr:rowOff>
    </xdr:to>
    <xdr:sp macro="" textlink="">
      <xdr:nvSpPr>
        <xdr:cNvPr id="12" name="Line 2"/>
        <xdr:cNvSpPr>
          <a:spLocks noChangeShapeType="1"/>
        </xdr:cNvSpPr>
      </xdr:nvSpPr>
      <xdr:spPr bwMode="auto">
        <a:xfrm>
          <a:off x="9591675" y="9858375"/>
          <a:ext cx="58574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42</xdr:row>
      <xdr:rowOff>0</xdr:rowOff>
    </xdr:from>
    <xdr:to>
      <xdr:col>12</xdr:col>
      <xdr:colOff>290466</xdr:colOff>
      <xdr:row>42</xdr:row>
      <xdr:rowOff>0</xdr:rowOff>
    </xdr:to>
    <xdr:sp macro="" textlink="">
      <xdr:nvSpPr>
        <xdr:cNvPr id="13" name="Line 2"/>
        <xdr:cNvSpPr>
          <a:spLocks noChangeShapeType="1"/>
        </xdr:cNvSpPr>
      </xdr:nvSpPr>
      <xdr:spPr bwMode="auto">
        <a:xfrm>
          <a:off x="9591675" y="14811375"/>
          <a:ext cx="58574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14</xdr:row>
      <xdr:rowOff>0</xdr:rowOff>
    </xdr:from>
    <xdr:to>
      <xdr:col>19</xdr:col>
      <xdr:colOff>0</xdr:colOff>
      <xdr:row>42</xdr:row>
      <xdr:rowOff>19050</xdr:rowOff>
    </xdr:to>
    <xdr:sp macro="" textlink="">
      <xdr:nvSpPr>
        <xdr:cNvPr id="14" name="Line 10"/>
        <xdr:cNvSpPr>
          <a:spLocks noChangeShapeType="1"/>
        </xdr:cNvSpPr>
      </xdr:nvSpPr>
      <xdr:spPr bwMode="auto">
        <a:xfrm>
          <a:off x="13468350" y="4905375"/>
          <a:ext cx="0" cy="9925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14</xdr:row>
      <xdr:rowOff>0</xdr:rowOff>
    </xdr:from>
    <xdr:to>
      <xdr:col>19</xdr:col>
      <xdr:colOff>290466</xdr:colOff>
      <xdr:row>14</xdr:row>
      <xdr:rowOff>0</xdr:rowOff>
    </xdr:to>
    <xdr:sp macro="" textlink="">
      <xdr:nvSpPr>
        <xdr:cNvPr id="15" name="Line 2"/>
        <xdr:cNvSpPr>
          <a:spLocks noChangeShapeType="1"/>
        </xdr:cNvSpPr>
      </xdr:nvSpPr>
      <xdr:spPr bwMode="auto">
        <a:xfrm>
          <a:off x="13182600" y="4905375"/>
          <a:ext cx="57621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28</xdr:row>
      <xdr:rowOff>0</xdr:rowOff>
    </xdr:from>
    <xdr:to>
      <xdr:col>19</xdr:col>
      <xdr:colOff>290466</xdr:colOff>
      <xdr:row>28</xdr:row>
      <xdr:rowOff>0</xdr:rowOff>
    </xdr:to>
    <xdr:sp macro="" textlink="">
      <xdr:nvSpPr>
        <xdr:cNvPr id="16" name="Line 2"/>
        <xdr:cNvSpPr>
          <a:spLocks noChangeShapeType="1"/>
        </xdr:cNvSpPr>
      </xdr:nvSpPr>
      <xdr:spPr bwMode="auto">
        <a:xfrm>
          <a:off x="13182600" y="9858375"/>
          <a:ext cx="57621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42</xdr:row>
      <xdr:rowOff>0</xdr:rowOff>
    </xdr:from>
    <xdr:to>
      <xdr:col>19</xdr:col>
      <xdr:colOff>290466</xdr:colOff>
      <xdr:row>42</xdr:row>
      <xdr:rowOff>0</xdr:rowOff>
    </xdr:to>
    <xdr:sp macro="" textlink="">
      <xdr:nvSpPr>
        <xdr:cNvPr id="17" name="Line 2"/>
        <xdr:cNvSpPr>
          <a:spLocks noChangeShapeType="1"/>
        </xdr:cNvSpPr>
      </xdr:nvSpPr>
      <xdr:spPr bwMode="auto">
        <a:xfrm>
          <a:off x="13182600" y="14811375"/>
          <a:ext cx="57621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14</xdr:row>
      <xdr:rowOff>0</xdr:rowOff>
    </xdr:from>
    <xdr:to>
      <xdr:col>26</xdr:col>
      <xdr:colOff>0</xdr:colOff>
      <xdr:row>42</xdr:row>
      <xdr:rowOff>19050</xdr:rowOff>
    </xdr:to>
    <xdr:sp macro="" textlink="">
      <xdr:nvSpPr>
        <xdr:cNvPr id="18" name="Line 10"/>
        <xdr:cNvSpPr>
          <a:spLocks noChangeShapeType="1"/>
        </xdr:cNvSpPr>
      </xdr:nvSpPr>
      <xdr:spPr bwMode="auto">
        <a:xfrm>
          <a:off x="17068800" y="4905375"/>
          <a:ext cx="0" cy="9925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14</xdr:row>
      <xdr:rowOff>0</xdr:rowOff>
    </xdr:from>
    <xdr:to>
      <xdr:col>26</xdr:col>
      <xdr:colOff>290466</xdr:colOff>
      <xdr:row>14</xdr:row>
      <xdr:rowOff>0</xdr:rowOff>
    </xdr:to>
    <xdr:sp macro="" textlink="">
      <xdr:nvSpPr>
        <xdr:cNvPr id="19" name="Line 2"/>
        <xdr:cNvSpPr>
          <a:spLocks noChangeShapeType="1"/>
        </xdr:cNvSpPr>
      </xdr:nvSpPr>
      <xdr:spPr bwMode="auto">
        <a:xfrm>
          <a:off x="16754475" y="4905375"/>
          <a:ext cx="60479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28</xdr:row>
      <xdr:rowOff>0</xdr:rowOff>
    </xdr:from>
    <xdr:to>
      <xdr:col>26</xdr:col>
      <xdr:colOff>290466</xdr:colOff>
      <xdr:row>28</xdr:row>
      <xdr:rowOff>0</xdr:rowOff>
    </xdr:to>
    <xdr:sp macro="" textlink="">
      <xdr:nvSpPr>
        <xdr:cNvPr id="20" name="Line 2"/>
        <xdr:cNvSpPr>
          <a:spLocks noChangeShapeType="1"/>
        </xdr:cNvSpPr>
      </xdr:nvSpPr>
      <xdr:spPr bwMode="auto">
        <a:xfrm>
          <a:off x="16754475" y="9858375"/>
          <a:ext cx="60479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42</xdr:row>
      <xdr:rowOff>15875</xdr:rowOff>
    </xdr:from>
    <xdr:to>
      <xdr:col>26</xdr:col>
      <xdr:colOff>290466</xdr:colOff>
      <xdr:row>42</xdr:row>
      <xdr:rowOff>15875</xdr:rowOff>
    </xdr:to>
    <xdr:sp macro="" textlink="">
      <xdr:nvSpPr>
        <xdr:cNvPr id="21" name="Line 2"/>
        <xdr:cNvSpPr>
          <a:spLocks noChangeShapeType="1"/>
        </xdr:cNvSpPr>
      </xdr:nvSpPr>
      <xdr:spPr bwMode="auto">
        <a:xfrm>
          <a:off x="16754475" y="14827250"/>
          <a:ext cx="60479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32</xdr:col>
      <xdr:colOff>381000</xdr:colOff>
      <xdr:row>5</xdr:row>
      <xdr:rowOff>269875</xdr:rowOff>
    </xdr:from>
    <xdr:to>
      <xdr:col>35</xdr:col>
      <xdr:colOff>323170</xdr:colOff>
      <xdr:row>7</xdr:row>
      <xdr:rowOff>305026</xdr:rowOff>
    </xdr:to>
    <xdr:sp macro="" textlink="">
      <xdr:nvSpPr>
        <xdr:cNvPr id="23" name="角丸四角形 22">
          <a:hlinkClick xmlns:r="http://schemas.openxmlformats.org/officeDocument/2006/relationships" r:id="rId1"/>
        </xdr:cNvPr>
        <xdr:cNvSpPr/>
      </xdr:nvSpPr>
      <xdr:spPr bwMode="auto">
        <a:xfrm>
          <a:off x="20748625" y="1635125"/>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xdr:col>
      <xdr:colOff>11906</xdr:colOff>
      <xdr:row>68</xdr:row>
      <xdr:rowOff>35721</xdr:rowOff>
    </xdr:from>
    <xdr:to>
      <xdr:col>83</xdr:col>
      <xdr:colOff>59531</xdr:colOff>
      <xdr:row>75</xdr:row>
      <xdr:rowOff>119064</xdr:rowOff>
    </xdr:to>
    <xdr:sp macro="" textlink="">
      <xdr:nvSpPr>
        <xdr:cNvPr id="2" name="Text Box 4"/>
        <xdr:cNvSpPr txBox="1">
          <a:spLocks noChangeArrowheads="1"/>
        </xdr:cNvSpPr>
      </xdr:nvSpPr>
      <xdr:spPr bwMode="auto">
        <a:xfrm>
          <a:off x="259556" y="11618121"/>
          <a:ext cx="14620875" cy="1150143"/>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42</xdr:col>
      <xdr:colOff>1166816</xdr:colOff>
      <xdr:row>135</xdr:row>
      <xdr:rowOff>99835</xdr:rowOff>
    </xdr:from>
    <xdr:to>
      <xdr:col>82</xdr:col>
      <xdr:colOff>75143</xdr:colOff>
      <xdr:row>141</xdr:row>
      <xdr:rowOff>47610</xdr:rowOff>
    </xdr:to>
    <xdr:sp macro="" textlink="">
      <xdr:nvSpPr>
        <xdr:cNvPr id="3" name="Text Box 1"/>
        <xdr:cNvSpPr txBox="1">
          <a:spLocks noChangeArrowheads="1"/>
        </xdr:cNvSpPr>
      </xdr:nvSpPr>
      <xdr:spPr bwMode="auto">
        <a:xfrm>
          <a:off x="7910516" y="22997935"/>
          <a:ext cx="6814077" cy="976475"/>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87</xdr:col>
      <xdr:colOff>0</xdr:colOff>
      <xdr:row>4</xdr:row>
      <xdr:rowOff>0</xdr:rowOff>
    </xdr:from>
    <xdr:to>
      <xdr:col>98</xdr:col>
      <xdr:colOff>44224</xdr:colOff>
      <xdr:row>8</xdr:row>
      <xdr:rowOff>153079</xdr:rowOff>
    </xdr:to>
    <xdr:sp macro="" textlink="">
      <xdr:nvSpPr>
        <xdr:cNvPr id="5" name="角丸四角形 4">
          <a:hlinkClick xmlns:r="http://schemas.openxmlformats.org/officeDocument/2006/relationships" r:id="rId1"/>
        </xdr:cNvPr>
        <xdr:cNvSpPr/>
      </xdr:nvSpPr>
      <xdr:spPr bwMode="auto">
        <a:xfrm>
          <a:off x="15961179" y="707571"/>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25</xdr:col>
      <xdr:colOff>166688</xdr:colOff>
      <xdr:row>2</xdr:row>
      <xdr:rowOff>178594</xdr:rowOff>
    </xdr:from>
    <xdr:to>
      <xdr:col>28</xdr:col>
      <xdr:colOff>85046</xdr:colOff>
      <xdr:row>5</xdr:row>
      <xdr:rowOff>229620</xdr:rowOff>
    </xdr:to>
    <xdr:sp macro="" textlink="">
      <xdr:nvSpPr>
        <xdr:cNvPr id="3" name="角丸四角形 2">
          <a:hlinkClick xmlns:r="http://schemas.openxmlformats.org/officeDocument/2006/relationships" r:id="rId1"/>
        </xdr:cNvPr>
        <xdr:cNvSpPr/>
      </xdr:nvSpPr>
      <xdr:spPr bwMode="auto">
        <a:xfrm>
          <a:off x="14632782" y="678657"/>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11</xdr:col>
      <xdr:colOff>0</xdr:colOff>
      <xdr:row>5</xdr:row>
      <xdr:rowOff>0</xdr:rowOff>
    </xdr:from>
    <xdr:to>
      <xdr:col>13</xdr:col>
      <xdr:colOff>608920</xdr:colOff>
      <xdr:row>8</xdr:row>
      <xdr:rowOff>158182</xdr:rowOff>
    </xdr:to>
    <xdr:sp macro="" textlink="">
      <xdr:nvSpPr>
        <xdr:cNvPr id="3" name="角丸四角形 2">
          <a:hlinkClick xmlns:r="http://schemas.openxmlformats.org/officeDocument/2006/relationships" r:id="rId1"/>
        </xdr:cNvPr>
        <xdr:cNvSpPr/>
      </xdr:nvSpPr>
      <xdr:spPr bwMode="auto">
        <a:xfrm>
          <a:off x="7465219" y="1059656"/>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12</xdr:col>
      <xdr:colOff>178593</xdr:colOff>
      <xdr:row>3</xdr:row>
      <xdr:rowOff>95250</xdr:rowOff>
    </xdr:from>
    <xdr:to>
      <xdr:col>15</xdr:col>
      <xdr:colOff>96951</xdr:colOff>
      <xdr:row>6</xdr:row>
      <xdr:rowOff>205807</xdr:rowOff>
    </xdr:to>
    <xdr:sp macro="" textlink="">
      <xdr:nvSpPr>
        <xdr:cNvPr id="3" name="角丸四角形 2">
          <a:hlinkClick xmlns:r="http://schemas.openxmlformats.org/officeDocument/2006/relationships" r:id="rId1"/>
        </xdr:cNvPr>
        <xdr:cNvSpPr/>
      </xdr:nvSpPr>
      <xdr:spPr bwMode="auto">
        <a:xfrm>
          <a:off x="6215062" y="773906"/>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12</xdr:col>
      <xdr:colOff>336177</xdr:colOff>
      <xdr:row>3</xdr:row>
      <xdr:rowOff>22412</xdr:rowOff>
    </xdr:from>
    <xdr:to>
      <xdr:col>15</xdr:col>
      <xdr:colOff>275546</xdr:colOff>
      <xdr:row>6</xdr:row>
      <xdr:rowOff>143475</xdr:rowOff>
    </xdr:to>
    <xdr:sp macro="" textlink="">
      <xdr:nvSpPr>
        <xdr:cNvPr id="3" name="角丸四角形 2">
          <a:hlinkClick xmlns:r="http://schemas.openxmlformats.org/officeDocument/2006/relationships" r:id="rId1"/>
        </xdr:cNvPr>
        <xdr:cNvSpPr/>
      </xdr:nvSpPr>
      <xdr:spPr bwMode="auto">
        <a:xfrm>
          <a:off x="6364942" y="728383"/>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10</xdr:col>
      <xdr:colOff>219075</xdr:colOff>
      <xdr:row>5</xdr:row>
      <xdr:rowOff>28575</xdr:rowOff>
    </xdr:from>
    <xdr:to>
      <xdr:col>13</xdr:col>
      <xdr:colOff>151720</xdr:colOff>
      <xdr:row>8</xdr:row>
      <xdr:rowOff>60551</xdr:rowOff>
    </xdr:to>
    <xdr:sp macro="" textlink="">
      <xdr:nvSpPr>
        <xdr:cNvPr id="3" name="角丸四角形 2">
          <a:hlinkClick xmlns:r="http://schemas.openxmlformats.org/officeDocument/2006/relationships" r:id="rId1"/>
        </xdr:cNvPr>
        <xdr:cNvSpPr/>
      </xdr:nvSpPr>
      <xdr:spPr bwMode="auto">
        <a:xfrm>
          <a:off x="6734175" y="112395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twoCellAnchor>
    <xdr:from>
      <xdr:col>1</xdr:col>
      <xdr:colOff>114300</xdr:colOff>
      <xdr:row>10</xdr:row>
      <xdr:rowOff>257174</xdr:rowOff>
    </xdr:from>
    <xdr:to>
      <xdr:col>1</xdr:col>
      <xdr:colOff>1133475</xdr:colOff>
      <xdr:row>12</xdr:row>
      <xdr:rowOff>76199</xdr:rowOff>
    </xdr:to>
    <xdr:sp macro="" textlink="">
      <xdr:nvSpPr>
        <xdr:cNvPr id="2" name="円/楕円 1"/>
        <xdr:cNvSpPr/>
      </xdr:nvSpPr>
      <xdr:spPr bwMode="auto">
        <a:xfrm>
          <a:off x="847725" y="2705099"/>
          <a:ext cx="1019175" cy="447675"/>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257175</xdr:colOff>
      <xdr:row>8</xdr:row>
      <xdr:rowOff>209550</xdr:rowOff>
    </xdr:from>
    <xdr:ext cx="6252033" cy="392415"/>
    <xdr:sp macro="" textlink="">
      <xdr:nvSpPr>
        <xdr:cNvPr id="4" name="テキスト ボックス 3"/>
        <xdr:cNvSpPr txBox="1"/>
      </xdr:nvSpPr>
      <xdr:spPr>
        <a:xfrm>
          <a:off x="6772275" y="2133600"/>
          <a:ext cx="6252033" cy="39241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t>施工計画・機器・施工それぞれで第１回第２回と作成すること</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14</xdr:col>
      <xdr:colOff>0</xdr:colOff>
      <xdr:row>5</xdr:row>
      <xdr:rowOff>0</xdr:rowOff>
    </xdr:from>
    <xdr:to>
      <xdr:col>16</xdr:col>
      <xdr:colOff>618445</xdr:colOff>
      <xdr:row>10</xdr:row>
      <xdr:rowOff>3401</xdr:rowOff>
    </xdr:to>
    <xdr:sp macro="" textlink="">
      <xdr:nvSpPr>
        <xdr:cNvPr id="3" name="角丸四角形 2">
          <a:hlinkClick xmlns:r="http://schemas.openxmlformats.org/officeDocument/2006/relationships" r:id="rId1"/>
        </xdr:cNvPr>
        <xdr:cNvSpPr/>
      </xdr:nvSpPr>
      <xdr:spPr bwMode="auto">
        <a:xfrm>
          <a:off x="7543800" y="85725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409575</xdr:colOff>
      <xdr:row>4</xdr:row>
      <xdr:rowOff>114300</xdr:rowOff>
    </xdr:from>
    <xdr:to>
      <xdr:col>8</xdr:col>
      <xdr:colOff>342220</xdr:colOff>
      <xdr:row>9</xdr:row>
      <xdr:rowOff>89126</xdr:rowOff>
    </xdr:to>
    <xdr:sp macro="" textlink="">
      <xdr:nvSpPr>
        <xdr:cNvPr id="2" name="角丸四角形 1">
          <a:hlinkClick xmlns:r="http://schemas.openxmlformats.org/officeDocument/2006/relationships" r:id="rId1"/>
        </xdr:cNvPr>
        <xdr:cNvSpPr/>
      </xdr:nvSpPr>
      <xdr:spPr bwMode="auto">
        <a:xfrm>
          <a:off x="13735050" y="112395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oneCellAnchor>
    <xdr:from>
      <xdr:col>3</xdr:col>
      <xdr:colOff>400050</xdr:colOff>
      <xdr:row>0</xdr:row>
      <xdr:rowOff>85725</xdr:rowOff>
    </xdr:from>
    <xdr:ext cx="2866426" cy="292452"/>
    <xdr:sp macro="" textlink="">
      <xdr:nvSpPr>
        <xdr:cNvPr id="3" name="テキスト ボックス 2"/>
        <xdr:cNvSpPr txBox="1"/>
      </xdr:nvSpPr>
      <xdr:spPr>
        <a:xfrm>
          <a:off x="2571750" y="85725"/>
          <a:ext cx="2866426" cy="292452"/>
        </a:xfrm>
        <a:prstGeom prst="rect">
          <a:avLst/>
        </a:prstGeom>
        <a:solidFill>
          <a:srgbClr val="FFFF99"/>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各シート、色付きセルに入力してください。</a:t>
          </a:r>
          <a:endParaRPr kumimoji="1" lang="en-US" altLang="ja-JP" sz="1200" b="1"/>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12</xdr:col>
      <xdr:colOff>266700</xdr:colOff>
      <xdr:row>3</xdr:row>
      <xdr:rowOff>133350</xdr:rowOff>
    </xdr:from>
    <xdr:to>
      <xdr:col>15</xdr:col>
      <xdr:colOff>199345</xdr:colOff>
      <xdr:row>7</xdr:row>
      <xdr:rowOff>79601</xdr:rowOff>
    </xdr:to>
    <xdr:sp macro="" textlink="">
      <xdr:nvSpPr>
        <xdr:cNvPr id="3" name="角丸四角形 2">
          <a:hlinkClick xmlns:r="http://schemas.openxmlformats.org/officeDocument/2006/relationships" r:id="rId1"/>
        </xdr:cNvPr>
        <xdr:cNvSpPr/>
      </xdr:nvSpPr>
      <xdr:spPr bwMode="auto">
        <a:xfrm>
          <a:off x="6534150" y="76200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17</xdr:col>
      <xdr:colOff>176893</xdr:colOff>
      <xdr:row>2</xdr:row>
      <xdr:rowOff>136072</xdr:rowOff>
    </xdr:from>
    <xdr:to>
      <xdr:col>20</xdr:col>
      <xdr:colOff>125866</xdr:colOff>
      <xdr:row>7</xdr:row>
      <xdr:rowOff>57830</xdr:rowOff>
    </xdr:to>
    <xdr:sp macro="" textlink="">
      <xdr:nvSpPr>
        <xdr:cNvPr id="23" name="角丸四角形 22">
          <a:hlinkClick xmlns:r="http://schemas.openxmlformats.org/officeDocument/2006/relationships" r:id="rId1"/>
        </xdr:cNvPr>
        <xdr:cNvSpPr/>
      </xdr:nvSpPr>
      <xdr:spPr bwMode="auto">
        <a:xfrm>
          <a:off x="14967857" y="557893"/>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3</xdr:col>
      <xdr:colOff>0</xdr:colOff>
      <xdr:row>36</xdr:row>
      <xdr:rowOff>123825</xdr:rowOff>
    </xdr:from>
    <xdr:to>
      <xdr:col>4</xdr:col>
      <xdr:colOff>0</xdr:colOff>
      <xdr:row>36</xdr:row>
      <xdr:rowOff>123825</xdr:rowOff>
    </xdr:to>
    <xdr:sp macro="" textlink="">
      <xdr:nvSpPr>
        <xdr:cNvPr id="79287" name="Line 1"/>
        <xdr:cNvSpPr>
          <a:spLocks noChangeShapeType="1"/>
        </xdr:cNvSpPr>
      </xdr:nvSpPr>
      <xdr:spPr bwMode="auto">
        <a:xfrm>
          <a:off x="3657600" y="8629650"/>
          <a:ext cx="4095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36</xdr:row>
      <xdr:rowOff>123825</xdr:rowOff>
    </xdr:from>
    <xdr:to>
      <xdr:col>8</xdr:col>
      <xdr:colOff>0</xdr:colOff>
      <xdr:row>36</xdr:row>
      <xdr:rowOff>123825</xdr:rowOff>
    </xdr:to>
    <xdr:sp macro="" textlink="">
      <xdr:nvSpPr>
        <xdr:cNvPr id="79288" name="Line 2"/>
        <xdr:cNvSpPr>
          <a:spLocks noChangeShapeType="1"/>
        </xdr:cNvSpPr>
      </xdr:nvSpPr>
      <xdr:spPr bwMode="auto">
        <a:xfrm>
          <a:off x="6829425" y="8629650"/>
          <a:ext cx="8477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29</xdr:row>
      <xdr:rowOff>123825</xdr:rowOff>
    </xdr:from>
    <xdr:to>
      <xdr:col>3</xdr:col>
      <xdr:colOff>400050</xdr:colOff>
      <xdr:row>29</xdr:row>
      <xdr:rowOff>123825</xdr:rowOff>
    </xdr:to>
    <xdr:sp macro="" textlink="">
      <xdr:nvSpPr>
        <xdr:cNvPr id="79289" name="Line 3"/>
        <xdr:cNvSpPr>
          <a:spLocks noChangeShapeType="1"/>
        </xdr:cNvSpPr>
      </xdr:nvSpPr>
      <xdr:spPr bwMode="auto">
        <a:xfrm>
          <a:off x="3657600" y="6962775"/>
          <a:ext cx="4000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114300</xdr:rowOff>
    </xdr:from>
    <xdr:to>
      <xdr:col>8</xdr:col>
      <xdr:colOff>0</xdr:colOff>
      <xdr:row>29</xdr:row>
      <xdr:rowOff>114300</xdr:rowOff>
    </xdr:to>
    <xdr:sp macro="" textlink="">
      <xdr:nvSpPr>
        <xdr:cNvPr id="79290" name="Line 4"/>
        <xdr:cNvSpPr>
          <a:spLocks noChangeShapeType="1"/>
        </xdr:cNvSpPr>
      </xdr:nvSpPr>
      <xdr:spPr bwMode="auto">
        <a:xfrm>
          <a:off x="6829425" y="6953250"/>
          <a:ext cx="8477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8</xdr:col>
      <xdr:colOff>0</xdr:colOff>
      <xdr:row>22</xdr:row>
      <xdr:rowOff>114300</xdr:rowOff>
    </xdr:to>
    <xdr:sp macro="" textlink="">
      <xdr:nvSpPr>
        <xdr:cNvPr id="79291" name="Line 5"/>
        <xdr:cNvSpPr>
          <a:spLocks noChangeShapeType="1"/>
        </xdr:cNvSpPr>
      </xdr:nvSpPr>
      <xdr:spPr bwMode="auto">
        <a:xfrm>
          <a:off x="6829425" y="5286375"/>
          <a:ext cx="8477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123825</xdr:rowOff>
    </xdr:from>
    <xdr:to>
      <xdr:col>3</xdr:col>
      <xdr:colOff>400050</xdr:colOff>
      <xdr:row>15</xdr:row>
      <xdr:rowOff>123825</xdr:rowOff>
    </xdr:to>
    <xdr:sp macro="" textlink="">
      <xdr:nvSpPr>
        <xdr:cNvPr id="79292" name="Line 6"/>
        <xdr:cNvSpPr>
          <a:spLocks noChangeShapeType="1"/>
        </xdr:cNvSpPr>
      </xdr:nvSpPr>
      <xdr:spPr bwMode="auto">
        <a:xfrm>
          <a:off x="3657600" y="3629025"/>
          <a:ext cx="4000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15</xdr:row>
      <xdr:rowOff>123825</xdr:rowOff>
    </xdr:from>
    <xdr:to>
      <xdr:col>8</xdr:col>
      <xdr:colOff>0</xdr:colOff>
      <xdr:row>15</xdr:row>
      <xdr:rowOff>123825</xdr:rowOff>
    </xdr:to>
    <xdr:sp macro="" textlink="">
      <xdr:nvSpPr>
        <xdr:cNvPr id="79293" name="Line 7"/>
        <xdr:cNvSpPr>
          <a:spLocks noChangeShapeType="1"/>
        </xdr:cNvSpPr>
      </xdr:nvSpPr>
      <xdr:spPr bwMode="auto">
        <a:xfrm>
          <a:off x="6829425" y="3629025"/>
          <a:ext cx="8477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114300</xdr:rowOff>
    </xdr:from>
    <xdr:to>
      <xdr:col>3</xdr:col>
      <xdr:colOff>400050</xdr:colOff>
      <xdr:row>8</xdr:row>
      <xdr:rowOff>114300</xdr:rowOff>
    </xdr:to>
    <xdr:sp macro="" textlink="">
      <xdr:nvSpPr>
        <xdr:cNvPr id="79294" name="Line 8"/>
        <xdr:cNvSpPr>
          <a:spLocks noChangeShapeType="1"/>
        </xdr:cNvSpPr>
      </xdr:nvSpPr>
      <xdr:spPr bwMode="auto">
        <a:xfrm>
          <a:off x="3657600" y="1952625"/>
          <a:ext cx="4000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xdr:row>
      <xdr:rowOff>123825</xdr:rowOff>
    </xdr:from>
    <xdr:to>
      <xdr:col>8</xdr:col>
      <xdr:colOff>0</xdr:colOff>
      <xdr:row>8</xdr:row>
      <xdr:rowOff>123825</xdr:rowOff>
    </xdr:to>
    <xdr:sp macro="" textlink="">
      <xdr:nvSpPr>
        <xdr:cNvPr id="79295" name="Line 9"/>
        <xdr:cNvSpPr>
          <a:spLocks noChangeShapeType="1"/>
        </xdr:cNvSpPr>
      </xdr:nvSpPr>
      <xdr:spPr bwMode="auto">
        <a:xfrm>
          <a:off x="6829425" y="1962150"/>
          <a:ext cx="8477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123825</xdr:rowOff>
    </xdr:from>
    <xdr:to>
      <xdr:col>4</xdr:col>
      <xdr:colOff>0</xdr:colOff>
      <xdr:row>22</xdr:row>
      <xdr:rowOff>123825</xdr:rowOff>
    </xdr:to>
    <xdr:sp macro="" textlink="">
      <xdr:nvSpPr>
        <xdr:cNvPr id="79296" name="Line 10"/>
        <xdr:cNvSpPr>
          <a:spLocks noChangeShapeType="1"/>
        </xdr:cNvSpPr>
      </xdr:nvSpPr>
      <xdr:spPr bwMode="auto">
        <a:xfrm>
          <a:off x="3295650" y="5295900"/>
          <a:ext cx="7715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114300</xdr:rowOff>
    </xdr:from>
    <xdr:to>
      <xdr:col>3</xdr:col>
      <xdr:colOff>0</xdr:colOff>
      <xdr:row>36</xdr:row>
      <xdr:rowOff>123825</xdr:rowOff>
    </xdr:to>
    <xdr:sp macro="" textlink="">
      <xdr:nvSpPr>
        <xdr:cNvPr id="79297" name="Line 11"/>
        <xdr:cNvSpPr>
          <a:spLocks noChangeShapeType="1"/>
        </xdr:cNvSpPr>
      </xdr:nvSpPr>
      <xdr:spPr bwMode="auto">
        <a:xfrm>
          <a:off x="3657600" y="1952625"/>
          <a:ext cx="0" cy="66770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8</xdr:row>
      <xdr:rowOff>123825</xdr:rowOff>
    </xdr:from>
    <xdr:to>
      <xdr:col>7</xdr:col>
      <xdr:colOff>0</xdr:colOff>
      <xdr:row>36</xdr:row>
      <xdr:rowOff>123825</xdr:rowOff>
    </xdr:to>
    <xdr:sp macro="" textlink="">
      <xdr:nvSpPr>
        <xdr:cNvPr id="79298" name="Line 12"/>
        <xdr:cNvSpPr>
          <a:spLocks noChangeShapeType="1"/>
        </xdr:cNvSpPr>
      </xdr:nvSpPr>
      <xdr:spPr bwMode="auto">
        <a:xfrm>
          <a:off x="7258050" y="1962150"/>
          <a:ext cx="0" cy="66675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36</xdr:row>
      <xdr:rowOff>123825</xdr:rowOff>
    </xdr:from>
    <xdr:to>
      <xdr:col>12</xdr:col>
      <xdr:colOff>0</xdr:colOff>
      <xdr:row>36</xdr:row>
      <xdr:rowOff>123825</xdr:rowOff>
    </xdr:to>
    <xdr:sp macro="" textlink="">
      <xdr:nvSpPr>
        <xdr:cNvPr id="79299" name="Line 13"/>
        <xdr:cNvSpPr>
          <a:spLocks noChangeShapeType="1"/>
        </xdr:cNvSpPr>
      </xdr:nvSpPr>
      <xdr:spPr bwMode="auto">
        <a:xfrm>
          <a:off x="10439400" y="8629650"/>
          <a:ext cx="8572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29</xdr:row>
      <xdr:rowOff>114300</xdr:rowOff>
    </xdr:from>
    <xdr:to>
      <xdr:col>12</xdr:col>
      <xdr:colOff>0</xdr:colOff>
      <xdr:row>29</xdr:row>
      <xdr:rowOff>114300</xdr:rowOff>
    </xdr:to>
    <xdr:sp macro="" textlink="">
      <xdr:nvSpPr>
        <xdr:cNvPr id="79300" name="Line 14"/>
        <xdr:cNvSpPr>
          <a:spLocks noChangeShapeType="1"/>
        </xdr:cNvSpPr>
      </xdr:nvSpPr>
      <xdr:spPr bwMode="auto">
        <a:xfrm>
          <a:off x="10439400" y="6953250"/>
          <a:ext cx="8572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22</xdr:row>
      <xdr:rowOff>114300</xdr:rowOff>
    </xdr:from>
    <xdr:to>
      <xdr:col>12</xdr:col>
      <xdr:colOff>0</xdr:colOff>
      <xdr:row>22</xdr:row>
      <xdr:rowOff>114300</xdr:rowOff>
    </xdr:to>
    <xdr:sp macro="" textlink="">
      <xdr:nvSpPr>
        <xdr:cNvPr id="79301" name="Line 15"/>
        <xdr:cNvSpPr>
          <a:spLocks noChangeShapeType="1"/>
        </xdr:cNvSpPr>
      </xdr:nvSpPr>
      <xdr:spPr bwMode="auto">
        <a:xfrm>
          <a:off x="10439400" y="5286375"/>
          <a:ext cx="8572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15</xdr:row>
      <xdr:rowOff>123825</xdr:rowOff>
    </xdr:from>
    <xdr:to>
      <xdr:col>12</xdr:col>
      <xdr:colOff>0</xdr:colOff>
      <xdr:row>15</xdr:row>
      <xdr:rowOff>123825</xdr:rowOff>
    </xdr:to>
    <xdr:sp macro="" textlink="">
      <xdr:nvSpPr>
        <xdr:cNvPr id="79302" name="Line 16"/>
        <xdr:cNvSpPr>
          <a:spLocks noChangeShapeType="1"/>
        </xdr:cNvSpPr>
      </xdr:nvSpPr>
      <xdr:spPr bwMode="auto">
        <a:xfrm>
          <a:off x="10448925" y="3629025"/>
          <a:ext cx="8477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8</xdr:row>
      <xdr:rowOff>123825</xdr:rowOff>
    </xdr:from>
    <xdr:to>
      <xdr:col>12</xdr:col>
      <xdr:colOff>0</xdr:colOff>
      <xdr:row>8</xdr:row>
      <xdr:rowOff>123825</xdr:rowOff>
    </xdr:to>
    <xdr:sp macro="" textlink="">
      <xdr:nvSpPr>
        <xdr:cNvPr id="79303" name="Line 17"/>
        <xdr:cNvSpPr>
          <a:spLocks noChangeShapeType="1"/>
        </xdr:cNvSpPr>
      </xdr:nvSpPr>
      <xdr:spPr bwMode="auto">
        <a:xfrm>
          <a:off x="10439400" y="1962150"/>
          <a:ext cx="8572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xdr:row>
      <xdr:rowOff>123825</xdr:rowOff>
    </xdr:from>
    <xdr:to>
      <xdr:col>11</xdr:col>
      <xdr:colOff>0</xdr:colOff>
      <xdr:row>36</xdr:row>
      <xdr:rowOff>123825</xdr:rowOff>
    </xdr:to>
    <xdr:sp macro="" textlink="">
      <xdr:nvSpPr>
        <xdr:cNvPr id="79304" name="Line 18"/>
        <xdr:cNvSpPr>
          <a:spLocks noChangeShapeType="1"/>
        </xdr:cNvSpPr>
      </xdr:nvSpPr>
      <xdr:spPr bwMode="auto">
        <a:xfrm>
          <a:off x="10868025" y="1962150"/>
          <a:ext cx="0" cy="66675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136071</xdr:colOff>
      <xdr:row>3</xdr:row>
      <xdr:rowOff>27214</xdr:rowOff>
    </xdr:from>
    <xdr:to>
      <xdr:col>18</xdr:col>
      <xdr:colOff>85045</xdr:colOff>
      <xdr:row>6</xdr:row>
      <xdr:rowOff>153079</xdr:rowOff>
    </xdr:to>
    <xdr:sp macro="" textlink="">
      <xdr:nvSpPr>
        <xdr:cNvPr id="21" name="角丸四角形 20">
          <a:hlinkClick xmlns:r="http://schemas.openxmlformats.org/officeDocument/2006/relationships" r:id="rId1"/>
        </xdr:cNvPr>
        <xdr:cNvSpPr/>
      </xdr:nvSpPr>
      <xdr:spPr bwMode="auto">
        <a:xfrm>
          <a:off x="14899821" y="693964"/>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77</xdr:col>
      <xdr:colOff>9525</xdr:colOff>
      <xdr:row>24</xdr:row>
      <xdr:rowOff>66675</xdr:rowOff>
    </xdr:from>
    <xdr:to>
      <xdr:col>89</xdr:col>
      <xdr:colOff>38100</xdr:colOff>
      <xdr:row>24</xdr:row>
      <xdr:rowOff>66675</xdr:rowOff>
    </xdr:to>
    <xdr:sp macro="" textlink="">
      <xdr:nvSpPr>
        <xdr:cNvPr id="88587" name="Line 1"/>
        <xdr:cNvSpPr>
          <a:spLocks noChangeShapeType="1"/>
        </xdr:cNvSpPr>
      </xdr:nvSpPr>
      <xdr:spPr bwMode="auto">
        <a:xfrm flipV="1">
          <a:off x="10106025" y="2647950"/>
          <a:ext cx="1524000" cy="0"/>
        </a:xfrm>
        <a:prstGeom prst="line">
          <a:avLst/>
        </a:prstGeom>
        <a:noFill/>
        <a:ln w="635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85725</xdr:colOff>
      <xdr:row>57</xdr:row>
      <xdr:rowOff>0</xdr:rowOff>
    </xdr:from>
    <xdr:to>
      <xdr:col>8</xdr:col>
      <xdr:colOff>85725</xdr:colOff>
      <xdr:row>60</xdr:row>
      <xdr:rowOff>0</xdr:rowOff>
    </xdr:to>
    <xdr:sp macro="" textlink="">
      <xdr:nvSpPr>
        <xdr:cNvPr id="88588" name="Line 2"/>
        <xdr:cNvSpPr>
          <a:spLocks noChangeShapeType="1"/>
        </xdr:cNvSpPr>
      </xdr:nvSpPr>
      <xdr:spPr bwMode="auto">
        <a:xfrm flipV="1">
          <a:off x="1638300" y="7486650"/>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66675</xdr:colOff>
      <xdr:row>57</xdr:row>
      <xdr:rowOff>0</xdr:rowOff>
    </xdr:from>
    <xdr:to>
      <xdr:col>30</xdr:col>
      <xdr:colOff>0</xdr:colOff>
      <xdr:row>60</xdr:row>
      <xdr:rowOff>9525</xdr:rowOff>
    </xdr:to>
    <xdr:sp macro="" textlink="">
      <xdr:nvSpPr>
        <xdr:cNvPr id="88589" name="Line 3"/>
        <xdr:cNvSpPr>
          <a:spLocks noChangeShapeType="1"/>
        </xdr:cNvSpPr>
      </xdr:nvSpPr>
      <xdr:spPr bwMode="auto">
        <a:xfrm flipH="1" flipV="1">
          <a:off x="3352800" y="7486650"/>
          <a:ext cx="923925"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47625</xdr:colOff>
      <xdr:row>57</xdr:row>
      <xdr:rowOff>0</xdr:rowOff>
    </xdr:from>
    <xdr:to>
      <xdr:col>59</xdr:col>
      <xdr:colOff>0</xdr:colOff>
      <xdr:row>60</xdr:row>
      <xdr:rowOff>0</xdr:rowOff>
    </xdr:to>
    <xdr:sp macro="" textlink="">
      <xdr:nvSpPr>
        <xdr:cNvPr id="88590" name="Line 4"/>
        <xdr:cNvSpPr>
          <a:spLocks noChangeShapeType="1"/>
        </xdr:cNvSpPr>
      </xdr:nvSpPr>
      <xdr:spPr bwMode="auto">
        <a:xfrm flipV="1">
          <a:off x="7667625" y="7486650"/>
          <a:ext cx="200025"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63</xdr:col>
      <xdr:colOff>85725</xdr:colOff>
      <xdr:row>57</xdr:row>
      <xdr:rowOff>9525</xdr:rowOff>
    </xdr:from>
    <xdr:to>
      <xdr:col>63</xdr:col>
      <xdr:colOff>85725</xdr:colOff>
      <xdr:row>60</xdr:row>
      <xdr:rowOff>0</xdr:rowOff>
    </xdr:to>
    <xdr:sp macro="" textlink="">
      <xdr:nvSpPr>
        <xdr:cNvPr id="88591" name="Line 5"/>
        <xdr:cNvSpPr>
          <a:spLocks noChangeShapeType="1"/>
        </xdr:cNvSpPr>
      </xdr:nvSpPr>
      <xdr:spPr bwMode="auto">
        <a:xfrm flipV="1">
          <a:off x="8448675" y="7496175"/>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99</xdr:col>
      <xdr:colOff>66675</xdr:colOff>
      <xdr:row>57</xdr:row>
      <xdr:rowOff>9525</xdr:rowOff>
    </xdr:from>
    <xdr:to>
      <xdr:col>99</xdr:col>
      <xdr:colOff>66675</xdr:colOff>
      <xdr:row>60</xdr:row>
      <xdr:rowOff>0</xdr:rowOff>
    </xdr:to>
    <xdr:sp macro="" textlink="">
      <xdr:nvSpPr>
        <xdr:cNvPr id="88592" name="Line 6"/>
        <xdr:cNvSpPr>
          <a:spLocks noChangeShapeType="1"/>
        </xdr:cNvSpPr>
      </xdr:nvSpPr>
      <xdr:spPr bwMode="auto">
        <a:xfrm flipV="1">
          <a:off x="12896850" y="7496175"/>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108</xdr:col>
      <xdr:colOff>0</xdr:colOff>
      <xdr:row>58</xdr:row>
      <xdr:rowOff>9525</xdr:rowOff>
    </xdr:from>
    <xdr:to>
      <xdr:col>108</xdr:col>
      <xdr:colOff>0</xdr:colOff>
      <xdr:row>62</xdr:row>
      <xdr:rowOff>9525</xdr:rowOff>
    </xdr:to>
    <xdr:sp macro="" textlink="">
      <xdr:nvSpPr>
        <xdr:cNvPr id="88593" name="Line 7"/>
        <xdr:cNvSpPr>
          <a:spLocks noChangeShapeType="1"/>
        </xdr:cNvSpPr>
      </xdr:nvSpPr>
      <xdr:spPr bwMode="auto">
        <a:xfrm flipV="1">
          <a:off x="13944600" y="7648575"/>
          <a:ext cx="0" cy="419100"/>
        </a:xfrm>
        <a:prstGeom prst="line">
          <a:avLst/>
        </a:prstGeom>
        <a:noFill/>
        <a:ln w="2857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35</xdr:col>
      <xdr:colOff>47625</xdr:colOff>
      <xdr:row>45</xdr:row>
      <xdr:rowOff>0</xdr:rowOff>
    </xdr:from>
    <xdr:to>
      <xdr:col>104</xdr:col>
      <xdr:colOff>47625</xdr:colOff>
      <xdr:row>46</xdr:row>
      <xdr:rowOff>0</xdr:rowOff>
    </xdr:to>
    <xdr:sp macro="" textlink="">
      <xdr:nvSpPr>
        <xdr:cNvPr id="88594" name="Line 8"/>
        <xdr:cNvSpPr>
          <a:spLocks noChangeShapeType="1"/>
        </xdr:cNvSpPr>
      </xdr:nvSpPr>
      <xdr:spPr bwMode="auto">
        <a:xfrm flipV="1">
          <a:off x="4943475" y="5657850"/>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48</xdr:row>
      <xdr:rowOff>0</xdr:rowOff>
    </xdr:from>
    <xdr:to>
      <xdr:col>104</xdr:col>
      <xdr:colOff>0</xdr:colOff>
      <xdr:row>48</xdr:row>
      <xdr:rowOff>219075</xdr:rowOff>
    </xdr:to>
    <xdr:sp macro="" textlink="">
      <xdr:nvSpPr>
        <xdr:cNvPr id="88595" name="Line 9"/>
        <xdr:cNvSpPr>
          <a:spLocks noChangeShapeType="1"/>
        </xdr:cNvSpPr>
      </xdr:nvSpPr>
      <xdr:spPr bwMode="auto">
        <a:xfrm flipV="1">
          <a:off x="4895850" y="6115050"/>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49</xdr:row>
      <xdr:rowOff>0</xdr:rowOff>
    </xdr:from>
    <xdr:to>
      <xdr:col>104</xdr:col>
      <xdr:colOff>0</xdr:colOff>
      <xdr:row>49</xdr:row>
      <xdr:rowOff>0</xdr:rowOff>
    </xdr:to>
    <xdr:sp macro="" textlink="">
      <xdr:nvSpPr>
        <xdr:cNvPr id="88596" name="Line 10"/>
        <xdr:cNvSpPr>
          <a:spLocks noChangeShapeType="1"/>
        </xdr:cNvSpPr>
      </xdr:nvSpPr>
      <xdr:spPr bwMode="auto">
        <a:xfrm flipV="1">
          <a:off x="4895850" y="6267450"/>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43</xdr:row>
      <xdr:rowOff>9525</xdr:rowOff>
    </xdr:from>
    <xdr:to>
      <xdr:col>18</xdr:col>
      <xdr:colOff>0</xdr:colOff>
      <xdr:row>45</xdr:row>
      <xdr:rowOff>0</xdr:rowOff>
    </xdr:to>
    <xdr:sp macro="" textlink="">
      <xdr:nvSpPr>
        <xdr:cNvPr id="88597" name="Line 11"/>
        <xdr:cNvSpPr>
          <a:spLocks noChangeShapeType="1"/>
        </xdr:cNvSpPr>
      </xdr:nvSpPr>
      <xdr:spPr bwMode="auto">
        <a:xfrm flipV="1">
          <a:off x="1924050" y="5362575"/>
          <a:ext cx="86677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57</xdr:row>
      <xdr:rowOff>0</xdr:rowOff>
    </xdr:from>
    <xdr:to>
      <xdr:col>104</xdr:col>
      <xdr:colOff>0</xdr:colOff>
      <xdr:row>57</xdr:row>
      <xdr:rowOff>219075</xdr:rowOff>
    </xdr:to>
    <xdr:sp macro="" textlink="">
      <xdr:nvSpPr>
        <xdr:cNvPr id="88598" name="Line 42"/>
        <xdr:cNvSpPr>
          <a:spLocks noChangeShapeType="1"/>
        </xdr:cNvSpPr>
      </xdr:nvSpPr>
      <xdr:spPr bwMode="auto">
        <a:xfrm flipV="1">
          <a:off x="4895850" y="7486650"/>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47625</xdr:colOff>
      <xdr:row>33</xdr:row>
      <xdr:rowOff>0</xdr:rowOff>
    </xdr:from>
    <xdr:to>
      <xdr:col>104</xdr:col>
      <xdr:colOff>47625</xdr:colOff>
      <xdr:row>34</xdr:row>
      <xdr:rowOff>0</xdr:rowOff>
    </xdr:to>
    <xdr:sp macro="" textlink="">
      <xdr:nvSpPr>
        <xdr:cNvPr id="88599" name="Line 65"/>
        <xdr:cNvSpPr>
          <a:spLocks noChangeShapeType="1"/>
        </xdr:cNvSpPr>
      </xdr:nvSpPr>
      <xdr:spPr bwMode="auto">
        <a:xfrm flipV="1">
          <a:off x="4943475" y="3829050"/>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36</xdr:row>
      <xdr:rowOff>0</xdr:rowOff>
    </xdr:from>
    <xdr:to>
      <xdr:col>104</xdr:col>
      <xdr:colOff>0</xdr:colOff>
      <xdr:row>36</xdr:row>
      <xdr:rowOff>219075</xdr:rowOff>
    </xdr:to>
    <xdr:sp macro="" textlink="">
      <xdr:nvSpPr>
        <xdr:cNvPr id="88600" name="Line 66"/>
        <xdr:cNvSpPr>
          <a:spLocks noChangeShapeType="1"/>
        </xdr:cNvSpPr>
      </xdr:nvSpPr>
      <xdr:spPr bwMode="auto">
        <a:xfrm flipV="1">
          <a:off x="4895850" y="4286250"/>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39</xdr:row>
      <xdr:rowOff>0</xdr:rowOff>
    </xdr:from>
    <xdr:to>
      <xdr:col>104</xdr:col>
      <xdr:colOff>0</xdr:colOff>
      <xdr:row>39</xdr:row>
      <xdr:rowOff>219075</xdr:rowOff>
    </xdr:to>
    <xdr:sp macro="" textlink="">
      <xdr:nvSpPr>
        <xdr:cNvPr id="88601" name="Line 67"/>
        <xdr:cNvSpPr>
          <a:spLocks noChangeShapeType="1"/>
        </xdr:cNvSpPr>
      </xdr:nvSpPr>
      <xdr:spPr bwMode="auto">
        <a:xfrm flipV="1">
          <a:off x="4895850" y="4743450"/>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42</xdr:row>
      <xdr:rowOff>0</xdr:rowOff>
    </xdr:from>
    <xdr:to>
      <xdr:col>104</xdr:col>
      <xdr:colOff>0</xdr:colOff>
      <xdr:row>42</xdr:row>
      <xdr:rowOff>219075</xdr:rowOff>
    </xdr:to>
    <xdr:sp macro="" textlink="">
      <xdr:nvSpPr>
        <xdr:cNvPr id="88602" name="Line 68"/>
        <xdr:cNvSpPr>
          <a:spLocks noChangeShapeType="1"/>
        </xdr:cNvSpPr>
      </xdr:nvSpPr>
      <xdr:spPr bwMode="auto">
        <a:xfrm flipV="1">
          <a:off x="4895850" y="5200650"/>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31</xdr:row>
      <xdr:rowOff>0</xdr:rowOff>
    </xdr:from>
    <xdr:to>
      <xdr:col>23</xdr:col>
      <xdr:colOff>114300</xdr:colOff>
      <xdr:row>33</xdr:row>
      <xdr:rowOff>0</xdr:rowOff>
    </xdr:to>
    <xdr:sp macro="" textlink="">
      <xdr:nvSpPr>
        <xdr:cNvPr id="88603" name="Line 93"/>
        <xdr:cNvSpPr>
          <a:spLocks noChangeShapeType="1"/>
        </xdr:cNvSpPr>
      </xdr:nvSpPr>
      <xdr:spPr bwMode="auto">
        <a:xfrm flipV="1">
          <a:off x="2790825" y="3524250"/>
          <a:ext cx="7334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34</xdr:row>
      <xdr:rowOff>0</xdr:rowOff>
    </xdr:from>
    <xdr:to>
      <xdr:col>23</xdr:col>
      <xdr:colOff>114300</xdr:colOff>
      <xdr:row>36</xdr:row>
      <xdr:rowOff>0</xdr:rowOff>
    </xdr:to>
    <xdr:sp macro="" textlink="">
      <xdr:nvSpPr>
        <xdr:cNvPr id="88604" name="Line 94"/>
        <xdr:cNvSpPr>
          <a:spLocks noChangeShapeType="1"/>
        </xdr:cNvSpPr>
      </xdr:nvSpPr>
      <xdr:spPr bwMode="auto">
        <a:xfrm flipV="1">
          <a:off x="2790825" y="3981450"/>
          <a:ext cx="7334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37</xdr:row>
      <xdr:rowOff>0</xdr:rowOff>
    </xdr:from>
    <xdr:to>
      <xdr:col>23</xdr:col>
      <xdr:colOff>114300</xdr:colOff>
      <xdr:row>39</xdr:row>
      <xdr:rowOff>0</xdr:rowOff>
    </xdr:to>
    <xdr:sp macro="" textlink="">
      <xdr:nvSpPr>
        <xdr:cNvPr id="88605" name="Line 95"/>
        <xdr:cNvSpPr>
          <a:spLocks noChangeShapeType="1"/>
        </xdr:cNvSpPr>
      </xdr:nvSpPr>
      <xdr:spPr bwMode="auto">
        <a:xfrm flipV="1">
          <a:off x="2790825" y="4438650"/>
          <a:ext cx="7334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171450</xdr:colOff>
      <xdr:row>37</xdr:row>
      <xdr:rowOff>114300</xdr:rowOff>
    </xdr:from>
    <xdr:to>
      <xdr:col>0</xdr:col>
      <xdr:colOff>466725</xdr:colOff>
      <xdr:row>40</xdr:row>
      <xdr:rowOff>104775</xdr:rowOff>
    </xdr:to>
    <xdr:sp macro="" textlink="">
      <xdr:nvSpPr>
        <xdr:cNvPr id="88606" name="Text Box 102"/>
        <xdr:cNvSpPr txBox="1">
          <a:spLocks noChangeArrowheads="1"/>
        </xdr:cNvSpPr>
      </xdr:nvSpPr>
      <xdr:spPr bwMode="auto">
        <a:xfrm>
          <a:off x="171450" y="4552950"/>
          <a:ext cx="295275" cy="4476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0</xdr:colOff>
      <xdr:row>51</xdr:row>
      <xdr:rowOff>0</xdr:rowOff>
    </xdr:from>
    <xdr:to>
      <xdr:col>104</xdr:col>
      <xdr:colOff>0</xdr:colOff>
      <xdr:row>51</xdr:row>
      <xdr:rowOff>219075</xdr:rowOff>
    </xdr:to>
    <xdr:sp macro="" textlink="">
      <xdr:nvSpPr>
        <xdr:cNvPr id="88607" name="Line 103"/>
        <xdr:cNvSpPr>
          <a:spLocks noChangeShapeType="1"/>
        </xdr:cNvSpPr>
      </xdr:nvSpPr>
      <xdr:spPr bwMode="auto">
        <a:xfrm flipV="1">
          <a:off x="4895850" y="6572250"/>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54</xdr:row>
      <xdr:rowOff>0</xdr:rowOff>
    </xdr:from>
    <xdr:to>
      <xdr:col>104</xdr:col>
      <xdr:colOff>0</xdr:colOff>
      <xdr:row>54</xdr:row>
      <xdr:rowOff>219075</xdr:rowOff>
    </xdr:to>
    <xdr:sp macro="" textlink="">
      <xdr:nvSpPr>
        <xdr:cNvPr id="88608" name="Line 104"/>
        <xdr:cNvSpPr>
          <a:spLocks noChangeShapeType="1"/>
        </xdr:cNvSpPr>
      </xdr:nvSpPr>
      <xdr:spPr bwMode="auto">
        <a:xfrm flipV="1">
          <a:off x="4895850" y="7029450"/>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104775</xdr:colOff>
      <xdr:row>92</xdr:row>
      <xdr:rowOff>171450</xdr:rowOff>
    </xdr:from>
    <xdr:to>
      <xdr:col>25</xdr:col>
      <xdr:colOff>28575</xdr:colOff>
      <xdr:row>97</xdr:row>
      <xdr:rowOff>19050</xdr:rowOff>
    </xdr:to>
    <xdr:sp macro="" textlink="">
      <xdr:nvSpPr>
        <xdr:cNvPr id="88609" name="Line 122"/>
        <xdr:cNvSpPr>
          <a:spLocks noChangeShapeType="1"/>
        </xdr:cNvSpPr>
      </xdr:nvSpPr>
      <xdr:spPr bwMode="auto">
        <a:xfrm flipH="1">
          <a:off x="2895600" y="11801475"/>
          <a:ext cx="790575"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95</xdr:row>
      <xdr:rowOff>0</xdr:rowOff>
    </xdr:from>
    <xdr:to>
      <xdr:col>87</xdr:col>
      <xdr:colOff>0</xdr:colOff>
      <xdr:row>98</xdr:row>
      <xdr:rowOff>0</xdr:rowOff>
    </xdr:to>
    <xdr:sp macro="" textlink="">
      <xdr:nvSpPr>
        <xdr:cNvPr id="88610" name="Line 123"/>
        <xdr:cNvSpPr>
          <a:spLocks noChangeShapeType="1"/>
        </xdr:cNvSpPr>
      </xdr:nvSpPr>
      <xdr:spPr bwMode="auto">
        <a:xfrm flipV="1">
          <a:off x="11344275" y="12172950"/>
          <a:ext cx="0" cy="34290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27</xdr:col>
      <xdr:colOff>0</xdr:colOff>
      <xdr:row>132</xdr:row>
      <xdr:rowOff>0</xdr:rowOff>
    </xdr:from>
    <xdr:to>
      <xdr:col>35</xdr:col>
      <xdr:colOff>0</xdr:colOff>
      <xdr:row>134</xdr:row>
      <xdr:rowOff>0</xdr:rowOff>
    </xdr:to>
    <xdr:sp macro="" textlink="">
      <xdr:nvSpPr>
        <xdr:cNvPr id="88611" name="Line 124"/>
        <xdr:cNvSpPr>
          <a:spLocks noChangeShapeType="1"/>
        </xdr:cNvSpPr>
      </xdr:nvSpPr>
      <xdr:spPr bwMode="auto">
        <a:xfrm flipV="1">
          <a:off x="3905250" y="174974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134</xdr:row>
      <xdr:rowOff>0</xdr:rowOff>
    </xdr:from>
    <xdr:to>
      <xdr:col>35</xdr:col>
      <xdr:colOff>0</xdr:colOff>
      <xdr:row>136</xdr:row>
      <xdr:rowOff>0</xdr:rowOff>
    </xdr:to>
    <xdr:sp macro="" textlink="">
      <xdr:nvSpPr>
        <xdr:cNvPr id="88612" name="Line 125"/>
        <xdr:cNvSpPr>
          <a:spLocks noChangeShapeType="1"/>
        </xdr:cNvSpPr>
      </xdr:nvSpPr>
      <xdr:spPr bwMode="auto">
        <a:xfrm flipV="1">
          <a:off x="3905250" y="178022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136</xdr:row>
      <xdr:rowOff>0</xdr:rowOff>
    </xdr:from>
    <xdr:to>
      <xdr:col>35</xdr:col>
      <xdr:colOff>0</xdr:colOff>
      <xdr:row>138</xdr:row>
      <xdr:rowOff>0</xdr:rowOff>
    </xdr:to>
    <xdr:sp macro="" textlink="">
      <xdr:nvSpPr>
        <xdr:cNvPr id="88613" name="Line 126"/>
        <xdr:cNvSpPr>
          <a:spLocks noChangeShapeType="1"/>
        </xdr:cNvSpPr>
      </xdr:nvSpPr>
      <xdr:spPr bwMode="auto">
        <a:xfrm flipV="1">
          <a:off x="3905250" y="181070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138</xdr:row>
      <xdr:rowOff>0</xdr:rowOff>
    </xdr:from>
    <xdr:to>
      <xdr:col>35</xdr:col>
      <xdr:colOff>0</xdr:colOff>
      <xdr:row>140</xdr:row>
      <xdr:rowOff>0</xdr:rowOff>
    </xdr:to>
    <xdr:sp macro="" textlink="">
      <xdr:nvSpPr>
        <xdr:cNvPr id="88614" name="Line 127"/>
        <xdr:cNvSpPr>
          <a:spLocks noChangeShapeType="1"/>
        </xdr:cNvSpPr>
      </xdr:nvSpPr>
      <xdr:spPr bwMode="auto">
        <a:xfrm flipV="1">
          <a:off x="3905250" y="184118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140</xdr:row>
      <xdr:rowOff>0</xdr:rowOff>
    </xdr:from>
    <xdr:to>
      <xdr:col>35</xdr:col>
      <xdr:colOff>0</xdr:colOff>
      <xdr:row>142</xdr:row>
      <xdr:rowOff>0</xdr:rowOff>
    </xdr:to>
    <xdr:sp macro="" textlink="">
      <xdr:nvSpPr>
        <xdr:cNvPr id="88615" name="Line 128"/>
        <xdr:cNvSpPr>
          <a:spLocks noChangeShapeType="1"/>
        </xdr:cNvSpPr>
      </xdr:nvSpPr>
      <xdr:spPr bwMode="auto">
        <a:xfrm flipV="1">
          <a:off x="3905250" y="187166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142</xdr:row>
      <xdr:rowOff>0</xdr:rowOff>
    </xdr:from>
    <xdr:to>
      <xdr:col>35</xdr:col>
      <xdr:colOff>0</xdr:colOff>
      <xdr:row>144</xdr:row>
      <xdr:rowOff>0</xdr:rowOff>
    </xdr:to>
    <xdr:sp macro="" textlink="">
      <xdr:nvSpPr>
        <xdr:cNvPr id="88616" name="Line 129"/>
        <xdr:cNvSpPr>
          <a:spLocks noChangeShapeType="1"/>
        </xdr:cNvSpPr>
      </xdr:nvSpPr>
      <xdr:spPr bwMode="auto">
        <a:xfrm flipV="1">
          <a:off x="3905250" y="190214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144</xdr:row>
      <xdr:rowOff>0</xdr:rowOff>
    </xdr:from>
    <xdr:to>
      <xdr:col>35</xdr:col>
      <xdr:colOff>0</xdr:colOff>
      <xdr:row>144</xdr:row>
      <xdr:rowOff>0</xdr:rowOff>
    </xdr:to>
    <xdr:sp macro="" textlink="">
      <xdr:nvSpPr>
        <xdr:cNvPr id="88617" name="Line 130"/>
        <xdr:cNvSpPr>
          <a:spLocks noChangeShapeType="1"/>
        </xdr:cNvSpPr>
      </xdr:nvSpPr>
      <xdr:spPr bwMode="auto">
        <a:xfrm flipV="1">
          <a:off x="3905250" y="19326225"/>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144</xdr:row>
      <xdr:rowOff>0</xdr:rowOff>
    </xdr:from>
    <xdr:to>
      <xdr:col>35</xdr:col>
      <xdr:colOff>0</xdr:colOff>
      <xdr:row>144</xdr:row>
      <xdr:rowOff>0</xdr:rowOff>
    </xdr:to>
    <xdr:sp macro="" textlink="">
      <xdr:nvSpPr>
        <xdr:cNvPr id="88618" name="Line 131"/>
        <xdr:cNvSpPr>
          <a:spLocks noChangeShapeType="1"/>
        </xdr:cNvSpPr>
      </xdr:nvSpPr>
      <xdr:spPr bwMode="auto">
        <a:xfrm flipV="1">
          <a:off x="3905250" y="19326225"/>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144</xdr:row>
      <xdr:rowOff>0</xdr:rowOff>
    </xdr:from>
    <xdr:to>
      <xdr:col>35</xdr:col>
      <xdr:colOff>0</xdr:colOff>
      <xdr:row>144</xdr:row>
      <xdr:rowOff>0</xdr:rowOff>
    </xdr:to>
    <xdr:sp macro="" textlink="">
      <xdr:nvSpPr>
        <xdr:cNvPr id="88619" name="Line 132"/>
        <xdr:cNvSpPr>
          <a:spLocks noChangeShapeType="1"/>
        </xdr:cNvSpPr>
      </xdr:nvSpPr>
      <xdr:spPr bwMode="auto">
        <a:xfrm flipV="1">
          <a:off x="3905250" y="19326225"/>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144</xdr:row>
      <xdr:rowOff>0</xdr:rowOff>
    </xdr:from>
    <xdr:to>
      <xdr:col>35</xdr:col>
      <xdr:colOff>0</xdr:colOff>
      <xdr:row>144</xdr:row>
      <xdr:rowOff>0</xdr:rowOff>
    </xdr:to>
    <xdr:sp macro="" textlink="">
      <xdr:nvSpPr>
        <xdr:cNvPr id="88620" name="Line 133"/>
        <xdr:cNvSpPr>
          <a:spLocks noChangeShapeType="1"/>
        </xdr:cNvSpPr>
      </xdr:nvSpPr>
      <xdr:spPr bwMode="auto">
        <a:xfrm flipV="1">
          <a:off x="3905250" y="19326225"/>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142</xdr:row>
      <xdr:rowOff>0</xdr:rowOff>
    </xdr:from>
    <xdr:to>
      <xdr:col>17</xdr:col>
      <xdr:colOff>0</xdr:colOff>
      <xdr:row>144</xdr:row>
      <xdr:rowOff>0</xdr:rowOff>
    </xdr:to>
    <xdr:sp macro="" textlink="">
      <xdr:nvSpPr>
        <xdr:cNvPr id="88621" name="Line 134"/>
        <xdr:cNvSpPr>
          <a:spLocks noChangeShapeType="1"/>
        </xdr:cNvSpPr>
      </xdr:nvSpPr>
      <xdr:spPr bwMode="auto">
        <a:xfrm flipV="1">
          <a:off x="2295525" y="19021425"/>
          <a:ext cx="37147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144</xdr:row>
      <xdr:rowOff>0</xdr:rowOff>
    </xdr:from>
    <xdr:to>
      <xdr:col>27</xdr:col>
      <xdr:colOff>0</xdr:colOff>
      <xdr:row>144</xdr:row>
      <xdr:rowOff>0</xdr:rowOff>
    </xdr:to>
    <xdr:sp macro="" textlink="">
      <xdr:nvSpPr>
        <xdr:cNvPr id="88622" name="Line 135"/>
        <xdr:cNvSpPr>
          <a:spLocks noChangeShapeType="1"/>
        </xdr:cNvSpPr>
      </xdr:nvSpPr>
      <xdr:spPr bwMode="auto">
        <a:xfrm flipV="1">
          <a:off x="2305050" y="19326225"/>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144</xdr:row>
      <xdr:rowOff>0</xdr:rowOff>
    </xdr:from>
    <xdr:to>
      <xdr:col>27</xdr:col>
      <xdr:colOff>0</xdr:colOff>
      <xdr:row>144</xdr:row>
      <xdr:rowOff>0</xdr:rowOff>
    </xdr:to>
    <xdr:sp macro="" textlink="">
      <xdr:nvSpPr>
        <xdr:cNvPr id="88623" name="Line 136"/>
        <xdr:cNvSpPr>
          <a:spLocks noChangeShapeType="1"/>
        </xdr:cNvSpPr>
      </xdr:nvSpPr>
      <xdr:spPr bwMode="auto">
        <a:xfrm flipV="1">
          <a:off x="2305050" y="19326225"/>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144</xdr:row>
      <xdr:rowOff>0</xdr:rowOff>
    </xdr:from>
    <xdr:to>
      <xdr:col>27</xdr:col>
      <xdr:colOff>0</xdr:colOff>
      <xdr:row>144</xdr:row>
      <xdr:rowOff>0</xdr:rowOff>
    </xdr:to>
    <xdr:sp macro="" textlink="">
      <xdr:nvSpPr>
        <xdr:cNvPr id="88624" name="Line 137"/>
        <xdr:cNvSpPr>
          <a:spLocks noChangeShapeType="1"/>
        </xdr:cNvSpPr>
      </xdr:nvSpPr>
      <xdr:spPr bwMode="auto">
        <a:xfrm flipV="1">
          <a:off x="2295525" y="19326225"/>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314325</xdr:colOff>
      <xdr:row>144</xdr:row>
      <xdr:rowOff>0</xdr:rowOff>
    </xdr:from>
    <xdr:to>
      <xdr:col>27</xdr:col>
      <xdr:colOff>0</xdr:colOff>
      <xdr:row>144</xdr:row>
      <xdr:rowOff>0</xdr:rowOff>
    </xdr:to>
    <xdr:sp macro="" textlink="">
      <xdr:nvSpPr>
        <xdr:cNvPr id="88625" name="Line 138"/>
        <xdr:cNvSpPr>
          <a:spLocks noChangeShapeType="1"/>
        </xdr:cNvSpPr>
      </xdr:nvSpPr>
      <xdr:spPr bwMode="auto">
        <a:xfrm flipV="1">
          <a:off x="2295525" y="19326225"/>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142</xdr:row>
      <xdr:rowOff>0</xdr:rowOff>
    </xdr:from>
    <xdr:to>
      <xdr:col>89</xdr:col>
      <xdr:colOff>0</xdr:colOff>
      <xdr:row>143</xdr:row>
      <xdr:rowOff>219075</xdr:rowOff>
    </xdr:to>
    <xdr:sp macro="" textlink="">
      <xdr:nvSpPr>
        <xdr:cNvPr id="88626" name="Line 139"/>
        <xdr:cNvSpPr>
          <a:spLocks noChangeShapeType="1"/>
        </xdr:cNvSpPr>
      </xdr:nvSpPr>
      <xdr:spPr bwMode="auto">
        <a:xfrm flipV="1">
          <a:off x="4895850" y="19021425"/>
          <a:ext cx="669607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9525</xdr:colOff>
      <xdr:row>143</xdr:row>
      <xdr:rowOff>219075</xdr:rowOff>
    </xdr:from>
    <xdr:to>
      <xdr:col>89</xdr:col>
      <xdr:colOff>0</xdr:colOff>
      <xdr:row>144</xdr:row>
      <xdr:rowOff>0</xdr:rowOff>
    </xdr:to>
    <xdr:sp macro="" textlink="">
      <xdr:nvSpPr>
        <xdr:cNvPr id="88627" name="Line 140"/>
        <xdr:cNvSpPr>
          <a:spLocks noChangeShapeType="1"/>
        </xdr:cNvSpPr>
      </xdr:nvSpPr>
      <xdr:spPr bwMode="auto">
        <a:xfrm flipV="1">
          <a:off x="11229975" y="19326225"/>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144</xdr:row>
      <xdr:rowOff>0</xdr:rowOff>
    </xdr:from>
    <xdr:to>
      <xdr:col>106</xdr:col>
      <xdr:colOff>0</xdr:colOff>
      <xdr:row>144</xdr:row>
      <xdr:rowOff>0</xdr:rowOff>
    </xdr:to>
    <xdr:sp macro="" textlink="">
      <xdr:nvSpPr>
        <xdr:cNvPr id="88628" name="Line 141"/>
        <xdr:cNvSpPr>
          <a:spLocks noChangeShapeType="1"/>
        </xdr:cNvSpPr>
      </xdr:nvSpPr>
      <xdr:spPr bwMode="auto">
        <a:xfrm flipV="1">
          <a:off x="12954000" y="193262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144</xdr:row>
      <xdr:rowOff>0</xdr:rowOff>
    </xdr:from>
    <xdr:to>
      <xdr:col>106</xdr:col>
      <xdr:colOff>0</xdr:colOff>
      <xdr:row>144</xdr:row>
      <xdr:rowOff>0</xdr:rowOff>
    </xdr:to>
    <xdr:sp macro="" textlink="">
      <xdr:nvSpPr>
        <xdr:cNvPr id="88629" name="Line 142"/>
        <xdr:cNvSpPr>
          <a:spLocks noChangeShapeType="1"/>
        </xdr:cNvSpPr>
      </xdr:nvSpPr>
      <xdr:spPr bwMode="auto">
        <a:xfrm flipV="1">
          <a:off x="12954000" y="193262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144</xdr:row>
      <xdr:rowOff>0</xdr:rowOff>
    </xdr:from>
    <xdr:to>
      <xdr:col>106</xdr:col>
      <xdr:colOff>0</xdr:colOff>
      <xdr:row>144</xdr:row>
      <xdr:rowOff>0</xdr:rowOff>
    </xdr:to>
    <xdr:sp macro="" textlink="">
      <xdr:nvSpPr>
        <xdr:cNvPr id="88630" name="Line 143"/>
        <xdr:cNvSpPr>
          <a:spLocks noChangeShapeType="1"/>
        </xdr:cNvSpPr>
      </xdr:nvSpPr>
      <xdr:spPr bwMode="auto">
        <a:xfrm flipV="1">
          <a:off x="12954000" y="193262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144</xdr:row>
      <xdr:rowOff>0</xdr:rowOff>
    </xdr:from>
    <xdr:to>
      <xdr:col>106</xdr:col>
      <xdr:colOff>0</xdr:colOff>
      <xdr:row>144</xdr:row>
      <xdr:rowOff>0</xdr:rowOff>
    </xdr:to>
    <xdr:sp macro="" textlink="">
      <xdr:nvSpPr>
        <xdr:cNvPr id="88631" name="Line 144"/>
        <xdr:cNvSpPr>
          <a:spLocks noChangeShapeType="1"/>
        </xdr:cNvSpPr>
      </xdr:nvSpPr>
      <xdr:spPr bwMode="auto">
        <a:xfrm flipV="1">
          <a:off x="12954000" y="193262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144</xdr:row>
      <xdr:rowOff>0</xdr:rowOff>
    </xdr:from>
    <xdr:to>
      <xdr:col>106</xdr:col>
      <xdr:colOff>0</xdr:colOff>
      <xdr:row>144</xdr:row>
      <xdr:rowOff>0</xdr:rowOff>
    </xdr:to>
    <xdr:sp macro="" textlink="">
      <xdr:nvSpPr>
        <xdr:cNvPr id="88632" name="Line 145"/>
        <xdr:cNvSpPr>
          <a:spLocks noChangeShapeType="1"/>
        </xdr:cNvSpPr>
      </xdr:nvSpPr>
      <xdr:spPr bwMode="auto">
        <a:xfrm flipV="1">
          <a:off x="12954000" y="193262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314325</xdr:colOff>
      <xdr:row>144</xdr:row>
      <xdr:rowOff>0</xdr:rowOff>
    </xdr:from>
    <xdr:to>
      <xdr:col>14</xdr:col>
      <xdr:colOff>314325</xdr:colOff>
      <xdr:row>146</xdr:row>
      <xdr:rowOff>0</xdr:rowOff>
    </xdr:to>
    <xdr:sp macro="" textlink="">
      <xdr:nvSpPr>
        <xdr:cNvPr id="88633" name="Line 146"/>
        <xdr:cNvSpPr>
          <a:spLocks noChangeShapeType="1"/>
        </xdr:cNvSpPr>
      </xdr:nvSpPr>
      <xdr:spPr bwMode="auto">
        <a:xfrm flipV="1">
          <a:off x="2419350" y="19326225"/>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342900</xdr:colOff>
      <xdr:row>144</xdr:row>
      <xdr:rowOff>0</xdr:rowOff>
    </xdr:from>
    <xdr:to>
      <xdr:col>27</xdr:col>
      <xdr:colOff>342900</xdr:colOff>
      <xdr:row>146</xdr:row>
      <xdr:rowOff>0</xdr:rowOff>
    </xdr:to>
    <xdr:sp macro="" textlink="">
      <xdr:nvSpPr>
        <xdr:cNvPr id="88634" name="Line 147"/>
        <xdr:cNvSpPr>
          <a:spLocks noChangeShapeType="1"/>
        </xdr:cNvSpPr>
      </xdr:nvSpPr>
      <xdr:spPr bwMode="auto">
        <a:xfrm flipV="1">
          <a:off x="4029075" y="19326225"/>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52</xdr:col>
      <xdr:colOff>0</xdr:colOff>
      <xdr:row>142</xdr:row>
      <xdr:rowOff>9525</xdr:rowOff>
    </xdr:from>
    <xdr:to>
      <xdr:col>58</xdr:col>
      <xdr:colOff>9525</xdr:colOff>
      <xdr:row>146</xdr:row>
      <xdr:rowOff>0</xdr:rowOff>
    </xdr:to>
    <xdr:sp macro="" textlink="">
      <xdr:nvSpPr>
        <xdr:cNvPr id="88635" name="Line 148"/>
        <xdr:cNvSpPr>
          <a:spLocks noChangeShapeType="1"/>
        </xdr:cNvSpPr>
      </xdr:nvSpPr>
      <xdr:spPr bwMode="auto">
        <a:xfrm flipV="1">
          <a:off x="7000875" y="19030950"/>
          <a:ext cx="752475" cy="485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84</xdr:col>
      <xdr:colOff>0</xdr:colOff>
      <xdr:row>141</xdr:row>
      <xdr:rowOff>133350</xdr:rowOff>
    </xdr:from>
    <xdr:to>
      <xdr:col>84</xdr:col>
      <xdr:colOff>0</xdr:colOff>
      <xdr:row>146</xdr:row>
      <xdr:rowOff>0</xdr:rowOff>
    </xdr:to>
    <xdr:sp macro="" textlink="">
      <xdr:nvSpPr>
        <xdr:cNvPr id="88636" name="Line 149"/>
        <xdr:cNvSpPr>
          <a:spLocks noChangeShapeType="1"/>
        </xdr:cNvSpPr>
      </xdr:nvSpPr>
      <xdr:spPr bwMode="auto">
        <a:xfrm flipV="1">
          <a:off x="10972800" y="19002375"/>
          <a:ext cx="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108</xdr:col>
      <xdr:colOff>66675</xdr:colOff>
      <xdr:row>144</xdr:row>
      <xdr:rowOff>0</xdr:rowOff>
    </xdr:from>
    <xdr:to>
      <xdr:col>108</xdr:col>
      <xdr:colOff>66675</xdr:colOff>
      <xdr:row>146</xdr:row>
      <xdr:rowOff>9525</xdr:rowOff>
    </xdr:to>
    <xdr:sp macro="" textlink="">
      <xdr:nvSpPr>
        <xdr:cNvPr id="88637" name="Line 150"/>
        <xdr:cNvSpPr>
          <a:spLocks noChangeShapeType="1"/>
        </xdr:cNvSpPr>
      </xdr:nvSpPr>
      <xdr:spPr bwMode="auto">
        <a:xfrm flipV="1">
          <a:off x="14011275" y="19326225"/>
          <a:ext cx="0" cy="200025"/>
        </a:xfrm>
        <a:prstGeom prst="line">
          <a:avLst/>
        </a:prstGeom>
        <a:noFill/>
        <a:ln w="2857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27</xdr:col>
      <xdr:colOff>0</xdr:colOff>
      <xdr:row>144</xdr:row>
      <xdr:rowOff>0</xdr:rowOff>
    </xdr:from>
    <xdr:to>
      <xdr:col>35</xdr:col>
      <xdr:colOff>0</xdr:colOff>
      <xdr:row>144</xdr:row>
      <xdr:rowOff>0</xdr:rowOff>
    </xdr:to>
    <xdr:sp macro="" textlink="">
      <xdr:nvSpPr>
        <xdr:cNvPr id="88638" name="Line 151"/>
        <xdr:cNvSpPr>
          <a:spLocks noChangeShapeType="1"/>
        </xdr:cNvSpPr>
      </xdr:nvSpPr>
      <xdr:spPr bwMode="auto">
        <a:xfrm flipV="1">
          <a:off x="3905250" y="19326225"/>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144</xdr:row>
      <xdr:rowOff>0</xdr:rowOff>
    </xdr:from>
    <xdr:to>
      <xdr:col>35</xdr:col>
      <xdr:colOff>0</xdr:colOff>
      <xdr:row>144</xdr:row>
      <xdr:rowOff>0</xdr:rowOff>
    </xdr:to>
    <xdr:sp macro="" textlink="">
      <xdr:nvSpPr>
        <xdr:cNvPr id="88639" name="Line 152"/>
        <xdr:cNvSpPr>
          <a:spLocks noChangeShapeType="1"/>
        </xdr:cNvSpPr>
      </xdr:nvSpPr>
      <xdr:spPr bwMode="auto">
        <a:xfrm flipV="1">
          <a:off x="3905250" y="19326225"/>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144</xdr:row>
      <xdr:rowOff>0</xdr:rowOff>
    </xdr:from>
    <xdr:to>
      <xdr:col>35</xdr:col>
      <xdr:colOff>0</xdr:colOff>
      <xdr:row>144</xdr:row>
      <xdr:rowOff>0</xdr:rowOff>
    </xdr:to>
    <xdr:sp macro="" textlink="">
      <xdr:nvSpPr>
        <xdr:cNvPr id="88640" name="Line 153"/>
        <xdr:cNvSpPr>
          <a:spLocks noChangeShapeType="1"/>
        </xdr:cNvSpPr>
      </xdr:nvSpPr>
      <xdr:spPr bwMode="auto">
        <a:xfrm flipV="1">
          <a:off x="3905250" y="19326225"/>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144</xdr:row>
      <xdr:rowOff>0</xdr:rowOff>
    </xdr:from>
    <xdr:to>
      <xdr:col>35</xdr:col>
      <xdr:colOff>0</xdr:colOff>
      <xdr:row>144</xdr:row>
      <xdr:rowOff>0</xdr:rowOff>
    </xdr:to>
    <xdr:sp macro="" textlink="">
      <xdr:nvSpPr>
        <xdr:cNvPr id="88641" name="Line 154"/>
        <xdr:cNvSpPr>
          <a:spLocks noChangeShapeType="1"/>
        </xdr:cNvSpPr>
      </xdr:nvSpPr>
      <xdr:spPr bwMode="auto">
        <a:xfrm flipV="1">
          <a:off x="3905250" y="19326225"/>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144</xdr:row>
      <xdr:rowOff>0</xdr:rowOff>
    </xdr:from>
    <xdr:to>
      <xdr:col>27</xdr:col>
      <xdr:colOff>0</xdr:colOff>
      <xdr:row>144</xdr:row>
      <xdr:rowOff>0</xdr:rowOff>
    </xdr:to>
    <xdr:sp macro="" textlink="">
      <xdr:nvSpPr>
        <xdr:cNvPr id="88642" name="Line 155"/>
        <xdr:cNvSpPr>
          <a:spLocks noChangeShapeType="1"/>
        </xdr:cNvSpPr>
      </xdr:nvSpPr>
      <xdr:spPr bwMode="auto">
        <a:xfrm flipV="1">
          <a:off x="2295525" y="19326225"/>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144</xdr:row>
      <xdr:rowOff>0</xdr:rowOff>
    </xdr:from>
    <xdr:to>
      <xdr:col>27</xdr:col>
      <xdr:colOff>0</xdr:colOff>
      <xdr:row>144</xdr:row>
      <xdr:rowOff>0</xdr:rowOff>
    </xdr:to>
    <xdr:sp macro="" textlink="">
      <xdr:nvSpPr>
        <xdr:cNvPr id="88643" name="Line 156"/>
        <xdr:cNvSpPr>
          <a:spLocks noChangeShapeType="1"/>
        </xdr:cNvSpPr>
      </xdr:nvSpPr>
      <xdr:spPr bwMode="auto">
        <a:xfrm flipV="1">
          <a:off x="2305050" y="19326225"/>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144</xdr:row>
      <xdr:rowOff>0</xdr:rowOff>
    </xdr:from>
    <xdr:to>
      <xdr:col>27</xdr:col>
      <xdr:colOff>0</xdr:colOff>
      <xdr:row>144</xdr:row>
      <xdr:rowOff>0</xdr:rowOff>
    </xdr:to>
    <xdr:sp macro="" textlink="">
      <xdr:nvSpPr>
        <xdr:cNvPr id="88644" name="Line 157"/>
        <xdr:cNvSpPr>
          <a:spLocks noChangeShapeType="1"/>
        </xdr:cNvSpPr>
      </xdr:nvSpPr>
      <xdr:spPr bwMode="auto">
        <a:xfrm flipV="1">
          <a:off x="2305050" y="19326225"/>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144</xdr:row>
      <xdr:rowOff>0</xdr:rowOff>
    </xdr:from>
    <xdr:to>
      <xdr:col>27</xdr:col>
      <xdr:colOff>0</xdr:colOff>
      <xdr:row>144</xdr:row>
      <xdr:rowOff>0</xdr:rowOff>
    </xdr:to>
    <xdr:sp macro="" textlink="">
      <xdr:nvSpPr>
        <xdr:cNvPr id="88645" name="Line 158"/>
        <xdr:cNvSpPr>
          <a:spLocks noChangeShapeType="1"/>
        </xdr:cNvSpPr>
      </xdr:nvSpPr>
      <xdr:spPr bwMode="auto">
        <a:xfrm flipV="1">
          <a:off x="2295525" y="19326225"/>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314325</xdr:colOff>
      <xdr:row>144</xdr:row>
      <xdr:rowOff>0</xdr:rowOff>
    </xdr:from>
    <xdr:to>
      <xdr:col>27</xdr:col>
      <xdr:colOff>0</xdr:colOff>
      <xdr:row>144</xdr:row>
      <xdr:rowOff>0</xdr:rowOff>
    </xdr:to>
    <xdr:sp macro="" textlink="">
      <xdr:nvSpPr>
        <xdr:cNvPr id="88646" name="Line 159"/>
        <xdr:cNvSpPr>
          <a:spLocks noChangeShapeType="1"/>
        </xdr:cNvSpPr>
      </xdr:nvSpPr>
      <xdr:spPr bwMode="auto">
        <a:xfrm flipV="1">
          <a:off x="2295525" y="19326225"/>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9525</xdr:colOff>
      <xdr:row>144</xdr:row>
      <xdr:rowOff>0</xdr:rowOff>
    </xdr:from>
    <xdr:to>
      <xdr:col>89</xdr:col>
      <xdr:colOff>0</xdr:colOff>
      <xdr:row>144</xdr:row>
      <xdr:rowOff>0</xdr:rowOff>
    </xdr:to>
    <xdr:sp macro="" textlink="">
      <xdr:nvSpPr>
        <xdr:cNvPr id="88647" name="Line 160"/>
        <xdr:cNvSpPr>
          <a:spLocks noChangeShapeType="1"/>
        </xdr:cNvSpPr>
      </xdr:nvSpPr>
      <xdr:spPr bwMode="auto">
        <a:xfrm flipV="1">
          <a:off x="11229975" y="19326225"/>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144</xdr:row>
      <xdr:rowOff>0</xdr:rowOff>
    </xdr:from>
    <xdr:to>
      <xdr:col>106</xdr:col>
      <xdr:colOff>0</xdr:colOff>
      <xdr:row>144</xdr:row>
      <xdr:rowOff>0</xdr:rowOff>
    </xdr:to>
    <xdr:sp macro="" textlink="">
      <xdr:nvSpPr>
        <xdr:cNvPr id="88648" name="Line 161"/>
        <xdr:cNvSpPr>
          <a:spLocks noChangeShapeType="1"/>
        </xdr:cNvSpPr>
      </xdr:nvSpPr>
      <xdr:spPr bwMode="auto">
        <a:xfrm flipV="1">
          <a:off x="12954000" y="193262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144</xdr:row>
      <xdr:rowOff>0</xdr:rowOff>
    </xdr:from>
    <xdr:to>
      <xdr:col>106</xdr:col>
      <xdr:colOff>0</xdr:colOff>
      <xdr:row>144</xdr:row>
      <xdr:rowOff>0</xdr:rowOff>
    </xdr:to>
    <xdr:sp macro="" textlink="">
      <xdr:nvSpPr>
        <xdr:cNvPr id="88649" name="Line 162"/>
        <xdr:cNvSpPr>
          <a:spLocks noChangeShapeType="1"/>
        </xdr:cNvSpPr>
      </xdr:nvSpPr>
      <xdr:spPr bwMode="auto">
        <a:xfrm flipV="1">
          <a:off x="12954000" y="193262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144</xdr:row>
      <xdr:rowOff>0</xdr:rowOff>
    </xdr:from>
    <xdr:to>
      <xdr:col>106</xdr:col>
      <xdr:colOff>0</xdr:colOff>
      <xdr:row>144</xdr:row>
      <xdr:rowOff>0</xdr:rowOff>
    </xdr:to>
    <xdr:sp macro="" textlink="">
      <xdr:nvSpPr>
        <xdr:cNvPr id="88650" name="Line 163"/>
        <xdr:cNvSpPr>
          <a:spLocks noChangeShapeType="1"/>
        </xdr:cNvSpPr>
      </xdr:nvSpPr>
      <xdr:spPr bwMode="auto">
        <a:xfrm flipV="1">
          <a:off x="12954000" y="193262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144</xdr:row>
      <xdr:rowOff>0</xdr:rowOff>
    </xdr:from>
    <xdr:to>
      <xdr:col>106</xdr:col>
      <xdr:colOff>0</xdr:colOff>
      <xdr:row>144</xdr:row>
      <xdr:rowOff>0</xdr:rowOff>
    </xdr:to>
    <xdr:sp macro="" textlink="">
      <xdr:nvSpPr>
        <xdr:cNvPr id="88651" name="Line 164"/>
        <xdr:cNvSpPr>
          <a:spLocks noChangeShapeType="1"/>
        </xdr:cNvSpPr>
      </xdr:nvSpPr>
      <xdr:spPr bwMode="auto">
        <a:xfrm flipV="1">
          <a:off x="12954000" y="193262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144</xdr:row>
      <xdr:rowOff>0</xdr:rowOff>
    </xdr:from>
    <xdr:to>
      <xdr:col>106</xdr:col>
      <xdr:colOff>0</xdr:colOff>
      <xdr:row>144</xdr:row>
      <xdr:rowOff>0</xdr:rowOff>
    </xdr:to>
    <xdr:sp macro="" textlink="">
      <xdr:nvSpPr>
        <xdr:cNvPr id="88652" name="Line 165"/>
        <xdr:cNvSpPr>
          <a:spLocks noChangeShapeType="1"/>
        </xdr:cNvSpPr>
      </xdr:nvSpPr>
      <xdr:spPr bwMode="auto">
        <a:xfrm flipV="1">
          <a:off x="12954000" y="193262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144</xdr:row>
      <xdr:rowOff>0</xdr:rowOff>
    </xdr:from>
    <xdr:to>
      <xdr:col>27</xdr:col>
      <xdr:colOff>9525</xdr:colOff>
      <xdr:row>144</xdr:row>
      <xdr:rowOff>0</xdr:rowOff>
    </xdr:to>
    <xdr:sp macro="" textlink="">
      <xdr:nvSpPr>
        <xdr:cNvPr id="88653" name="Line 166"/>
        <xdr:cNvSpPr>
          <a:spLocks noChangeShapeType="1"/>
        </xdr:cNvSpPr>
      </xdr:nvSpPr>
      <xdr:spPr bwMode="auto">
        <a:xfrm flipV="1">
          <a:off x="2305050" y="19326225"/>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144</xdr:row>
      <xdr:rowOff>0</xdr:rowOff>
    </xdr:from>
    <xdr:to>
      <xdr:col>27</xdr:col>
      <xdr:colOff>0</xdr:colOff>
      <xdr:row>144</xdr:row>
      <xdr:rowOff>0</xdr:rowOff>
    </xdr:to>
    <xdr:sp macro="" textlink="">
      <xdr:nvSpPr>
        <xdr:cNvPr id="88654" name="Line 167"/>
        <xdr:cNvSpPr>
          <a:spLocks noChangeShapeType="1"/>
        </xdr:cNvSpPr>
      </xdr:nvSpPr>
      <xdr:spPr bwMode="auto">
        <a:xfrm flipV="1">
          <a:off x="2295525" y="19326225"/>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144</xdr:row>
      <xdr:rowOff>0</xdr:rowOff>
    </xdr:from>
    <xdr:to>
      <xdr:col>27</xdr:col>
      <xdr:colOff>9525</xdr:colOff>
      <xdr:row>144</xdr:row>
      <xdr:rowOff>0</xdr:rowOff>
    </xdr:to>
    <xdr:sp macro="" textlink="">
      <xdr:nvSpPr>
        <xdr:cNvPr id="88655" name="Line 168"/>
        <xdr:cNvSpPr>
          <a:spLocks noChangeShapeType="1"/>
        </xdr:cNvSpPr>
      </xdr:nvSpPr>
      <xdr:spPr bwMode="auto">
        <a:xfrm flipV="1">
          <a:off x="2305050" y="19326225"/>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114300</xdr:colOff>
      <xdr:row>144</xdr:row>
      <xdr:rowOff>0</xdr:rowOff>
    </xdr:from>
    <xdr:to>
      <xdr:col>34</xdr:col>
      <xdr:colOff>114300</xdr:colOff>
      <xdr:row>144</xdr:row>
      <xdr:rowOff>0</xdr:rowOff>
    </xdr:to>
    <xdr:sp macro="" textlink="">
      <xdr:nvSpPr>
        <xdr:cNvPr id="88656" name="Line 169"/>
        <xdr:cNvSpPr>
          <a:spLocks noChangeShapeType="1"/>
        </xdr:cNvSpPr>
      </xdr:nvSpPr>
      <xdr:spPr bwMode="auto">
        <a:xfrm flipV="1">
          <a:off x="3895725" y="19326225"/>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144</xdr:row>
      <xdr:rowOff>0</xdr:rowOff>
    </xdr:from>
    <xdr:to>
      <xdr:col>106</xdr:col>
      <xdr:colOff>0</xdr:colOff>
      <xdr:row>144</xdr:row>
      <xdr:rowOff>0</xdr:rowOff>
    </xdr:to>
    <xdr:sp macro="" textlink="">
      <xdr:nvSpPr>
        <xdr:cNvPr id="88657" name="Line 170"/>
        <xdr:cNvSpPr>
          <a:spLocks noChangeShapeType="1"/>
        </xdr:cNvSpPr>
      </xdr:nvSpPr>
      <xdr:spPr bwMode="auto">
        <a:xfrm flipV="1">
          <a:off x="12954000" y="193262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144</xdr:row>
      <xdr:rowOff>0</xdr:rowOff>
    </xdr:from>
    <xdr:to>
      <xdr:col>106</xdr:col>
      <xdr:colOff>0</xdr:colOff>
      <xdr:row>144</xdr:row>
      <xdr:rowOff>0</xdr:rowOff>
    </xdr:to>
    <xdr:sp macro="" textlink="">
      <xdr:nvSpPr>
        <xdr:cNvPr id="88658" name="Line 171"/>
        <xdr:cNvSpPr>
          <a:spLocks noChangeShapeType="1"/>
        </xdr:cNvSpPr>
      </xdr:nvSpPr>
      <xdr:spPr bwMode="auto">
        <a:xfrm flipV="1">
          <a:off x="12954000" y="193262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144</xdr:row>
      <xdr:rowOff>0</xdr:rowOff>
    </xdr:from>
    <xdr:to>
      <xdr:col>106</xdr:col>
      <xdr:colOff>0</xdr:colOff>
      <xdr:row>144</xdr:row>
      <xdr:rowOff>0</xdr:rowOff>
    </xdr:to>
    <xdr:sp macro="" textlink="">
      <xdr:nvSpPr>
        <xdr:cNvPr id="88659" name="Line 172"/>
        <xdr:cNvSpPr>
          <a:spLocks noChangeShapeType="1"/>
        </xdr:cNvSpPr>
      </xdr:nvSpPr>
      <xdr:spPr bwMode="auto">
        <a:xfrm flipV="1">
          <a:off x="12954000" y="193262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102</xdr:row>
      <xdr:rowOff>0</xdr:rowOff>
    </xdr:from>
    <xdr:to>
      <xdr:col>35</xdr:col>
      <xdr:colOff>0</xdr:colOff>
      <xdr:row>104</xdr:row>
      <xdr:rowOff>0</xdr:rowOff>
    </xdr:to>
    <xdr:sp macro="" textlink="">
      <xdr:nvSpPr>
        <xdr:cNvPr id="88660" name="Line 173"/>
        <xdr:cNvSpPr>
          <a:spLocks noChangeShapeType="1"/>
        </xdr:cNvSpPr>
      </xdr:nvSpPr>
      <xdr:spPr bwMode="auto">
        <a:xfrm flipV="1">
          <a:off x="3905250" y="129254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104</xdr:row>
      <xdr:rowOff>0</xdr:rowOff>
    </xdr:from>
    <xdr:to>
      <xdr:col>106</xdr:col>
      <xdr:colOff>0</xdr:colOff>
      <xdr:row>106</xdr:row>
      <xdr:rowOff>0</xdr:rowOff>
    </xdr:to>
    <xdr:sp macro="" textlink="">
      <xdr:nvSpPr>
        <xdr:cNvPr id="88661" name="Line 174"/>
        <xdr:cNvSpPr>
          <a:spLocks noChangeShapeType="1"/>
        </xdr:cNvSpPr>
      </xdr:nvSpPr>
      <xdr:spPr bwMode="auto">
        <a:xfrm flipV="1">
          <a:off x="12954000" y="13230225"/>
          <a:ext cx="7429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106</xdr:row>
      <xdr:rowOff>0</xdr:rowOff>
    </xdr:from>
    <xdr:to>
      <xdr:col>35</xdr:col>
      <xdr:colOff>0</xdr:colOff>
      <xdr:row>108</xdr:row>
      <xdr:rowOff>0</xdr:rowOff>
    </xdr:to>
    <xdr:sp macro="" textlink="">
      <xdr:nvSpPr>
        <xdr:cNvPr id="88662" name="Line 175"/>
        <xdr:cNvSpPr>
          <a:spLocks noChangeShapeType="1"/>
        </xdr:cNvSpPr>
      </xdr:nvSpPr>
      <xdr:spPr bwMode="auto">
        <a:xfrm flipV="1">
          <a:off x="3905250" y="135350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110</xdr:row>
      <xdr:rowOff>0</xdr:rowOff>
    </xdr:from>
    <xdr:to>
      <xdr:col>106</xdr:col>
      <xdr:colOff>0</xdr:colOff>
      <xdr:row>112</xdr:row>
      <xdr:rowOff>0</xdr:rowOff>
    </xdr:to>
    <xdr:sp macro="" textlink="">
      <xdr:nvSpPr>
        <xdr:cNvPr id="88663" name="Line 176"/>
        <xdr:cNvSpPr>
          <a:spLocks noChangeShapeType="1"/>
        </xdr:cNvSpPr>
      </xdr:nvSpPr>
      <xdr:spPr bwMode="auto">
        <a:xfrm flipV="1">
          <a:off x="12954000" y="14144625"/>
          <a:ext cx="7429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116</xdr:row>
      <xdr:rowOff>0</xdr:rowOff>
    </xdr:from>
    <xdr:to>
      <xdr:col>35</xdr:col>
      <xdr:colOff>0</xdr:colOff>
      <xdr:row>118</xdr:row>
      <xdr:rowOff>0</xdr:rowOff>
    </xdr:to>
    <xdr:sp macro="" textlink="">
      <xdr:nvSpPr>
        <xdr:cNvPr id="88664" name="Line 177"/>
        <xdr:cNvSpPr>
          <a:spLocks noChangeShapeType="1"/>
        </xdr:cNvSpPr>
      </xdr:nvSpPr>
      <xdr:spPr bwMode="auto">
        <a:xfrm flipV="1">
          <a:off x="3905250" y="150590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122</xdr:row>
      <xdr:rowOff>0</xdr:rowOff>
    </xdr:from>
    <xdr:to>
      <xdr:col>35</xdr:col>
      <xdr:colOff>0</xdr:colOff>
      <xdr:row>124</xdr:row>
      <xdr:rowOff>0</xdr:rowOff>
    </xdr:to>
    <xdr:sp macro="" textlink="">
      <xdr:nvSpPr>
        <xdr:cNvPr id="88665" name="Line 178"/>
        <xdr:cNvSpPr>
          <a:spLocks noChangeShapeType="1"/>
        </xdr:cNvSpPr>
      </xdr:nvSpPr>
      <xdr:spPr bwMode="auto">
        <a:xfrm flipV="1">
          <a:off x="3905250" y="159734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126</xdr:row>
      <xdr:rowOff>0</xdr:rowOff>
    </xdr:from>
    <xdr:to>
      <xdr:col>35</xdr:col>
      <xdr:colOff>0</xdr:colOff>
      <xdr:row>126</xdr:row>
      <xdr:rowOff>0</xdr:rowOff>
    </xdr:to>
    <xdr:sp macro="" textlink="">
      <xdr:nvSpPr>
        <xdr:cNvPr id="88666" name="Line 179"/>
        <xdr:cNvSpPr>
          <a:spLocks noChangeShapeType="1"/>
        </xdr:cNvSpPr>
      </xdr:nvSpPr>
      <xdr:spPr bwMode="auto">
        <a:xfrm flipV="1">
          <a:off x="3905250" y="16583025"/>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126</xdr:row>
      <xdr:rowOff>0</xdr:rowOff>
    </xdr:from>
    <xdr:to>
      <xdr:col>35</xdr:col>
      <xdr:colOff>0</xdr:colOff>
      <xdr:row>126</xdr:row>
      <xdr:rowOff>0</xdr:rowOff>
    </xdr:to>
    <xdr:sp macro="" textlink="">
      <xdr:nvSpPr>
        <xdr:cNvPr id="88667" name="Line 180"/>
        <xdr:cNvSpPr>
          <a:spLocks noChangeShapeType="1"/>
        </xdr:cNvSpPr>
      </xdr:nvSpPr>
      <xdr:spPr bwMode="auto">
        <a:xfrm flipV="1">
          <a:off x="3905250" y="16583025"/>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124</xdr:row>
      <xdr:rowOff>0</xdr:rowOff>
    </xdr:from>
    <xdr:to>
      <xdr:col>27</xdr:col>
      <xdr:colOff>0</xdr:colOff>
      <xdr:row>126</xdr:row>
      <xdr:rowOff>0</xdr:rowOff>
    </xdr:to>
    <xdr:sp macro="" textlink="">
      <xdr:nvSpPr>
        <xdr:cNvPr id="88668" name="Line 181"/>
        <xdr:cNvSpPr>
          <a:spLocks noChangeShapeType="1"/>
        </xdr:cNvSpPr>
      </xdr:nvSpPr>
      <xdr:spPr bwMode="auto">
        <a:xfrm flipV="1">
          <a:off x="2295525" y="16278225"/>
          <a:ext cx="16097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126</xdr:row>
      <xdr:rowOff>0</xdr:rowOff>
    </xdr:from>
    <xdr:to>
      <xdr:col>27</xdr:col>
      <xdr:colOff>0</xdr:colOff>
      <xdr:row>126</xdr:row>
      <xdr:rowOff>0</xdr:rowOff>
    </xdr:to>
    <xdr:sp macro="" textlink="">
      <xdr:nvSpPr>
        <xdr:cNvPr id="88669" name="Line 182"/>
        <xdr:cNvSpPr>
          <a:spLocks noChangeShapeType="1"/>
        </xdr:cNvSpPr>
      </xdr:nvSpPr>
      <xdr:spPr bwMode="auto">
        <a:xfrm flipV="1">
          <a:off x="2305050" y="16583025"/>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126</xdr:row>
      <xdr:rowOff>0</xdr:rowOff>
    </xdr:from>
    <xdr:to>
      <xdr:col>27</xdr:col>
      <xdr:colOff>0</xdr:colOff>
      <xdr:row>126</xdr:row>
      <xdr:rowOff>0</xdr:rowOff>
    </xdr:to>
    <xdr:sp macro="" textlink="">
      <xdr:nvSpPr>
        <xdr:cNvPr id="88670" name="Line 183"/>
        <xdr:cNvSpPr>
          <a:spLocks noChangeShapeType="1"/>
        </xdr:cNvSpPr>
      </xdr:nvSpPr>
      <xdr:spPr bwMode="auto">
        <a:xfrm flipV="1">
          <a:off x="2305050" y="16583025"/>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126</xdr:row>
      <xdr:rowOff>0</xdr:rowOff>
    </xdr:from>
    <xdr:to>
      <xdr:col>27</xdr:col>
      <xdr:colOff>0</xdr:colOff>
      <xdr:row>126</xdr:row>
      <xdr:rowOff>0</xdr:rowOff>
    </xdr:to>
    <xdr:sp macro="" textlink="">
      <xdr:nvSpPr>
        <xdr:cNvPr id="88671" name="Line 184"/>
        <xdr:cNvSpPr>
          <a:spLocks noChangeShapeType="1"/>
        </xdr:cNvSpPr>
      </xdr:nvSpPr>
      <xdr:spPr bwMode="auto">
        <a:xfrm flipV="1">
          <a:off x="2295525" y="16583025"/>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314325</xdr:colOff>
      <xdr:row>126</xdr:row>
      <xdr:rowOff>0</xdr:rowOff>
    </xdr:from>
    <xdr:to>
      <xdr:col>27</xdr:col>
      <xdr:colOff>0</xdr:colOff>
      <xdr:row>126</xdr:row>
      <xdr:rowOff>0</xdr:rowOff>
    </xdr:to>
    <xdr:sp macro="" textlink="">
      <xdr:nvSpPr>
        <xdr:cNvPr id="88672" name="Line 185"/>
        <xdr:cNvSpPr>
          <a:spLocks noChangeShapeType="1"/>
        </xdr:cNvSpPr>
      </xdr:nvSpPr>
      <xdr:spPr bwMode="auto">
        <a:xfrm flipV="1">
          <a:off x="2295525" y="16583025"/>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0</xdr:colOff>
      <xdr:row>102</xdr:row>
      <xdr:rowOff>0</xdr:rowOff>
    </xdr:from>
    <xdr:to>
      <xdr:col>89</xdr:col>
      <xdr:colOff>0</xdr:colOff>
      <xdr:row>132</xdr:row>
      <xdr:rowOff>0</xdr:rowOff>
    </xdr:to>
    <xdr:sp macro="" textlink="">
      <xdr:nvSpPr>
        <xdr:cNvPr id="88673" name="Line 186"/>
        <xdr:cNvSpPr>
          <a:spLocks noChangeShapeType="1"/>
        </xdr:cNvSpPr>
      </xdr:nvSpPr>
      <xdr:spPr bwMode="auto">
        <a:xfrm flipV="1">
          <a:off x="11220450" y="12925425"/>
          <a:ext cx="371475" cy="457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124</xdr:row>
      <xdr:rowOff>0</xdr:rowOff>
    </xdr:from>
    <xdr:to>
      <xdr:col>106</xdr:col>
      <xdr:colOff>0</xdr:colOff>
      <xdr:row>126</xdr:row>
      <xdr:rowOff>0</xdr:rowOff>
    </xdr:to>
    <xdr:sp macro="" textlink="">
      <xdr:nvSpPr>
        <xdr:cNvPr id="88674" name="Line 187"/>
        <xdr:cNvSpPr>
          <a:spLocks noChangeShapeType="1"/>
        </xdr:cNvSpPr>
      </xdr:nvSpPr>
      <xdr:spPr bwMode="auto">
        <a:xfrm flipV="1">
          <a:off x="12954000" y="16278225"/>
          <a:ext cx="7429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126</xdr:row>
      <xdr:rowOff>0</xdr:rowOff>
    </xdr:from>
    <xdr:to>
      <xdr:col>106</xdr:col>
      <xdr:colOff>0</xdr:colOff>
      <xdr:row>126</xdr:row>
      <xdr:rowOff>0</xdr:rowOff>
    </xdr:to>
    <xdr:sp macro="" textlink="">
      <xdr:nvSpPr>
        <xdr:cNvPr id="88675" name="Line 188"/>
        <xdr:cNvSpPr>
          <a:spLocks noChangeShapeType="1"/>
        </xdr:cNvSpPr>
      </xdr:nvSpPr>
      <xdr:spPr bwMode="auto">
        <a:xfrm flipV="1">
          <a:off x="12954000" y="165830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126</xdr:row>
      <xdr:rowOff>0</xdr:rowOff>
    </xdr:from>
    <xdr:to>
      <xdr:col>106</xdr:col>
      <xdr:colOff>0</xdr:colOff>
      <xdr:row>126</xdr:row>
      <xdr:rowOff>0</xdr:rowOff>
    </xdr:to>
    <xdr:sp macro="" textlink="">
      <xdr:nvSpPr>
        <xdr:cNvPr id="88676" name="Line 189"/>
        <xdr:cNvSpPr>
          <a:spLocks noChangeShapeType="1"/>
        </xdr:cNvSpPr>
      </xdr:nvSpPr>
      <xdr:spPr bwMode="auto">
        <a:xfrm flipV="1">
          <a:off x="12954000" y="165830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126</xdr:row>
      <xdr:rowOff>0</xdr:rowOff>
    </xdr:from>
    <xdr:to>
      <xdr:col>106</xdr:col>
      <xdr:colOff>0</xdr:colOff>
      <xdr:row>126</xdr:row>
      <xdr:rowOff>0</xdr:rowOff>
    </xdr:to>
    <xdr:sp macro="" textlink="">
      <xdr:nvSpPr>
        <xdr:cNvPr id="88677" name="Line 190"/>
        <xdr:cNvSpPr>
          <a:spLocks noChangeShapeType="1"/>
        </xdr:cNvSpPr>
      </xdr:nvSpPr>
      <xdr:spPr bwMode="auto">
        <a:xfrm flipV="1">
          <a:off x="12954000" y="165830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126</xdr:row>
      <xdr:rowOff>0</xdr:rowOff>
    </xdr:from>
    <xdr:to>
      <xdr:col>106</xdr:col>
      <xdr:colOff>0</xdr:colOff>
      <xdr:row>126</xdr:row>
      <xdr:rowOff>0</xdr:rowOff>
    </xdr:to>
    <xdr:sp macro="" textlink="">
      <xdr:nvSpPr>
        <xdr:cNvPr id="88678" name="Line 191"/>
        <xdr:cNvSpPr>
          <a:spLocks noChangeShapeType="1"/>
        </xdr:cNvSpPr>
      </xdr:nvSpPr>
      <xdr:spPr bwMode="auto">
        <a:xfrm flipV="1">
          <a:off x="12954000" y="165830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116</xdr:row>
      <xdr:rowOff>0</xdr:rowOff>
    </xdr:from>
    <xdr:to>
      <xdr:col>27</xdr:col>
      <xdr:colOff>9525</xdr:colOff>
      <xdr:row>118</xdr:row>
      <xdr:rowOff>0</xdr:rowOff>
    </xdr:to>
    <xdr:sp macro="" textlink="">
      <xdr:nvSpPr>
        <xdr:cNvPr id="88679" name="Line 192"/>
        <xdr:cNvSpPr>
          <a:spLocks noChangeShapeType="1"/>
        </xdr:cNvSpPr>
      </xdr:nvSpPr>
      <xdr:spPr bwMode="auto">
        <a:xfrm flipV="1">
          <a:off x="2305050" y="15059025"/>
          <a:ext cx="16097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122</xdr:row>
      <xdr:rowOff>0</xdr:rowOff>
    </xdr:from>
    <xdr:to>
      <xdr:col>27</xdr:col>
      <xdr:colOff>0</xdr:colOff>
      <xdr:row>124</xdr:row>
      <xdr:rowOff>0</xdr:rowOff>
    </xdr:to>
    <xdr:sp macro="" textlink="">
      <xdr:nvSpPr>
        <xdr:cNvPr id="88680" name="Line 193"/>
        <xdr:cNvSpPr>
          <a:spLocks noChangeShapeType="1"/>
        </xdr:cNvSpPr>
      </xdr:nvSpPr>
      <xdr:spPr bwMode="auto">
        <a:xfrm flipV="1">
          <a:off x="2295525" y="15973425"/>
          <a:ext cx="16097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116</xdr:row>
      <xdr:rowOff>0</xdr:rowOff>
    </xdr:from>
    <xdr:to>
      <xdr:col>106</xdr:col>
      <xdr:colOff>0</xdr:colOff>
      <xdr:row>118</xdr:row>
      <xdr:rowOff>0</xdr:rowOff>
    </xdr:to>
    <xdr:sp macro="" textlink="">
      <xdr:nvSpPr>
        <xdr:cNvPr id="88681" name="Line 194"/>
        <xdr:cNvSpPr>
          <a:spLocks noChangeShapeType="1"/>
        </xdr:cNvSpPr>
      </xdr:nvSpPr>
      <xdr:spPr bwMode="auto">
        <a:xfrm flipV="1">
          <a:off x="12954000" y="15059025"/>
          <a:ext cx="7429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122</xdr:row>
      <xdr:rowOff>0</xdr:rowOff>
    </xdr:from>
    <xdr:to>
      <xdr:col>106</xdr:col>
      <xdr:colOff>0</xdr:colOff>
      <xdr:row>124</xdr:row>
      <xdr:rowOff>0</xdr:rowOff>
    </xdr:to>
    <xdr:sp macro="" textlink="">
      <xdr:nvSpPr>
        <xdr:cNvPr id="88682" name="Line 195"/>
        <xdr:cNvSpPr>
          <a:spLocks noChangeShapeType="1"/>
        </xdr:cNvSpPr>
      </xdr:nvSpPr>
      <xdr:spPr bwMode="auto">
        <a:xfrm flipV="1">
          <a:off x="12954000" y="15973425"/>
          <a:ext cx="7429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130</xdr:row>
      <xdr:rowOff>0</xdr:rowOff>
    </xdr:from>
    <xdr:to>
      <xdr:col>106</xdr:col>
      <xdr:colOff>0</xdr:colOff>
      <xdr:row>132</xdr:row>
      <xdr:rowOff>0</xdr:rowOff>
    </xdr:to>
    <xdr:sp macro="" textlink="">
      <xdr:nvSpPr>
        <xdr:cNvPr id="88683" name="Line 196"/>
        <xdr:cNvSpPr>
          <a:spLocks noChangeShapeType="1"/>
        </xdr:cNvSpPr>
      </xdr:nvSpPr>
      <xdr:spPr bwMode="auto">
        <a:xfrm flipV="1">
          <a:off x="12954000" y="17192625"/>
          <a:ext cx="7429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128</xdr:row>
      <xdr:rowOff>0</xdr:rowOff>
    </xdr:from>
    <xdr:to>
      <xdr:col>27</xdr:col>
      <xdr:colOff>9525</xdr:colOff>
      <xdr:row>130</xdr:row>
      <xdr:rowOff>0</xdr:rowOff>
    </xdr:to>
    <xdr:sp macro="" textlink="">
      <xdr:nvSpPr>
        <xdr:cNvPr id="88684" name="Line 197"/>
        <xdr:cNvSpPr>
          <a:spLocks noChangeShapeType="1"/>
        </xdr:cNvSpPr>
      </xdr:nvSpPr>
      <xdr:spPr bwMode="auto">
        <a:xfrm flipV="1">
          <a:off x="2305050" y="16887825"/>
          <a:ext cx="16097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114300</xdr:colOff>
      <xdr:row>128</xdr:row>
      <xdr:rowOff>0</xdr:rowOff>
    </xdr:from>
    <xdr:to>
      <xdr:col>34</xdr:col>
      <xdr:colOff>114300</xdr:colOff>
      <xdr:row>130</xdr:row>
      <xdr:rowOff>0</xdr:rowOff>
    </xdr:to>
    <xdr:sp macro="" textlink="">
      <xdr:nvSpPr>
        <xdr:cNvPr id="88685" name="Line 198"/>
        <xdr:cNvSpPr>
          <a:spLocks noChangeShapeType="1"/>
        </xdr:cNvSpPr>
      </xdr:nvSpPr>
      <xdr:spPr bwMode="auto">
        <a:xfrm flipV="1">
          <a:off x="3895725" y="168878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128</xdr:row>
      <xdr:rowOff>0</xdr:rowOff>
    </xdr:from>
    <xdr:to>
      <xdr:col>106</xdr:col>
      <xdr:colOff>0</xdr:colOff>
      <xdr:row>130</xdr:row>
      <xdr:rowOff>0</xdr:rowOff>
    </xdr:to>
    <xdr:sp macro="" textlink="">
      <xdr:nvSpPr>
        <xdr:cNvPr id="88686" name="Line 199"/>
        <xdr:cNvSpPr>
          <a:spLocks noChangeShapeType="1"/>
        </xdr:cNvSpPr>
      </xdr:nvSpPr>
      <xdr:spPr bwMode="auto">
        <a:xfrm flipV="1">
          <a:off x="12954000" y="16887825"/>
          <a:ext cx="7429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130</xdr:row>
      <xdr:rowOff>0</xdr:rowOff>
    </xdr:from>
    <xdr:to>
      <xdr:col>27</xdr:col>
      <xdr:colOff>9525</xdr:colOff>
      <xdr:row>132</xdr:row>
      <xdr:rowOff>0</xdr:rowOff>
    </xdr:to>
    <xdr:sp macro="" textlink="">
      <xdr:nvSpPr>
        <xdr:cNvPr id="88687" name="Line 200"/>
        <xdr:cNvSpPr>
          <a:spLocks noChangeShapeType="1"/>
        </xdr:cNvSpPr>
      </xdr:nvSpPr>
      <xdr:spPr bwMode="auto">
        <a:xfrm flipV="1">
          <a:off x="2305050" y="17192625"/>
          <a:ext cx="16097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130</xdr:row>
      <xdr:rowOff>0</xdr:rowOff>
    </xdr:from>
    <xdr:to>
      <xdr:col>35</xdr:col>
      <xdr:colOff>0</xdr:colOff>
      <xdr:row>132</xdr:row>
      <xdr:rowOff>0</xdr:rowOff>
    </xdr:to>
    <xdr:sp macro="" textlink="">
      <xdr:nvSpPr>
        <xdr:cNvPr id="88688" name="Line 201"/>
        <xdr:cNvSpPr>
          <a:spLocks noChangeShapeType="1"/>
        </xdr:cNvSpPr>
      </xdr:nvSpPr>
      <xdr:spPr bwMode="auto">
        <a:xfrm flipV="1">
          <a:off x="3905250" y="171926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108</xdr:row>
      <xdr:rowOff>0</xdr:rowOff>
    </xdr:from>
    <xdr:to>
      <xdr:col>106</xdr:col>
      <xdr:colOff>0</xdr:colOff>
      <xdr:row>110</xdr:row>
      <xdr:rowOff>0</xdr:rowOff>
    </xdr:to>
    <xdr:sp macro="" textlink="">
      <xdr:nvSpPr>
        <xdr:cNvPr id="88689" name="Line 202"/>
        <xdr:cNvSpPr>
          <a:spLocks noChangeShapeType="1"/>
        </xdr:cNvSpPr>
      </xdr:nvSpPr>
      <xdr:spPr bwMode="auto">
        <a:xfrm flipV="1">
          <a:off x="12954000" y="13839825"/>
          <a:ext cx="7429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108</xdr:row>
      <xdr:rowOff>0</xdr:rowOff>
    </xdr:from>
    <xdr:to>
      <xdr:col>27</xdr:col>
      <xdr:colOff>9525</xdr:colOff>
      <xdr:row>110</xdr:row>
      <xdr:rowOff>0</xdr:rowOff>
    </xdr:to>
    <xdr:sp macro="" textlink="">
      <xdr:nvSpPr>
        <xdr:cNvPr id="88690" name="Line 203"/>
        <xdr:cNvSpPr>
          <a:spLocks noChangeShapeType="1"/>
        </xdr:cNvSpPr>
      </xdr:nvSpPr>
      <xdr:spPr bwMode="auto">
        <a:xfrm flipV="1">
          <a:off x="2305050" y="13839825"/>
          <a:ext cx="16097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126</xdr:row>
      <xdr:rowOff>0</xdr:rowOff>
    </xdr:from>
    <xdr:to>
      <xdr:col>27</xdr:col>
      <xdr:colOff>9525</xdr:colOff>
      <xdr:row>128</xdr:row>
      <xdr:rowOff>0</xdr:rowOff>
    </xdr:to>
    <xdr:sp macro="" textlink="">
      <xdr:nvSpPr>
        <xdr:cNvPr id="88691" name="Line 204"/>
        <xdr:cNvSpPr>
          <a:spLocks noChangeShapeType="1"/>
        </xdr:cNvSpPr>
      </xdr:nvSpPr>
      <xdr:spPr bwMode="auto">
        <a:xfrm flipV="1">
          <a:off x="2305050" y="16583025"/>
          <a:ext cx="16097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114300</xdr:colOff>
      <xdr:row>126</xdr:row>
      <xdr:rowOff>0</xdr:rowOff>
    </xdr:from>
    <xdr:to>
      <xdr:col>34</xdr:col>
      <xdr:colOff>114300</xdr:colOff>
      <xdr:row>128</xdr:row>
      <xdr:rowOff>0</xdr:rowOff>
    </xdr:to>
    <xdr:sp macro="" textlink="">
      <xdr:nvSpPr>
        <xdr:cNvPr id="88692" name="Line 205"/>
        <xdr:cNvSpPr>
          <a:spLocks noChangeShapeType="1"/>
        </xdr:cNvSpPr>
      </xdr:nvSpPr>
      <xdr:spPr bwMode="auto">
        <a:xfrm flipV="1">
          <a:off x="3895725" y="165830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126</xdr:row>
      <xdr:rowOff>0</xdr:rowOff>
    </xdr:from>
    <xdr:to>
      <xdr:col>106</xdr:col>
      <xdr:colOff>0</xdr:colOff>
      <xdr:row>128</xdr:row>
      <xdr:rowOff>0</xdr:rowOff>
    </xdr:to>
    <xdr:sp macro="" textlink="">
      <xdr:nvSpPr>
        <xdr:cNvPr id="88693" name="Line 206"/>
        <xdr:cNvSpPr>
          <a:spLocks noChangeShapeType="1"/>
        </xdr:cNvSpPr>
      </xdr:nvSpPr>
      <xdr:spPr bwMode="auto">
        <a:xfrm flipV="1">
          <a:off x="12954000" y="16583025"/>
          <a:ext cx="7429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209550</xdr:colOff>
      <xdr:row>129</xdr:row>
      <xdr:rowOff>114300</xdr:rowOff>
    </xdr:from>
    <xdr:to>
      <xdr:col>3</xdr:col>
      <xdr:colOff>0</xdr:colOff>
      <xdr:row>129</xdr:row>
      <xdr:rowOff>114300</xdr:rowOff>
    </xdr:to>
    <xdr:sp macro="" textlink="">
      <xdr:nvSpPr>
        <xdr:cNvPr id="88694" name="Line 207"/>
        <xdr:cNvSpPr>
          <a:spLocks noChangeShapeType="1"/>
        </xdr:cNvSpPr>
      </xdr:nvSpPr>
      <xdr:spPr bwMode="auto">
        <a:xfrm>
          <a:off x="209550" y="17154525"/>
          <a:ext cx="723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200025</xdr:colOff>
      <xdr:row>131</xdr:row>
      <xdr:rowOff>104775</xdr:rowOff>
    </xdr:from>
    <xdr:to>
      <xdr:col>3</xdr:col>
      <xdr:colOff>0</xdr:colOff>
      <xdr:row>131</xdr:row>
      <xdr:rowOff>104775</xdr:rowOff>
    </xdr:to>
    <xdr:sp macro="" textlink="">
      <xdr:nvSpPr>
        <xdr:cNvPr id="88695" name="Line 208"/>
        <xdr:cNvSpPr>
          <a:spLocks noChangeShapeType="1"/>
        </xdr:cNvSpPr>
      </xdr:nvSpPr>
      <xdr:spPr bwMode="auto">
        <a:xfrm>
          <a:off x="200025" y="17449800"/>
          <a:ext cx="733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209550</xdr:colOff>
      <xdr:row>129</xdr:row>
      <xdr:rowOff>114300</xdr:rowOff>
    </xdr:from>
    <xdr:to>
      <xdr:col>0</xdr:col>
      <xdr:colOff>209550</xdr:colOff>
      <xdr:row>152</xdr:row>
      <xdr:rowOff>9525</xdr:rowOff>
    </xdr:to>
    <xdr:sp macro="" textlink="">
      <xdr:nvSpPr>
        <xdr:cNvPr id="88696" name="Line 209"/>
        <xdr:cNvSpPr>
          <a:spLocks noChangeShapeType="1"/>
        </xdr:cNvSpPr>
      </xdr:nvSpPr>
      <xdr:spPr bwMode="auto">
        <a:xfrm>
          <a:off x="209550" y="17154525"/>
          <a:ext cx="0" cy="3057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64</xdr:col>
      <xdr:colOff>9525</xdr:colOff>
      <xdr:row>95</xdr:row>
      <xdr:rowOff>47625</xdr:rowOff>
    </xdr:from>
    <xdr:to>
      <xdr:col>64</xdr:col>
      <xdr:colOff>9525</xdr:colOff>
      <xdr:row>98</xdr:row>
      <xdr:rowOff>0</xdr:rowOff>
    </xdr:to>
    <xdr:sp macro="" textlink="">
      <xdr:nvSpPr>
        <xdr:cNvPr id="88697" name="Line 210"/>
        <xdr:cNvSpPr>
          <a:spLocks noChangeShapeType="1"/>
        </xdr:cNvSpPr>
      </xdr:nvSpPr>
      <xdr:spPr bwMode="auto">
        <a:xfrm>
          <a:off x="8496300" y="12220575"/>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120</xdr:row>
      <xdr:rowOff>0</xdr:rowOff>
    </xdr:from>
    <xdr:to>
      <xdr:col>35</xdr:col>
      <xdr:colOff>0</xdr:colOff>
      <xdr:row>122</xdr:row>
      <xdr:rowOff>0</xdr:rowOff>
    </xdr:to>
    <xdr:sp macro="" textlink="">
      <xdr:nvSpPr>
        <xdr:cNvPr id="88698" name="Line 211"/>
        <xdr:cNvSpPr>
          <a:spLocks noChangeShapeType="1"/>
        </xdr:cNvSpPr>
      </xdr:nvSpPr>
      <xdr:spPr bwMode="auto">
        <a:xfrm flipV="1">
          <a:off x="3905250" y="156686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120</xdr:row>
      <xdr:rowOff>0</xdr:rowOff>
    </xdr:from>
    <xdr:to>
      <xdr:col>27</xdr:col>
      <xdr:colOff>0</xdr:colOff>
      <xdr:row>122</xdr:row>
      <xdr:rowOff>0</xdr:rowOff>
    </xdr:to>
    <xdr:sp macro="" textlink="">
      <xdr:nvSpPr>
        <xdr:cNvPr id="88699" name="Line 212"/>
        <xdr:cNvSpPr>
          <a:spLocks noChangeShapeType="1"/>
        </xdr:cNvSpPr>
      </xdr:nvSpPr>
      <xdr:spPr bwMode="auto">
        <a:xfrm flipV="1">
          <a:off x="2295525" y="15668625"/>
          <a:ext cx="16097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120</xdr:row>
      <xdr:rowOff>0</xdr:rowOff>
    </xdr:from>
    <xdr:to>
      <xdr:col>106</xdr:col>
      <xdr:colOff>0</xdr:colOff>
      <xdr:row>122</xdr:row>
      <xdr:rowOff>0</xdr:rowOff>
    </xdr:to>
    <xdr:sp macro="" textlink="">
      <xdr:nvSpPr>
        <xdr:cNvPr id="88700" name="Line 213"/>
        <xdr:cNvSpPr>
          <a:spLocks noChangeShapeType="1"/>
        </xdr:cNvSpPr>
      </xdr:nvSpPr>
      <xdr:spPr bwMode="auto">
        <a:xfrm flipV="1">
          <a:off x="12954000" y="15668625"/>
          <a:ext cx="7429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118</xdr:row>
      <xdr:rowOff>0</xdr:rowOff>
    </xdr:from>
    <xdr:to>
      <xdr:col>35</xdr:col>
      <xdr:colOff>0</xdr:colOff>
      <xdr:row>120</xdr:row>
      <xdr:rowOff>0</xdr:rowOff>
    </xdr:to>
    <xdr:sp macro="" textlink="">
      <xdr:nvSpPr>
        <xdr:cNvPr id="88701" name="Line 214"/>
        <xdr:cNvSpPr>
          <a:spLocks noChangeShapeType="1"/>
        </xdr:cNvSpPr>
      </xdr:nvSpPr>
      <xdr:spPr bwMode="auto">
        <a:xfrm flipV="1">
          <a:off x="3905250" y="15363825"/>
          <a:ext cx="9906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118</xdr:row>
      <xdr:rowOff>0</xdr:rowOff>
    </xdr:from>
    <xdr:to>
      <xdr:col>27</xdr:col>
      <xdr:colOff>0</xdr:colOff>
      <xdr:row>120</xdr:row>
      <xdr:rowOff>0</xdr:rowOff>
    </xdr:to>
    <xdr:sp macro="" textlink="">
      <xdr:nvSpPr>
        <xdr:cNvPr id="88702" name="Line 215"/>
        <xdr:cNvSpPr>
          <a:spLocks noChangeShapeType="1"/>
        </xdr:cNvSpPr>
      </xdr:nvSpPr>
      <xdr:spPr bwMode="auto">
        <a:xfrm flipV="1">
          <a:off x="2295525" y="15363825"/>
          <a:ext cx="16097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118</xdr:row>
      <xdr:rowOff>0</xdr:rowOff>
    </xdr:from>
    <xdr:to>
      <xdr:col>106</xdr:col>
      <xdr:colOff>0</xdr:colOff>
      <xdr:row>120</xdr:row>
      <xdr:rowOff>0</xdr:rowOff>
    </xdr:to>
    <xdr:sp macro="" textlink="">
      <xdr:nvSpPr>
        <xdr:cNvPr id="88703" name="Line 216"/>
        <xdr:cNvSpPr>
          <a:spLocks noChangeShapeType="1"/>
        </xdr:cNvSpPr>
      </xdr:nvSpPr>
      <xdr:spPr bwMode="auto">
        <a:xfrm flipV="1">
          <a:off x="12954000" y="15363825"/>
          <a:ext cx="74295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209550</xdr:colOff>
      <xdr:row>152</xdr:row>
      <xdr:rowOff>19050</xdr:rowOff>
    </xdr:from>
    <xdr:to>
      <xdr:col>1</xdr:col>
      <xdr:colOff>57150</xdr:colOff>
      <xdr:row>152</xdr:row>
      <xdr:rowOff>19050</xdr:rowOff>
    </xdr:to>
    <xdr:sp macro="" textlink="">
      <xdr:nvSpPr>
        <xdr:cNvPr id="88704" name="Line 217"/>
        <xdr:cNvSpPr>
          <a:spLocks noChangeShapeType="1"/>
        </xdr:cNvSpPr>
      </xdr:nvSpPr>
      <xdr:spPr bwMode="auto">
        <a:xfrm>
          <a:off x="209550" y="20221575"/>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151</xdr:row>
      <xdr:rowOff>38100</xdr:rowOff>
    </xdr:from>
    <xdr:to>
      <xdr:col>23</xdr:col>
      <xdr:colOff>47625</xdr:colOff>
      <xdr:row>152</xdr:row>
      <xdr:rowOff>76200</xdr:rowOff>
    </xdr:to>
    <xdr:sp macro="" textlink="">
      <xdr:nvSpPr>
        <xdr:cNvPr id="12506" name="Text Box 218"/>
        <xdr:cNvSpPr txBox="1">
          <a:spLocks noChangeArrowheads="1"/>
        </xdr:cNvSpPr>
      </xdr:nvSpPr>
      <xdr:spPr bwMode="auto">
        <a:xfrm>
          <a:off x="752475" y="20126325"/>
          <a:ext cx="2705100" cy="152400"/>
        </a:xfrm>
        <a:prstGeom prst="rect">
          <a:avLst/>
        </a:prstGeom>
        <a:solidFill>
          <a:srgbClr val="FFFFFF"/>
        </a:solidFill>
        <a:ln w="6350">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場外搬出量の多い上位２品目を具体的に記入して下さい</a:t>
          </a:r>
        </a:p>
      </xdr:txBody>
    </xdr:sp>
    <xdr:clientData/>
  </xdr:twoCellAnchor>
  <xdr:twoCellAnchor>
    <xdr:from>
      <xdr:col>123</xdr:col>
      <xdr:colOff>11906</xdr:colOff>
      <xdr:row>5</xdr:row>
      <xdr:rowOff>47625</xdr:rowOff>
    </xdr:from>
    <xdr:to>
      <xdr:col>139</xdr:col>
      <xdr:colOff>96951</xdr:colOff>
      <xdr:row>14</xdr:row>
      <xdr:rowOff>51026</xdr:rowOff>
    </xdr:to>
    <xdr:sp macro="" textlink="">
      <xdr:nvSpPr>
        <xdr:cNvPr id="122" name="角丸四角形 121">
          <a:hlinkClick xmlns:r="http://schemas.openxmlformats.org/officeDocument/2006/relationships" r:id="rId1"/>
        </xdr:cNvPr>
        <xdr:cNvSpPr/>
      </xdr:nvSpPr>
      <xdr:spPr bwMode="auto">
        <a:xfrm>
          <a:off x="15263812" y="738188"/>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10</xdr:col>
      <xdr:colOff>352425</xdr:colOff>
      <xdr:row>4</xdr:row>
      <xdr:rowOff>66675</xdr:rowOff>
    </xdr:from>
    <xdr:to>
      <xdr:col>13</xdr:col>
      <xdr:colOff>399370</xdr:colOff>
      <xdr:row>7</xdr:row>
      <xdr:rowOff>184376</xdr:rowOff>
    </xdr:to>
    <xdr:sp macro="" textlink="">
      <xdr:nvSpPr>
        <xdr:cNvPr id="3" name="角丸四角形 2">
          <a:hlinkClick xmlns:r="http://schemas.openxmlformats.org/officeDocument/2006/relationships" r:id="rId1"/>
        </xdr:cNvPr>
        <xdr:cNvSpPr/>
      </xdr:nvSpPr>
      <xdr:spPr bwMode="auto">
        <a:xfrm>
          <a:off x="7620000" y="1057275"/>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9</xdr:col>
      <xdr:colOff>276225</xdr:colOff>
      <xdr:row>4</xdr:row>
      <xdr:rowOff>47625</xdr:rowOff>
    </xdr:from>
    <xdr:to>
      <xdr:col>12</xdr:col>
      <xdr:colOff>323170</xdr:colOff>
      <xdr:row>7</xdr:row>
      <xdr:rowOff>165326</xdr:rowOff>
    </xdr:to>
    <xdr:sp macro="" textlink="">
      <xdr:nvSpPr>
        <xdr:cNvPr id="3" name="角丸四角形 2">
          <a:hlinkClick xmlns:r="http://schemas.openxmlformats.org/officeDocument/2006/relationships" r:id="rId1"/>
        </xdr:cNvPr>
        <xdr:cNvSpPr/>
      </xdr:nvSpPr>
      <xdr:spPr bwMode="auto">
        <a:xfrm>
          <a:off x="6877050" y="1038225"/>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9</xdr:col>
      <xdr:colOff>392205</xdr:colOff>
      <xdr:row>6</xdr:row>
      <xdr:rowOff>11207</xdr:rowOff>
    </xdr:from>
    <xdr:to>
      <xdr:col>12</xdr:col>
      <xdr:colOff>432426</xdr:colOff>
      <xdr:row>9</xdr:row>
      <xdr:rowOff>132269</xdr:rowOff>
    </xdr:to>
    <xdr:sp macro="" textlink="">
      <xdr:nvSpPr>
        <xdr:cNvPr id="3" name="角丸四角形 2">
          <a:hlinkClick xmlns:r="http://schemas.openxmlformats.org/officeDocument/2006/relationships" r:id="rId1"/>
        </xdr:cNvPr>
        <xdr:cNvSpPr/>
      </xdr:nvSpPr>
      <xdr:spPr bwMode="auto">
        <a:xfrm>
          <a:off x="7014881" y="1490383"/>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9</xdr:col>
      <xdr:colOff>285750</xdr:colOff>
      <xdr:row>6</xdr:row>
      <xdr:rowOff>47625</xdr:rowOff>
    </xdr:from>
    <xdr:to>
      <xdr:col>12</xdr:col>
      <xdr:colOff>218395</xdr:colOff>
      <xdr:row>9</xdr:row>
      <xdr:rowOff>165326</xdr:rowOff>
    </xdr:to>
    <xdr:sp macro="" textlink="">
      <xdr:nvSpPr>
        <xdr:cNvPr id="3" name="角丸四角形 2">
          <a:hlinkClick xmlns:r="http://schemas.openxmlformats.org/officeDocument/2006/relationships" r:id="rId1"/>
        </xdr:cNvPr>
        <xdr:cNvSpPr/>
      </xdr:nvSpPr>
      <xdr:spPr bwMode="auto">
        <a:xfrm>
          <a:off x="7934325" y="1171575"/>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9</xdr:col>
      <xdr:colOff>198783</xdr:colOff>
      <xdr:row>5</xdr:row>
      <xdr:rowOff>107674</xdr:rowOff>
    </xdr:from>
    <xdr:to>
      <xdr:col>12</xdr:col>
      <xdr:colOff>126458</xdr:colOff>
      <xdr:row>9</xdr:row>
      <xdr:rowOff>90369</xdr:rowOff>
    </xdr:to>
    <xdr:sp macro="" textlink="">
      <xdr:nvSpPr>
        <xdr:cNvPr id="3" name="角丸四角形 2">
          <a:hlinkClick xmlns:r="http://schemas.openxmlformats.org/officeDocument/2006/relationships" r:id="rId1"/>
        </xdr:cNvPr>
        <xdr:cNvSpPr/>
      </xdr:nvSpPr>
      <xdr:spPr bwMode="auto">
        <a:xfrm>
          <a:off x="6692348" y="110987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12</xdr:col>
      <xdr:colOff>28575</xdr:colOff>
      <xdr:row>9</xdr:row>
      <xdr:rowOff>114300</xdr:rowOff>
    </xdr:from>
    <xdr:to>
      <xdr:col>14</xdr:col>
      <xdr:colOff>647020</xdr:colOff>
      <xdr:row>12</xdr:row>
      <xdr:rowOff>317726</xdr:rowOff>
    </xdr:to>
    <xdr:sp macro="" textlink="">
      <xdr:nvSpPr>
        <xdr:cNvPr id="4" name="角丸四角形 3">
          <a:hlinkClick xmlns:r="http://schemas.openxmlformats.org/officeDocument/2006/relationships" r:id="rId1"/>
        </xdr:cNvPr>
        <xdr:cNvSpPr/>
      </xdr:nvSpPr>
      <xdr:spPr bwMode="auto">
        <a:xfrm>
          <a:off x="11791950" y="186690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11</xdr:col>
      <xdr:colOff>432026</xdr:colOff>
      <xdr:row>9</xdr:row>
      <xdr:rowOff>0</xdr:rowOff>
    </xdr:from>
    <xdr:to>
      <xdr:col>14</xdr:col>
      <xdr:colOff>350383</xdr:colOff>
      <xdr:row>10</xdr:row>
      <xdr:rowOff>278946</xdr:rowOff>
    </xdr:to>
    <xdr:sp macro="" textlink="">
      <xdr:nvSpPr>
        <xdr:cNvPr id="7" name="角丸四角形 6">
          <a:hlinkClick xmlns:r="http://schemas.openxmlformats.org/officeDocument/2006/relationships" r:id="rId1"/>
        </xdr:cNvPr>
        <xdr:cNvSpPr/>
      </xdr:nvSpPr>
      <xdr:spPr bwMode="auto">
        <a:xfrm>
          <a:off x="7956776" y="2442483"/>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9</xdr:col>
      <xdr:colOff>257735</xdr:colOff>
      <xdr:row>3</xdr:row>
      <xdr:rowOff>145677</xdr:rowOff>
    </xdr:from>
    <xdr:to>
      <xdr:col>12</xdr:col>
      <xdr:colOff>197103</xdr:colOff>
      <xdr:row>7</xdr:row>
      <xdr:rowOff>143475</xdr:rowOff>
    </xdr:to>
    <xdr:sp macro="" textlink="">
      <xdr:nvSpPr>
        <xdr:cNvPr id="3" name="角丸四角形 2">
          <a:hlinkClick xmlns:r="http://schemas.openxmlformats.org/officeDocument/2006/relationships" r:id="rId1"/>
        </xdr:cNvPr>
        <xdr:cNvSpPr/>
      </xdr:nvSpPr>
      <xdr:spPr bwMode="auto">
        <a:xfrm>
          <a:off x="6409764" y="1165412"/>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editAs="oneCell">
    <xdr:from>
      <xdr:col>4</xdr:col>
      <xdr:colOff>276225</xdr:colOff>
      <xdr:row>0</xdr:row>
      <xdr:rowOff>0</xdr:rowOff>
    </xdr:from>
    <xdr:to>
      <xdr:col>9</xdr:col>
      <xdr:colOff>352425</xdr:colOff>
      <xdr:row>3</xdr:row>
      <xdr:rowOff>180975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3725" y="0"/>
          <a:ext cx="31051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190500</xdr:colOff>
      <xdr:row>7</xdr:row>
      <xdr:rowOff>100853</xdr:rowOff>
    </xdr:from>
    <xdr:to>
      <xdr:col>13</xdr:col>
      <xdr:colOff>129869</xdr:colOff>
      <xdr:row>11</xdr:row>
      <xdr:rowOff>65033</xdr:rowOff>
    </xdr:to>
    <xdr:sp macro="" textlink="">
      <xdr:nvSpPr>
        <xdr:cNvPr id="4" name="角丸四角形 3">
          <a:hlinkClick xmlns:r="http://schemas.openxmlformats.org/officeDocument/2006/relationships" r:id="rId2"/>
        </xdr:cNvPr>
        <xdr:cNvSpPr/>
      </xdr:nvSpPr>
      <xdr:spPr bwMode="auto">
        <a:xfrm>
          <a:off x="6667500" y="1692088"/>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4</xdr:col>
      <xdr:colOff>2209800</xdr:colOff>
      <xdr:row>39</xdr:row>
      <xdr:rowOff>76200</xdr:rowOff>
    </xdr:from>
    <xdr:to>
      <xdr:col>4</xdr:col>
      <xdr:colOff>2686050</xdr:colOff>
      <xdr:row>41</xdr:row>
      <xdr:rowOff>152400</xdr:rowOff>
    </xdr:to>
    <xdr:sp macro="" textlink="">
      <xdr:nvSpPr>
        <xdr:cNvPr id="37970" name="Rectangle 1"/>
        <xdr:cNvSpPr>
          <a:spLocks noChangeArrowheads="1"/>
        </xdr:cNvSpPr>
      </xdr:nvSpPr>
      <xdr:spPr bwMode="auto">
        <a:xfrm>
          <a:off x="5753100" y="9620250"/>
          <a:ext cx="476250" cy="47625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5</xdr:row>
      <xdr:rowOff>133350</xdr:rowOff>
    </xdr:from>
    <xdr:to>
      <xdr:col>8</xdr:col>
      <xdr:colOff>208870</xdr:colOff>
      <xdr:row>8</xdr:row>
      <xdr:rowOff>136751</xdr:rowOff>
    </xdr:to>
    <xdr:sp macro="" textlink="">
      <xdr:nvSpPr>
        <xdr:cNvPr id="4" name="角丸四角形 3">
          <a:hlinkClick xmlns:r="http://schemas.openxmlformats.org/officeDocument/2006/relationships" r:id="rId1"/>
        </xdr:cNvPr>
        <xdr:cNvSpPr/>
      </xdr:nvSpPr>
      <xdr:spPr bwMode="auto">
        <a:xfrm>
          <a:off x="6553200" y="133350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editAs="oneCell">
    <xdr:from>
      <xdr:col>9</xdr:col>
      <xdr:colOff>85725</xdr:colOff>
      <xdr:row>0</xdr:row>
      <xdr:rowOff>0</xdr:rowOff>
    </xdr:from>
    <xdr:to>
      <xdr:col>11</xdr:col>
      <xdr:colOff>104775</xdr:colOff>
      <xdr:row>4</xdr:row>
      <xdr:rowOff>9525</xdr:rowOff>
    </xdr:to>
    <xdr:pic>
      <xdr:nvPicPr>
        <xdr:cNvPr id="8266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5" y="0"/>
          <a:ext cx="18669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73</xdr:row>
      <xdr:rowOff>219074</xdr:rowOff>
    </xdr:from>
    <xdr:to>
      <xdr:col>10</xdr:col>
      <xdr:colOff>0</xdr:colOff>
      <xdr:row>77</xdr:row>
      <xdr:rowOff>0</xdr:rowOff>
    </xdr:to>
    <xdr:sp macro="" textlink="">
      <xdr:nvSpPr>
        <xdr:cNvPr id="24612" name="AutoShape 36"/>
        <xdr:cNvSpPr>
          <a:spLocks noChangeArrowheads="1"/>
        </xdr:cNvSpPr>
      </xdr:nvSpPr>
      <xdr:spPr bwMode="auto">
        <a:xfrm>
          <a:off x="4343400" y="16421099"/>
          <a:ext cx="923925" cy="657226"/>
        </a:xfrm>
        <a:prstGeom prst="flowChartDocument">
          <a:avLst/>
        </a:prstGeom>
        <a:solidFill>
          <a:srgbClr val="FFFFFF"/>
        </a:solidFill>
        <a:ln w="9525">
          <a:solidFill>
            <a:srgbClr val="000000"/>
          </a:solidFill>
          <a:miter lim="800000"/>
          <a:headEnd/>
          <a:tailEnd/>
        </a:ln>
        <a:effectLst/>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ゴシック"/>
              <a:ea typeface="ＭＳ Ｐゴシック"/>
            </a:rPr>
            <a:t>　強度試験</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結果報告書</a:t>
          </a:r>
        </a:p>
      </xdr:txBody>
    </xdr:sp>
    <xdr:clientData/>
  </xdr:twoCellAnchor>
  <xdr:twoCellAnchor>
    <xdr:from>
      <xdr:col>6</xdr:col>
      <xdr:colOff>419100</xdr:colOff>
      <xdr:row>55</xdr:row>
      <xdr:rowOff>0</xdr:rowOff>
    </xdr:from>
    <xdr:to>
      <xdr:col>8</xdr:col>
      <xdr:colOff>248550</xdr:colOff>
      <xdr:row>59</xdr:row>
      <xdr:rowOff>0</xdr:rowOff>
    </xdr:to>
    <xdr:sp macro="" textlink="">
      <xdr:nvSpPr>
        <xdr:cNvPr id="24613" name="AutoShape 37"/>
        <xdr:cNvSpPr>
          <a:spLocks noChangeArrowheads="1"/>
        </xdr:cNvSpPr>
      </xdr:nvSpPr>
      <xdr:spPr bwMode="auto">
        <a:xfrm>
          <a:off x="2495550" y="12258675"/>
          <a:ext cx="1563000" cy="876300"/>
        </a:xfrm>
        <a:prstGeom prst="flowChartDecision">
          <a:avLst/>
        </a:prstGeom>
        <a:solidFill>
          <a:srgbClr val="FFFFFF"/>
        </a:solidFill>
        <a:ln w="9525">
          <a:solidFill>
            <a:srgbClr val="000000"/>
          </a:solidFill>
          <a:miter lim="800000"/>
          <a:headEnd/>
          <a:tailEnd/>
        </a:ln>
      </xdr:spPr>
      <xdr:txBody>
        <a:bodyPr vertOverflow="clip" wrap="square" lIns="0" tIns="0"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重要構造物か？</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248550</xdr:colOff>
      <xdr:row>57</xdr:row>
      <xdr:rowOff>0</xdr:rowOff>
    </xdr:from>
    <xdr:to>
      <xdr:col>10</xdr:col>
      <xdr:colOff>180525</xdr:colOff>
      <xdr:row>59</xdr:row>
      <xdr:rowOff>750</xdr:rowOff>
    </xdr:to>
    <xdr:cxnSp macro="">
      <xdr:nvCxnSpPr>
        <xdr:cNvPr id="82666" name="AutoShape 38"/>
        <xdr:cNvCxnSpPr>
          <a:cxnSpLocks noChangeShapeType="1"/>
          <a:stCxn id="24613" idx="3"/>
          <a:endCxn id="24636" idx="0"/>
        </xdr:cNvCxnSpPr>
      </xdr:nvCxnSpPr>
      <xdr:spPr bwMode="auto">
        <a:xfrm>
          <a:off x="4058550" y="12696825"/>
          <a:ext cx="1779825" cy="438900"/>
        </a:xfrm>
        <a:prstGeom prst="bentConnector2">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194812</xdr:colOff>
      <xdr:row>56</xdr:row>
      <xdr:rowOff>219074</xdr:rowOff>
    </xdr:from>
    <xdr:to>
      <xdr:col>6</xdr:col>
      <xdr:colOff>419100</xdr:colOff>
      <xdr:row>59</xdr:row>
      <xdr:rowOff>0</xdr:rowOff>
    </xdr:to>
    <xdr:cxnSp macro="">
      <xdr:nvCxnSpPr>
        <xdr:cNvPr id="82667" name="AutoShape 39"/>
        <xdr:cNvCxnSpPr>
          <a:cxnSpLocks noChangeShapeType="1"/>
          <a:stCxn id="24613" idx="1"/>
          <a:endCxn id="24616" idx="0"/>
        </xdr:cNvCxnSpPr>
      </xdr:nvCxnSpPr>
      <xdr:spPr bwMode="auto">
        <a:xfrm rot="10800000" flipV="1">
          <a:off x="1299712" y="12696824"/>
          <a:ext cx="1195838" cy="438151"/>
        </a:xfrm>
        <a:prstGeom prst="bentConnector2">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3862</xdr:colOff>
      <xdr:row>59</xdr:row>
      <xdr:rowOff>1</xdr:rowOff>
    </xdr:from>
    <xdr:to>
      <xdr:col>5</xdr:col>
      <xdr:colOff>280987</xdr:colOff>
      <xdr:row>63</xdr:row>
      <xdr:rowOff>0</xdr:rowOff>
    </xdr:to>
    <xdr:sp macro="" textlink="">
      <xdr:nvSpPr>
        <xdr:cNvPr id="24616" name="AutoShape 40"/>
        <xdr:cNvSpPr>
          <a:spLocks noChangeArrowheads="1"/>
        </xdr:cNvSpPr>
      </xdr:nvSpPr>
      <xdr:spPr bwMode="auto">
        <a:xfrm>
          <a:off x="556312" y="13134976"/>
          <a:ext cx="1486800" cy="876299"/>
        </a:xfrm>
        <a:prstGeom prst="flowChartDecision">
          <a:avLst/>
        </a:prstGeom>
        <a:solidFill>
          <a:srgbClr val="FFFFFF"/>
        </a:solidFill>
        <a:ln w="9525">
          <a:solidFill>
            <a:srgbClr val="000000"/>
          </a:solidFill>
          <a:miter lim="800000"/>
          <a:headEnd/>
          <a:tailEnd/>
        </a:ln>
        <a:effectLst/>
      </xdr:spPr>
      <xdr:txBody>
        <a:bodyPr vertOverflow="clip" wrap="square" lIns="0" tIns="0" rIns="0" bIns="0"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50m3</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以上か？</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4</xdr:col>
      <xdr:colOff>194812</xdr:colOff>
      <xdr:row>63</xdr:row>
      <xdr:rowOff>0</xdr:rowOff>
    </xdr:from>
    <xdr:to>
      <xdr:col>4</xdr:col>
      <xdr:colOff>194812</xdr:colOff>
      <xdr:row>65</xdr:row>
      <xdr:rowOff>0</xdr:rowOff>
    </xdr:to>
    <xdr:cxnSp macro="">
      <xdr:nvCxnSpPr>
        <xdr:cNvPr id="82670" name="AutoShape 42"/>
        <xdr:cNvCxnSpPr>
          <a:cxnSpLocks noChangeShapeType="1"/>
          <a:stCxn id="24616" idx="2"/>
          <a:endCxn id="24656" idx="0"/>
        </xdr:cNvCxnSpPr>
      </xdr:nvCxnSpPr>
      <xdr:spPr bwMode="auto">
        <a:xfrm>
          <a:off x="1299712" y="14011275"/>
          <a:ext cx="0" cy="4381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502456</xdr:colOff>
      <xdr:row>67</xdr:row>
      <xdr:rowOff>1050</xdr:rowOff>
    </xdr:from>
    <xdr:to>
      <xdr:col>8</xdr:col>
      <xdr:colOff>502456</xdr:colOff>
      <xdr:row>69</xdr:row>
      <xdr:rowOff>108788</xdr:rowOff>
    </xdr:to>
    <xdr:cxnSp macro="">
      <xdr:nvCxnSpPr>
        <xdr:cNvPr id="82671" name="AutoShape 43"/>
        <xdr:cNvCxnSpPr>
          <a:cxnSpLocks noChangeShapeType="1"/>
          <a:stCxn id="24663" idx="2"/>
          <a:endCxn id="24630" idx="0"/>
        </xdr:cNvCxnSpPr>
      </xdr:nvCxnSpPr>
      <xdr:spPr bwMode="auto">
        <a:xfrm>
          <a:off x="4312456" y="14888625"/>
          <a:ext cx="0" cy="54588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171450</xdr:colOff>
      <xdr:row>63</xdr:row>
      <xdr:rowOff>38101</xdr:rowOff>
    </xdr:from>
    <xdr:to>
      <xdr:col>10</xdr:col>
      <xdr:colOff>628650</xdr:colOff>
      <xdr:row>64</xdr:row>
      <xdr:rowOff>28576</xdr:rowOff>
    </xdr:to>
    <xdr:sp macro="" textlink="">
      <xdr:nvSpPr>
        <xdr:cNvPr id="24621" name="Rectangle 45"/>
        <xdr:cNvSpPr>
          <a:spLocks noChangeArrowheads="1"/>
        </xdr:cNvSpPr>
      </xdr:nvSpPr>
      <xdr:spPr bwMode="auto">
        <a:xfrm>
          <a:off x="5829300" y="14049376"/>
          <a:ext cx="457200"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YES</a:t>
          </a:r>
        </a:p>
      </xdr:txBody>
    </xdr:sp>
    <xdr:clientData/>
  </xdr:twoCellAnchor>
  <xdr:twoCellAnchor>
    <xdr:from>
      <xdr:col>6</xdr:col>
      <xdr:colOff>28575</xdr:colOff>
      <xdr:row>55</xdr:row>
      <xdr:rowOff>200025</xdr:rowOff>
    </xdr:from>
    <xdr:to>
      <xdr:col>6</xdr:col>
      <xdr:colOff>438150</xdr:colOff>
      <xdr:row>56</xdr:row>
      <xdr:rowOff>209550</xdr:rowOff>
    </xdr:to>
    <xdr:sp macro="" textlink="">
      <xdr:nvSpPr>
        <xdr:cNvPr id="24622" name="Rectangle 46"/>
        <xdr:cNvSpPr>
          <a:spLocks noChangeArrowheads="1"/>
        </xdr:cNvSpPr>
      </xdr:nvSpPr>
      <xdr:spPr bwMode="auto">
        <a:xfrm>
          <a:off x="2105025" y="12458700"/>
          <a:ext cx="409575" cy="2286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NO</a:t>
          </a:r>
        </a:p>
      </xdr:txBody>
    </xdr:sp>
    <xdr:clientData/>
  </xdr:twoCellAnchor>
  <xdr:twoCellAnchor>
    <xdr:from>
      <xdr:col>10</xdr:col>
      <xdr:colOff>180525</xdr:colOff>
      <xdr:row>62</xdr:row>
      <xdr:rowOff>218325</xdr:rowOff>
    </xdr:from>
    <xdr:to>
      <xdr:col>10</xdr:col>
      <xdr:colOff>180525</xdr:colOff>
      <xdr:row>64</xdr:row>
      <xdr:rowOff>218025</xdr:rowOff>
    </xdr:to>
    <xdr:cxnSp macro="">
      <xdr:nvCxnSpPr>
        <xdr:cNvPr id="82676" name="AutoShape 48"/>
        <xdr:cNvCxnSpPr>
          <a:cxnSpLocks noChangeShapeType="1"/>
          <a:stCxn id="24636" idx="2"/>
          <a:endCxn id="24661" idx="0"/>
        </xdr:cNvCxnSpPr>
      </xdr:nvCxnSpPr>
      <xdr:spPr bwMode="auto">
        <a:xfrm>
          <a:off x="5838375" y="14010525"/>
          <a:ext cx="0" cy="437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4837</xdr:colOff>
      <xdr:row>75</xdr:row>
      <xdr:rowOff>10012</xdr:rowOff>
    </xdr:from>
    <xdr:to>
      <xdr:col>5</xdr:col>
      <xdr:colOff>3787</xdr:colOff>
      <xdr:row>77</xdr:row>
      <xdr:rowOff>209062</xdr:rowOff>
    </xdr:to>
    <xdr:sp macro="" textlink="">
      <xdr:nvSpPr>
        <xdr:cNvPr id="24625" name="AutoShape 49"/>
        <xdr:cNvSpPr>
          <a:spLocks noChangeArrowheads="1"/>
        </xdr:cNvSpPr>
      </xdr:nvSpPr>
      <xdr:spPr bwMode="auto">
        <a:xfrm>
          <a:off x="833512" y="16650187"/>
          <a:ext cx="932400" cy="637200"/>
        </a:xfrm>
        <a:prstGeom prst="flowChartProcess">
          <a:avLst/>
        </a:prstGeom>
        <a:solidFill>
          <a:srgbClr val="FFFFFF"/>
        </a:solidFill>
        <a:ln w="38100" cmpd="dbl">
          <a:solidFill>
            <a:srgbClr val="000000"/>
          </a:solidFill>
          <a:miter lim="800000"/>
          <a:headEnd/>
          <a:tailEnd/>
        </a:ln>
        <a:effectLst/>
      </xdr:spPr>
      <xdr:txBody>
        <a:bodyPr vertOverflow="clip" wrap="square" lIns="0" tIns="0" rIns="0" bIns="0" anchor="ctr" upright="1"/>
        <a:lstStyle/>
        <a:p>
          <a:pPr algn="ctr" rtl="0">
            <a:defRPr sz="1000"/>
          </a:pPr>
          <a:r>
            <a:rPr lang="en-US" altLang="ja-JP" sz="1100" b="0" i="0" u="none" strike="noStrike" baseline="0">
              <a:solidFill>
                <a:srgbClr val="000000"/>
              </a:solidFill>
              <a:latin typeface="ＭＳ Ｐゴシック"/>
              <a:ea typeface="ＭＳ Ｐゴシック"/>
            </a:rPr>
            <a:t>JIS</a:t>
          </a:r>
          <a:r>
            <a:rPr lang="ja-JP" altLang="en-US" sz="1100" b="0" i="0" u="none" strike="noStrike" baseline="0">
              <a:solidFill>
                <a:srgbClr val="000000"/>
              </a:solidFill>
              <a:latin typeface="ＭＳ Ｐゴシック"/>
              <a:ea typeface="ＭＳ Ｐゴシック"/>
            </a:rPr>
            <a:t>工場の</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品質証明</a:t>
          </a:r>
        </a:p>
      </xdr:txBody>
    </xdr:sp>
    <xdr:clientData/>
  </xdr:twoCellAnchor>
  <xdr:twoCellAnchor>
    <xdr:from>
      <xdr:col>7</xdr:col>
      <xdr:colOff>390976</xdr:colOff>
      <xdr:row>50</xdr:row>
      <xdr:rowOff>0</xdr:rowOff>
    </xdr:from>
    <xdr:to>
      <xdr:col>7</xdr:col>
      <xdr:colOff>390976</xdr:colOff>
      <xdr:row>51</xdr:row>
      <xdr:rowOff>0</xdr:rowOff>
    </xdr:to>
    <xdr:cxnSp macro="">
      <xdr:nvCxnSpPr>
        <xdr:cNvPr id="82678" name="AutoShape 50"/>
        <xdr:cNvCxnSpPr>
          <a:cxnSpLocks noChangeShapeType="1"/>
          <a:stCxn id="24627" idx="2"/>
          <a:endCxn id="174" idx="0"/>
        </xdr:cNvCxnSpPr>
      </xdr:nvCxnSpPr>
      <xdr:spPr bwMode="auto">
        <a:xfrm>
          <a:off x="3277051" y="11163300"/>
          <a:ext cx="0" cy="2190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700538</xdr:colOff>
      <xdr:row>48</xdr:row>
      <xdr:rowOff>0</xdr:rowOff>
    </xdr:from>
    <xdr:to>
      <xdr:col>7</xdr:col>
      <xdr:colOff>891038</xdr:colOff>
      <xdr:row>50</xdr:row>
      <xdr:rowOff>0</xdr:rowOff>
    </xdr:to>
    <xdr:sp macro="" textlink="">
      <xdr:nvSpPr>
        <xdr:cNvPr id="24627" name="AutoShape 51"/>
        <xdr:cNvSpPr>
          <a:spLocks noChangeArrowheads="1"/>
        </xdr:cNvSpPr>
      </xdr:nvSpPr>
      <xdr:spPr bwMode="auto">
        <a:xfrm>
          <a:off x="2776988" y="10725150"/>
          <a:ext cx="1000125" cy="438150"/>
        </a:xfrm>
        <a:prstGeom prst="flowChartPreparation">
          <a:avLst/>
        </a:prstGeom>
        <a:solidFill>
          <a:srgbClr val="FFFFFF"/>
        </a:solidFill>
        <a:ln w="9525">
          <a:solidFill>
            <a:srgbClr val="000000"/>
          </a:solidFill>
          <a:miter lim="800000"/>
          <a:headEnd/>
          <a:tailEnd/>
        </a:ln>
        <a:effectLst/>
      </xdr:spPr>
      <xdr:txBody>
        <a:bodyPr vertOverflow="clip" wrap="square" lIns="0" tIns="0" rIns="0" bIns="0" anchor="ctr" upright="1"/>
        <a:lstStyle/>
        <a:p>
          <a:pPr algn="ctr" rtl="0">
            <a:defRPr sz="1000"/>
          </a:pPr>
          <a:r>
            <a:rPr lang="en-US" altLang="ja-JP" sz="1100" b="0" i="0" u="none" strike="noStrike" baseline="0">
              <a:solidFill>
                <a:srgbClr val="000000"/>
              </a:solidFill>
              <a:latin typeface="ＭＳ Ｐゴシック"/>
              <a:ea typeface="ＭＳ Ｐゴシック"/>
            </a:rPr>
            <a:t>START</a:t>
          </a:r>
        </a:p>
      </xdr:txBody>
    </xdr:sp>
    <xdr:clientData/>
  </xdr:twoCellAnchor>
  <xdr:twoCellAnchor>
    <xdr:from>
      <xdr:col>8</xdr:col>
      <xdr:colOff>247650</xdr:colOff>
      <xdr:row>56</xdr:row>
      <xdr:rowOff>0</xdr:rowOff>
    </xdr:from>
    <xdr:to>
      <xdr:col>8</xdr:col>
      <xdr:colOff>619125</xdr:colOff>
      <xdr:row>57</xdr:row>
      <xdr:rowOff>9525</xdr:rowOff>
    </xdr:to>
    <xdr:sp macro="" textlink="">
      <xdr:nvSpPr>
        <xdr:cNvPr id="24628" name="Rectangle 52"/>
        <xdr:cNvSpPr>
          <a:spLocks noChangeArrowheads="1"/>
        </xdr:cNvSpPr>
      </xdr:nvSpPr>
      <xdr:spPr bwMode="auto">
        <a:xfrm>
          <a:off x="4057650" y="12477750"/>
          <a:ext cx="371475" cy="2286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YES</a:t>
          </a:r>
        </a:p>
      </xdr:txBody>
    </xdr:sp>
    <xdr:clientData/>
  </xdr:twoCellAnchor>
  <xdr:twoCellAnchor>
    <xdr:from>
      <xdr:col>8</xdr:col>
      <xdr:colOff>36256</xdr:colOff>
      <xdr:row>75</xdr:row>
      <xdr:rowOff>9525</xdr:rowOff>
    </xdr:from>
    <xdr:to>
      <xdr:col>9</xdr:col>
      <xdr:colOff>44731</xdr:colOff>
      <xdr:row>77</xdr:row>
      <xdr:rowOff>209550</xdr:rowOff>
    </xdr:to>
    <xdr:sp macro="" textlink="">
      <xdr:nvSpPr>
        <xdr:cNvPr id="24629" name="AutoShape 53"/>
        <xdr:cNvSpPr>
          <a:spLocks noChangeArrowheads="1"/>
        </xdr:cNvSpPr>
      </xdr:nvSpPr>
      <xdr:spPr bwMode="auto">
        <a:xfrm>
          <a:off x="3846256" y="16649700"/>
          <a:ext cx="932400" cy="638175"/>
        </a:xfrm>
        <a:prstGeom prst="flowChartProcess">
          <a:avLst/>
        </a:prstGeom>
        <a:solidFill>
          <a:srgbClr val="FFFFFF"/>
        </a:solidFill>
        <a:ln w="38100" cmpd="dbl">
          <a:solidFill>
            <a:srgbClr val="000000"/>
          </a:solidFill>
          <a:miter lim="800000"/>
          <a:headEnd/>
          <a:tailEnd/>
        </a:ln>
        <a:effectLst/>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ゴシック"/>
              <a:ea typeface="ＭＳ Ｐゴシック"/>
            </a:rPr>
            <a:t>使用報告</a:t>
          </a:r>
        </a:p>
      </xdr:txBody>
    </xdr:sp>
    <xdr:clientData/>
  </xdr:twoCellAnchor>
  <xdr:twoCellAnchor>
    <xdr:from>
      <xdr:col>8</xdr:col>
      <xdr:colOff>36256</xdr:colOff>
      <xdr:row>69</xdr:row>
      <xdr:rowOff>108788</xdr:rowOff>
    </xdr:from>
    <xdr:to>
      <xdr:col>9</xdr:col>
      <xdr:colOff>44731</xdr:colOff>
      <xdr:row>72</xdr:row>
      <xdr:rowOff>108788</xdr:rowOff>
    </xdr:to>
    <xdr:sp macro="" textlink="">
      <xdr:nvSpPr>
        <xdr:cNvPr id="24630" name="AutoShape 54"/>
        <xdr:cNvSpPr>
          <a:spLocks noChangeArrowheads="1"/>
        </xdr:cNvSpPr>
      </xdr:nvSpPr>
      <xdr:spPr bwMode="auto">
        <a:xfrm>
          <a:off x="3846256" y="15434513"/>
          <a:ext cx="932400" cy="657225"/>
        </a:xfrm>
        <a:prstGeom prst="flowChartDocument">
          <a:avLst/>
        </a:prstGeom>
        <a:solidFill>
          <a:srgbClr val="FFFFFF"/>
        </a:solidFill>
        <a:ln w="9525">
          <a:solidFill>
            <a:srgbClr val="000000"/>
          </a:solidFill>
          <a:miter lim="800000"/>
          <a:headEnd/>
          <a:tailEnd/>
        </a:ln>
        <a:effectLst/>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ゴシック"/>
              <a:ea typeface="ＭＳ Ｐゴシック"/>
            </a:rPr>
            <a:t>強度試験</a:t>
          </a:r>
        </a:p>
        <a:p>
          <a:pPr algn="ctr" rtl="0">
            <a:lnSpc>
              <a:spcPts val="13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週、４週</a:t>
          </a:r>
        </a:p>
      </xdr:txBody>
    </xdr:sp>
    <xdr:clientData/>
  </xdr:twoCellAnchor>
  <xdr:twoCellAnchor>
    <xdr:from>
      <xdr:col>4</xdr:col>
      <xdr:colOff>194812</xdr:colOff>
      <xdr:row>67</xdr:row>
      <xdr:rowOff>0</xdr:rowOff>
    </xdr:from>
    <xdr:to>
      <xdr:col>4</xdr:col>
      <xdr:colOff>194812</xdr:colOff>
      <xdr:row>69</xdr:row>
      <xdr:rowOff>0</xdr:rowOff>
    </xdr:to>
    <xdr:cxnSp macro="">
      <xdr:nvCxnSpPr>
        <xdr:cNvPr id="82683" name="AutoShape 55"/>
        <xdr:cNvCxnSpPr>
          <a:cxnSpLocks noChangeShapeType="1"/>
          <a:stCxn id="24656" idx="2"/>
          <a:endCxn id="82675" idx="0"/>
        </xdr:cNvCxnSpPr>
      </xdr:nvCxnSpPr>
      <xdr:spPr bwMode="auto">
        <a:xfrm>
          <a:off x="1299712" y="14887575"/>
          <a:ext cx="0" cy="4381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700537</xdr:colOff>
      <xdr:row>79</xdr:row>
      <xdr:rowOff>0</xdr:rowOff>
    </xdr:from>
    <xdr:to>
      <xdr:col>7</xdr:col>
      <xdr:colOff>891038</xdr:colOff>
      <xdr:row>81</xdr:row>
      <xdr:rowOff>0</xdr:rowOff>
    </xdr:to>
    <xdr:sp macro="" textlink="">
      <xdr:nvSpPr>
        <xdr:cNvPr id="24633" name="AutoShape 57"/>
        <xdr:cNvSpPr>
          <a:spLocks noChangeArrowheads="1"/>
        </xdr:cNvSpPr>
      </xdr:nvSpPr>
      <xdr:spPr bwMode="auto">
        <a:xfrm>
          <a:off x="2776987" y="17516475"/>
          <a:ext cx="1000126" cy="438150"/>
        </a:xfrm>
        <a:prstGeom prst="flowChartPreparation">
          <a:avLst/>
        </a:prstGeom>
        <a:solidFill>
          <a:srgbClr val="FFFFFF"/>
        </a:solidFill>
        <a:ln w="9525">
          <a:solidFill>
            <a:srgbClr val="000000"/>
          </a:solidFill>
          <a:miter lim="800000"/>
          <a:headEnd/>
          <a:tailEnd/>
        </a:ln>
        <a:effectLst/>
      </xdr:spPr>
      <xdr:txBody>
        <a:bodyPr vertOverflow="clip" wrap="square" lIns="0" tIns="0" rIns="0" bIns="0" anchor="ctr" upright="1"/>
        <a:lstStyle/>
        <a:p>
          <a:pPr algn="ctr" rtl="0">
            <a:defRPr sz="1000"/>
          </a:pPr>
          <a:r>
            <a:rPr lang="en-US" altLang="ja-JP" sz="1100" b="0" i="0" u="none" strike="noStrike" baseline="0">
              <a:solidFill>
                <a:srgbClr val="000000"/>
              </a:solidFill>
              <a:latin typeface="ＭＳ Ｐゴシック"/>
              <a:ea typeface="ＭＳ Ｐゴシック"/>
            </a:rPr>
            <a:t>END</a:t>
          </a:r>
        </a:p>
      </xdr:txBody>
    </xdr:sp>
    <xdr:clientData/>
  </xdr:twoCellAnchor>
  <xdr:twoCellAnchor>
    <xdr:from>
      <xdr:col>5</xdr:col>
      <xdr:colOff>310837</xdr:colOff>
      <xdr:row>70</xdr:row>
      <xdr:rowOff>218325</xdr:rowOff>
    </xdr:from>
    <xdr:to>
      <xdr:col>8</xdr:col>
      <xdr:colOff>36256</xdr:colOff>
      <xdr:row>70</xdr:row>
      <xdr:rowOff>218326</xdr:rowOff>
    </xdr:to>
    <xdr:cxnSp macro="">
      <xdr:nvCxnSpPr>
        <xdr:cNvPr id="82686" name="AutoShape 58"/>
        <xdr:cNvCxnSpPr>
          <a:cxnSpLocks noChangeShapeType="1"/>
          <a:stCxn id="82675" idx="3"/>
          <a:endCxn id="24630" idx="1"/>
        </xdr:cNvCxnSpPr>
      </xdr:nvCxnSpPr>
      <xdr:spPr bwMode="auto">
        <a:xfrm>
          <a:off x="2072962" y="15763125"/>
          <a:ext cx="1773294" cy="1"/>
        </a:xfrm>
        <a:prstGeom prst="straightConnector1">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752001</xdr:colOff>
      <xdr:row>66</xdr:row>
      <xdr:rowOff>219074</xdr:rowOff>
    </xdr:from>
    <xdr:to>
      <xdr:col>8</xdr:col>
      <xdr:colOff>36257</xdr:colOff>
      <xdr:row>70</xdr:row>
      <xdr:rowOff>218325</xdr:rowOff>
    </xdr:to>
    <xdr:cxnSp macro="">
      <xdr:nvCxnSpPr>
        <xdr:cNvPr id="82687" name="AutoShape 59"/>
        <xdr:cNvCxnSpPr>
          <a:cxnSpLocks noChangeShapeType="1"/>
          <a:stCxn id="24659" idx="2"/>
          <a:endCxn id="24630" idx="1"/>
        </xdr:cNvCxnSpPr>
      </xdr:nvCxnSpPr>
      <xdr:spPr bwMode="auto">
        <a:xfrm rot="16200000" flipH="1">
          <a:off x="2899578" y="14816447"/>
          <a:ext cx="875551" cy="1017806"/>
        </a:xfrm>
        <a:prstGeom prst="bentConnector2">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361050</xdr:colOff>
      <xdr:row>59</xdr:row>
      <xdr:rowOff>750</xdr:rowOff>
    </xdr:from>
    <xdr:to>
      <xdr:col>11</xdr:col>
      <xdr:colOff>0</xdr:colOff>
      <xdr:row>62</xdr:row>
      <xdr:rowOff>218325</xdr:rowOff>
    </xdr:to>
    <xdr:sp macro="" textlink="">
      <xdr:nvSpPr>
        <xdr:cNvPr id="24636" name="AutoShape 60"/>
        <xdr:cNvSpPr>
          <a:spLocks noChangeArrowheads="1"/>
        </xdr:cNvSpPr>
      </xdr:nvSpPr>
      <xdr:spPr bwMode="auto">
        <a:xfrm>
          <a:off x="5094975" y="13135725"/>
          <a:ext cx="1486800" cy="874800"/>
        </a:xfrm>
        <a:prstGeom prst="flowChartDecision">
          <a:avLst/>
        </a:prstGeom>
        <a:solidFill>
          <a:srgbClr val="FFFFFF"/>
        </a:solidFill>
        <a:ln w="12700">
          <a:solidFill>
            <a:srgbClr val="000000"/>
          </a:solidFill>
          <a:miter lim="800000"/>
          <a:headEnd/>
          <a:tailEnd/>
        </a:ln>
        <a:effectLst/>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ゴシック"/>
              <a:ea typeface="ＭＳ Ｐゴシック"/>
            </a:rPr>
            <a:t>鉄筋コンクリートか？</a:t>
          </a:r>
        </a:p>
      </xdr:txBody>
    </xdr:sp>
    <xdr:clientData/>
  </xdr:twoCellAnchor>
  <xdr:twoCellAnchor>
    <xdr:from>
      <xdr:col>6</xdr:col>
      <xdr:colOff>28575</xdr:colOff>
      <xdr:row>60</xdr:row>
      <xdr:rowOff>0</xdr:rowOff>
    </xdr:from>
    <xdr:to>
      <xdr:col>6</xdr:col>
      <xdr:colOff>400050</xdr:colOff>
      <xdr:row>61</xdr:row>
      <xdr:rowOff>9525</xdr:rowOff>
    </xdr:to>
    <xdr:sp macro="" textlink="">
      <xdr:nvSpPr>
        <xdr:cNvPr id="24637" name="Rectangle 61"/>
        <xdr:cNvSpPr>
          <a:spLocks noChangeArrowheads="1"/>
        </xdr:cNvSpPr>
      </xdr:nvSpPr>
      <xdr:spPr bwMode="auto">
        <a:xfrm>
          <a:off x="1790700" y="13354050"/>
          <a:ext cx="371475" cy="2286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YES</a:t>
          </a:r>
        </a:p>
      </xdr:txBody>
    </xdr:sp>
    <xdr:clientData/>
  </xdr:twoCellAnchor>
  <xdr:twoCellAnchor>
    <xdr:from>
      <xdr:col>2</xdr:col>
      <xdr:colOff>200025</xdr:colOff>
      <xdr:row>63</xdr:row>
      <xdr:rowOff>38100</xdr:rowOff>
    </xdr:from>
    <xdr:to>
      <xdr:col>4</xdr:col>
      <xdr:colOff>295275</xdr:colOff>
      <xdr:row>64</xdr:row>
      <xdr:rowOff>19050</xdr:rowOff>
    </xdr:to>
    <xdr:sp macro="" textlink="">
      <xdr:nvSpPr>
        <xdr:cNvPr id="24638" name="Rectangle 62"/>
        <xdr:cNvSpPr>
          <a:spLocks noChangeArrowheads="1"/>
        </xdr:cNvSpPr>
      </xdr:nvSpPr>
      <xdr:spPr bwMode="auto">
        <a:xfrm>
          <a:off x="752475" y="14049375"/>
          <a:ext cx="647700" cy="2000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NO</a:t>
          </a:r>
        </a:p>
      </xdr:txBody>
    </xdr:sp>
    <xdr:clientData/>
  </xdr:twoCellAnchor>
  <xdr:twoCellAnchor>
    <xdr:from>
      <xdr:col>8</xdr:col>
      <xdr:colOff>502456</xdr:colOff>
      <xdr:row>72</xdr:row>
      <xdr:rowOff>65338</xdr:rowOff>
    </xdr:from>
    <xdr:to>
      <xdr:col>8</xdr:col>
      <xdr:colOff>502456</xdr:colOff>
      <xdr:row>75</xdr:row>
      <xdr:rowOff>9525</xdr:rowOff>
    </xdr:to>
    <xdr:cxnSp macro="">
      <xdr:nvCxnSpPr>
        <xdr:cNvPr id="82691" name="AutoShape 63"/>
        <xdr:cNvCxnSpPr>
          <a:cxnSpLocks noChangeShapeType="1"/>
          <a:stCxn id="24630" idx="2"/>
          <a:endCxn id="24629" idx="0"/>
        </xdr:cNvCxnSpPr>
      </xdr:nvCxnSpPr>
      <xdr:spPr bwMode="auto">
        <a:xfrm>
          <a:off x="4312456" y="16048288"/>
          <a:ext cx="0" cy="601412"/>
        </a:xfrm>
        <a:prstGeom prst="straightConnector1">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194812</xdr:colOff>
      <xdr:row>72</xdr:row>
      <xdr:rowOff>217575</xdr:rowOff>
    </xdr:from>
    <xdr:to>
      <xdr:col>4</xdr:col>
      <xdr:colOff>194812</xdr:colOff>
      <xdr:row>75</xdr:row>
      <xdr:rowOff>10012</xdr:rowOff>
    </xdr:to>
    <xdr:cxnSp macro="">
      <xdr:nvCxnSpPr>
        <xdr:cNvPr id="82692" name="AutoShape 64"/>
        <xdr:cNvCxnSpPr>
          <a:cxnSpLocks noChangeShapeType="1"/>
          <a:stCxn id="82675" idx="2"/>
          <a:endCxn id="24625" idx="0"/>
        </xdr:cNvCxnSpPr>
      </xdr:nvCxnSpPr>
      <xdr:spPr bwMode="auto">
        <a:xfrm>
          <a:off x="1299712" y="16200525"/>
          <a:ext cx="0" cy="449662"/>
        </a:xfrm>
        <a:prstGeom prst="straightConnector1">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44732</xdr:colOff>
      <xdr:row>67</xdr:row>
      <xdr:rowOff>0</xdr:rowOff>
    </xdr:from>
    <xdr:to>
      <xdr:col>10</xdr:col>
      <xdr:colOff>180526</xdr:colOff>
      <xdr:row>70</xdr:row>
      <xdr:rowOff>218326</xdr:rowOff>
    </xdr:to>
    <xdr:cxnSp macro="">
      <xdr:nvCxnSpPr>
        <xdr:cNvPr id="82693" name="AutoShape 65"/>
        <xdr:cNvCxnSpPr>
          <a:cxnSpLocks noChangeShapeType="1"/>
          <a:stCxn id="24661" idx="2"/>
          <a:endCxn id="24630" idx="3"/>
        </xdr:cNvCxnSpPr>
      </xdr:nvCxnSpPr>
      <xdr:spPr bwMode="auto">
        <a:xfrm rot="5400000">
          <a:off x="4870741" y="14795491"/>
          <a:ext cx="875551" cy="1059719"/>
        </a:xfrm>
        <a:prstGeom prst="bentConnector2">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0</xdr:colOff>
      <xdr:row>70</xdr:row>
      <xdr:rowOff>0</xdr:rowOff>
    </xdr:from>
    <xdr:to>
      <xdr:col>6</xdr:col>
      <xdr:colOff>371475</xdr:colOff>
      <xdr:row>71</xdr:row>
      <xdr:rowOff>9525</xdr:rowOff>
    </xdr:to>
    <xdr:sp macro="" textlink="">
      <xdr:nvSpPr>
        <xdr:cNvPr id="24642" name="Rectangle 66"/>
        <xdr:cNvSpPr>
          <a:spLocks noChangeArrowheads="1"/>
        </xdr:cNvSpPr>
      </xdr:nvSpPr>
      <xdr:spPr bwMode="auto">
        <a:xfrm>
          <a:off x="1762125" y="15544800"/>
          <a:ext cx="371475" cy="2286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NO</a:t>
          </a:r>
        </a:p>
      </xdr:txBody>
    </xdr:sp>
    <xdr:clientData/>
  </xdr:twoCellAnchor>
  <xdr:twoCellAnchor>
    <xdr:from>
      <xdr:col>8</xdr:col>
      <xdr:colOff>502457</xdr:colOff>
      <xdr:row>61</xdr:row>
      <xdr:rowOff>0</xdr:rowOff>
    </xdr:from>
    <xdr:to>
      <xdr:col>9</xdr:col>
      <xdr:colOff>361051</xdr:colOff>
      <xdr:row>65</xdr:row>
      <xdr:rowOff>0</xdr:rowOff>
    </xdr:to>
    <xdr:cxnSp macro="">
      <xdr:nvCxnSpPr>
        <xdr:cNvPr id="41" name="AutoShape 38"/>
        <xdr:cNvCxnSpPr>
          <a:cxnSpLocks noChangeShapeType="1"/>
          <a:stCxn id="24636" idx="1"/>
          <a:endCxn id="24663" idx="0"/>
        </xdr:cNvCxnSpPr>
      </xdr:nvCxnSpPr>
      <xdr:spPr bwMode="auto">
        <a:xfrm rot="10800000" flipV="1">
          <a:off x="4312457" y="13573125"/>
          <a:ext cx="782519" cy="876300"/>
        </a:xfrm>
        <a:prstGeom prst="bentConnector2">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280987</xdr:colOff>
      <xdr:row>61</xdr:row>
      <xdr:rowOff>1</xdr:rowOff>
    </xdr:from>
    <xdr:to>
      <xdr:col>6</xdr:col>
      <xdr:colOff>752000</xdr:colOff>
      <xdr:row>64</xdr:row>
      <xdr:rowOff>218025</xdr:rowOff>
    </xdr:to>
    <xdr:cxnSp macro="">
      <xdr:nvCxnSpPr>
        <xdr:cNvPr id="43" name="AutoShape 42"/>
        <xdr:cNvCxnSpPr>
          <a:cxnSpLocks noChangeShapeType="1"/>
          <a:stCxn id="24616" idx="3"/>
          <a:endCxn id="24659" idx="0"/>
        </xdr:cNvCxnSpPr>
      </xdr:nvCxnSpPr>
      <xdr:spPr bwMode="auto">
        <a:xfrm>
          <a:off x="2043112" y="13573126"/>
          <a:ext cx="785338" cy="875249"/>
        </a:xfrm>
        <a:prstGeom prst="bentConnector2">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238125</xdr:colOff>
      <xdr:row>72</xdr:row>
      <xdr:rowOff>190500</xdr:rowOff>
    </xdr:from>
    <xdr:to>
      <xdr:col>4</xdr:col>
      <xdr:colOff>333375</xdr:colOff>
      <xdr:row>74</xdr:row>
      <xdr:rowOff>76200</xdr:rowOff>
    </xdr:to>
    <xdr:sp macro="" textlink="">
      <xdr:nvSpPr>
        <xdr:cNvPr id="44" name="Rectangle 44"/>
        <xdr:cNvSpPr>
          <a:spLocks noChangeArrowheads="1"/>
        </xdr:cNvSpPr>
      </xdr:nvSpPr>
      <xdr:spPr bwMode="auto">
        <a:xfrm>
          <a:off x="790575" y="16173450"/>
          <a:ext cx="647700" cy="3238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YES</a:t>
          </a:r>
        </a:p>
      </xdr:txBody>
    </xdr:sp>
    <xdr:clientData/>
  </xdr:twoCellAnchor>
  <xdr:twoCellAnchor>
    <xdr:from>
      <xdr:col>9</xdr:col>
      <xdr:colOff>19050</xdr:colOff>
      <xdr:row>59</xdr:row>
      <xdr:rowOff>209550</xdr:rowOff>
    </xdr:from>
    <xdr:to>
      <xdr:col>9</xdr:col>
      <xdr:colOff>390525</xdr:colOff>
      <xdr:row>61</xdr:row>
      <xdr:rowOff>0</xdr:rowOff>
    </xdr:to>
    <xdr:sp macro="" textlink="">
      <xdr:nvSpPr>
        <xdr:cNvPr id="45" name="Rectangle 47"/>
        <xdr:cNvSpPr>
          <a:spLocks noChangeArrowheads="1"/>
        </xdr:cNvSpPr>
      </xdr:nvSpPr>
      <xdr:spPr bwMode="auto">
        <a:xfrm>
          <a:off x="4752975" y="13344525"/>
          <a:ext cx="371475" cy="2286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NO</a:t>
          </a:r>
        </a:p>
      </xdr:txBody>
    </xdr:sp>
    <xdr:clientData/>
  </xdr:twoCellAnchor>
  <xdr:twoCellAnchor>
    <xdr:from>
      <xdr:col>12</xdr:col>
      <xdr:colOff>76200</xdr:colOff>
      <xdr:row>7</xdr:row>
      <xdr:rowOff>85725</xdr:rowOff>
    </xdr:from>
    <xdr:to>
      <xdr:col>15</xdr:col>
      <xdr:colOff>8845</xdr:colOff>
      <xdr:row>11</xdr:row>
      <xdr:rowOff>70076</xdr:rowOff>
    </xdr:to>
    <xdr:sp macro="" textlink="">
      <xdr:nvSpPr>
        <xdr:cNvPr id="40" name="角丸四角形 39">
          <a:hlinkClick xmlns:r="http://schemas.openxmlformats.org/officeDocument/2006/relationships" r:id="rId2"/>
        </xdr:cNvPr>
        <xdr:cNvSpPr/>
      </xdr:nvSpPr>
      <xdr:spPr bwMode="auto">
        <a:xfrm>
          <a:off x="6619875" y="1571625"/>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twoCellAnchor>
    <xdr:from>
      <xdr:col>3</xdr:col>
      <xdr:colOff>4837</xdr:colOff>
      <xdr:row>65</xdr:row>
      <xdr:rowOff>0</xdr:rowOff>
    </xdr:from>
    <xdr:to>
      <xdr:col>5</xdr:col>
      <xdr:colOff>3787</xdr:colOff>
      <xdr:row>67</xdr:row>
      <xdr:rowOff>0</xdr:rowOff>
    </xdr:to>
    <xdr:sp macro="" textlink="">
      <xdr:nvSpPr>
        <xdr:cNvPr id="24656" name="角丸四角形 24655"/>
        <xdr:cNvSpPr/>
      </xdr:nvSpPr>
      <xdr:spPr bwMode="auto">
        <a:xfrm>
          <a:off x="833512" y="14449425"/>
          <a:ext cx="932400" cy="43815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パターン１</a:t>
          </a:r>
        </a:p>
      </xdr:txBody>
    </xdr:sp>
    <xdr:clientData/>
  </xdr:twoCellAnchor>
  <xdr:twoCellAnchor>
    <xdr:from>
      <xdr:col>6</xdr:col>
      <xdr:colOff>247700</xdr:colOff>
      <xdr:row>64</xdr:row>
      <xdr:rowOff>218025</xdr:rowOff>
    </xdr:from>
    <xdr:to>
      <xdr:col>7</xdr:col>
      <xdr:colOff>446675</xdr:colOff>
      <xdr:row>67</xdr:row>
      <xdr:rowOff>0</xdr:rowOff>
    </xdr:to>
    <xdr:sp macro="" textlink="">
      <xdr:nvSpPr>
        <xdr:cNvPr id="24659" name="角丸四角形 24658"/>
        <xdr:cNvSpPr/>
      </xdr:nvSpPr>
      <xdr:spPr bwMode="auto">
        <a:xfrm>
          <a:off x="2324150" y="14448375"/>
          <a:ext cx="1008600" cy="43920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パターン２</a:t>
          </a:r>
        </a:p>
      </xdr:txBody>
    </xdr:sp>
    <xdr:clientData/>
  </xdr:twoCellAnchor>
  <xdr:twoCellAnchor>
    <xdr:from>
      <xdr:col>9</xdr:col>
      <xdr:colOff>638250</xdr:colOff>
      <xdr:row>64</xdr:row>
      <xdr:rowOff>218025</xdr:rowOff>
    </xdr:from>
    <xdr:to>
      <xdr:col>10</xdr:col>
      <xdr:colOff>646725</xdr:colOff>
      <xdr:row>67</xdr:row>
      <xdr:rowOff>0</xdr:rowOff>
    </xdr:to>
    <xdr:sp macro="" textlink="">
      <xdr:nvSpPr>
        <xdr:cNvPr id="24661" name="角丸四角形 24660"/>
        <xdr:cNvSpPr/>
      </xdr:nvSpPr>
      <xdr:spPr bwMode="auto">
        <a:xfrm>
          <a:off x="5372175" y="14448375"/>
          <a:ext cx="932400" cy="43920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パターン４</a:t>
          </a:r>
        </a:p>
      </xdr:txBody>
    </xdr:sp>
    <xdr:clientData/>
  </xdr:twoCellAnchor>
  <xdr:twoCellAnchor>
    <xdr:from>
      <xdr:col>8</xdr:col>
      <xdr:colOff>35731</xdr:colOff>
      <xdr:row>65</xdr:row>
      <xdr:rowOff>0</xdr:rowOff>
    </xdr:from>
    <xdr:to>
      <xdr:col>9</xdr:col>
      <xdr:colOff>45256</xdr:colOff>
      <xdr:row>67</xdr:row>
      <xdr:rowOff>1050</xdr:rowOff>
    </xdr:to>
    <xdr:sp macro="" textlink="">
      <xdr:nvSpPr>
        <xdr:cNvPr id="24663" name="角丸四角形 24662"/>
        <xdr:cNvSpPr/>
      </xdr:nvSpPr>
      <xdr:spPr bwMode="auto">
        <a:xfrm>
          <a:off x="3845731" y="14449425"/>
          <a:ext cx="933450" cy="43920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パターン３</a:t>
          </a:r>
        </a:p>
      </xdr:txBody>
    </xdr:sp>
    <xdr:clientData/>
  </xdr:twoCellAnchor>
  <xdr:twoCellAnchor>
    <xdr:from>
      <xdr:col>1</xdr:col>
      <xdr:colOff>250237</xdr:colOff>
      <xdr:row>69</xdr:row>
      <xdr:rowOff>0</xdr:rowOff>
    </xdr:from>
    <xdr:to>
      <xdr:col>5</xdr:col>
      <xdr:colOff>310837</xdr:colOff>
      <xdr:row>72</xdr:row>
      <xdr:rowOff>217575</xdr:rowOff>
    </xdr:to>
    <xdr:sp macro="" textlink="">
      <xdr:nvSpPr>
        <xdr:cNvPr id="82675" name="ひし形 82674"/>
        <xdr:cNvSpPr/>
      </xdr:nvSpPr>
      <xdr:spPr bwMode="auto">
        <a:xfrm>
          <a:off x="526462" y="15325725"/>
          <a:ext cx="1546500" cy="874800"/>
        </a:xfrm>
        <a:prstGeom prst="diamond">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t>JIS</a:t>
          </a:r>
          <a:r>
            <a:rPr kumimoji="1" lang="ja-JP" altLang="en-US" sz="1100"/>
            <a:t>認定工場か？</a:t>
          </a:r>
          <a:endParaRPr kumimoji="1" lang="en-US" altLang="ja-JP" sz="1100"/>
        </a:p>
      </xdr:txBody>
    </xdr:sp>
    <xdr:clientData/>
  </xdr:twoCellAnchor>
  <xdr:twoCellAnchor>
    <xdr:from>
      <xdr:col>7</xdr:col>
      <xdr:colOff>891039</xdr:colOff>
      <xdr:row>77</xdr:row>
      <xdr:rowOff>209550</xdr:rowOff>
    </xdr:from>
    <xdr:to>
      <xdr:col>8</xdr:col>
      <xdr:colOff>502457</xdr:colOff>
      <xdr:row>80</xdr:row>
      <xdr:rowOff>0</xdr:rowOff>
    </xdr:to>
    <xdr:cxnSp macro="">
      <xdr:nvCxnSpPr>
        <xdr:cNvPr id="53" name="直線矢印コネクタ 52"/>
        <xdr:cNvCxnSpPr>
          <a:stCxn id="24629" idx="2"/>
          <a:endCxn id="24633" idx="3"/>
        </xdr:cNvCxnSpPr>
      </xdr:nvCxnSpPr>
      <xdr:spPr bwMode="auto">
        <a:xfrm rot="5400000">
          <a:off x="3820948" y="17244041"/>
          <a:ext cx="447675" cy="535343"/>
        </a:xfrm>
        <a:prstGeom prst="bentConnector2">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4</xdr:col>
      <xdr:colOff>194812</xdr:colOff>
      <xdr:row>77</xdr:row>
      <xdr:rowOff>209061</xdr:rowOff>
    </xdr:from>
    <xdr:to>
      <xdr:col>6</xdr:col>
      <xdr:colOff>700537</xdr:colOff>
      <xdr:row>79</xdr:row>
      <xdr:rowOff>219074</xdr:rowOff>
    </xdr:to>
    <xdr:cxnSp macro="">
      <xdr:nvCxnSpPr>
        <xdr:cNvPr id="57" name="直線矢印コネクタ 56"/>
        <xdr:cNvCxnSpPr>
          <a:stCxn id="24625" idx="2"/>
          <a:endCxn id="24633" idx="1"/>
        </xdr:cNvCxnSpPr>
      </xdr:nvCxnSpPr>
      <xdr:spPr bwMode="auto">
        <a:xfrm rot="16200000" flipH="1">
          <a:off x="1814268" y="16772830"/>
          <a:ext cx="448163" cy="1477275"/>
        </a:xfrm>
        <a:prstGeom prst="bentConnector2">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6</xdr:col>
      <xdr:colOff>748163</xdr:colOff>
      <xdr:row>51</xdr:row>
      <xdr:rowOff>0</xdr:rowOff>
    </xdr:from>
    <xdr:to>
      <xdr:col>7</xdr:col>
      <xdr:colOff>843413</xdr:colOff>
      <xdr:row>54</xdr:row>
      <xdr:rowOff>0</xdr:rowOff>
    </xdr:to>
    <xdr:sp macro="" textlink="">
      <xdr:nvSpPr>
        <xdr:cNvPr id="174" name="AutoShape 53"/>
        <xdr:cNvSpPr>
          <a:spLocks noChangeArrowheads="1"/>
        </xdr:cNvSpPr>
      </xdr:nvSpPr>
      <xdr:spPr bwMode="auto">
        <a:xfrm>
          <a:off x="2824613" y="11382375"/>
          <a:ext cx="904875" cy="657225"/>
        </a:xfrm>
        <a:prstGeom prst="flowChartProcess">
          <a:avLst/>
        </a:prstGeom>
        <a:solidFill>
          <a:srgbClr val="FFFFFF"/>
        </a:solidFill>
        <a:ln w="38100" cmpd="dbl">
          <a:solidFill>
            <a:srgbClr val="000000"/>
          </a:solidFill>
          <a:miter lim="800000"/>
          <a:headEnd/>
          <a:tailEnd/>
        </a:ln>
        <a:effectLst/>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ゴシック"/>
              <a:ea typeface="ＭＳ Ｐゴシック"/>
            </a:rPr>
            <a:t>配合計画書</a:t>
          </a:r>
        </a:p>
      </xdr:txBody>
    </xdr:sp>
    <xdr:clientData/>
  </xdr:twoCellAnchor>
  <xdr:twoCellAnchor>
    <xdr:from>
      <xdr:col>7</xdr:col>
      <xdr:colOff>390975</xdr:colOff>
      <xdr:row>54</xdr:row>
      <xdr:rowOff>0</xdr:rowOff>
    </xdr:from>
    <xdr:to>
      <xdr:col>7</xdr:col>
      <xdr:colOff>390976</xdr:colOff>
      <xdr:row>55</xdr:row>
      <xdr:rowOff>0</xdr:rowOff>
    </xdr:to>
    <xdr:cxnSp macro="">
      <xdr:nvCxnSpPr>
        <xdr:cNvPr id="160" name="直線矢印コネクタ 159"/>
        <xdr:cNvCxnSpPr>
          <a:stCxn id="174" idx="2"/>
          <a:endCxn id="24613" idx="0"/>
        </xdr:cNvCxnSpPr>
      </xdr:nvCxnSpPr>
      <xdr:spPr bwMode="auto">
        <a:xfrm flipH="1">
          <a:off x="3277050" y="12039600"/>
          <a:ext cx="1" cy="21907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drawings/drawing34.xml><?xml version="1.0" encoding="utf-8"?>
<xdr:wsDr xmlns:xdr="http://schemas.openxmlformats.org/drawingml/2006/spreadsheetDrawing" xmlns:a="http://schemas.openxmlformats.org/drawingml/2006/main">
  <xdr:twoCellAnchor>
    <xdr:from>
      <xdr:col>12</xdr:col>
      <xdr:colOff>66675</xdr:colOff>
      <xdr:row>5</xdr:row>
      <xdr:rowOff>114300</xdr:rowOff>
    </xdr:from>
    <xdr:to>
      <xdr:col>14</xdr:col>
      <xdr:colOff>685120</xdr:colOff>
      <xdr:row>8</xdr:row>
      <xdr:rowOff>232001</xdr:rowOff>
    </xdr:to>
    <xdr:sp macro="" textlink="">
      <xdr:nvSpPr>
        <xdr:cNvPr id="3" name="角丸四角形 2">
          <a:hlinkClick xmlns:r="http://schemas.openxmlformats.org/officeDocument/2006/relationships" r:id="rId1"/>
        </xdr:cNvPr>
        <xdr:cNvSpPr/>
      </xdr:nvSpPr>
      <xdr:spPr bwMode="auto">
        <a:xfrm>
          <a:off x="6429375" y="116205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30</xdr:col>
      <xdr:colOff>122464</xdr:colOff>
      <xdr:row>11</xdr:row>
      <xdr:rowOff>163285</xdr:rowOff>
    </xdr:from>
    <xdr:to>
      <xdr:col>33</xdr:col>
      <xdr:colOff>547688</xdr:colOff>
      <xdr:row>13</xdr:row>
      <xdr:rowOff>316365</xdr:rowOff>
    </xdr:to>
    <xdr:sp macro="" textlink="">
      <xdr:nvSpPr>
        <xdr:cNvPr id="3" name="角丸四角形 2">
          <a:hlinkClick xmlns:r="http://schemas.openxmlformats.org/officeDocument/2006/relationships" r:id="rId1"/>
        </xdr:cNvPr>
        <xdr:cNvSpPr/>
      </xdr:nvSpPr>
      <xdr:spPr bwMode="auto">
        <a:xfrm>
          <a:off x="16940893" y="3102428"/>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8</xdr:col>
      <xdr:colOff>309563</xdr:colOff>
      <xdr:row>2</xdr:row>
      <xdr:rowOff>309563</xdr:rowOff>
    </xdr:from>
    <xdr:to>
      <xdr:col>11</xdr:col>
      <xdr:colOff>227920</xdr:colOff>
      <xdr:row>5</xdr:row>
      <xdr:rowOff>98651</xdr:rowOff>
    </xdr:to>
    <xdr:sp macro="" textlink="">
      <xdr:nvSpPr>
        <xdr:cNvPr id="3" name="角丸四角形 2">
          <a:hlinkClick xmlns:r="http://schemas.openxmlformats.org/officeDocument/2006/relationships" r:id="rId1"/>
        </xdr:cNvPr>
        <xdr:cNvSpPr/>
      </xdr:nvSpPr>
      <xdr:spPr bwMode="auto">
        <a:xfrm>
          <a:off x="7322344" y="1023938"/>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10</xdr:col>
      <xdr:colOff>228600</xdr:colOff>
      <xdr:row>4</xdr:row>
      <xdr:rowOff>190500</xdr:rowOff>
    </xdr:from>
    <xdr:to>
      <xdr:col>13</xdr:col>
      <xdr:colOff>275545</xdr:colOff>
      <xdr:row>8</xdr:row>
      <xdr:rowOff>60551</xdr:rowOff>
    </xdr:to>
    <xdr:sp macro="" textlink="">
      <xdr:nvSpPr>
        <xdr:cNvPr id="3" name="角丸四角形 2">
          <a:hlinkClick xmlns:r="http://schemas.openxmlformats.org/officeDocument/2006/relationships" r:id="rId1"/>
        </xdr:cNvPr>
        <xdr:cNvSpPr/>
      </xdr:nvSpPr>
      <xdr:spPr bwMode="auto">
        <a:xfrm>
          <a:off x="7496175" y="118110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42</xdr:col>
      <xdr:colOff>104775</xdr:colOff>
      <xdr:row>4</xdr:row>
      <xdr:rowOff>19050</xdr:rowOff>
    </xdr:from>
    <xdr:to>
      <xdr:col>52</xdr:col>
      <xdr:colOff>94570</xdr:colOff>
      <xdr:row>9</xdr:row>
      <xdr:rowOff>251051</xdr:rowOff>
    </xdr:to>
    <xdr:sp macro="" textlink="">
      <xdr:nvSpPr>
        <xdr:cNvPr id="3" name="角丸四角形 2">
          <a:hlinkClick xmlns:r="http://schemas.openxmlformats.org/officeDocument/2006/relationships" r:id="rId1"/>
        </xdr:cNvPr>
        <xdr:cNvSpPr/>
      </xdr:nvSpPr>
      <xdr:spPr bwMode="auto">
        <a:xfrm>
          <a:off x="11058525" y="62865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10</xdr:col>
      <xdr:colOff>148167</xdr:colOff>
      <xdr:row>6</xdr:row>
      <xdr:rowOff>10583</xdr:rowOff>
    </xdr:from>
    <xdr:to>
      <xdr:col>13</xdr:col>
      <xdr:colOff>74462</xdr:colOff>
      <xdr:row>11</xdr:row>
      <xdr:rowOff>24567</xdr:rowOff>
    </xdr:to>
    <xdr:sp macro="" textlink="">
      <xdr:nvSpPr>
        <xdr:cNvPr id="3" name="角丸四角形 2">
          <a:hlinkClick xmlns:r="http://schemas.openxmlformats.org/officeDocument/2006/relationships" r:id="rId1"/>
        </xdr:cNvPr>
        <xdr:cNvSpPr/>
      </xdr:nvSpPr>
      <xdr:spPr bwMode="auto">
        <a:xfrm>
          <a:off x="6529917" y="1026583"/>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35</xdr:col>
      <xdr:colOff>123825</xdr:colOff>
      <xdr:row>5</xdr:row>
      <xdr:rowOff>180975</xdr:rowOff>
    </xdr:from>
    <xdr:to>
      <xdr:col>43</xdr:col>
      <xdr:colOff>94570</xdr:colOff>
      <xdr:row>10</xdr:row>
      <xdr:rowOff>136751</xdr:rowOff>
    </xdr:to>
    <xdr:sp macro="" textlink="">
      <xdr:nvSpPr>
        <xdr:cNvPr id="6" name="角丸四角形 5">
          <a:hlinkClick xmlns:r="http://schemas.openxmlformats.org/officeDocument/2006/relationships" r:id="rId1"/>
        </xdr:cNvPr>
        <xdr:cNvSpPr/>
      </xdr:nvSpPr>
      <xdr:spPr bwMode="auto">
        <a:xfrm>
          <a:off x="7305675" y="1247775"/>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10</xdr:col>
      <xdr:colOff>158750</xdr:colOff>
      <xdr:row>5</xdr:row>
      <xdr:rowOff>158750</xdr:rowOff>
    </xdr:from>
    <xdr:to>
      <xdr:col>13</xdr:col>
      <xdr:colOff>85045</xdr:colOff>
      <xdr:row>11</xdr:row>
      <xdr:rowOff>3401</xdr:rowOff>
    </xdr:to>
    <xdr:sp macro="" textlink="">
      <xdr:nvSpPr>
        <xdr:cNvPr id="3" name="角丸四角形 2">
          <a:hlinkClick xmlns:r="http://schemas.openxmlformats.org/officeDocument/2006/relationships" r:id="rId1"/>
        </xdr:cNvPr>
        <xdr:cNvSpPr/>
      </xdr:nvSpPr>
      <xdr:spPr bwMode="auto">
        <a:xfrm>
          <a:off x="6540500" y="1005417"/>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xdr:from>
      <xdr:col>37</xdr:col>
      <xdr:colOff>160421</xdr:colOff>
      <xdr:row>6</xdr:row>
      <xdr:rowOff>80211</xdr:rowOff>
    </xdr:from>
    <xdr:to>
      <xdr:col>48</xdr:col>
      <xdr:colOff>165255</xdr:colOff>
      <xdr:row>11</xdr:row>
      <xdr:rowOff>88625</xdr:rowOff>
    </xdr:to>
    <xdr:sp macro="" textlink="">
      <xdr:nvSpPr>
        <xdr:cNvPr id="3" name="角丸四角形 2">
          <a:hlinkClick xmlns:r="http://schemas.openxmlformats.org/officeDocument/2006/relationships" r:id="rId1"/>
        </xdr:cNvPr>
        <xdr:cNvSpPr/>
      </xdr:nvSpPr>
      <xdr:spPr bwMode="auto">
        <a:xfrm>
          <a:off x="6837947" y="1313448"/>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42.xml><?xml version="1.0" encoding="utf-8"?>
<xdr:wsDr xmlns:xdr="http://schemas.openxmlformats.org/drawingml/2006/spreadsheetDrawing" xmlns:a="http://schemas.openxmlformats.org/drawingml/2006/main">
  <xdr:oneCellAnchor>
    <xdr:from>
      <xdr:col>26</xdr:col>
      <xdr:colOff>130342</xdr:colOff>
      <xdr:row>3</xdr:row>
      <xdr:rowOff>70184</xdr:rowOff>
    </xdr:from>
    <xdr:ext cx="1593321" cy="275717"/>
    <xdr:sp macro="" textlink="">
      <xdr:nvSpPr>
        <xdr:cNvPr id="3" name="テキスト ボックス 2"/>
        <xdr:cNvSpPr txBox="1"/>
      </xdr:nvSpPr>
      <xdr:spPr>
        <a:xfrm>
          <a:off x="4822658" y="581526"/>
          <a:ext cx="1593321"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＊部分払い以外は不要</a:t>
          </a:r>
          <a:endParaRPr lang="ja-JP" altLang="ja-JP" b="1">
            <a:solidFill>
              <a:srgbClr val="FF0000"/>
            </a:solidFill>
            <a:effectLst/>
          </a:endParaRPr>
        </a:p>
      </xdr:txBody>
    </xdr:sp>
    <xdr:clientData fPrintsWithSheet="0"/>
  </xdr:oneCellAnchor>
  <xdr:twoCellAnchor>
    <xdr:from>
      <xdr:col>35</xdr:col>
      <xdr:colOff>160421</xdr:colOff>
      <xdr:row>5</xdr:row>
      <xdr:rowOff>50131</xdr:rowOff>
    </xdr:from>
    <xdr:to>
      <xdr:col>38</xdr:col>
      <xdr:colOff>105098</xdr:colOff>
      <xdr:row>9</xdr:row>
      <xdr:rowOff>18440</xdr:rowOff>
    </xdr:to>
    <xdr:sp macro="" textlink="">
      <xdr:nvSpPr>
        <xdr:cNvPr id="4" name="角丸四角形 3">
          <a:hlinkClick xmlns:r="http://schemas.openxmlformats.org/officeDocument/2006/relationships" r:id="rId1"/>
        </xdr:cNvPr>
        <xdr:cNvSpPr/>
      </xdr:nvSpPr>
      <xdr:spPr bwMode="auto">
        <a:xfrm>
          <a:off x="6477000" y="902368"/>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43.xml><?xml version="1.0" encoding="utf-8"?>
<xdr:wsDr xmlns:xdr="http://schemas.openxmlformats.org/drawingml/2006/spreadsheetDrawing" xmlns:a="http://schemas.openxmlformats.org/drawingml/2006/main">
  <xdr:twoCellAnchor>
    <xdr:from>
      <xdr:col>36</xdr:col>
      <xdr:colOff>0</xdr:colOff>
      <xdr:row>9</xdr:row>
      <xdr:rowOff>158750</xdr:rowOff>
    </xdr:from>
    <xdr:to>
      <xdr:col>47</xdr:col>
      <xdr:colOff>10961</xdr:colOff>
      <xdr:row>15</xdr:row>
      <xdr:rowOff>3401</xdr:rowOff>
    </xdr:to>
    <xdr:sp macro="" textlink="">
      <xdr:nvSpPr>
        <xdr:cNvPr id="5" name="角丸四角形 4">
          <a:hlinkClick xmlns:r="http://schemas.openxmlformats.org/officeDocument/2006/relationships" r:id="rId1"/>
        </xdr:cNvPr>
        <xdr:cNvSpPr/>
      </xdr:nvSpPr>
      <xdr:spPr bwMode="auto">
        <a:xfrm>
          <a:off x="6487583" y="168275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44.xml><?xml version="1.0" encoding="utf-8"?>
<xdr:wsDr xmlns:xdr="http://schemas.openxmlformats.org/drawingml/2006/spreadsheetDrawing" xmlns:a="http://schemas.openxmlformats.org/drawingml/2006/main">
  <xdr:oneCellAnchor>
    <xdr:from>
      <xdr:col>16</xdr:col>
      <xdr:colOff>90237</xdr:colOff>
      <xdr:row>47</xdr:row>
      <xdr:rowOff>120315</xdr:rowOff>
    </xdr:from>
    <xdr:ext cx="2118593" cy="275717"/>
    <xdr:sp macro="" textlink="">
      <xdr:nvSpPr>
        <xdr:cNvPr id="2" name="テキスト ボックス 1"/>
        <xdr:cNvSpPr txBox="1"/>
      </xdr:nvSpPr>
      <xdr:spPr>
        <a:xfrm>
          <a:off x="4509837" y="9511965"/>
          <a:ext cx="2118593"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＊記名（署名または押印を含む）</a:t>
          </a:r>
        </a:p>
      </xdr:txBody>
    </xdr:sp>
    <xdr:clientData fPrintsWithSheet="0"/>
  </xdr:oneCellAnchor>
  <xdr:twoCellAnchor>
    <xdr:from>
      <xdr:col>9</xdr:col>
      <xdr:colOff>38100</xdr:colOff>
      <xdr:row>28</xdr:row>
      <xdr:rowOff>0</xdr:rowOff>
    </xdr:from>
    <xdr:to>
      <xdr:col>9</xdr:col>
      <xdr:colOff>123825</xdr:colOff>
      <xdr:row>31</xdr:row>
      <xdr:rowOff>0</xdr:rowOff>
    </xdr:to>
    <xdr:sp macro="" textlink="">
      <xdr:nvSpPr>
        <xdr:cNvPr id="3" name="AutoShape 51">
          <a:extLst>
            <a:ext uri="{FF2B5EF4-FFF2-40B4-BE49-F238E27FC236}">
              <a16:creationId xmlns="" xmlns:a16="http://schemas.microsoft.com/office/drawing/2014/main" id="{00000000-0008-0000-1100-000006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4" name="AutoShape 52">
          <a:extLst>
            <a:ext uri="{FF2B5EF4-FFF2-40B4-BE49-F238E27FC236}">
              <a16:creationId xmlns="" xmlns:a16="http://schemas.microsoft.com/office/drawing/2014/main" id="{00000000-0008-0000-1100-000007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5" name="AutoShape 53">
          <a:extLst>
            <a:ext uri="{FF2B5EF4-FFF2-40B4-BE49-F238E27FC236}">
              <a16:creationId xmlns="" xmlns:a16="http://schemas.microsoft.com/office/drawing/2014/main" id="{00000000-0008-0000-1100-000008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6" name="AutoShape 54">
          <a:extLst>
            <a:ext uri="{FF2B5EF4-FFF2-40B4-BE49-F238E27FC236}">
              <a16:creationId xmlns="" xmlns:a16="http://schemas.microsoft.com/office/drawing/2014/main" id="{00000000-0008-0000-1100-000009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226219</xdr:colOff>
      <xdr:row>6</xdr:row>
      <xdr:rowOff>0</xdr:rowOff>
    </xdr:from>
    <xdr:to>
      <xdr:col>34</xdr:col>
      <xdr:colOff>123145</xdr:colOff>
      <xdr:row>11</xdr:row>
      <xdr:rowOff>27214</xdr:rowOff>
    </xdr:to>
    <xdr:sp macro="" textlink="">
      <xdr:nvSpPr>
        <xdr:cNvPr id="8" name="角丸四角形 7">
          <a:hlinkClick xmlns:r="http://schemas.openxmlformats.org/officeDocument/2006/relationships" r:id="rId1"/>
        </xdr:cNvPr>
        <xdr:cNvSpPr/>
      </xdr:nvSpPr>
      <xdr:spPr bwMode="auto">
        <a:xfrm>
          <a:off x="7072313" y="1833563"/>
          <a:ext cx="2361520"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45.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942975</xdr:colOff>
      <xdr:row>8</xdr:row>
      <xdr:rowOff>0</xdr:rowOff>
    </xdr:to>
    <xdr:sp macro="" textlink="">
      <xdr:nvSpPr>
        <xdr:cNvPr id="33874" name="Line 1"/>
        <xdr:cNvSpPr>
          <a:spLocks noChangeShapeType="1"/>
        </xdr:cNvSpPr>
      </xdr:nvSpPr>
      <xdr:spPr bwMode="auto">
        <a:xfrm>
          <a:off x="190500" y="1162050"/>
          <a:ext cx="942975"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3</xdr:row>
      <xdr:rowOff>0</xdr:rowOff>
    </xdr:from>
    <xdr:to>
      <xdr:col>26</xdr:col>
      <xdr:colOff>534081</xdr:colOff>
      <xdr:row>6</xdr:row>
      <xdr:rowOff>85044</xdr:rowOff>
    </xdr:to>
    <xdr:sp macro="" textlink="">
      <xdr:nvSpPr>
        <xdr:cNvPr id="5" name="角丸四角形 4">
          <a:hlinkClick xmlns:r="http://schemas.openxmlformats.org/officeDocument/2006/relationships" r:id="rId1"/>
        </xdr:cNvPr>
        <xdr:cNvSpPr/>
      </xdr:nvSpPr>
      <xdr:spPr bwMode="auto">
        <a:xfrm>
          <a:off x="9865179" y="557893"/>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942975</xdr:colOff>
      <xdr:row>8</xdr:row>
      <xdr:rowOff>0</xdr:rowOff>
    </xdr:to>
    <xdr:sp macro="" textlink="">
      <xdr:nvSpPr>
        <xdr:cNvPr id="34898" name="Line 1"/>
        <xdr:cNvSpPr>
          <a:spLocks noChangeShapeType="1"/>
        </xdr:cNvSpPr>
      </xdr:nvSpPr>
      <xdr:spPr bwMode="auto">
        <a:xfrm>
          <a:off x="190500" y="1162050"/>
          <a:ext cx="942975"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149678</xdr:colOff>
      <xdr:row>2</xdr:row>
      <xdr:rowOff>108857</xdr:rowOff>
    </xdr:from>
    <xdr:to>
      <xdr:col>36</xdr:col>
      <xdr:colOff>588509</xdr:colOff>
      <xdr:row>6</xdr:row>
      <xdr:rowOff>3401</xdr:rowOff>
    </xdr:to>
    <xdr:sp macro="" textlink="">
      <xdr:nvSpPr>
        <xdr:cNvPr id="5" name="角丸四角形 4">
          <a:hlinkClick xmlns:r="http://schemas.openxmlformats.org/officeDocument/2006/relationships" r:id="rId1"/>
        </xdr:cNvPr>
        <xdr:cNvSpPr/>
      </xdr:nvSpPr>
      <xdr:spPr bwMode="auto">
        <a:xfrm>
          <a:off x="10491107" y="47625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47.xml><?xml version="1.0" encoding="utf-8"?>
<xdr:wsDr xmlns:xdr="http://schemas.openxmlformats.org/drawingml/2006/spreadsheetDrawing" xmlns:a="http://schemas.openxmlformats.org/drawingml/2006/main">
  <xdr:twoCellAnchor>
    <xdr:from>
      <xdr:col>7</xdr:col>
      <xdr:colOff>114300</xdr:colOff>
      <xdr:row>1</xdr:row>
      <xdr:rowOff>266700</xdr:rowOff>
    </xdr:from>
    <xdr:to>
      <xdr:col>10</xdr:col>
      <xdr:colOff>446995</xdr:colOff>
      <xdr:row>4</xdr:row>
      <xdr:rowOff>270101</xdr:rowOff>
    </xdr:to>
    <xdr:sp macro="" textlink="">
      <xdr:nvSpPr>
        <xdr:cNvPr id="3" name="角丸四角形 2">
          <a:hlinkClick xmlns:r="http://schemas.openxmlformats.org/officeDocument/2006/relationships" r:id="rId1"/>
        </xdr:cNvPr>
        <xdr:cNvSpPr/>
      </xdr:nvSpPr>
      <xdr:spPr bwMode="auto">
        <a:xfrm>
          <a:off x="9163050" y="55245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48.xml><?xml version="1.0" encoding="utf-8"?>
<xdr:wsDr xmlns:xdr="http://schemas.openxmlformats.org/drawingml/2006/spreadsheetDrawing" xmlns:a="http://schemas.openxmlformats.org/drawingml/2006/main">
  <xdr:twoCellAnchor>
    <xdr:from>
      <xdr:col>17</xdr:col>
      <xdr:colOff>171450</xdr:colOff>
      <xdr:row>3</xdr:row>
      <xdr:rowOff>28575</xdr:rowOff>
    </xdr:from>
    <xdr:to>
      <xdr:col>20</xdr:col>
      <xdr:colOff>504145</xdr:colOff>
      <xdr:row>7</xdr:row>
      <xdr:rowOff>127226</xdr:rowOff>
    </xdr:to>
    <xdr:sp macro="" textlink="">
      <xdr:nvSpPr>
        <xdr:cNvPr id="4" name="角丸四角形 3">
          <a:hlinkClick xmlns:r="http://schemas.openxmlformats.org/officeDocument/2006/relationships" r:id="rId1"/>
        </xdr:cNvPr>
        <xdr:cNvSpPr/>
      </xdr:nvSpPr>
      <xdr:spPr bwMode="auto">
        <a:xfrm>
          <a:off x="9925050" y="657225"/>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49.xml><?xml version="1.0" encoding="utf-8"?>
<xdr:wsDr xmlns:xdr="http://schemas.openxmlformats.org/drawingml/2006/spreadsheetDrawing" xmlns:a="http://schemas.openxmlformats.org/drawingml/2006/main">
  <xdr:twoCellAnchor>
    <xdr:from>
      <xdr:col>27</xdr:col>
      <xdr:colOff>112568</xdr:colOff>
      <xdr:row>4</xdr:row>
      <xdr:rowOff>112567</xdr:rowOff>
    </xdr:from>
    <xdr:to>
      <xdr:col>30</xdr:col>
      <xdr:colOff>50408</xdr:colOff>
      <xdr:row>9</xdr:row>
      <xdr:rowOff>64014</xdr:rowOff>
    </xdr:to>
    <xdr:sp macro="" textlink="">
      <xdr:nvSpPr>
        <xdr:cNvPr id="3" name="角丸四角形 2">
          <a:hlinkClick xmlns:r="http://schemas.openxmlformats.org/officeDocument/2006/relationships" r:id="rId1"/>
        </xdr:cNvPr>
        <xdr:cNvSpPr/>
      </xdr:nvSpPr>
      <xdr:spPr bwMode="auto">
        <a:xfrm>
          <a:off x="10633363" y="926522"/>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22</xdr:col>
      <xdr:colOff>515472</xdr:colOff>
      <xdr:row>4</xdr:row>
      <xdr:rowOff>22412</xdr:rowOff>
    </xdr:from>
    <xdr:to>
      <xdr:col>25</xdr:col>
      <xdr:colOff>454840</xdr:colOff>
      <xdr:row>7</xdr:row>
      <xdr:rowOff>20210</xdr:rowOff>
    </xdr:to>
    <xdr:sp macro="" textlink="">
      <xdr:nvSpPr>
        <xdr:cNvPr id="7" name="角丸四角形 6">
          <a:hlinkClick xmlns:r="http://schemas.openxmlformats.org/officeDocument/2006/relationships" r:id="rId1"/>
        </xdr:cNvPr>
        <xdr:cNvSpPr/>
      </xdr:nvSpPr>
      <xdr:spPr bwMode="auto">
        <a:xfrm>
          <a:off x="8113060" y="874059"/>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50.xml><?xml version="1.0" encoding="utf-8"?>
<xdr:wsDr xmlns:xdr="http://schemas.openxmlformats.org/drawingml/2006/spreadsheetDrawing" xmlns:a="http://schemas.openxmlformats.org/drawingml/2006/main">
  <xdr:twoCellAnchor>
    <xdr:from>
      <xdr:col>10</xdr:col>
      <xdr:colOff>153865</xdr:colOff>
      <xdr:row>1</xdr:row>
      <xdr:rowOff>102576</xdr:rowOff>
    </xdr:from>
    <xdr:to>
      <xdr:col>13</xdr:col>
      <xdr:colOff>77718</xdr:colOff>
      <xdr:row>4</xdr:row>
      <xdr:rowOff>127958</xdr:rowOff>
    </xdr:to>
    <xdr:sp macro="" textlink="">
      <xdr:nvSpPr>
        <xdr:cNvPr id="4" name="角丸四角形 3">
          <a:hlinkClick xmlns:r="http://schemas.openxmlformats.org/officeDocument/2006/relationships" r:id="rId1"/>
        </xdr:cNvPr>
        <xdr:cNvSpPr/>
      </xdr:nvSpPr>
      <xdr:spPr bwMode="auto">
        <a:xfrm>
          <a:off x="8059615" y="380999"/>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22</xdr:col>
      <xdr:colOff>457200</xdr:colOff>
      <xdr:row>6</xdr:row>
      <xdr:rowOff>9525</xdr:rowOff>
    </xdr:from>
    <xdr:to>
      <xdr:col>25</xdr:col>
      <xdr:colOff>389845</xdr:colOff>
      <xdr:row>8</xdr:row>
      <xdr:rowOff>241526</xdr:rowOff>
    </xdr:to>
    <xdr:sp macro="" textlink="">
      <xdr:nvSpPr>
        <xdr:cNvPr id="5" name="角丸四角形 4">
          <a:hlinkClick xmlns:r="http://schemas.openxmlformats.org/officeDocument/2006/relationships" r:id="rId1"/>
        </xdr:cNvPr>
        <xdr:cNvSpPr/>
      </xdr:nvSpPr>
      <xdr:spPr bwMode="auto">
        <a:xfrm>
          <a:off x="8058150" y="139065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15</xdr:col>
      <xdr:colOff>112059</xdr:colOff>
      <xdr:row>10</xdr:row>
      <xdr:rowOff>44823</xdr:rowOff>
    </xdr:from>
    <xdr:to>
      <xdr:col>21</xdr:col>
      <xdr:colOff>353986</xdr:colOff>
      <xdr:row>12</xdr:row>
      <xdr:rowOff>457239</xdr:rowOff>
    </xdr:to>
    <xdr:sp macro="" textlink="">
      <xdr:nvSpPr>
        <xdr:cNvPr id="3" name="角丸四角形 2">
          <a:hlinkClick xmlns:r="http://schemas.openxmlformats.org/officeDocument/2006/relationships" r:id="rId1"/>
        </xdr:cNvPr>
        <xdr:cNvSpPr/>
      </xdr:nvSpPr>
      <xdr:spPr bwMode="auto">
        <a:xfrm>
          <a:off x="7037294" y="2173941"/>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oneCellAnchor>
    <xdr:from>
      <xdr:col>4</xdr:col>
      <xdr:colOff>866775</xdr:colOff>
      <xdr:row>0</xdr:row>
      <xdr:rowOff>38100</xdr:rowOff>
    </xdr:from>
    <xdr:ext cx="3105150" cy="84772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5" y="38100"/>
          <a:ext cx="31051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9</xdr:col>
      <xdr:colOff>323850</xdr:colOff>
      <xdr:row>5</xdr:row>
      <xdr:rowOff>57150</xdr:rowOff>
    </xdr:from>
    <xdr:to>
      <xdr:col>12</xdr:col>
      <xdr:colOff>256495</xdr:colOff>
      <xdr:row>8</xdr:row>
      <xdr:rowOff>222476</xdr:rowOff>
    </xdr:to>
    <xdr:sp macro="" textlink="">
      <xdr:nvSpPr>
        <xdr:cNvPr id="5" name="角丸四角形 4">
          <a:hlinkClick xmlns:r="http://schemas.openxmlformats.org/officeDocument/2006/relationships" r:id="rId2"/>
        </xdr:cNvPr>
        <xdr:cNvSpPr/>
      </xdr:nvSpPr>
      <xdr:spPr bwMode="auto">
        <a:xfrm>
          <a:off x="7315200" y="971550"/>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twoCellAnchor>
    <xdr:from>
      <xdr:col>3</xdr:col>
      <xdr:colOff>971550</xdr:colOff>
      <xdr:row>17</xdr:row>
      <xdr:rowOff>161925</xdr:rowOff>
    </xdr:from>
    <xdr:to>
      <xdr:col>3</xdr:col>
      <xdr:colOff>1276350</xdr:colOff>
      <xdr:row>19</xdr:row>
      <xdr:rowOff>19050</xdr:rowOff>
    </xdr:to>
    <xdr:sp macro="" textlink="">
      <xdr:nvSpPr>
        <xdr:cNvPr id="3" name="円/楕円 2"/>
        <xdr:cNvSpPr/>
      </xdr:nvSpPr>
      <xdr:spPr bwMode="auto">
        <a:xfrm>
          <a:off x="2724150" y="3705225"/>
          <a:ext cx="304800" cy="323850"/>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142875</xdr:colOff>
      <xdr:row>42</xdr:row>
      <xdr:rowOff>142875</xdr:rowOff>
    </xdr:from>
    <xdr:to>
      <xdr:col>4</xdr:col>
      <xdr:colOff>371475</xdr:colOff>
      <xdr:row>44</xdr:row>
      <xdr:rowOff>114300</xdr:rowOff>
    </xdr:to>
    <xdr:sp macro="" textlink="">
      <xdr:nvSpPr>
        <xdr:cNvPr id="20562" name="AutoShape 1"/>
        <xdr:cNvSpPr>
          <a:spLocks/>
        </xdr:cNvSpPr>
      </xdr:nvSpPr>
      <xdr:spPr bwMode="auto">
        <a:xfrm>
          <a:off x="2219325" y="9267825"/>
          <a:ext cx="228600" cy="352425"/>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437029</xdr:colOff>
      <xdr:row>4</xdr:row>
      <xdr:rowOff>112058</xdr:rowOff>
    </xdr:from>
    <xdr:to>
      <xdr:col>14</xdr:col>
      <xdr:colOff>376397</xdr:colOff>
      <xdr:row>8</xdr:row>
      <xdr:rowOff>76239</xdr:rowOff>
    </xdr:to>
    <xdr:sp macro="" textlink="">
      <xdr:nvSpPr>
        <xdr:cNvPr id="4" name="角丸四角形 3">
          <a:hlinkClick xmlns:r="http://schemas.openxmlformats.org/officeDocument/2006/relationships" r:id="rId1"/>
        </xdr:cNvPr>
        <xdr:cNvSpPr/>
      </xdr:nvSpPr>
      <xdr:spPr bwMode="auto">
        <a:xfrm>
          <a:off x="6801970" y="997323"/>
          <a:ext cx="1990045" cy="860651"/>
        </a:xfrm>
        <a:prstGeom prst="roundRect">
          <a:avLst/>
        </a:prstGeom>
        <a:solidFill>
          <a:srgbClr val="99CCFF"/>
        </a:solidFill>
        <a:ln>
          <a:headEnd type="none" w="med" len="med"/>
          <a:tailEnd type="none" w="med" len="med"/>
        </a:ln>
      </xdr:spPr>
      <xdr:style>
        <a:lnRef idx="0">
          <a:schemeClr val="accent5"/>
        </a:lnRef>
        <a:fillRef idx="3">
          <a:schemeClr val="accent5"/>
        </a:fillRef>
        <a:effectRef idx="3">
          <a:schemeClr val="accent5"/>
        </a:effectRef>
        <a:fontRef idx="minor">
          <a:schemeClr val="lt1"/>
        </a:fontRef>
      </xdr:style>
      <xdr:txBody>
        <a:bodyPr vertOverflow="clip" horzOverflow="clip" wrap="square" lIns="18288" tIns="0" rIns="0" bIns="0" rtlCol="0" anchor="ctr" upright="1"/>
        <a:lstStyle/>
        <a:p>
          <a:pPr algn="ctr"/>
          <a:r>
            <a:rPr kumimoji="1" lang="ja-JP" altLang="en-US" sz="2800" u="sng">
              <a:solidFill>
                <a:srgbClr val="0070C0"/>
              </a:solidFill>
            </a:rPr>
            <a:t>一覧へ戻る</a:t>
          </a:r>
          <a:endParaRPr kumimoji="1" lang="ja-JP" altLang="en-US" sz="1100" u="sng">
            <a:solidFill>
              <a:srgbClr val="0070C0"/>
            </a:solidFil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9102091\Local%20Settings\Temporary%20Internet%20Files\Content.IE5\ORLFQEJ5\&#24037;&#20107;&#25104;&#32318;&#35413;&#23450;&#34920;(H1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0849;&#26377;_HD\BTM3\&#35531;&#27714;&#26360;&#12513;&#12540;&#12459;&#125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172&#20225;&#30011;&#35506;\&#26908;&#26619;&#21729;\1311%20&#24037;&#20107;&#25104;&#32318;&#35413;&#23450;&#34920;\&#24037;&#20107;&#25104;&#32318;&#35413;&#23450;&#34920;(&#26908;&#12469;&#12483;&#12469;)Ver2.7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成績採点表"/>
      <sheetName val="提出書"/>
      <sheetName val="評定表"/>
      <sheetName val="細目別採点表"/>
      <sheetName val="項目別評定点"/>
      <sheetName val="通知書"/>
      <sheetName val="中間検査副表１"/>
      <sheetName val="修正通知書"/>
      <sheetName val="中間検査副表 ２"/>
      <sheetName val=".4).xls]コスト縮減"/>
      <sheetName val=".4).xls]建設副産物実績表"/>
    </sheetNames>
    <sheetDataSet>
      <sheetData sheetId="0" refreshError="1">
        <row r="3">
          <cell r="A3" t="str">
            <v>様式第1号その１</v>
          </cell>
        </row>
        <row r="5">
          <cell r="A5" t="str">
            <v>事 務 所 名</v>
          </cell>
        </row>
        <row r="6">
          <cell r="A6" t="str">
            <v>起 工 番 号</v>
          </cell>
        </row>
        <row r="7">
          <cell r="A7" t="str">
            <v>請 負 者 名</v>
          </cell>
        </row>
        <row r="8">
          <cell r="A8" t="str">
            <v>業者コード</v>
          </cell>
        </row>
        <row r="9">
          <cell r="A9" t="str">
            <v>考　　査　　項　　目</v>
          </cell>
        </row>
        <row r="11">
          <cell r="A11" t="str">
            <v>項　　目</v>
          </cell>
          <cell r="B11" t="str">
            <v>細　　　別</v>
          </cell>
        </row>
        <row r="12">
          <cell r="A12" t="str">
            <v>1.施工体制</v>
          </cell>
          <cell r="B12" t="str">
            <v>Ⅰ.施工体制一般</v>
          </cell>
        </row>
        <row r="13">
          <cell r="B13" t="str">
            <v>Ⅱ.配置技術者</v>
          </cell>
        </row>
        <row r="14">
          <cell r="A14" t="str">
            <v>2.施工状況</v>
          </cell>
          <cell r="B14" t="str">
            <v>Ⅰ.施工管理</v>
          </cell>
        </row>
        <row r="15">
          <cell r="B15" t="str">
            <v>Ⅱ.工程管理</v>
          </cell>
        </row>
        <row r="16">
          <cell r="B16" t="str">
            <v>Ⅲ.安全対策</v>
          </cell>
        </row>
        <row r="17">
          <cell r="B17" t="str">
            <v>Ⅳ.対外関係</v>
          </cell>
        </row>
        <row r="18">
          <cell r="A18" t="str">
            <v>3.出来形及び</v>
          </cell>
          <cell r="B18" t="str">
            <v>Ⅰ.出来形</v>
          </cell>
        </row>
        <row r="19">
          <cell r="A19" t="str">
            <v>　出来栄え</v>
          </cell>
          <cell r="B19" t="str">
            <v>Ⅱ.品質</v>
          </cell>
        </row>
        <row r="20">
          <cell r="B20" t="str">
            <v>Ⅲ.出来栄え</v>
          </cell>
        </row>
        <row r="21">
          <cell r="A21" t="str">
            <v>4.高度技術</v>
          </cell>
          <cell r="B21" t="str">
            <v>Ⅰ.高度技術力※２</v>
          </cell>
        </row>
        <row r="22">
          <cell r="A22" t="str">
            <v>5.創意工夫</v>
          </cell>
          <cell r="B22" t="str">
            <v>Ⅰ.創意工夫※２</v>
          </cell>
        </row>
        <row r="23">
          <cell r="A23" t="str">
            <v>6.社会性等</v>
          </cell>
          <cell r="B23" t="str">
            <v>Ⅰ.地域への貢献等※３</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請求書"/>
      <sheetName val="設定"/>
      <sheetName val="or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力"/>
      <sheetName val="入力画面"/>
      <sheetName val="印刷メニュー"/>
      <sheetName val="登録データ"/>
      <sheetName val="検査時チェック"/>
      <sheetName val="監督員"/>
      <sheetName val="係長"/>
      <sheetName val="課長"/>
      <sheetName val="補足説明書"/>
      <sheetName val="判定（完成）"/>
      <sheetName val="検査員（完成）"/>
      <sheetName val="判定（中間）"/>
      <sheetName val="検査員（中間）"/>
      <sheetName val="建設副産物実績表"/>
      <sheetName val="判定（中間）(5回以降) "/>
      <sheetName val="中間検査副表１"/>
      <sheetName val="中間検査副表２"/>
      <sheetName val="中間検査計算表"/>
      <sheetName val="ICT"/>
      <sheetName val="週休２日"/>
      <sheetName val="成績採点表"/>
      <sheetName val="提出書"/>
      <sheetName val="評定表"/>
      <sheetName val="細目別採点表"/>
      <sheetName val="通知書"/>
      <sheetName val="項目別評定点"/>
      <sheetName val="修正通知書"/>
      <sheetName val="改定履歴"/>
    </sheetNames>
    <sheetDataSet>
      <sheetData sheetId="0" refreshError="1"/>
      <sheetData sheetId="1">
        <row r="43">
          <cell r="R43" t="str">
            <v>４週８休を達成した。</v>
          </cell>
          <cell r="S43">
            <v>8</v>
          </cell>
        </row>
        <row r="44">
          <cell r="R44" t="str">
            <v>４週７休を達成した。</v>
          </cell>
          <cell r="S44">
            <v>7</v>
          </cell>
        </row>
        <row r="45">
          <cell r="R45" t="str">
            <v>４週６休を達成した。</v>
          </cell>
          <cell r="S45">
            <v>6</v>
          </cell>
        </row>
        <row r="46">
          <cell r="S4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6.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4.xml"/><Relationship Id="rId1" Type="http://schemas.openxmlformats.org/officeDocument/2006/relationships/printerSettings" Target="../printerSettings/printerSettings35.bin"/><Relationship Id="rId4" Type="http://schemas.openxmlformats.org/officeDocument/2006/relationships/comments" Target="../comments7.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5.xml"/><Relationship Id="rId1" Type="http://schemas.openxmlformats.org/officeDocument/2006/relationships/printerSettings" Target="../printerSettings/printerSettings36.bin"/><Relationship Id="rId4" Type="http://schemas.openxmlformats.org/officeDocument/2006/relationships/comments" Target="../comments8.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6.xml"/><Relationship Id="rId1" Type="http://schemas.openxmlformats.org/officeDocument/2006/relationships/printerSettings" Target="../printerSettings/printerSettings37.bin"/><Relationship Id="rId4" Type="http://schemas.openxmlformats.org/officeDocument/2006/relationships/comments" Target="../comments9.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1.xml"/><Relationship Id="rId1" Type="http://schemas.openxmlformats.org/officeDocument/2006/relationships/printerSettings" Target="../printerSettings/printerSettings42.bin"/><Relationship Id="rId4" Type="http://schemas.openxmlformats.org/officeDocument/2006/relationships/comments" Target="../comments10.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3.xml"/><Relationship Id="rId1" Type="http://schemas.openxmlformats.org/officeDocument/2006/relationships/printerSettings" Target="../printerSettings/printerSettings44.bin"/><Relationship Id="rId4" Type="http://schemas.openxmlformats.org/officeDocument/2006/relationships/comments" Target="../comments11.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4.xml"/><Relationship Id="rId1" Type="http://schemas.openxmlformats.org/officeDocument/2006/relationships/printerSettings" Target="../printerSettings/printerSettings45.bin"/><Relationship Id="rId4" Type="http://schemas.openxmlformats.org/officeDocument/2006/relationships/comments" Target="../comments12.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50.xml"/><Relationship Id="rId1" Type="http://schemas.openxmlformats.org/officeDocument/2006/relationships/printerSettings" Target="../printerSettings/printerSettings51.bin"/><Relationship Id="rId4" Type="http://schemas.openxmlformats.org/officeDocument/2006/relationships/comments" Target="../comments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6"/>
  <sheetViews>
    <sheetView showGridLines="0" workbookViewId="0">
      <selection activeCell="I8" sqref="I8"/>
    </sheetView>
  </sheetViews>
  <sheetFormatPr defaultRowHeight="17.25" customHeight="1"/>
  <cols>
    <col min="1" max="1" width="9.625" style="206" customWidth="1"/>
    <col min="2" max="2" width="15.625" style="206" customWidth="1"/>
    <col min="3" max="3" width="4.625" style="206" customWidth="1"/>
    <col min="4" max="10" width="8.625" style="206" customWidth="1"/>
    <col min="11" max="16384" width="9" style="206"/>
  </cols>
  <sheetData>
    <row r="1" spans="1:10" ht="17.100000000000001" customHeight="1">
      <c r="D1" s="206" t="s">
        <v>368</v>
      </c>
    </row>
    <row r="2" spans="1:10" ht="17.100000000000001" customHeight="1">
      <c r="A2" s="211"/>
      <c r="B2" s="244"/>
      <c r="C2" s="211"/>
      <c r="D2" s="297" t="s">
        <v>592</v>
      </c>
      <c r="E2" s="251" t="s">
        <v>369</v>
      </c>
      <c r="F2" s="251"/>
      <c r="G2" s="251"/>
      <c r="H2" s="298"/>
      <c r="I2" s="299" t="s">
        <v>576</v>
      </c>
      <c r="J2" s="299" t="s">
        <v>579</v>
      </c>
    </row>
    <row r="3" spans="1:10" ht="20.100000000000001" customHeight="1">
      <c r="A3" s="211"/>
      <c r="B3" s="244"/>
      <c r="C3" s="211"/>
      <c r="D3" s="207"/>
      <c r="E3" s="213"/>
      <c r="F3" s="213"/>
      <c r="G3" s="213"/>
      <c r="H3" s="214"/>
      <c r="I3" s="240"/>
      <c r="J3" s="207"/>
    </row>
    <row r="4" spans="1:10" ht="20.100000000000001" customHeight="1">
      <c r="A4" s="211"/>
      <c r="B4" s="211"/>
      <c r="C4" s="211"/>
      <c r="D4" s="208"/>
      <c r="E4" s="211"/>
      <c r="F4" s="211"/>
      <c r="G4" s="211"/>
      <c r="H4" s="216"/>
      <c r="I4" s="216"/>
      <c r="J4" s="208"/>
    </row>
    <row r="5" spans="1:10" ht="20.100000000000001" customHeight="1">
      <c r="A5" s="211"/>
      <c r="B5" s="211"/>
      <c r="C5" s="211"/>
      <c r="D5" s="209"/>
      <c r="E5" s="220"/>
      <c r="F5" s="220"/>
      <c r="G5" s="220"/>
      <c r="H5" s="221"/>
      <c r="I5" s="221"/>
      <c r="J5" s="209"/>
    </row>
    <row r="6" spans="1:10" ht="17.100000000000001" customHeight="1">
      <c r="H6" s="211"/>
      <c r="I6" s="211"/>
      <c r="J6" s="211"/>
    </row>
  </sheetData>
  <phoneticPr fontId="13"/>
  <pageMargins left="0.98425196850393704" right="0.59055118110236227"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45"/>
  <sheetViews>
    <sheetView view="pageBreakPreview" zoomScale="85" zoomScaleNormal="100" zoomScaleSheetLayoutView="85" workbookViewId="0">
      <selection activeCell="F9" sqref="F9"/>
    </sheetView>
  </sheetViews>
  <sheetFormatPr defaultRowHeight="13.5"/>
  <cols>
    <col min="1" max="1" width="4.375" customWidth="1"/>
    <col min="2" max="5" width="7.625" customWidth="1"/>
    <col min="6" max="11" width="8.125" customWidth="1"/>
  </cols>
  <sheetData>
    <row r="1" spans="1:16" ht="17.100000000000001" customHeight="1"/>
    <row r="2" spans="1:16" ht="17.25" customHeight="1">
      <c r="A2" s="295" t="s">
        <v>355</v>
      </c>
      <c r="B2" s="294"/>
      <c r="C2" s="294"/>
      <c r="D2" s="294"/>
      <c r="E2" s="294"/>
      <c r="F2" s="294"/>
      <c r="G2" s="294"/>
      <c r="H2" s="294"/>
      <c r="I2" s="294"/>
      <c r="J2" s="294"/>
      <c r="K2" s="294"/>
    </row>
    <row r="3" spans="1:16" ht="17.25" customHeight="1">
      <c r="A3" s="294" t="s">
        <v>356</v>
      </c>
      <c r="B3" s="294"/>
      <c r="C3" s="294"/>
      <c r="D3" s="294"/>
      <c r="E3" s="294"/>
      <c r="F3" s="294"/>
      <c r="G3" s="294"/>
      <c r="H3" s="294"/>
      <c r="I3" s="294"/>
      <c r="J3" s="294"/>
      <c r="K3" s="294"/>
    </row>
    <row r="4" spans="1:16" ht="17.25" customHeight="1"/>
    <row r="5" spans="1:16" ht="17.25" customHeight="1">
      <c r="A5" s="12"/>
      <c r="B5" s="12"/>
      <c r="C5" s="12"/>
      <c r="D5" s="12"/>
      <c r="E5" s="12"/>
      <c r="F5" s="12"/>
      <c r="G5" s="12"/>
      <c r="H5" s="12"/>
      <c r="I5" s="1834" t="s">
        <v>1154</v>
      </c>
      <c r="J5" s="1834"/>
      <c r="K5" s="1834"/>
    </row>
    <row r="6" spans="1:16" ht="17.25" customHeight="1">
      <c r="A6" s="2" t="s">
        <v>295</v>
      </c>
      <c r="B6" s="2"/>
      <c r="C6" s="2"/>
      <c r="D6" s="2"/>
      <c r="E6" s="2"/>
      <c r="F6" s="2"/>
      <c r="G6" s="2"/>
      <c r="H6" s="2"/>
      <c r="I6" s="2"/>
      <c r="J6" s="2"/>
      <c r="K6" s="2"/>
    </row>
    <row r="7" spans="1:16" ht="17.25" customHeight="1">
      <c r="A7" s="2"/>
      <c r="B7" s="2"/>
      <c r="C7" s="2"/>
      <c r="D7" s="2"/>
      <c r="E7" s="2"/>
      <c r="F7" s="2"/>
      <c r="G7" s="2"/>
      <c r="H7" s="2"/>
      <c r="I7" s="2"/>
      <c r="J7" s="2"/>
      <c r="K7" s="2"/>
    </row>
    <row r="8" spans="1:16" ht="17.25" customHeight="1">
      <c r="A8" s="2"/>
      <c r="B8" s="2"/>
      <c r="C8" s="2"/>
      <c r="E8" s="2"/>
      <c r="F8" s="12" t="s">
        <v>1876</v>
      </c>
      <c r="G8" s="233" t="str">
        <f>入力シート!D16</f>
        <v>福岡県大野城市白木原＊丁目＊番地＊号</v>
      </c>
      <c r="H8" s="5"/>
      <c r="I8" s="5"/>
      <c r="J8" s="5"/>
      <c r="K8" s="5"/>
    </row>
    <row r="9" spans="1:16" ht="17.25" customHeight="1">
      <c r="A9" s="2"/>
      <c r="B9" s="2"/>
      <c r="C9" s="2"/>
      <c r="E9" s="2"/>
      <c r="F9" s="12"/>
      <c r="G9" s="233" t="str">
        <f>入力シート!D14</f>
        <v>株式会社□□製作所</v>
      </c>
      <c r="H9" s="5"/>
      <c r="I9" s="5"/>
      <c r="J9" s="5"/>
      <c r="K9" s="5"/>
    </row>
    <row r="10" spans="1:16" ht="17.25" customHeight="1">
      <c r="A10" s="2"/>
      <c r="B10" s="2"/>
      <c r="C10" s="2"/>
      <c r="E10" s="2"/>
      <c r="F10" s="12" t="s">
        <v>1174</v>
      </c>
      <c r="G10" s="233" t="str">
        <f>入力シート!D18</f>
        <v>代表取締役　福岡　太郎</v>
      </c>
      <c r="H10" s="5"/>
      <c r="I10" s="5"/>
      <c r="J10" s="5"/>
      <c r="K10" s="5"/>
    </row>
    <row r="11" spans="1:16" ht="17.25" customHeight="1">
      <c r="A11" s="2"/>
      <c r="D11" s="2"/>
      <c r="E11" s="2"/>
      <c r="F11" s="2"/>
      <c r="G11" s="2"/>
      <c r="H11" s="2"/>
      <c r="I11" s="2"/>
      <c r="J11" s="2"/>
      <c r="K11" s="2"/>
    </row>
    <row r="12" spans="1:16" ht="17.25" customHeight="1">
      <c r="A12" s="2"/>
      <c r="C12" s="2" t="s">
        <v>343</v>
      </c>
      <c r="D12" s="2" t="str">
        <f>入力シート!D6</f>
        <v>○○流域下水道事業</v>
      </c>
      <c r="E12" s="2"/>
      <c r="F12" s="2"/>
      <c r="G12" s="2"/>
      <c r="H12" s="2"/>
      <c r="I12" s="2"/>
      <c r="J12" s="2"/>
      <c r="K12" s="2"/>
      <c r="N12" s="929"/>
      <c r="O12" s="929"/>
      <c r="P12" s="929"/>
    </row>
    <row r="13" spans="1:16" ht="17.25" customHeight="1">
      <c r="A13" s="2"/>
      <c r="C13" s="250"/>
      <c r="D13" s="250" t="str">
        <f>入力シート!D7</f>
        <v>☆☆機械設備工事</v>
      </c>
      <c r="E13" s="250"/>
      <c r="F13" s="250"/>
      <c r="G13" s="250"/>
      <c r="H13" s="250"/>
      <c r="I13" s="250"/>
      <c r="J13" s="250"/>
      <c r="K13" s="2"/>
      <c r="N13" s="929"/>
      <c r="O13" s="929"/>
      <c r="P13" s="929"/>
    </row>
    <row r="14" spans="1:16" ht="17.25" customHeight="1">
      <c r="A14" s="2"/>
      <c r="B14" s="2"/>
      <c r="C14" s="2"/>
      <c r="D14" s="2"/>
      <c r="E14" s="2"/>
      <c r="F14" s="2"/>
      <c r="G14" s="2"/>
      <c r="H14" s="2"/>
      <c r="I14" s="2"/>
      <c r="J14" s="2"/>
      <c r="K14" s="2"/>
      <c r="N14" s="929"/>
      <c r="O14" s="929"/>
      <c r="P14" s="929"/>
    </row>
    <row r="15" spans="1:16" ht="17.25" customHeight="1">
      <c r="A15" s="2"/>
      <c r="B15" s="2" t="s">
        <v>358</v>
      </c>
      <c r="C15" s="2"/>
      <c r="D15" s="2"/>
      <c r="E15" s="2"/>
      <c r="F15" s="2"/>
      <c r="G15" s="2"/>
      <c r="H15" s="2"/>
      <c r="I15" s="2"/>
      <c r="J15" s="2"/>
      <c r="K15" s="2"/>
    </row>
    <row r="16" spans="1:16" ht="12" customHeight="1" thickBot="1">
      <c r="A16" s="2"/>
      <c r="B16" s="2"/>
      <c r="C16" s="2"/>
      <c r="D16" s="2"/>
      <c r="E16" s="2"/>
      <c r="F16" s="2"/>
      <c r="G16" s="2"/>
      <c r="H16" s="2"/>
      <c r="I16" s="2"/>
      <c r="J16" s="2"/>
      <c r="K16" s="2"/>
    </row>
    <row r="17" spans="1:11" ht="17.25" customHeight="1">
      <c r="A17" s="2"/>
      <c r="B17" s="293" t="s">
        <v>367</v>
      </c>
      <c r="C17" s="284"/>
      <c r="D17" s="284"/>
      <c r="E17" s="284"/>
      <c r="F17" s="284"/>
      <c r="G17" s="284"/>
      <c r="H17" s="284"/>
      <c r="I17" s="284"/>
      <c r="J17" s="284"/>
      <c r="K17" s="283"/>
    </row>
    <row r="18" spans="1:11" ht="17.25" customHeight="1">
      <c r="A18" s="2"/>
      <c r="B18" s="285"/>
      <c r="C18" s="73" t="s">
        <v>357</v>
      </c>
      <c r="D18" s="73"/>
      <c r="E18" s="73"/>
      <c r="F18" s="73"/>
      <c r="G18" s="73"/>
      <c r="H18" s="73"/>
      <c r="I18" s="73"/>
      <c r="J18" s="73"/>
      <c r="K18" s="79"/>
    </row>
    <row r="19" spans="1:11" ht="17.25" customHeight="1">
      <c r="A19" s="2"/>
      <c r="B19" s="285"/>
      <c r="C19" s="73"/>
      <c r="D19" s="73"/>
      <c r="E19" s="73"/>
      <c r="F19" s="73"/>
      <c r="G19" s="73"/>
      <c r="H19" s="73"/>
      <c r="I19" s="73"/>
      <c r="J19" s="73"/>
      <c r="K19" s="79"/>
    </row>
    <row r="20" spans="1:11" ht="17.25" customHeight="1">
      <c r="A20" s="2"/>
      <c r="B20" s="285"/>
      <c r="C20" s="73"/>
      <c r="D20" s="73"/>
      <c r="E20" s="73"/>
      <c r="F20" s="73"/>
      <c r="G20" s="73"/>
      <c r="H20" s="73"/>
      <c r="I20" s="73"/>
      <c r="J20" s="73"/>
      <c r="K20" s="79"/>
    </row>
    <row r="21" spans="1:11" ht="17.25" customHeight="1">
      <c r="A21" s="2"/>
      <c r="B21" s="285"/>
      <c r="C21" s="73"/>
      <c r="D21" s="73"/>
      <c r="E21" s="73"/>
      <c r="F21" s="73"/>
      <c r="G21" s="73"/>
      <c r="H21" s="73"/>
      <c r="I21" s="73"/>
      <c r="J21" s="73"/>
      <c r="K21" s="79"/>
    </row>
    <row r="22" spans="1:11" ht="17.25" customHeight="1">
      <c r="A22" s="2"/>
      <c r="B22" s="285"/>
      <c r="C22" s="73"/>
      <c r="D22" s="73"/>
      <c r="E22" s="73"/>
      <c r="F22" s="73"/>
      <c r="G22" s="73"/>
      <c r="H22" s="73"/>
      <c r="I22" s="73"/>
      <c r="J22" s="73"/>
      <c r="K22" s="79"/>
    </row>
    <row r="23" spans="1:11" ht="17.25" customHeight="1">
      <c r="A23" s="2"/>
      <c r="B23" s="285"/>
      <c r="C23" s="73"/>
      <c r="D23" s="73"/>
      <c r="E23" s="73"/>
      <c r="F23" s="73"/>
      <c r="G23" s="73"/>
      <c r="H23" s="73"/>
      <c r="I23" s="73"/>
      <c r="J23" s="73"/>
      <c r="K23" s="79"/>
    </row>
    <row r="24" spans="1:11" ht="17.25" customHeight="1">
      <c r="A24" s="2"/>
      <c r="B24" s="285"/>
      <c r="C24" s="73"/>
      <c r="D24" s="73"/>
      <c r="E24" s="73"/>
      <c r="F24" s="73"/>
      <c r="G24" s="73"/>
      <c r="H24" s="73"/>
      <c r="I24" s="73"/>
      <c r="J24" s="73"/>
      <c r="K24" s="79"/>
    </row>
    <row r="25" spans="1:11" ht="17.25" customHeight="1">
      <c r="A25" s="2"/>
      <c r="B25" s="285"/>
      <c r="C25" s="73"/>
      <c r="D25" s="73"/>
      <c r="E25" s="73"/>
      <c r="F25" s="73"/>
      <c r="G25" s="73"/>
      <c r="H25" s="73"/>
      <c r="I25" s="73"/>
      <c r="J25" s="73"/>
      <c r="K25" s="79"/>
    </row>
    <row r="26" spans="1:11" ht="17.25" customHeight="1">
      <c r="A26" s="2"/>
      <c r="B26" s="285"/>
      <c r="C26" s="73"/>
      <c r="D26" s="73"/>
      <c r="E26" s="73"/>
      <c r="F26" s="73"/>
      <c r="G26" s="73"/>
      <c r="H26" s="73"/>
      <c r="I26" s="73"/>
      <c r="J26" s="73"/>
      <c r="K26" s="79"/>
    </row>
    <row r="27" spans="1:11" ht="17.25" customHeight="1">
      <c r="A27" s="2"/>
      <c r="B27" s="285"/>
      <c r="C27" s="73"/>
      <c r="D27" s="73"/>
      <c r="E27" s="73"/>
      <c r="F27" s="73"/>
      <c r="G27" s="73"/>
      <c r="H27" s="73"/>
      <c r="I27" s="73"/>
      <c r="J27" s="73"/>
      <c r="K27" s="79"/>
    </row>
    <row r="28" spans="1:11" ht="17.25" customHeight="1">
      <c r="A28" s="2"/>
      <c r="B28" s="285"/>
      <c r="C28" s="73"/>
      <c r="D28" s="73"/>
      <c r="E28" s="73"/>
      <c r="F28" s="73"/>
      <c r="G28" s="73"/>
      <c r="H28" s="73"/>
      <c r="I28" s="73"/>
      <c r="J28" s="73"/>
      <c r="K28" s="79"/>
    </row>
    <row r="29" spans="1:11" ht="17.25" customHeight="1">
      <c r="A29" s="2"/>
      <c r="B29" s="285"/>
      <c r="C29" s="73"/>
      <c r="D29" s="73"/>
      <c r="E29" s="73"/>
      <c r="F29" s="73"/>
      <c r="G29" s="73"/>
      <c r="H29" s="73"/>
      <c r="I29" s="73"/>
      <c r="J29" s="73"/>
      <c r="K29" s="79"/>
    </row>
    <row r="30" spans="1:11" ht="17.25" customHeight="1">
      <c r="B30" s="286"/>
      <c r="C30" s="81"/>
      <c r="D30" s="81"/>
      <c r="E30" s="81"/>
      <c r="F30" s="81"/>
      <c r="G30" s="81"/>
      <c r="H30" s="81"/>
      <c r="I30" s="81"/>
      <c r="J30" s="81"/>
      <c r="K30" s="287"/>
    </row>
    <row r="31" spans="1:11" ht="17.25" customHeight="1">
      <c r="B31" s="286"/>
      <c r="C31" s="81"/>
      <c r="D31" s="81"/>
      <c r="E31" s="81"/>
      <c r="F31" s="81"/>
      <c r="G31" s="81"/>
      <c r="H31" s="81"/>
      <c r="I31" s="81"/>
      <c r="J31" s="81"/>
      <c r="K31" s="287"/>
    </row>
    <row r="32" spans="1:11" ht="17.25" customHeight="1">
      <c r="B32" s="80"/>
      <c r="C32" s="81"/>
      <c r="D32" s="81"/>
      <c r="E32" s="81"/>
      <c r="F32" s="81"/>
      <c r="G32" s="81"/>
      <c r="H32" s="81"/>
      <c r="I32" s="81"/>
      <c r="J32" s="81"/>
      <c r="K32" s="287"/>
    </row>
    <row r="33" spans="2:15" ht="17.25" customHeight="1">
      <c r="B33" s="80"/>
      <c r="C33" s="81"/>
      <c r="D33" s="81"/>
      <c r="E33" s="288"/>
      <c r="F33" s="288"/>
      <c r="G33" s="288"/>
      <c r="H33" s="124"/>
      <c r="I33" s="124"/>
      <c r="J33" s="124"/>
      <c r="K33" s="289"/>
      <c r="L33" s="123"/>
      <c r="M33" s="123"/>
      <c r="N33" s="123"/>
      <c r="O33" s="123"/>
    </row>
    <row r="34" spans="2:15" ht="17.25" customHeight="1">
      <c r="B34" s="80"/>
      <c r="C34" s="81"/>
      <c r="D34" s="81"/>
      <c r="E34" s="81"/>
      <c r="F34" s="81"/>
      <c r="G34" s="81"/>
      <c r="H34" s="81"/>
      <c r="I34" s="81"/>
      <c r="J34" s="81"/>
      <c r="K34" s="287"/>
    </row>
    <row r="35" spans="2:15" ht="17.25" customHeight="1">
      <c r="B35" s="80"/>
      <c r="C35" s="81"/>
      <c r="D35" s="81"/>
      <c r="E35" s="81"/>
      <c r="F35" s="81"/>
      <c r="G35" s="81"/>
      <c r="H35" s="81"/>
      <c r="I35" s="81"/>
      <c r="J35" s="81"/>
      <c r="K35" s="287"/>
    </row>
    <row r="36" spans="2:15" ht="17.25" customHeight="1">
      <c r="B36" s="80"/>
      <c r="C36" s="81"/>
      <c r="D36" s="81"/>
      <c r="E36" s="81"/>
      <c r="F36" s="81"/>
      <c r="G36" s="81"/>
      <c r="H36" s="81"/>
      <c r="I36" s="81"/>
      <c r="J36" s="81"/>
      <c r="K36" s="287"/>
    </row>
    <row r="37" spans="2:15" ht="17.25" customHeight="1">
      <c r="B37" s="80"/>
      <c r="C37" s="81"/>
      <c r="D37" s="81"/>
      <c r="E37" s="81"/>
      <c r="F37" s="81"/>
      <c r="G37" s="81"/>
      <c r="H37" s="81"/>
      <c r="I37" s="81"/>
      <c r="J37" s="81"/>
      <c r="K37" s="287"/>
    </row>
    <row r="38" spans="2:15" ht="17.25" customHeight="1">
      <c r="B38" s="80"/>
      <c r="C38" s="81"/>
      <c r="D38" s="81"/>
      <c r="E38" s="81"/>
      <c r="F38" s="81"/>
      <c r="G38" s="81"/>
      <c r="H38" s="81"/>
      <c r="I38" s="81"/>
      <c r="J38" s="81"/>
      <c r="K38" s="287"/>
    </row>
    <row r="39" spans="2:15" ht="17.25" customHeight="1">
      <c r="B39" s="80"/>
      <c r="C39" s="81"/>
      <c r="D39" s="81"/>
      <c r="E39" s="81"/>
      <c r="F39" s="81"/>
      <c r="G39" s="81"/>
      <c r="H39" s="81"/>
      <c r="I39" s="81"/>
      <c r="J39" s="81"/>
      <c r="K39" s="287"/>
    </row>
    <row r="40" spans="2:15" ht="17.25" customHeight="1">
      <c r="B40" s="80"/>
      <c r="C40" s="81"/>
      <c r="D40" s="81"/>
      <c r="E40" s="81"/>
      <c r="F40" s="81"/>
      <c r="G40" s="81"/>
      <c r="H40" s="81"/>
      <c r="I40" s="81"/>
      <c r="J40" s="81"/>
      <c r="K40" s="287"/>
    </row>
    <row r="41" spans="2:15" ht="17.25" customHeight="1">
      <c r="B41" s="80" t="s">
        <v>360</v>
      </c>
      <c r="C41" s="81"/>
      <c r="D41" s="81"/>
      <c r="E41" s="81"/>
      <c r="F41" s="81"/>
      <c r="G41" s="81"/>
      <c r="H41" s="81"/>
      <c r="I41" s="81"/>
      <c r="J41" s="81"/>
      <c r="K41" s="287"/>
    </row>
    <row r="42" spans="2:15" ht="17.25" customHeight="1" thickBot="1">
      <c r="B42" s="290" t="s">
        <v>361</v>
      </c>
      <c r="C42" s="291"/>
      <c r="D42" s="291"/>
      <c r="E42" s="291"/>
      <c r="F42" s="291"/>
      <c r="G42" s="291"/>
      <c r="H42" s="291"/>
      <c r="I42" s="291"/>
      <c r="J42" s="291"/>
      <c r="K42" s="292"/>
    </row>
    <row r="43" spans="2:15" ht="15" customHeight="1">
      <c r="F43" t="s">
        <v>364</v>
      </c>
      <c r="I43" t="s">
        <v>362</v>
      </c>
    </row>
    <row r="44" spans="2:15" ht="15" customHeight="1">
      <c r="B44" t="s">
        <v>359</v>
      </c>
      <c r="F44" t="s">
        <v>365</v>
      </c>
      <c r="I44" t="s">
        <v>363</v>
      </c>
    </row>
    <row r="45" spans="2:15" ht="15" customHeight="1">
      <c r="F45" t="s">
        <v>366</v>
      </c>
      <c r="I45" t="s">
        <v>363</v>
      </c>
    </row>
  </sheetData>
  <mergeCells count="1">
    <mergeCell ref="I5:K5"/>
  </mergeCells>
  <phoneticPr fontId="13"/>
  <pageMargins left="0.98425196850393704" right="0.78740157480314965" top="0.78740157480314965" bottom="0.39370078740157483" header="0.51181102362204722" footer="0.51181102362204722"/>
  <pageSetup paperSize="9" orientation="portrait" blackAndWhite="1" horizont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R31"/>
  <sheetViews>
    <sheetView view="pageBreakPreview" zoomScale="90" zoomScaleNormal="75" zoomScaleSheetLayoutView="90" workbookViewId="0"/>
  </sheetViews>
  <sheetFormatPr defaultRowHeight="13.5"/>
  <cols>
    <col min="1" max="1" width="3.5" style="959" customWidth="1"/>
    <col min="2" max="9" width="7.75" style="959" customWidth="1"/>
    <col min="10" max="12" width="8.625" style="959" customWidth="1"/>
    <col min="13" max="16384" width="9" style="959"/>
  </cols>
  <sheetData>
    <row r="1" spans="1:18" ht="17.100000000000001" customHeight="1" thickBot="1"/>
    <row r="2" spans="1:18" s="961" customFormat="1" ht="17.100000000000001" customHeight="1">
      <c r="A2" s="960"/>
      <c r="B2" s="960"/>
      <c r="C2" s="960"/>
      <c r="D2" s="960"/>
      <c r="G2" s="962"/>
      <c r="H2" s="962"/>
      <c r="I2" s="962"/>
      <c r="J2" s="963" t="s">
        <v>274</v>
      </c>
      <c r="K2" s="964" t="s">
        <v>576</v>
      </c>
      <c r="L2" s="965" t="s">
        <v>579</v>
      </c>
      <c r="M2" s="962"/>
      <c r="N2" s="962"/>
    </row>
    <row r="3" spans="1:18" s="961" customFormat="1" ht="17.100000000000001" customHeight="1">
      <c r="A3" s="960"/>
      <c r="B3" s="960"/>
      <c r="C3" s="960"/>
      <c r="D3" s="960"/>
      <c r="G3" s="966"/>
      <c r="H3" s="966"/>
      <c r="I3" s="966"/>
      <c r="J3" s="967"/>
      <c r="K3" s="968"/>
      <c r="L3" s="969"/>
      <c r="M3" s="966"/>
      <c r="N3" s="966"/>
    </row>
    <row r="4" spans="1:18" s="961" customFormat="1" ht="17.100000000000001" customHeight="1">
      <c r="G4" s="970"/>
      <c r="H4" s="970"/>
      <c r="I4" s="970"/>
      <c r="J4" s="971"/>
      <c r="K4" s="972"/>
      <c r="L4" s="973"/>
      <c r="M4" s="970"/>
      <c r="N4" s="970"/>
    </row>
    <row r="5" spans="1:18" s="961" customFormat="1" ht="17.100000000000001" customHeight="1" thickBot="1">
      <c r="G5" s="970"/>
      <c r="H5" s="970"/>
      <c r="I5" s="970"/>
      <c r="J5" s="974"/>
      <c r="K5" s="975"/>
      <c r="L5" s="976"/>
      <c r="M5" s="970"/>
      <c r="N5" s="970"/>
    </row>
    <row r="6" spans="1:18" s="961" customFormat="1" ht="17.100000000000001" customHeight="1">
      <c r="G6" s="970"/>
      <c r="H6" s="970"/>
      <c r="I6" s="970"/>
      <c r="J6" s="970"/>
      <c r="K6" s="970"/>
      <c r="L6" s="970"/>
      <c r="M6" s="970"/>
      <c r="N6" s="970"/>
    </row>
    <row r="7" spans="1:18" ht="28.15" customHeight="1">
      <c r="A7" s="1843" t="s">
        <v>1366</v>
      </c>
      <c r="B7" s="1843"/>
      <c r="C7" s="1843"/>
      <c r="D7" s="1843"/>
      <c r="E7" s="1843"/>
      <c r="F7" s="1843"/>
      <c r="G7" s="1843"/>
      <c r="H7" s="1843"/>
      <c r="I7" s="1843"/>
      <c r="J7" s="1843"/>
      <c r="K7" s="1843"/>
    </row>
    <row r="8" spans="1:18" ht="28.15" customHeight="1">
      <c r="B8" s="977"/>
      <c r="C8" s="977"/>
      <c r="D8" s="977"/>
      <c r="E8" s="977"/>
      <c r="F8" s="977"/>
      <c r="G8" s="977"/>
      <c r="H8" s="977"/>
      <c r="I8" s="977"/>
      <c r="J8" s="1854" t="s">
        <v>1367</v>
      </c>
      <c r="K8" s="1854"/>
      <c r="L8" s="1854"/>
    </row>
    <row r="9" spans="1:18" ht="28.15" customHeight="1">
      <c r="A9" s="978"/>
      <c r="B9" s="978" t="s">
        <v>295</v>
      </c>
      <c r="C9" s="978"/>
      <c r="D9" s="978"/>
      <c r="E9" s="978"/>
      <c r="F9" s="978"/>
      <c r="G9" s="978"/>
      <c r="H9" s="978"/>
      <c r="I9" s="978"/>
      <c r="J9" s="978"/>
      <c r="K9" s="978"/>
    </row>
    <row r="10" spans="1:18" ht="28.15" customHeight="1">
      <c r="E10" s="977"/>
      <c r="F10" s="977"/>
      <c r="G10" s="979"/>
      <c r="H10" s="1264" t="s">
        <v>1877</v>
      </c>
      <c r="J10" s="1265" t="str">
        <f>入力シート!D14</f>
        <v>株式会社□□製作所</v>
      </c>
    </row>
    <row r="11" spans="1:18" ht="21" customHeight="1">
      <c r="E11" s="977"/>
      <c r="F11" s="977"/>
      <c r="G11" s="979"/>
      <c r="H11" s="1265" t="s">
        <v>1531</v>
      </c>
      <c r="I11" s="979"/>
      <c r="J11" s="979"/>
    </row>
    <row r="12" spans="1:18" ht="21" customHeight="1">
      <c r="G12" s="979"/>
      <c r="H12" s="1264" t="s">
        <v>1532</v>
      </c>
      <c r="J12" s="1526" t="str">
        <f>IF(入力シート!$B$19="〇",入力シート!$D$19,IF(入力シート!$B$28="〇",入力シート!$D$28,""))</f>
        <v>福岡　次郎</v>
      </c>
      <c r="K12" s="980"/>
    </row>
    <row r="13" spans="1:18" ht="28.15" customHeight="1">
      <c r="P13" s="929"/>
      <c r="Q13" s="929"/>
      <c r="R13" s="929"/>
    </row>
    <row r="14" spans="1:18" ht="28.15" customHeight="1">
      <c r="B14" s="981" t="s">
        <v>319</v>
      </c>
      <c r="C14" s="981"/>
      <c r="D14" s="981" t="str">
        <f>入力シート!D6</f>
        <v>○○流域下水道事業</v>
      </c>
      <c r="E14" s="978"/>
      <c r="F14" s="978"/>
      <c r="P14" s="929"/>
      <c r="Q14" s="929"/>
      <c r="R14" s="929"/>
    </row>
    <row r="15" spans="1:18" ht="28.15" customHeight="1">
      <c r="B15" s="981"/>
      <c r="C15" s="981"/>
      <c r="D15" s="982" t="str">
        <f>入力シート!D7</f>
        <v>☆☆機械設備工事</v>
      </c>
      <c r="E15" s="982"/>
      <c r="F15" s="982"/>
      <c r="G15" s="982"/>
      <c r="H15" s="982"/>
      <c r="I15" s="982"/>
      <c r="J15" s="982"/>
      <c r="K15" s="982"/>
      <c r="P15" s="929"/>
      <c r="Q15" s="929"/>
      <c r="R15" s="929"/>
    </row>
    <row r="16" spans="1:18" ht="28.15" customHeight="1"/>
    <row r="17" spans="2:12" ht="28.15" customHeight="1">
      <c r="B17" s="1844" t="s">
        <v>1368</v>
      </c>
      <c r="C17" s="1844"/>
      <c r="D17" s="1844"/>
      <c r="E17" s="1844"/>
      <c r="F17" s="1844"/>
      <c r="G17" s="1844"/>
      <c r="H17" s="1844"/>
      <c r="I17" s="1844"/>
      <c r="J17" s="1844"/>
      <c r="K17" s="1844"/>
    </row>
    <row r="18" spans="2:12" ht="22.5" customHeight="1"/>
    <row r="19" spans="2:12" ht="22.5" customHeight="1">
      <c r="B19" s="1845" t="s">
        <v>291</v>
      </c>
      <c r="C19" s="1845"/>
      <c r="D19" s="1845"/>
      <c r="E19" s="1845"/>
      <c r="F19" s="1845"/>
      <c r="G19" s="1845"/>
      <c r="H19" s="1845"/>
      <c r="I19" s="1845"/>
      <c r="J19" s="1845"/>
      <c r="K19" s="1845"/>
      <c r="L19" s="1846"/>
    </row>
    <row r="20" spans="2:12" ht="26.25" customHeight="1">
      <c r="B20" s="1847" t="s">
        <v>595</v>
      </c>
      <c r="C20" s="1848"/>
      <c r="D20" s="1849"/>
      <c r="E20" s="1847" t="s">
        <v>596</v>
      </c>
      <c r="F20" s="1850"/>
      <c r="G20" s="1850"/>
      <c r="H20" s="1851"/>
      <c r="I20" s="983" t="s">
        <v>597</v>
      </c>
      <c r="J20" s="1847" t="s">
        <v>1079</v>
      </c>
      <c r="K20" s="1852"/>
      <c r="L20" s="1853"/>
    </row>
    <row r="21" spans="2:12" ht="33.75" customHeight="1">
      <c r="B21" s="1835"/>
      <c r="C21" s="1836"/>
      <c r="D21" s="1837"/>
      <c r="E21" s="1838"/>
      <c r="F21" s="1839"/>
      <c r="G21" s="1839"/>
      <c r="H21" s="1840"/>
      <c r="I21" s="1419"/>
      <c r="J21" s="1835"/>
      <c r="K21" s="1841"/>
      <c r="L21" s="1842"/>
    </row>
    <row r="22" spans="2:12" ht="33.75" customHeight="1">
      <c r="B22" s="1835"/>
      <c r="C22" s="1836"/>
      <c r="D22" s="1837"/>
      <c r="E22" s="1838"/>
      <c r="F22" s="1839"/>
      <c r="G22" s="1839"/>
      <c r="H22" s="1840"/>
      <c r="I22" s="1419"/>
      <c r="J22" s="1835"/>
      <c r="K22" s="1841"/>
      <c r="L22" s="1842"/>
    </row>
    <row r="23" spans="2:12" ht="33.75" customHeight="1">
      <c r="B23" s="1835"/>
      <c r="C23" s="1836"/>
      <c r="D23" s="1837"/>
      <c r="E23" s="1838"/>
      <c r="F23" s="1839"/>
      <c r="G23" s="1839"/>
      <c r="H23" s="1840"/>
      <c r="I23" s="1419"/>
      <c r="J23" s="1835"/>
      <c r="K23" s="1841"/>
      <c r="L23" s="1842"/>
    </row>
    <row r="24" spans="2:12" ht="33.75" customHeight="1">
      <c r="B24" s="1835"/>
      <c r="C24" s="1836"/>
      <c r="D24" s="1837"/>
      <c r="E24" s="1838"/>
      <c r="F24" s="1839"/>
      <c r="G24" s="1839"/>
      <c r="H24" s="1840"/>
      <c r="I24" s="1419"/>
      <c r="J24" s="1835"/>
      <c r="K24" s="1841"/>
      <c r="L24" s="1842"/>
    </row>
    <row r="25" spans="2:12" ht="33.75" customHeight="1">
      <c r="B25" s="1835"/>
      <c r="C25" s="1836"/>
      <c r="D25" s="1837"/>
      <c r="E25" s="1838"/>
      <c r="F25" s="1839"/>
      <c r="G25" s="1839"/>
      <c r="H25" s="1840"/>
      <c r="I25" s="1419"/>
      <c r="J25" s="1835"/>
      <c r="K25" s="1841"/>
      <c r="L25" s="1842"/>
    </row>
    <row r="26" spans="2:12" ht="33.75" customHeight="1">
      <c r="B26" s="1835"/>
      <c r="C26" s="1836"/>
      <c r="D26" s="1837"/>
      <c r="E26" s="1838"/>
      <c r="F26" s="1839"/>
      <c r="G26" s="1839"/>
      <c r="H26" s="1840"/>
      <c r="I26" s="1419"/>
      <c r="J26" s="1835"/>
      <c r="K26" s="1841"/>
      <c r="L26" s="1842"/>
    </row>
    <row r="27" spans="2:12" ht="33.75" customHeight="1">
      <c r="B27" s="1835"/>
      <c r="C27" s="1836"/>
      <c r="D27" s="1837"/>
      <c r="E27" s="1838"/>
      <c r="F27" s="1839"/>
      <c r="G27" s="1839"/>
      <c r="H27" s="1840"/>
      <c r="I27" s="1419"/>
      <c r="J27" s="1835"/>
      <c r="K27" s="1841"/>
      <c r="L27" s="1842"/>
    </row>
    <row r="28" spans="2:12" ht="33.75" customHeight="1">
      <c r="B28" s="1835"/>
      <c r="C28" s="1836"/>
      <c r="D28" s="1837"/>
      <c r="E28" s="1838"/>
      <c r="F28" s="1839"/>
      <c r="G28" s="1839"/>
      <c r="H28" s="1840"/>
      <c r="I28" s="1419"/>
      <c r="J28" s="1835"/>
      <c r="K28" s="1841"/>
      <c r="L28" s="1842"/>
    </row>
    <row r="29" spans="2:12" ht="33.75" customHeight="1">
      <c r="B29" s="1835"/>
      <c r="C29" s="1836"/>
      <c r="D29" s="1837"/>
      <c r="E29" s="1838"/>
      <c r="F29" s="1839"/>
      <c r="G29" s="1839"/>
      <c r="H29" s="1840"/>
      <c r="I29" s="1419"/>
      <c r="J29" s="1835"/>
      <c r="K29" s="1841"/>
      <c r="L29" s="1842"/>
    </row>
    <row r="30" spans="2:12" ht="33.75" customHeight="1">
      <c r="B30" s="1835"/>
      <c r="C30" s="1836"/>
      <c r="D30" s="1837"/>
      <c r="E30" s="1838"/>
      <c r="F30" s="1839"/>
      <c r="G30" s="1839"/>
      <c r="H30" s="1840"/>
      <c r="I30" s="1419"/>
      <c r="J30" s="1835"/>
      <c r="K30" s="1841"/>
      <c r="L30" s="1842"/>
    </row>
    <row r="31" spans="2:12" ht="33.75" customHeight="1">
      <c r="B31" s="1835"/>
      <c r="C31" s="1836"/>
      <c r="D31" s="1837"/>
      <c r="E31" s="1838"/>
      <c r="F31" s="1839"/>
      <c r="G31" s="1839"/>
      <c r="H31" s="1840"/>
      <c r="I31" s="1419"/>
      <c r="J31" s="1835"/>
      <c r="K31" s="1841"/>
      <c r="L31" s="1842"/>
    </row>
  </sheetData>
  <mergeCells count="40">
    <mergeCell ref="A7:K7"/>
    <mergeCell ref="B17:K17"/>
    <mergeCell ref="B19:L19"/>
    <mergeCell ref="B20:D20"/>
    <mergeCell ref="E20:H20"/>
    <mergeCell ref="J20:L20"/>
    <mergeCell ref="J8:L8"/>
    <mergeCell ref="B21:D21"/>
    <mergeCell ref="E21:H21"/>
    <mergeCell ref="J21:L21"/>
    <mergeCell ref="B22:D22"/>
    <mergeCell ref="E22:H22"/>
    <mergeCell ref="J22:L22"/>
    <mergeCell ref="B23:D23"/>
    <mergeCell ref="E23:H23"/>
    <mergeCell ref="J23:L23"/>
    <mergeCell ref="B24:D24"/>
    <mergeCell ref="E24:H24"/>
    <mergeCell ref="J24:L24"/>
    <mergeCell ref="B25:D25"/>
    <mergeCell ref="E25:H25"/>
    <mergeCell ref="J25:L25"/>
    <mergeCell ref="B26:D26"/>
    <mergeCell ref="E26:H26"/>
    <mergeCell ref="J26:L26"/>
    <mergeCell ref="B27:D27"/>
    <mergeCell ref="E27:H27"/>
    <mergeCell ref="J27:L27"/>
    <mergeCell ref="B28:D28"/>
    <mergeCell ref="E28:H28"/>
    <mergeCell ref="J28:L28"/>
    <mergeCell ref="B31:D31"/>
    <mergeCell ref="E31:H31"/>
    <mergeCell ref="J31:L31"/>
    <mergeCell ref="B29:D29"/>
    <mergeCell ref="E29:H29"/>
    <mergeCell ref="J29:L29"/>
    <mergeCell ref="B30:D30"/>
    <mergeCell ref="E30:H30"/>
    <mergeCell ref="J30:L30"/>
  </mergeCells>
  <phoneticPr fontId="13"/>
  <pageMargins left="0.59055118110236227" right="0.59055118110236227" top="0.39370078740157483" bottom="0.59055118110236227" header="0.51181102362204722" footer="0.51181102362204722"/>
  <pageSetup paperSize="9" orientation="portrait" blackAndWhite="1" horizontalDpi="4294967292"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43"/>
  <sheetViews>
    <sheetView showGridLines="0" view="pageBreakPreview" zoomScale="85" zoomScaleNormal="100" zoomScaleSheetLayoutView="85" workbookViewId="0">
      <selection activeCell="G6" sqref="G6"/>
    </sheetView>
  </sheetViews>
  <sheetFormatPr defaultRowHeight="13.5"/>
  <cols>
    <col min="1" max="1" width="6.625" customWidth="1"/>
    <col min="2" max="2" width="9.125" customWidth="1"/>
    <col min="3" max="3" width="7.75" customWidth="1"/>
    <col min="4" max="5" width="3.875" customWidth="1"/>
    <col min="6" max="10" width="7.75" customWidth="1"/>
    <col min="11" max="16" width="4.25" customWidth="1"/>
  </cols>
  <sheetData>
    <row r="1" spans="1:21" ht="16.5" customHeight="1"/>
    <row r="2" spans="1:21" ht="16.5" customHeight="1">
      <c r="A2" s="12"/>
      <c r="B2" s="12"/>
      <c r="C2" s="12"/>
      <c r="D2" s="12"/>
      <c r="E2" s="12"/>
      <c r="F2" s="12"/>
      <c r="G2" s="12"/>
      <c r="H2" s="12"/>
      <c r="I2" s="12"/>
      <c r="J2" s="12"/>
      <c r="K2" s="1884" t="s">
        <v>1154</v>
      </c>
      <c r="L2" s="1884"/>
      <c r="M2" s="1884"/>
      <c r="N2" s="1884"/>
      <c r="O2" s="1884"/>
      <c r="P2" s="1884"/>
    </row>
    <row r="3" spans="1:21" ht="16.5" customHeight="1">
      <c r="A3" s="2" t="s">
        <v>295</v>
      </c>
      <c r="B3" s="2"/>
      <c r="C3" s="2"/>
      <c r="D3" s="2"/>
      <c r="E3" s="2"/>
      <c r="F3" s="2"/>
      <c r="G3" s="2"/>
      <c r="H3" s="2"/>
      <c r="I3" s="2"/>
      <c r="J3" s="2"/>
      <c r="K3" s="2"/>
      <c r="L3" s="2"/>
      <c r="M3" s="2"/>
      <c r="N3" s="2"/>
      <c r="O3" s="2"/>
      <c r="P3" s="2"/>
    </row>
    <row r="4" spans="1:21" ht="16.5" customHeight="1">
      <c r="A4" s="2"/>
      <c r="B4" s="2"/>
      <c r="C4" s="2"/>
      <c r="D4" s="2"/>
      <c r="E4" s="2"/>
      <c r="F4" s="2"/>
      <c r="G4" s="2"/>
      <c r="H4" s="2"/>
      <c r="I4" s="2"/>
      <c r="J4" s="2"/>
      <c r="K4" s="2"/>
      <c r="L4" s="2"/>
      <c r="M4" s="2"/>
      <c r="N4" s="2"/>
      <c r="O4" s="2"/>
      <c r="P4" s="2"/>
    </row>
    <row r="5" spans="1:21" ht="16.5" customHeight="1">
      <c r="A5" s="2"/>
      <c r="B5" s="2"/>
      <c r="C5" s="2"/>
      <c r="D5" s="2"/>
      <c r="E5" s="2"/>
      <c r="F5" s="2"/>
      <c r="G5" s="12" t="s">
        <v>1875</v>
      </c>
      <c r="H5" s="601" t="s">
        <v>1186</v>
      </c>
      <c r="I5" s="1893" t="str">
        <f>入力シート!D16</f>
        <v>福岡県大野城市白木原＊丁目＊番地＊号</v>
      </c>
      <c r="J5" s="1893"/>
      <c r="K5" s="1893"/>
      <c r="L5" s="1893"/>
      <c r="M5" s="1893"/>
      <c r="N5" s="1893"/>
      <c r="O5" s="1893"/>
      <c r="P5" s="1893"/>
    </row>
    <row r="6" spans="1:21" ht="16.5" customHeight="1">
      <c r="A6" s="2"/>
      <c r="B6" s="2"/>
      <c r="C6" s="2"/>
      <c r="D6" s="2"/>
      <c r="E6" s="2"/>
      <c r="F6" s="2"/>
      <c r="G6" s="2"/>
      <c r="H6" s="601"/>
      <c r="I6" s="1893" t="str">
        <f>入力シート!D14</f>
        <v>株式会社□□製作所</v>
      </c>
      <c r="J6" s="1893"/>
      <c r="K6" s="1893"/>
      <c r="L6" s="1893"/>
      <c r="M6" s="1893"/>
      <c r="N6" s="1893"/>
      <c r="O6" s="1893"/>
      <c r="P6" s="1893"/>
    </row>
    <row r="7" spans="1:21" ht="16.5" customHeight="1">
      <c r="A7" s="2"/>
      <c r="B7" s="2"/>
      <c r="C7" s="2"/>
      <c r="D7" s="2"/>
      <c r="E7" s="2"/>
      <c r="F7" s="2"/>
      <c r="G7" s="2"/>
      <c r="H7" s="601" t="s">
        <v>1187</v>
      </c>
      <c r="I7" s="1893" t="str">
        <f>入力シート!D18</f>
        <v>代表取締役　福岡　太郎</v>
      </c>
      <c r="J7" s="1893"/>
      <c r="K7" s="1893"/>
      <c r="L7" s="1893"/>
      <c r="M7" s="1893"/>
      <c r="N7" s="1893"/>
      <c r="O7" s="1893"/>
      <c r="P7" s="598"/>
    </row>
    <row r="8" spans="1:21" s="613" customFormat="1" ht="16.5" customHeight="1">
      <c r="A8" s="610"/>
      <c r="B8" s="610"/>
      <c r="C8" s="610"/>
      <c r="D8" s="610"/>
      <c r="E8" s="610"/>
      <c r="F8" s="610"/>
      <c r="G8" s="610"/>
      <c r="H8" s="610"/>
      <c r="I8" s="601"/>
      <c r="J8" s="612"/>
      <c r="K8" s="612"/>
      <c r="L8" s="612"/>
      <c r="M8" s="612"/>
      <c r="N8" s="612"/>
      <c r="O8" s="612"/>
      <c r="P8" s="614"/>
    </row>
    <row r="9" spans="1:21" ht="16.5" customHeight="1">
      <c r="A9" s="2"/>
      <c r="B9" s="2"/>
      <c r="C9" s="2"/>
      <c r="D9" s="2"/>
      <c r="E9" s="2"/>
      <c r="F9" s="2"/>
      <c r="G9" s="2"/>
      <c r="H9" s="2"/>
      <c r="I9" s="2"/>
      <c r="J9" s="12"/>
      <c r="K9" s="5"/>
      <c r="L9" s="5"/>
      <c r="M9" s="5"/>
      <c r="N9" s="5"/>
      <c r="O9" s="5"/>
      <c r="P9" s="5"/>
    </row>
    <row r="10" spans="1:21" ht="26.25" customHeight="1">
      <c r="A10" s="1866" t="s">
        <v>1075</v>
      </c>
      <c r="B10" s="1866"/>
      <c r="C10" s="1866"/>
      <c r="D10" s="1866"/>
      <c r="E10" s="1866"/>
      <c r="F10" s="1866"/>
      <c r="G10" s="1866"/>
      <c r="H10" s="1866"/>
      <c r="I10" s="1866"/>
      <c r="J10" s="1866"/>
      <c r="K10" s="1866"/>
      <c r="L10" s="1866"/>
      <c r="M10" s="1866"/>
      <c r="N10" s="1866"/>
      <c r="O10" s="1866"/>
      <c r="P10" s="1866"/>
    </row>
    <row r="11" spans="1:21" s="613" customFormat="1" ht="26.25" customHeight="1">
      <c r="A11" s="611"/>
      <c r="B11" s="611"/>
      <c r="C11" s="611"/>
      <c r="D11" s="611"/>
      <c r="E11" s="611"/>
      <c r="F11" s="611"/>
      <c r="G11" s="611"/>
      <c r="H11" s="611"/>
      <c r="I11" s="611"/>
      <c r="J11" s="611"/>
      <c r="K11" s="611"/>
      <c r="L11" s="611"/>
      <c r="M11" s="611"/>
      <c r="N11" s="611"/>
      <c r="O11" s="611"/>
      <c r="P11" s="611"/>
    </row>
    <row r="12" spans="1:21" ht="16.5" customHeight="1">
      <c r="A12" s="2"/>
      <c r="B12" s="2"/>
      <c r="C12" s="2"/>
      <c r="D12" s="2"/>
      <c r="E12" s="2"/>
      <c r="F12" s="2"/>
      <c r="G12" s="2"/>
      <c r="H12" s="2"/>
      <c r="I12" s="2"/>
      <c r="J12" s="2"/>
      <c r="K12" s="2"/>
      <c r="L12" s="2"/>
      <c r="M12" s="2"/>
      <c r="N12" s="2"/>
      <c r="O12" s="2"/>
      <c r="P12" s="2"/>
    </row>
    <row r="13" spans="1:21" ht="16.5" customHeight="1">
      <c r="A13" s="2"/>
      <c r="B13" s="1857" t="s">
        <v>1069</v>
      </c>
      <c r="C13" s="1857"/>
      <c r="D13" s="1857"/>
      <c r="E13" s="1857"/>
      <c r="F13" s="1857"/>
      <c r="G13" s="1857"/>
      <c r="H13" s="1857"/>
      <c r="I13" s="1857"/>
      <c r="J13" s="1857"/>
      <c r="K13" s="1857"/>
      <c r="L13" s="1857"/>
      <c r="M13" s="1857"/>
      <c r="N13" s="1857"/>
      <c r="O13" s="1857"/>
      <c r="P13" s="1857"/>
      <c r="S13" s="929"/>
      <c r="T13" s="929"/>
      <c r="U13" s="929"/>
    </row>
    <row r="14" spans="1:21" ht="16.5" customHeight="1">
      <c r="A14" s="2"/>
      <c r="B14" s="2"/>
      <c r="C14" s="2"/>
      <c r="D14" s="2"/>
      <c r="H14" s="2"/>
      <c r="I14" s="2"/>
      <c r="J14" s="2"/>
      <c r="K14" s="2"/>
      <c r="L14" s="2"/>
      <c r="M14" s="2"/>
      <c r="N14" s="2"/>
      <c r="O14" s="2"/>
      <c r="P14" s="2"/>
      <c r="S14" s="929"/>
      <c r="T14" s="929"/>
      <c r="U14" s="929"/>
    </row>
    <row r="15" spans="1:21" ht="16.5" customHeight="1">
      <c r="A15" s="1857" t="s">
        <v>291</v>
      </c>
      <c r="B15" s="1857"/>
      <c r="C15" s="1857"/>
      <c r="D15" s="1857"/>
      <c r="E15" s="1857"/>
      <c r="F15" s="1857"/>
      <c r="G15" s="1857"/>
      <c r="H15" s="1857"/>
      <c r="I15" s="1857"/>
      <c r="J15" s="1857"/>
      <c r="K15" s="1857"/>
      <c r="L15" s="1857"/>
      <c r="M15" s="1857"/>
      <c r="N15" s="1857"/>
      <c r="O15" s="1857"/>
      <c r="P15" s="1857"/>
      <c r="S15" s="929"/>
      <c r="T15" s="929"/>
      <c r="U15" s="929"/>
    </row>
    <row r="16" spans="1:21" ht="16.5" customHeight="1">
      <c r="A16" s="2"/>
      <c r="B16" s="2"/>
      <c r="C16" s="2"/>
      <c r="D16" s="2"/>
      <c r="E16" s="2"/>
      <c r="F16" s="2"/>
      <c r="G16" s="2"/>
      <c r="H16" s="2"/>
      <c r="I16" s="2"/>
      <c r="J16" s="2"/>
      <c r="K16" s="2"/>
      <c r="L16" s="2"/>
      <c r="M16" s="2"/>
      <c r="N16" s="2"/>
      <c r="O16" s="2"/>
      <c r="P16" s="2"/>
    </row>
    <row r="17" spans="1:16" ht="16.5" customHeight="1">
      <c r="B17" s="2" t="s">
        <v>1064</v>
      </c>
      <c r="D17" s="2" t="str">
        <f>入力シート!D6</f>
        <v>○○流域下水道事業</v>
      </c>
      <c r="F17" s="2"/>
      <c r="G17" s="2"/>
      <c r="H17" s="2"/>
      <c r="I17" s="2"/>
      <c r="J17" s="2"/>
      <c r="K17" s="2"/>
      <c r="L17" s="2"/>
      <c r="M17" s="2"/>
      <c r="N17" s="2"/>
      <c r="O17" s="2"/>
      <c r="P17" s="2"/>
    </row>
    <row r="18" spans="1:16" ht="16.5" customHeight="1">
      <c r="A18" s="2"/>
      <c r="D18" s="2" t="str">
        <f>入力シート!D7</f>
        <v>☆☆機械設備工事</v>
      </c>
      <c r="F18" s="2"/>
      <c r="G18" s="2"/>
      <c r="K18" s="2"/>
      <c r="L18" s="2"/>
      <c r="M18" s="2"/>
      <c r="N18" s="2"/>
      <c r="O18" s="2"/>
      <c r="P18" s="2"/>
    </row>
    <row r="19" spans="1:16" ht="16.5" customHeight="1">
      <c r="A19" s="2"/>
      <c r="B19" s="2"/>
      <c r="C19" s="2"/>
      <c r="D19" s="2"/>
      <c r="E19" s="2"/>
      <c r="F19" s="2"/>
      <c r="G19" s="2"/>
      <c r="K19" s="2"/>
      <c r="L19" s="2"/>
      <c r="M19" s="2"/>
      <c r="N19" s="2"/>
      <c r="O19" s="2"/>
      <c r="P19" s="2"/>
    </row>
    <row r="20" spans="1:16" ht="16.5" customHeight="1">
      <c r="B20" s="2" t="s">
        <v>1065</v>
      </c>
      <c r="C20" s="2"/>
      <c r="D20" s="2"/>
      <c r="E20" s="3" t="s">
        <v>286</v>
      </c>
      <c r="F20" s="1858">
        <f>入力シート!D9</f>
        <v>45018</v>
      </c>
      <c r="G20" s="1858"/>
      <c r="H20" s="1858"/>
      <c r="K20" s="2"/>
      <c r="L20" s="2"/>
      <c r="M20" s="2"/>
      <c r="N20" s="2"/>
      <c r="O20" s="2"/>
      <c r="P20" s="2"/>
    </row>
    <row r="21" spans="1:16" ht="16.5" customHeight="1">
      <c r="A21" s="2"/>
      <c r="B21" s="2"/>
      <c r="C21" s="2"/>
      <c r="D21" s="2"/>
      <c r="E21" s="3" t="s">
        <v>287</v>
      </c>
      <c r="F21" s="1858">
        <f>入力シート!D10</f>
        <v>45731</v>
      </c>
      <c r="G21" s="1858"/>
      <c r="H21" s="1858"/>
      <c r="K21" s="2"/>
      <c r="L21" s="2"/>
      <c r="M21" s="2"/>
      <c r="N21" s="2"/>
      <c r="O21" s="2"/>
      <c r="P21" s="2"/>
    </row>
    <row r="22" spans="1:16" ht="16.5" customHeight="1">
      <c r="A22" s="2"/>
      <c r="B22" s="2"/>
      <c r="C22" s="2"/>
      <c r="D22" s="2"/>
      <c r="E22" s="3"/>
      <c r="F22" s="3"/>
      <c r="G22" s="3"/>
      <c r="H22" s="2"/>
      <c r="I22" s="2"/>
      <c r="J22" s="2"/>
      <c r="K22" s="2"/>
      <c r="L22" s="2"/>
      <c r="M22" s="2"/>
      <c r="N22" s="2"/>
      <c r="O22" s="2"/>
      <c r="P22" s="2"/>
    </row>
    <row r="23" spans="1:16" ht="16.5" customHeight="1">
      <c r="B23" s="2" t="s">
        <v>1066</v>
      </c>
      <c r="C23" s="2"/>
      <c r="D23" s="3" t="s">
        <v>245</v>
      </c>
      <c r="E23" s="2" t="s">
        <v>1070</v>
      </c>
      <c r="G23" s="3"/>
      <c r="J23" s="2"/>
      <c r="K23" s="2"/>
      <c r="L23" s="2"/>
      <c r="M23" s="2"/>
      <c r="N23" s="2"/>
      <c r="O23" s="2"/>
      <c r="P23" s="2"/>
    </row>
    <row r="24" spans="1:16" ht="16.5" customHeight="1">
      <c r="A24" s="2"/>
      <c r="B24" s="2"/>
      <c r="C24" s="2"/>
      <c r="D24" s="2"/>
      <c r="E24" s="3"/>
      <c r="F24" s="2"/>
      <c r="G24" s="3"/>
      <c r="I24" s="2"/>
      <c r="J24" s="2"/>
      <c r="K24" s="2"/>
      <c r="L24" s="2"/>
      <c r="M24" s="2"/>
      <c r="N24" s="2"/>
      <c r="O24" s="2"/>
      <c r="P24" s="2"/>
    </row>
    <row r="25" spans="1:16" ht="16.5" customHeight="1">
      <c r="A25" s="2"/>
      <c r="B25" s="2"/>
      <c r="C25" s="2"/>
      <c r="D25" s="3" t="s">
        <v>245</v>
      </c>
      <c r="E25" s="2" t="s">
        <v>1071</v>
      </c>
      <c r="G25" s="3"/>
      <c r="I25" s="2"/>
      <c r="J25" s="2"/>
      <c r="K25" s="2"/>
      <c r="L25" s="2"/>
      <c r="M25" s="2"/>
      <c r="N25" s="2"/>
      <c r="O25" s="2"/>
      <c r="P25" s="2"/>
    </row>
    <row r="26" spans="1:16" ht="16.5" customHeight="1">
      <c r="A26" s="2"/>
      <c r="B26" s="2"/>
      <c r="C26" s="2"/>
      <c r="D26" s="3"/>
      <c r="E26" s="2" t="s">
        <v>385</v>
      </c>
      <c r="G26" s="3"/>
      <c r="I26" s="2"/>
      <c r="J26" s="2"/>
      <c r="K26" s="2"/>
      <c r="L26" s="2"/>
      <c r="M26" s="2"/>
      <c r="N26" s="2"/>
      <c r="O26" s="2"/>
      <c r="P26" s="2"/>
    </row>
    <row r="27" spans="1:16" ht="16.5" customHeight="1">
      <c r="A27" s="2"/>
      <c r="B27" s="2"/>
      <c r="C27" s="2"/>
      <c r="D27" s="3"/>
      <c r="E27" s="2"/>
      <c r="G27" s="3"/>
      <c r="I27" s="2"/>
      <c r="J27" s="2"/>
      <c r="K27" s="2"/>
      <c r="L27" s="2"/>
      <c r="M27" s="2"/>
      <c r="N27" s="2"/>
      <c r="O27" s="2"/>
      <c r="P27" s="2"/>
    </row>
    <row r="28" spans="1:16" ht="16.5" customHeight="1">
      <c r="A28" s="2"/>
      <c r="B28" s="2"/>
      <c r="C28" s="2"/>
      <c r="D28" s="3" t="s">
        <v>245</v>
      </c>
      <c r="E28" s="2" t="s">
        <v>386</v>
      </c>
      <c r="G28" s="3"/>
      <c r="I28" s="2"/>
      <c r="J28" s="2"/>
      <c r="K28" s="2"/>
      <c r="L28" s="2"/>
      <c r="M28" s="2"/>
      <c r="N28" s="2"/>
      <c r="O28" s="2"/>
      <c r="P28" s="2"/>
    </row>
    <row r="29" spans="1:16" ht="16.5" customHeight="1">
      <c r="A29" s="2"/>
      <c r="B29" s="2"/>
      <c r="C29" s="2"/>
      <c r="D29" s="3"/>
      <c r="E29" s="2"/>
      <c r="G29" s="3"/>
      <c r="I29" s="2"/>
      <c r="J29" s="2"/>
      <c r="K29" s="2"/>
      <c r="L29" s="2"/>
      <c r="M29" s="2"/>
      <c r="N29" s="2"/>
      <c r="O29" s="2"/>
      <c r="P29" s="2"/>
    </row>
    <row r="30" spans="1:16" ht="16.5" customHeight="1">
      <c r="A30" s="2"/>
      <c r="B30" s="2"/>
      <c r="C30" s="2"/>
      <c r="D30" s="3" t="s">
        <v>245</v>
      </c>
      <c r="E30" s="2" t="s">
        <v>1072</v>
      </c>
      <c r="G30" s="3"/>
      <c r="I30" s="2"/>
      <c r="J30" s="2"/>
      <c r="K30" s="2"/>
      <c r="L30" s="2"/>
      <c r="M30" s="2"/>
      <c r="N30" s="2"/>
      <c r="O30" s="2"/>
      <c r="P30" s="2"/>
    </row>
    <row r="31" spans="1:16" ht="16.5" customHeight="1">
      <c r="A31" s="2"/>
      <c r="B31" s="2"/>
      <c r="C31" s="2"/>
      <c r="D31" s="426"/>
      <c r="E31" s="206" t="s">
        <v>387</v>
      </c>
      <c r="G31" s="426"/>
      <c r="I31" s="2"/>
      <c r="J31" s="2"/>
      <c r="K31" s="2"/>
      <c r="L31" s="2"/>
      <c r="M31" s="2"/>
      <c r="N31" s="2"/>
      <c r="O31" s="2"/>
      <c r="P31" s="2"/>
    </row>
    <row r="32" spans="1:16" s="807" customFormat="1" ht="16.5" customHeight="1">
      <c r="A32" s="806"/>
      <c r="B32" s="806"/>
      <c r="C32" s="806"/>
      <c r="D32" s="426"/>
      <c r="E32" s="206"/>
      <c r="G32" s="426"/>
      <c r="I32" s="806"/>
      <c r="J32" s="806"/>
      <c r="K32" s="806"/>
      <c r="L32" s="806"/>
      <c r="M32" s="806"/>
      <c r="N32" s="806"/>
      <c r="O32" s="806"/>
      <c r="P32" s="806"/>
    </row>
    <row r="33" spans="1:20" s="807" customFormat="1" ht="16.5" customHeight="1">
      <c r="A33" s="806"/>
      <c r="B33" s="806"/>
      <c r="C33" s="806"/>
      <c r="D33" s="600" t="s">
        <v>1364</v>
      </c>
      <c r="E33" s="554" t="s">
        <v>1365</v>
      </c>
      <c r="G33" s="426"/>
      <c r="I33" s="806"/>
      <c r="J33" s="806"/>
      <c r="K33" s="806"/>
      <c r="L33" s="806"/>
      <c r="M33" s="806"/>
      <c r="N33" s="806"/>
      <c r="O33" s="806"/>
      <c r="P33" s="806"/>
    </row>
    <row r="34" spans="1:20" ht="16.5" customHeight="1">
      <c r="A34" s="2"/>
      <c r="B34" s="2"/>
      <c r="C34" s="2"/>
      <c r="D34" s="2"/>
      <c r="E34" s="3"/>
      <c r="F34" s="3"/>
      <c r="G34" s="3"/>
      <c r="H34" s="2"/>
      <c r="I34" s="2"/>
      <c r="J34" s="2"/>
      <c r="K34" s="2"/>
      <c r="L34" s="2"/>
      <c r="M34" s="2"/>
      <c r="N34" s="2"/>
      <c r="O34" s="2"/>
      <c r="P34" s="2"/>
    </row>
    <row r="35" spans="1:20" ht="16.5" customHeight="1">
      <c r="A35" s="1894" t="s">
        <v>1185</v>
      </c>
      <c r="B35" s="1894"/>
      <c r="C35" s="1894"/>
      <c r="D35" s="1894"/>
      <c r="E35" s="1894"/>
      <c r="F35" s="1894"/>
      <c r="G35" s="1894"/>
      <c r="H35" s="1894"/>
      <c r="I35" s="1894"/>
      <c r="J35" s="1894"/>
      <c r="K35" s="1894"/>
      <c r="L35" s="1894"/>
      <c r="M35" s="1894"/>
      <c r="N35" s="1894"/>
      <c r="O35" s="1894"/>
      <c r="P35" s="1894"/>
    </row>
    <row r="36" spans="1:20" s="599" customFormat="1" ht="16.5" customHeight="1">
      <c r="A36" s="1895"/>
      <c r="B36" s="1896"/>
      <c r="C36" s="1862" t="s">
        <v>1184</v>
      </c>
      <c r="D36" s="1864" t="s">
        <v>1063</v>
      </c>
      <c r="E36" s="1865"/>
      <c r="F36" s="616" t="s">
        <v>1052</v>
      </c>
      <c r="G36" s="616" t="s">
        <v>1053</v>
      </c>
      <c r="H36" s="616" t="s">
        <v>1054</v>
      </c>
      <c r="I36" s="616" t="s">
        <v>1055</v>
      </c>
      <c r="J36" s="616" t="s">
        <v>1056</v>
      </c>
      <c r="K36" s="1885" t="s">
        <v>1057</v>
      </c>
      <c r="L36" s="1885"/>
      <c r="M36" s="1885" t="s">
        <v>1060</v>
      </c>
      <c r="N36" s="1885"/>
      <c r="O36" s="1885" t="s">
        <v>1058</v>
      </c>
      <c r="P36" s="1886"/>
    </row>
    <row r="37" spans="1:20" ht="18" customHeight="1">
      <c r="A37" s="1897"/>
      <c r="B37" s="1898"/>
      <c r="C37" s="1863"/>
      <c r="D37" s="1859" t="s">
        <v>1183</v>
      </c>
      <c r="E37" s="1860"/>
      <c r="F37" s="615" t="s">
        <v>1183</v>
      </c>
      <c r="G37" s="615" t="s">
        <v>1183</v>
      </c>
      <c r="H37" s="615" t="s">
        <v>1183</v>
      </c>
      <c r="I37" s="615" t="s">
        <v>1183</v>
      </c>
      <c r="J37" s="615" t="s">
        <v>1183</v>
      </c>
      <c r="K37" s="1859" t="s">
        <v>1183</v>
      </c>
      <c r="L37" s="1860"/>
      <c r="M37" s="1859" t="s">
        <v>1183</v>
      </c>
      <c r="N37" s="1860"/>
      <c r="O37" s="1859" t="s">
        <v>1183</v>
      </c>
      <c r="P37" s="1861"/>
    </row>
    <row r="38" spans="1:20" ht="21.95" customHeight="1">
      <c r="A38" s="1870" t="s">
        <v>1062</v>
      </c>
      <c r="B38" s="1871"/>
      <c r="C38" s="605" t="s">
        <v>1059</v>
      </c>
      <c r="D38" s="1872" t="s">
        <v>1059</v>
      </c>
      <c r="E38" s="1873"/>
      <c r="F38" s="606" t="s">
        <v>1059</v>
      </c>
      <c r="G38" s="606" t="s">
        <v>1059</v>
      </c>
      <c r="H38" s="606" t="s">
        <v>1059</v>
      </c>
      <c r="I38" s="606" t="s">
        <v>1059</v>
      </c>
      <c r="J38" s="606" t="s">
        <v>1059</v>
      </c>
      <c r="K38" s="1874" t="s">
        <v>1059</v>
      </c>
      <c r="L38" s="1874"/>
      <c r="M38" s="1874" t="s">
        <v>1059</v>
      </c>
      <c r="N38" s="1874"/>
      <c r="O38" s="1874" t="s">
        <v>1059</v>
      </c>
      <c r="P38" s="1875"/>
    </row>
    <row r="39" spans="1:20" ht="39" customHeight="1">
      <c r="A39" s="1855" t="s">
        <v>322</v>
      </c>
      <c r="B39" s="1856"/>
      <c r="C39" s="609"/>
      <c r="D39" s="608"/>
      <c r="E39" s="609"/>
      <c r="F39" s="552"/>
      <c r="G39" s="552"/>
      <c r="H39" s="552"/>
      <c r="I39" s="552"/>
      <c r="J39" s="552"/>
      <c r="K39" s="1880"/>
      <c r="L39" s="1881"/>
      <c r="M39" s="1880"/>
      <c r="N39" s="1881"/>
      <c r="O39" s="1880"/>
      <c r="P39" s="1856"/>
    </row>
    <row r="40" spans="1:20" ht="39" customHeight="1">
      <c r="A40" s="1876" t="s">
        <v>1061</v>
      </c>
      <c r="B40" s="607" t="s">
        <v>274</v>
      </c>
      <c r="C40" s="603"/>
      <c r="D40" s="1891"/>
      <c r="E40" s="1892"/>
      <c r="F40" s="551"/>
      <c r="G40" s="551"/>
      <c r="H40" s="551"/>
      <c r="I40" s="551"/>
      <c r="J40" s="551"/>
      <c r="K40" s="1878"/>
      <c r="L40" s="1878"/>
      <c r="M40" s="1878"/>
      <c r="N40" s="1878"/>
      <c r="O40" s="1878"/>
      <c r="P40" s="1879"/>
    </row>
    <row r="41" spans="1:20" ht="39" customHeight="1">
      <c r="A41" s="1876"/>
      <c r="B41" s="617" t="s">
        <v>1067</v>
      </c>
      <c r="C41" s="602"/>
      <c r="D41" s="1887"/>
      <c r="E41" s="1888"/>
      <c r="F41" s="549"/>
      <c r="G41" s="549"/>
      <c r="H41" s="549"/>
      <c r="I41" s="549"/>
      <c r="J41" s="549"/>
      <c r="K41" s="1889"/>
      <c r="L41" s="1889"/>
      <c r="M41" s="1889"/>
      <c r="N41" s="1889"/>
      <c r="O41" s="1889"/>
      <c r="P41" s="1890"/>
    </row>
    <row r="42" spans="1:20" ht="39" customHeight="1">
      <c r="A42" s="1877"/>
      <c r="B42" s="618" t="s">
        <v>1068</v>
      </c>
      <c r="C42" s="604"/>
      <c r="D42" s="1867"/>
      <c r="E42" s="1868"/>
      <c r="F42" s="550"/>
      <c r="G42" s="550"/>
      <c r="H42" s="550"/>
      <c r="I42" s="550"/>
      <c r="J42" s="550"/>
      <c r="K42" s="1867"/>
      <c r="L42" s="1868"/>
      <c r="M42" s="1867"/>
      <c r="N42" s="1868"/>
      <c r="O42" s="1867"/>
      <c r="P42" s="1869"/>
    </row>
    <row r="43" spans="1:20" ht="30" customHeight="1">
      <c r="A43" s="1882" t="s">
        <v>1853</v>
      </c>
      <c r="B43" s="1883"/>
      <c r="C43" s="1528"/>
      <c r="D43" s="1531"/>
      <c r="E43" s="1528"/>
      <c r="F43" s="1531"/>
      <c r="G43" s="1531"/>
      <c r="H43" s="1532"/>
      <c r="I43" s="1528"/>
      <c r="J43" s="1533"/>
      <c r="K43" s="1534"/>
      <c r="L43" s="1529"/>
      <c r="M43" s="1534"/>
      <c r="N43" s="1529"/>
      <c r="O43" s="1534"/>
      <c r="P43" s="1530"/>
      <c r="Q43" s="123"/>
      <c r="R43" s="123"/>
      <c r="S43" s="123"/>
      <c r="T43" s="123"/>
    </row>
  </sheetData>
  <mergeCells count="43">
    <mergeCell ref="A43:B43"/>
    <mergeCell ref="K2:P2"/>
    <mergeCell ref="K36:L36"/>
    <mergeCell ref="M36:N36"/>
    <mergeCell ref="O36:P36"/>
    <mergeCell ref="D41:E41"/>
    <mergeCell ref="K41:L41"/>
    <mergeCell ref="M41:N41"/>
    <mergeCell ref="O41:P41"/>
    <mergeCell ref="D40:E40"/>
    <mergeCell ref="K40:L40"/>
    <mergeCell ref="I5:P5"/>
    <mergeCell ref="I6:P6"/>
    <mergeCell ref="I7:O7"/>
    <mergeCell ref="A35:P35"/>
    <mergeCell ref="A36:B37"/>
    <mergeCell ref="A10:P10"/>
    <mergeCell ref="D42:E42"/>
    <mergeCell ref="K42:L42"/>
    <mergeCell ref="M42:N42"/>
    <mergeCell ref="O42:P42"/>
    <mergeCell ref="A38:B38"/>
    <mergeCell ref="D38:E38"/>
    <mergeCell ref="K38:L38"/>
    <mergeCell ref="M38:N38"/>
    <mergeCell ref="O38:P38"/>
    <mergeCell ref="A40:A42"/>
    <mergeCell ref="M40:N40"/>
    <mergeCell ref="O40:P40"/>
    <mergeCell ref="K39:L39"/>
    <mergeCell ref="M39:N39"/>
    <mergeCell ref="O39:P39"/>
    <mergeCell ref="A39:B39"/>
    <mergeCell ref="B13:P13"/>
    <mergeCell ref="A15:P15"/>
    <mergeCell ref="F20:H20"/>
    <mergeCell ref="F21:H21"/>
    <mergeCell ref="D37:E37"/>
    <mergeCell ref="K37:L37"/>
    <mergeCell ref="M37:N37"/>
    <mergeCell ref="O37:P37"/>
    <mergeCell ref="C36:C37"/>
    <mergeCell ref="D36:E36"/>
  </mergeCells>
  <phoneticPr fontId="13"/>
  <pageMargins left="0.78740157480314965" right="0.43307086614173229" top="0.55118110236220474" bottom="0.27559055118110237" header="0.47244094488188981" footer="0.15748031496062992"/>
  <pageSetup paperSize="9" scale="95" orientation="portrait" blackAndWhite="1"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Y57"/>
  <sheetViews>
    <sheetView showGridLines="0" view="pageBreakPreview" zoomScale="60" zoomScaleNormal="100" workbookViewId="0">
      <selection activeCell="AK21" sqref="AK21"/>
    </sheetView>
  </sheetViews>
  <sheetFormatPr defaultRowHeight="10.5"/>
  <cols>
    <col min="1" max="1" width="3.25" style="538" customWidth="1"/>
    <col min="2" max="2" width="19.25" style="538" customWidth="1"/>
    <col min="3" max="3" width="26.5" style="538" customWidth="1"/>
    <col min="4" max="4" width="4.875" style="538" customWidth="1"/>
    <col min="5" max="5" width="28" style="538" customWidth="1"/>
    <col min="6" max="7" width="4.625" style="538" customWidth="1"/>
    <col min="8" max="8" width="3.875" style="538" customWidth="1"/>
    <col min="9" max="9" width="4.625" style="538" customWidth="1"/>
    <col min="10" max="10" width="5.625" style="538" customWidth="1"/>
    <col min="11" max="11" width="20.625" style="538" customWidth="1"/>
    <col min="12" max="13" width="3.875" style="538" customWidth="1"/>
    <col min="14" max="14" width="4.625" style="538" customWidth="1"/>
    <col min="15" max="15" width="3.875" style="538" customWidth="1"/>
    <col min="16" max="16" width="4.625" style="538" customWidth="1"/>
    <col min="17" max="17" width="5.625" style="538" customWidth="1"/>
    <col min="18" max="18" width="20.625" style="538" customWidth="1"/>
    <col min="19" max="20" width="3.75" style="538" customWidth="1"/>
    <col min="21" max="21" width="4.625" style="538" customWidth="1"/>
    <col min="22" max="22" width="3.875" style="538" customWidth="1"/>
    <col min="23" max="23" width="4.625" style="538" customWidth="1"/>
    <col min="24" max="24" width="5.625" style="538" customWidth="1"/>
    <col min="25" max="25" width="20.625" style="538" customWidth="1"/>
    <col min="26" max="26" width="4.125" style="538" customWidth="1"/>
    <col min="27" max="27" width="3.875" style="538" customWidth="1"/>
    <col min="28" max="28" width="4.625" style="538" customWidth="1"/>
    <col min="29" max="29" width="3.875" style="538" customWidth="1"/>
    <col min="30" max="30" width="4.625" style="538" customWidth="1"/>
    <col min="31" max="31" width="5.625" style="538" customWidth="1"/>
    <col min="32" max="32" width="20.625" style="538" customWidth="1"/>
    <col min="33" max="16384" width="9" style="538"/>
  </cols>
  <sheetData>
    <row r="1" spans="1:37" ht="22.5" customHeight="1">
      <c r="A1" s="536"/>
      <c r="B1" s="537"/>
      <c r="C1" s="537"/>
      <c r="D1" s="537"/>
      <c r="E1" s="537"/>
      <c r="AF1" s="705" t="s">
        <v>1074</v>
      </c>
      <c r="AG1" s="705"/>
    </row>
    <row r="2" spans="1:37" ht="22.5" customHeight="1">
      <c r="A2" s="539"/>
      <c r="B2" s="537"/>
      <c r="C2" s="537"/>
      <c r="D2" s="537"/>
      <c r="E2" s="537"/>
    </row>
    <row r="3" spans="1:37" ht="22.5" customHeight="1">
      <c r="A3" s="536"/>
      <c r="B3" s="537"/>
      <c r="C3" s="537"/>
      <c r="D3" s="537"/>
      <c r="E3" s="537"/>
    </row>
    <row r="4" spans="1:37" ht="32.25">
      <c r="A4" s="537"/>
      <c r="B4" s="537"/>
      <c r="C4" s="537"/>
      <c r="D4" s="537"/>
      <c r="E4" s="537"/>
      <c r="F4" s="1915" t="s">
        <v>1033</v>
      </c>
      <c r="G4" s="1915"/>
      <c r="H4" s="1915"/>
      <c r="I4" s="1915"/>
      <c r="J4" s="1915"/>
      <c r="K4" s="1915"/>
      <c r="L4" s="1915"/>
      <c r="M4" s="1915"/>
      <c r="N4" s="1915"/>
      <c r="O4" s="1915"/>
      <c r="P4" s="1915"/>
      <c r="Q4" s="1915"/>
      <c r="R4" s="1915"/>
      <c r="S4" s="1915"/>
      <c r="T4" s="1915"/>
      <c r="U4" s="540"/>
    </row>
    <row r="5" spans="1:37" ht="8.1" customHeight="1">
      <c r="A5" s="537"/>
      <c r="B5" s="537"/>
      <c r="C5" s="537"/>
      <c r="D5" s="537"/>
      <c r="E5" s="537"/>
      <c r="F5" s="540"/>
      <c r="G5" s="540"/>
      <c r="H5" s="540"/>
      <c r="I5" s="540"/>
      <c r="J5" s="540"/>
      <c r="K5" s="540"/>
      <c r="L5" s="540"/>
      <c r="M5" s="540"/>
      <c r="N5" s="540"/>
      <c r="O5" s="540"/>
      <c r="P5" s="540"/>
      <c r="Q5" s="540"/>
      <c r="R5" s="540"/>
      <c r="S5" s="540"/>
      <c r="T5" s="540"/>
      <c r="U5" s="540"/>
      <c r="V5" s="541"/>
      <c r="W5" s="541"/>
      <c r="X5" s="541"/>
      <c r="Y5" s="541"/>
      <c r="Z5" s="541"/>
      <c r="AA5" s="541"/>
      <c r="AB5" s="541"/>
      <c r="AC5" s="541"/>
      <c r="AD5" s="541"/>
      <c r="AE5" s="541"/>
      <c r="AF5" s="541"/>
      <c r="AG5" s="542"/>
    </row>
    <row r="6" spans="1:37" ht="33" customHeight="1">
      <c r="A6" s="1916" t="s">
        <v>1034</v>
      </c>
      <c r="B6" s="1917"/>
      <c r="C6" s="1918"/>
      <c r="D6" s="1918"/>
      <c r="E6" s="1918"/>
      <c r="F6" s="541"/>
      <c r="G6" s="1919" t="s">
        <v>561</v>
      </c>
      <c r="H6" s="1920"/>
      <c r="I6" s="1923" t="s">
        <v>1035</v>
      </c>
      <c r="J6" s="1924"/>
      <c r="K6" s="1924"/>
      <c r="L6" s="1924"/>
      <c r="M6" s="1924"/>
      <c r="N6" s="1925"/>
      <c r="O6" s="541"/>
      <c r="P6" s="541"/>
      <c r="Q6" s="541"/>
      <c r="R6" s="541"/>
      <c r="S6" s="541"/>
      <c r="T6" s="541"/>
      <c r="U6" s="541"/>
      <c r="V6" s="541"/>
      <c r="W6" s="541"/>
      <c r="X6" s="541"/>
      <c r="Y6" s="541"/>
      <c r="Z6" s="541"/>
      <c r="AA6" s="541"/>
      <c r="AB6" s="541"/>
      <c r="AC6" s="541"/>
      <c r="AD6" s="541"/>
      <c r="AE6" s="541"/>
      <c r="AF6" s="541"/>
      <c r="AG6" s="542"/>
    </row>
    <row r="7" spans="1:37" ht="33" customHeight="1">
      <c r="A7" s="1916" t="s">
        <v>685</v>
      </c>
      <c r="B7" s="1917"/>
      <c r="C7" s="1918"/>
      <c r="D7" s="1918"/>
      <c r="E7" s="1918"/>
      <c r="F7" s="541"/>
      <c r="G7" s="1921"/>
      <c r="H7" s="1922"/>
      <c r="I7" s="1926"/>
      <c r="J7" s="1927"/>
      <c r="K7" s="1927"/>
      <c r="L7" s="1927"/>
      <c r="M7" s="1927"/>
      <c r="N7" s="1928"/>
      <c r="O7" s="541"/>
      <c r="P7" s="541"/>
      <c r="Q7" s="541"/>
      <c r="R7" s="541"/>
      <c r="S7" s="541"/>
      <c r="T7" s="541"/>
      <c r="U7" s="541"/>
      <c r="V7" s="541"/>
      <c r="W7" s="541"/>
      <c r="X7" s="541"/>
      <c r="Y7" s="541"/>
      <c r="Z7" s="541"/>
      <c r="AA7" s="541"/>
      <c r="AB7" s="541"/>
      <c r="AC7" s="541"/>
      <c r="AD7" s="541"/>
      <c r="AE7" s="541"/>
      <c r="AF7" s="541"/>
      <c r="AG7" s="542"/>
    </row>
    <row r="8" spans="1:37" ht="33" customHeight="1">
      <c r="A8" s="706"/>
      <c r="B8" s="706"/>
      <c r="C8" s="537"/>
      <c r="D8" s="537"/>
      <c r="E8" s="537"/>
      <c r="F8" s="541"/>
      <c r="G8" s="1929" t="s">
        <v>645</v>
      </c>
      <c r="H8" s="1929"/>
      <c r="I8" s="1930"/>
      <c r="J8" s="1930"/>
      <c r="K8" s="1930"/>
      <c r="L8" s="707"/>
      <c r="M8" s="541"/>
      <c r="N8" s="1930" t="s">
        <v>1036</v>
      </c>
      <c r="O8" s="1930"/>
      <c r="P8" s="1930"/>
      <c r="Q8" s="1930"/>
      <c r="R8" s="1930"/>
      <c r="S8" s="707"/>
      <c r="T8" s="541"/>
      <c r="U8" s="1930" t="s">
        <v>1037</v>
      </c>
      <c r="V8" s="1930"/>
      <c r="W8" s="1930"/>
      <c r="X8" s="1930"/>
      <c r="Y8" s="1930"/>
      <c r="Z8" s="707"/>
      <c r="AA8" s="541"/>
      <c r="AB8" s="1930" t="s">
        <v>1038</v>
      </c>
      <c r="AC8" s="1930"/>
      <c r="AD8" s="1930"/>
      <c r="AE8" s="1930"/>
      <c r="AF8" s="1930"/>
      <c r="AG8" s="542"/>
    </row>
    <row r="9" spans="1:37" ht="30" customHeight="1" thickBot="1">
      <c r="A9" s="1916" t="s">
        <v>1218</v>
      </c>
      <c r="B9" s="1917"/>
      <c r="C9" s="708"/>
      <c r="D9" s="537"/>
      <c r="E9" s="537"/>
      <c r="F9" s="541"/>
      <c r="G9" s="1902" t="s">
        <v>786</v>
      </c>
      <c r="H9" s="1906" t="s">
        <v>1219</v>
      </c>
      <c r="I9" s="1907"/>
      <c r="J9" s="1908"/>
      <c r="K9" s="709"/>
      <c r="L9" s="710"/>
      <c r="M9" s="711"/>
      <c r="N9" s="1902" t="s">
        <v>786</v>
      </c>
      <c r="O9" s="1906" t="s">
        <v>1219</v>
      </c>
      <c r="P9" s="1907"/>
      <c r="Q9" s="1908"/>
      <c r="R9" s="709"/>
      <c r="S9" s="710"/>
      <c r="T9" s="541"/>
      <c r="U9" s="1902" t="s">
        <v>786</v>
      </c>
      <c r="V9" s="1906" t="s">
        <v>1219</v>
      </c>
      <c r="W9" s="1907"/>
      <c r="X9" s="1908"/>
      <c r="Y9" s="709"/>
      <c r="Z9" s="710"/>
      <c r="AA9" s="541"/>
      <c r="AB9" s="1902" t="s">
        <v>786</v>
      </c>
      <c r="AC9" s="1906" t="s">
        <v>1219</v>
      </c>
      <c r="AD9" s="1907"/>
      <c r="AE9" s="1908"/>
      <c r="AF9" s="709"/>
      <c r="AG9" s="542"/>
    </row>
    <row r="10" spans="1:37" ht="30" customHeight="1" thickTop="1" thickBot="1">
      <c r="A10" s="1916" t="s">
        <v>774</v>
      </c>
      <c r="B10" s="1917"/>
      <c r="C10" s="543"/>
      <c r="D10" s="537"/>
      <c r="E10" s="537"/>
      <c r="F10" s="541"/>
      <c r="G10" s="1903"/>
      <c r="H10" s="1912" t="s">
        <v>606</v>
      </c>
      <c r="I10" s="1913"/>
      <c r="J10" s="1914"/>
      <c r="K10" s="712"/>
      <c r="L10" s="710"/>
      <c r="M10" s="711"/>
      <c r="N10" s="1903"/>
      <c r="O10" s="1912" t="s">
        <v>606</v>
      </c>
      <c r="P10" s="1913"/>
      <c r="Q10" s="1914"/>
      <c r="R10" s="712"/>
      <c r="S10" s="710"/>
      <c r="T10" s="541"/>
      <c r="U10" s="1903"/>
      <c r="V10" s="1912" t="s">
        <v>606</v>
      </c>
      <c r="W10" s="1913"/>
      <c r="X10" s="1914"/>
      <c r="Y10" s="712"/>
      <c r="Z10" s="710"/>
      <c r="AA10" s="541"/>
      <c r="AB10" s="1903"/>
      <c r="AC10" s="1912" t="s">
        <v>606</v>
      </c>
      <c r="AD10" s="1913"/>
      <c r="AE10" s="1914"/>
      <c r="AF10" s="712"/>
      <c r="AG10" s="542"/>
    </row>
    <row r="11" spans="1:37" ht="30" customHeight="1" thickTop="1">
      <c r="A11" s="1939" t="s">
        <v>1039</v>
      </c>
      <c r="B11" s="1917"/>
      <c r="C11" s="708"/>
      <c r="D11" s="537"/>
      <c r="E11" s="537"/>
      <c r="F11" s="541"/>
      <c r="G11" s="1903"/>
      <c r="H11" s="1931" t="s">
        <v>644</v>
      </c>
      <c r="I11" s="1932"/>
      <c r="J11" s="1933"/>
      <c r="K11" s="713"/>
      <c r="L11" s="710"/>
      <c r="M11" s="711"/>
      <c r="N11" s="1903"/>
      <c r="O11" s="1931" t="s">
        <v>644</v>
      </c>
      <c r="P11" s="1932"/>
      <c r="Q11" s="1933"/>
      <c r="R11" s="713"/>
      <c r="S11" s="710"/>
      <c r="T11" s="541"/>
      <c r="U11" s="1903"/>
      <c r="V11" s="1931" t="s">
        <v>644</v>
      </c>
      <c r="W11" s="1932"/>
      <c r="X11" s="1933"/>
      <c r="Y11" s="713"/>
      <c r="Z11" s="710"/>
      <c r="AA11" s="541"/>
      <c r="AB11" s="1903"/>
      <c r="AC11" s="1931" t="s">
        <v>644</v>
      </c>
      <c r="AD11" s="1932"/>
      <c r="AE11" s="1933"/>
      <c r="AF11" s="713"/>
      <c r="AG11" s="542"/>
    </row>
    <row r="12" spans="1:37" ht="30" customHeight="1">
      <c r="A12" s="1934" t="s">
        <v>1199</v>
      </c>
      <c r="B12" s="1935"/>
      <c r="C12" s="714"/>
      <c r="D12" s="537"/>
      <c r="E12" s="537"/>
      <c r="F12" s="541"/>
      <c r="G12" s="1903"/>
      <c r="H12" s="1936" t="s">
        <v>1220</v>
      </c>
      <c r="I12" s="1937"/>
      <c r="J12" s="1938"/>
      <c r="K12" s="715"/>
      <c r="L12" s="710"/>
      <c r="M12" s="711"/>
      <c r="N12" s="1903"/>
      <c r="O12" s="1936" t="s">
        <v>1220</v>
      </c>
      <c r="P12" s="1937"/>
      <c r="Q12" s="1938"/>
      <c r="R12" s="715"/>
      <c r="S12" s="710"/>
      <c r="T12" s="541"/>
      <c r="U12" s="1903"/>
      <c r="V12" s="1936" t="s">
        <v>1220</v>
      </c>
      <c r="W12" s="1937"/>
      <c r="X12" s="1938"/>
      <c r="Y12" s="715"/>
      <c r="Z12" s="710"/>
      <c r="AA12" s="541"/>
      <c r="AB12" s="1903"/>
      <c r="AC12" s="1936" t="s">
        <v>1220</v>
      </c>
      <c r="AD12" s="1937"/>
      <c r="AE12" s="1938"/>
      <c r="AF12" s="715"/>
      <c r="AG12" s="542"/>
      <c r="AI12" s="929"/>
      <c r="AJ12" s="929"/>
      <c r="AK12" s="929"/>
    </row>
    <row r="13" spans="1:37" ht="30" customHeight="1" thickBot="1">
      <c r="A13" s="1940" t="s">
        <v>776</v>
      </c>
      <c r="B13" s="1941"/>
      <c r="C13" s="543"/>
      <c r="D13" s="537"/>
      <c r="E13" s="537"/>
      <c r="F13" s="541"/>
      <c r="G13" s="1903"/>
      <c r="H13" s="1942" t="s">
        <v>1221</v>
      </c>
      <c r="I13" s="1943"/>
      <c r="J13" s="1944"/>
      <c r="K13" s="716" t="s">
        <v>1222</v>
      </c>
      <c r="L13" s="710"/>
      <c r="M13" s="711"/>
      <c r="N13" s="1903"/>
      <c r="O13" s="1942" t="s">
        <v>1221</v>
      </c>
      <c r="P13" s="1943"/>
      <c r="Q13" s="1944"/>
      <c r="R13" s="716" t="s">
        <v>1222</v>
      </c>
      <c r="S13" s="710"/>
      <c r="T13" s="541"/>
      <c r="U13" s="1903"/>
      <c r="V13" s="1942" t="s">
        <v>1221</v>
      </c>
      <c r="W13" s="1943"/>
      <c r="X13" s="1944"/>
      <c r="Y13" s="716" t="s">
        <v>1222</v>
      </c>
      <c r="Z13" s="710"/>
      <c r="AA13" s="541"/>
      <c r="AB13" s="1903"/>
      <c r="AC13" s="1942" t="s">
        <v>1221</v>
      </c>
      <c r="AD13" s="1943"/>
      <c r="AE13" s="1944"/>
      <c r="AF13" s="716" t="s">
        <v>1222</v>
      </c>
      <c r="AG13" s="542"/>
      <c r="AI13" s="929"/>
      <c r="AJ13" s="929"/>
      <c r="AK13" s="929"/>
    </row>
    <row r="14" spans="1:37" ht="30" customHeight="1" thickTop="1" thickBot="1">
      <c r="A14" s="544"/>
      <c r="B14" s="545" t="s">
        <v>643</v>
      </c>
      <c r="C14" s="543"/>
      <c r="D14" s="537"/>
      <c r="E14" s="537"/>
      <c r="F14" s="541"/>
      <c r="G14" s="1903"/>
      <c r="H14" s="1909" t="s">
        <v>528</v>
      </c>
      <c r="I14" s="1910"/>
      <c r="J14" s="1911"/>
      <c r="K14" s="717"/>
      <c r="L14" s="718"/>
      <c r="M14" s="710"/>
      <c r="N14" s="1903"/>
      <c r="O14" s="1909" t="s">
        <v>528</v>
      </c>
      <c r="P14" s="1910"/>
      <c r="Q14" s="1911"/>
      <c r="R14" s="717"/>
      <c r="S14" s="718"/>
      <c r="T14" s="710"/>
      <c r="U14" s="1903"/>
      <c r="V14" s="1909" t="s">
        <v>528</v>
      </c>
      <c r="W14" s="1910"/>
      <c r="X14" s="1911"/>
      <c r="Y14" s="717"/>
      <c r="Z14" s="718"/>
      <c r="AA14" s="710"/>
      <c r="AB14" s="1903"/>
      <c r="AC14" s="1909" t="s">
        <v>528</v>
      </c>
      <c r="AD14" s="1910"/>
      <c r="AE14" s="1911"/>
      <c r="AF14" s="717"/>
      <c r="AG14" s="542"/>
      <c r="AI14" s="929"/>
      <c r="AJ14" s="929"/>
      <c r="AK14" s="929"/>
    </row>
    <row r="15" spans="1:37" ht="30" customHeight="1" thickTop="1">
      <c r="A15" s="1940" t="s">
        <v>776</v>
      </c>
      <c r="B15" s="1941"/>
      <c r="C15" s="543"/>
      <c r="D15" s="537"/>
      <c r="E15" s="537"/>
      <c r="F15" s="541"/>
      <c r="G15" s="1904"/>
      <c r="H15" s="1936" t="s">
        <v>782</v>
      </c>
      <c r="I15" s="1937"/>
      <c r="J15" s="1938"/>
      <c r="K15" s="719"/>
      <c r="L15" s="720"/>
      <c r="M15" s="710"/>
      <c r="N15" s="1904"/>
      <c r="O15" s="1936" t="s">
        <v>782</v>
      </c>
      <c r="P15" s="1937"/>
      <c r="Q15" s="1938"/>
      <c r="R15" s="719"/>
      <c r="S15" s="720"/>
      <c r="T15" s="710"/>
      <c r="U15" s="1904"/>
      <c r="V15" s="1936" t="s">
        <v>782</v>
      </c>
      <c r="W15" s="1937"/>
      <c r="X15" s="1938"/>
      <c r="Y15" s="719"/>
      <c r="Z15" s="720"/>
      <c r="AA15" s="710"/>
      <c r="AB15" s="1904"/>
      <c r="AC15" s="1936" t="s">
        <v>782</v>
      </c>
      <c r="AD15" s="1937"/>
      <c r="AE15" s="1938"/>
      <c r="AF15" s="719"/>
      <c r="AG15" s="542"/>
    </row>
    <row r="16" spans="1:37" ht="30" customHeight="1">
      <c r="A16" s="544"/>
      <c r="B16" s="545" t="s">
        <v>643</v>
      </c>
      <c r="C16" s="543"/>
      <c r="D16" s="537"/>
      <c r="E16" s="537"/>
      <c r="F16" s="541"/>
      <c r="G16" s="1904"/>
      <c r="H16" s="1906" t="s">
        <v>323</v>
      </c>
      <c r="I16" s="1907"/>
      <c r="J16" s="1908"/>
      <c r="K16" s="721"/>
      <c r="L16" s="710"/>
      <c r="M16" s="710"/>
      <c r="N16" s="1904"/>
      <c r="O16" s="1906" t="s">
        <v>323</v>
      </c>
      <c r="P16" s="1907"/>
      <c r="Q16" s="1908"/>
      <c r="R16" s="721"/>
      <c r="S16" s="710"/>
      <c r="T16" s="710"/>
      <c r="U16" s="1904"/>
      <c r="V16" s="1906" t="s">
        <v>323</v>
      </c>
      <c r="W16" s="1907"/>
      <c r="X16" s="1908"/>
      <c r="Y16" s="721"/>
      <c r="Z16" s="710"/>
      <c r="AA16" s="710"/>
      <c r="AB16" s="1904"/>
      <c r="AC16" s="1906" t="s">
        <v>323</v>
      </c>
      <c r="AD16" s="1907"/>
      <c r="AE16" s="1908"/>
      <c r="AF16" s="721"/>
      <c r="AG16" s="542"/>
    </row>
    <row r="17" spans="1:33" ht="30" customHeight="1">
      <c r="D17" s="537"/>
      <c r="E17" s="537"/>
      <c r="F17" s="541"/>
      <c r="G17" s="1904"/>
      <c r="H17" s="722"/>
      <c r="I17" s="1948" t="s">
        <v>1223</v>
      </c>
      <c r="J17" s="1949"/>
      <c r="K17" s="723" t="s">
        <v>161</v>
      </c>
      <c r="L17" s="710"/>
      <c r="M17" s="710"/>
      <c r="N17" s="1904"/>
      <c r="O17" s="722"/>
      <c r="P17" s="1948" t="s">
        <v>1223</v>
      </c>
      <c r="Q17" s="1949"/>
      <c r="R17" s="723" t="s">
        <v>161</v>
      </c>
      <c r="S17" s="710"/>
      <c r="T17" s="710"/>
      <c r="U17" s="1904"/>
      <c r="V17" s="722"/>
      <c r="W17" s="1948" t="s">
        <v>1223</v>
      </c>
      <c r="X17" s="1949"/>
      <c r="Y17" s="723" t="s">
        <v>161</v>
      </c>
      <c r="Z17" s="710"/>
      <c r="AA17" s="710"/>
      <c r="AB17" s="1904"/>
      <c r="AC17" s="722"/>
      <c r="AD17" s="1948" t="s">
        <v>1223</v>
      </c>
      <c r="AE17" s="1949"/>
      <c r="AF17" s="723" t="s">
        <v>161</v>
      </c>
      <c r="AG17" s="542"/>
    </row>
    <row r="18" spans="1:33" ht="30" customHeight="1">
      <c r="A18" s="1950" t="s">
        <v>1041</v>
      </c>
      <c r="B18" s="1951"/>
      <c r="C18" s="545" t="s">
        <v>1073</v>
      </c>
      <c r="D18" s="537"/>
      <c r="E18" s="537"/>
      <c r="F18" s="541"/>
      <c r="G18" s="1904"/>
      <c r="H18" s="1954" t="s">
        <v>324</v>
      </c>
      <c r="I18" s="1955"/>
      <c r="J18" s="1956"/>
      <c r="K18" s="724"/>
      <c r="L18" s="710"/>
      <c r="M18" s="710"/>
      <c r="N18" s="1904"/>
      <c r="O18" s="1954" t="s">
        <v>324</v>
      </c>
      <c r="P18" s="1955"/>
      <c r="Q18" s="1956"/>
      <c r="R18" s="724"/>
      <c r="S18" s="710"/>
      <c r="T18" s="710"/>
      <c r="U18" s="1904"/>
      <c r="V18" s="1954" t="s">
        <v>324</v>
      </c>
      <c r="W18" s="1955"/>
      <c r="X18" s="1956"/>
      <c r="Y18" s="724"/>
      <c r="Z18" s="710"/>
      <c r="AA18" s="710"/>
      <c r="AB18" s="1904"/>
      <c r="AC18" s="1954" t="s">
        <v>324</v>
      </c>
      <c r="AD18" s="1955"/>
      <c r="AE18" s="1956"/>
      <c r="AF18" s="724"/>
      <c r="AG18" s="542"/>
    </row>
    <row r="19" spans="1:33" ht="30" customHeight="1">
      <c r="A19" s="1952"/>
      <c r="B19" s="1953"/>
      <c r="C19" s="543"/>
      <c r="D19" s="537"/>
      <c r="E19" s="545" t="s">
        <v>1043</v>
      </c>
      <c r="F19" s="541"/>
      <c r="G19" s="1905"/>
      <c r="H19" s="546"/>
      <c r="I19" s="1957" t="s">
        <v>1224</v>
      </c>
      <c r="J19" s="1958"/>
      <c r="K19" s="724"/>
      <c r="L19" s="710"/>
      <c r="M19" s="710"/>
      <c r="N19" s="1905"/>
      <c r="O19" s="546"/>
      <c r="P19" s="1957" t="s">
        <v>1040</v>
      </c>
      <c r="Q19" s="1958"/>
      <c r="R19" s="724"/>
      <c r="S19" s="710"/>
      <c r="T19" s="710"/>
      <c r="U19" s="1905"/>
      <c r="V19" s="546"/>
      <c r="W19" s="1957" t="s">
        <v>1225</v>
      </c>
      <c r="X19" s="1958"/>
      <c r="Y19" s="724"/>
      <c r="Z19" s="710"/>
      <c r="AA19" s="710"/>
      <c r="AB19" s="1905"/>
      <c r="AC19" s="546"/>
      <c r="AD19" s="1957" t="s">
        <v>1224</v>
      </c>
      <c r="AE19" s="1958"/>
      <c r="AF19" s="724"/>
      <c r="AG19" s="542"/>
    </row>
    <row r="20" spans="1:33" ht="30" customHeight="1" thickBot="1">
      <c r="A20" s="537"/>
      <c r="B20" s="537"/>
      <c r="C20" s="537"/>
      <c r="D20" s="537"/>
      <c r="E20" s="543"/>
      <c r="F20" s="541"/>
      <c r="G20" s="725" t="s">
        <v>561</v>
      </c>
      <c r="H20" s="726"/>
      <c r="I20" s="1945" t="s">
        <v>1042</v>
      </c>
      <c r="J20" s="1946"/>
      <c r="K20" s="1947"/>
      <c r="L20" s="727"/>
      <c r="M20" s="710"/>
      <c r="N20" s="725" t="s">
        <v>561</v>
      </c>
      <c r="O20" s="726"/>
      <c r="P20" s="1945" t="s">
        <v>1042</v>
      </c>
      <c r="Q20" s="1946"/>
      <c r="R20" s="1947"/>
      <c r="S20" s="727"/>
      <c r="T20" s="710"/>
      <c r="U20" s="725" t="s">
        <v>561</v>
      </c>
      <c r="V20" s="726"/>
      <c r="W20" s="1945" t="s">
        <v>1042</v>
      </c>
      <c r="X20" s="1946"/>
      <c r="Y20" s="1947"/>
      <c r="Z20" s="727"/>
      <c r="AA20" s="710"/>
      <c r="AB20" s="725" t="s">
        <v>561</v>
      </c>
      <c r="AC20" s="726"/>
      <c r="AD20" s="1945" t="s">
        <v>1042</v>
      </c>
      <c r="AE20" s="1946"/>
      <c r="AF20" s="1947"/>
      <c r="AG20" s="542"/>
    </row>
    <row r="21" spans="1:33" ht="30" customHeight="1" thickTop="1" thickBot="1">
      <c r="A21" s="1950" t="s">
        <v>1044</v>
      </c>
      <c r="B21" s="1951"/>
      <c r="C21" s="543"/>
      <c r="D21" s="537"/>
      <c r="E21" s="547"/>
      <c r="F21" s="541"/>
      <c r="G21" s="1899" t="s">
        <v>1474</v>
      </c>
      <c r="H21" s="1900"/>
      <c r="I21" s="1900"/>
      <c r="J21" s="1901"/>
      <c r="K21" s="915" t="s">
        <v>1475</v>
      </c>
      <c r="L21" s="917"/>
      <c r="M21" s="918"/>
      <c r="N21" s="1899" t="s">
        <v>1474</v>
      </c>
      <c r="O21" s="1900"/>
      <c r="P21" s="1900"/>
      <c r="Q21" s="1901"/>
      <c r="R21" s="915" t="s">
        <v>1475</v>
      </c>
      <c r="S21" s="917"/>
      <c r="T21" s="918"/>
      <c r="U21" s="1899" t="s">
        <v>1474</v>
      </c>
      <c r="V21" s="1900"/>
      <c r="W21" s="1900"/>
      <c r="X21" s="1901"/>
      <c r="Y21" s="915" t="s">
        <v>1475</v>
      </c>
      <c r="Z21" s="917"/>
      <c r="AA21" s="918"/>
      <c r="AB21" s="1899" t="s">
        <v>1474</v>
      </c>
      <c r="AC21" s="1900"/>
      <c r="AD21" s="1900"/>
      <c r="AE21" s="1901"/>
      <c r="AF21" s="915" t="s">
        <v>1475</v>
      </c>
      <c r="AG21" s="542"/>
    </row>
    <row r="22" spans="1:33" ht="30" customHeight="1" thickTop="1">
      <c r="A22" s="1952"/>
      <c r="B22" s="1953"/>
      <c r="C22" s="543"/>
      <c r="D22" s="537"/>
      <c r="E22" s="547"/>
      <c r="F22" s="541"/>
      <c r="G22" s="541"/>
      <c r="H22" s="541"/>
      <c r="I22" s="541"/>
      <c r="J22" s="541"/>
      <c r="K22" s="541"/>
      <c r="L22" s="710"/>
      <c r="M22" s="710"/>
      <c r="N22" s="541"/>
      <c r="O22" s="541"/>
      <c r="P22" s="541"/>
      <c r="Q22" s="541"/>
      <c r="R22" s="541"/>
      <c r="S22" s="710"/>
      <c r="T22" s="710"/>
      <c r="U22" s="541"/>
      <c r="V22" s="541"/>
      <c r="W22" s="541"/>
      <c r="X22" s="541"/>
      <c r="Y22" s="541"/>
      <c r="Z22" s="710"/>
      <c r="AA22" s="710"/>
      <c r="AB22" s="541"/>
      <c r="AC22" s="541"/>
      <c r="AD22" s="541"/>
      <c r="AE22" s="541"/>
      <c r="AF22" s="541"/>
      <c r="AG22" s="542"/>
    </row>
    <row r="23" spans="1:33" ht="30" customHeight="1" thickBot="1">
      <c r="A23" s="537"/>
      <c r="B23" s="537"/>
      <c r="C23" s="537"/>
      <c r="D23" s="537"/>
      <c r="E23" s="547"/>
      <c r="F23" s="541"/>
      <c r="G23" s="1902" t="s">
        <v>786</v>
      </c>
      <c r="H23" s="1906" t="s">
        <v>1219</v>
      </c>
      <c r="I23" s="1907"/>
      <c r="J23" s="1908"/>
      <c r="K23" s="709"/>
      <c r="L23" s="710"/>
      <c r="M23" s="710"/>
      <c r="N23" s="1902" t="s">
        <v>786</v>
      </c>
      <c r="O23" s="1906" t="s">
        <v>1219</v>
      </c>
      <c r="P23" s="1907"/>
      <c r="Q23" s="1908"/>
      <c r="R23" s="709"/>
      <c r="S23" s="710"/>
      <c r="T23" s="710"/>
      <c r="U23" s="1902" t="s">
        <v>786</v>
      </c>
      <c r="V23" s="1906" t="s">
        <v>1219</v>
      </c>
      <c r="W23" s="1907"/>
      <c r="X23" s="1908"/>
      <c r="Y23" s="709"/>
      <c r="Z23" s="710"/>
      <c r="AA23" s="710"/>
      <c r="AB23" s="1902" t="s">
        <v>786</v>
      </c>
      <c r="AC23" s="1906" t="s">
        <v>1219</v>
      </c>
      <c r="AD23" s="1907"/>
      <c r="AE23" s="1908"/>
      <c r="AF23" s="709"/>
      <c r="AG23" s="542"/>
    </row>
    <row r="24" spans="1:33" ht="30" customHeight="1" thickTop="1" thickBot="1">
      <c r="F24" s="541"/>
      <c r="G24" s="1903"/>
      <c r="H24" s="1912" t="s">
        <v>606</v>
      </c>
      <c r="I24" s="1913"/>
      <c r="J24" s="1914"/>
      <c r="K24" s="712"/>
      <c r="L24" s="710"/>
      <c r="M24" s="710"/>
      <c r="N24" s="1903"/>
      <c r="O24" s="1912" t="s">
        <v>606</v>
      </c>
      <c r="P24" s="1913"/>
      <c r="Q24" s="1914"/>
      <c r="R24" s="712"/>
      <c r="S24" s="710"/>
      <c r="T24" s="710"/>
      <c r="U24" s="1903"/>
      <c r="V24" s="1912" t="s">
        <v>606</v>
      </c>
      <c r="W24" s="1913"/>
      <c r="X24" s="1914"/>
      <c r="Y24" s="712"/>
      <c r="Z24" s="710"/>
      <c r="AA24" s="710"/>
      <c r="AB24" s="1903"/>
      <c r="AC24" s="1912" t="s">
        <v>606</v>
      </c>
      <c r="AD24" s="1913"/>
      <c r="AE24" s="1914"/>
      <c r="AF24" s="712"/>
      <c r="AG24" s="542"/>
    </row>
    <row r="25" spans="1:33" ht="30" customHeight="1" thickTop="1">
      <c r="F25" s="541"/>
      <c r="G25" s="1903"/>
      <c r="H25" s="1931" t="s">
        <v>644</v>
      </c>
      <c r="I25" s="1932"/>
      <c r="J25" s="1933"/>
      <c r="K25" s="713"/>
      <c r="L25" s="710"/>
      <c r="M25" s="710"/>
      <c r="N25" s="1903"/>
      <c r="O25" s="1931" t="s">
        <v>644</v>
      </c>
      <c r="P25" s="1932"/>
      <c r="Q25" s="1933"/>
      <c r="R25" s="713"/>
      <c r="S25" s="710"/>
      <c r="T25" s="710"/>
      <c r="U25" s="1903"/>
      <c r="V25" s="1931" t="s">
        <v>644</v>
      </c>
      <c r="W25" s="1932"/>
      <c r="X25" s="1933"/>
      <c r="Y25" s="713"/>
      <c r="Z25" s="710"/>
      <c r="AA25" s="710"/>
      <c r="AB25" s="1903"/>
      <c r="AC25" s="1931" t="s">
        <v>644</v>
      </c>
      <c r="AD25" s="1932"/>
      <c r="AE25" s="1933"/>
      <c r="AF25" s="713"/>
      <c r="AG25" s="542"/>
    </row>
    <row r="26" spans="1:33" ht="30" customHeight="1">
      <c r="F26" s="541"/>
      <c r="G26" s="1903"/>
      <c r="H26" s="1936" t="s">
        <v>1220</v>
      </c>
      <c r="I26" s="1937"/>
      <c r="J26" s="1938"/>
      <c r="K26" s="715"/>
      <c r="L26" s="710"/>
      <c r="M26" s="710"/>
      <c r="N26" s="1903"/>
      <c r="O26" s="1936" t="s">
        <v>1220</v>
      </c>
      <c r="P26" s="1937"/>
      <c r="Q26" s="1938"/>
      <c r="R26" s="715"/>
      <c r="S26" s="710"/>
      <c r="T26" s="710"/>
      <c r="U26" s="1903"/>
      <c r="V26" s="1936" t="s">
        <v>1220</v>
      </c>
      <c r="W26" s="1937"/>
      <c r="X26" s="1938"/>
      <c r="Y26" s="715"/>
      <c r="Z26" s="710"/>
      <c r="AA26" s="710"/>
      <c r="AB26" s="1903"/>
      <c r="AC26" s="1936" t="s">
        <v>1220</v>
      </c>
      <c r="AD26" s="1937"/>
      <c r="AE26" s="1938"/>
      <c r="AF26" s="715"/>
      <c r="AG26" s="542"/>
    </row>
    <row r="27" spans="1:33" ht="30" customHeight="1" thickBot="1">
      <c r="F27" s="541"/>
      <c r="G27" s="1903"/>
      <c r="H27" s="1942" t="s">
        <v>1221</v>
      </c>
      <c r="I27" s="1943"/>
      <c r="J27" s="1944"/>
      <c r="K27" s="716" t="s">
        <v>1222</v>
      </c>
      <c r="L27" s="710"/>
      <c r="M27" s="710"/>
      <c r="N27" s="1903"/>
      <c r="O27" s="1942" t="s">
        <v>1221</v>
      </c>
      <c r="P27" s="1943"/>
      <c r="Q27" s="1944"/>
      <c r="R27" s="716" t="s">
        <v>1222</v>
      </c>
      <c r="S27" s="710"/>
      <c r="T27" s="710"/>
      <c r="U27" s="1903"/>
      <c r="V27" s="1942" t="s">
        <v>1221</v>
      </c>
      <c r="W27" s="1943"/>
      <c r="X27" s="1944"/>
      <c r="Y27" s="716" t="s">
        <v>1222</v>
      </c>
      <c r="Z27" s="710"/>
      <c r="AA27" s="710"/>
      <c r="AB27" s="1903"/>
      <c r="AC27" s="1942" t="s">
        <v>1221</v>
      </c>
      <c r="AD27" s="1943"/>
      <c r="AE27" s="1944"/>
      <c r="AF27" s="716" t="s">
        <v>1222</v>
      </c>
      <c r="AG27" s="542"/>
    </row>
    <row r="28" spans="1:33" ht="30" customHeight="1" thickTop="1" thickBot="1">
      <c r="A28" s="537"/>
      <c r="B28" s="537"/>
      <c r="C28" s="537"/>
      <c r="D28" s="537"/>
      <c r="E28" s="537"/>
      <c r="F28" s="541"/>
      <c r="G28" s="1903"/>
      <c r="H28" s="1909" t="s">
        <v>528</v>
      </c>
      <c r="I28" s="1910"/>
      <c r="J28" s="1911"/>
      <c r="K28" s="717"/>
      <c r="L28" s="718"/>
      <c r="M28" s="728"/>
      <c r="N28" s="1903"/>
      <c r="O28" s="1909" t="s">
        <v>528</v>
      </c>
      <c r="P28" s="1910"/>
      <c r="Q28" s="1911"/>
      <c r="R28" s="717"/>
      <c r="S28" s="718"/>
      <c r="T28" s="728"/>
      <c r="U28" s="1903"/>
      <c r="V28" s="1909" t="s">
        <v>528</v>
      </c>
      <c r="W28" s="1910"/>
      <c r="X28" s="1911"/>
      <c r="Y28" s="717"/>
      <c r="Z28" s="718"/>
      <c r="AA28" s="728"/>
      <c r="AB28" s="1903"/>
      <c r="AC28" s="1909" t="s">
        <v>528</v>
      </c>
      <c r="AD28" s="1910"/>
      <c r="AE28" s="1911"/>
      <c r="AF28" s="717"/>
      <c r="AG28" s="542"/>
    </row>
    <row r="29" spans="1:33" ht="30" customHeight="1" thickTop="1">
      <c r="A29" s="537"/>
      <c r="B29" s="537"/>
      <c r="C29" s="537"/>
      <c r="D29" s="537"/>
      <c r="E29" s="548"/>
      <c r="F29" s="541"/>
      <c r="G29" s="1904"/>
      <c r="H29" s="1936" t="s">
        <v>782</v>
      </c>
      <c r="I29" s="1937"/>
      <c r="J29" s="1938"/>
      <c r="K29" s="719"/>
      <c r="L29" s="720"/>
      <c r="M29" s="728"/>
      <c r="N29" s="1904"/>
      <c r="O29" s="1936" t="s">
        <v>782</v>
      </c>
      <c r="P29" s="1937"/>
      <c r="Q29" s="1938"/>
      <c r="R29" s="719"/>
      <c r="S29" s="720"/>
      <c r="T29" s="728"/>
      <c r="U29" s="1904"/>
      <c r="V29" s="1936" t="s">
        <v>782</v>
      </c>
      <c r="W29" s="1937"/>
      <c r="X29" s="1938"/>
      <c r="Y29" s="719"/>
      <c r="Z29" s="720"/>
      <c r="AA29" s="728"/>
      <c r="AB29" s="1904"/>
      <c r="AC29" s="1936" t="s">
        <v>782</v>
      </c>
      <c r="AD29" s="1937"/>
      <c r="AE29" s="1938"/>
      <c r="AF29" s="719"/>
      <c r="AG29" s="542"/>
    </row>
    <row r="30" spans="1:33" ht="30" customHeight="1">
      <c r="A30" s="537"/>
      <c r="B30" s="537"/>
      <c r="C30" s="537"/>
      <c r="D30" s="537"/>
      <c r="E30" s="548"/>
      <c r="F30" s="541"/>
      <c r="G30" s="1904"/>
      <c r="H30" s="1906" t="s">
        <v>323</v>
      </c>
      <c r="I30" s="1907"/>
      <c r="J30" s="1908"/>
      <c r="K30" s="721"/>
      <c r="L30" s="710"/>
      <c r="M30" s="710"/>
      <c r="N30" s="1904"/>
      <c r="O30" s="1906" t="s">
        <v>323</v>
      </c>
      <c r="P30" s="1907"/>
      <c r="Q30" s="1908"/>
      <c r="R30" s="721"/>
      <c r="S30" s="710"/>
      <c r="T30" s="710"/>
      <c r="U30" s="1904"/>
      <c r="V30" s="1906" t="s">
        <v>323</v>
      </c>
      <c r="W30" s="1907"/>
      <c r="X30" s="1908"/>
      <c r="Y30" s="721"/>
      <c r="Z30" s="710"/>
      <c r="AA30" s="710"/>
      <c r="AB30" s="1904"/>
      <c r="AC30" s="1906" t="s">
        <v>323</v>
      </c>
      <c r="AD30" s="1907"/>
      <c r="AE30" s="1908"/>
      <c r="AF30" s="721"/>
      <c r="AG30" s="542"/>
    </row>
    <row r="31" spans="1:33" ht="30" customHeight="1">
      <c r="D31" s="537"/>
      <c r="E31" s="547"/>
      <c r="F31" s="541"/>
      <c r="G31" s="1904"/>
      <c r="H31" s="722"/>
      <c r="I31" s="1948" t="s">
        <v>1223</v>
      </c>
      <c r="J31" s="1949"/>
      <c r="K31" s="723" t="s">
        <v>161</v>
      </c>
      <c r="L31" s="710"/>
      <c r="M31" s="710"/>
      <c r="N31" s="1904"/>
      <c r="O31" s="722"/>
      <c r="P31" s="1948" t="s">
        <v>1223</v>
      </c>
      <c r="Q31" s="1949"/>
      <c r="R31" s="723" t="s">
        <v>161</v>
      </c>
      <c r="S31" s="710"/>
      <c r="T31" s="710"/>
      <c r="U31" s="1904"/>
      <c r="V31" s="722"/>
      <c r="W31" s="1948" t="s">
        <v>1223</v>
      </c>
      <c r="X31" s="1949"/>
      <c r="Y31" s="723" t="s">
        <v>161</v>
      </c>
      <c r="Z31" s="710"/>
      <c r="AA31" s="710"/>
      <c r="AB31" s="1904"/>
      <c r="AC31" s="722"/>
      <c r="AD31" s="1948" t="s">
        <v>1223</v>
      </c>
      <c r="AE31" s="1949"/>
      <c r="AF31" s="723" t="s">
        <v>161</v>
      </c>
      <c r="AG31" s="542"/>
    </row>
    <row r="32" spans="1:33" ht="30" customHeight="1">
      <c r="D32" s="537"/>
      <c r="E32" s="537"/>
      <c r="F32" s="541"/>
      <c r="G32" s="1904"/>
      <c r="H32" s="1954" t="s">
        <v>324</v>
      </c>
      <c r="I32" s="1955"/>
      <c r="J32" s="1956"/>
      <c r="K32" s="724"/>
      <c r="L32" s="710"/>
      <c r="M32" s="710"/>
      <c r="N32" s="1904"/>
      <c r="O32" s="1954" t="s">
        <v>324</v>
      </c>
      <c r="P32" s="1955"/>
      <c r="Q32" s="1956"/>
      <c r="R32" s="724"/>
      <c r="S32" s="710"/>
      <c r="T32" s="710"/>
      <c r="U32" s="1904"/>
      <c r="V32" s="1954" t="s">
        <v>324</v>
      </c>
      <c r="W32" s="1955"/>
      <c r="X32" s="1956"/>
      <c r="Y32" s="724"/>
      <c r="Z32" s="710"/>
      <c r="AA32" s="710"/>
      <c r="AB32" s="1904"/>
      <c r="AC32" s="1954" t="s">
        <v>324</v>
      </c>
      <c r="AD32" s="1955"/>
      <c r="AE32" s="1956"/>
      <c r="AF32" s="724"/>
      <c r="AG32" s="542"/>
    </row>
    <row r="33" spans="4:51" ht="30" customHeight="1">
      <c r="F33" s="541"/>
      <c r="G33" s="1905"/>
      <c r="H33" s="546"/>
      <c r="I33" s="1957" t="s">
        <v>1224</v>
      </c>
      <c r="J33" s="1958"/>
      <c r="K33" s="724"/>
      <c r="L33" s="710"/>
      <c r="M33" s="710"/>
      <c r="N33" s="1905"/>
      <c r="O33" s="546"/>
      <c r="P33" s="1957" t="s">
        <v>1224</v>
      </c>
      <c r="Q33" s="1958"/>
      <c r="R33" s="724"/>
      <c r="S33" s="710"/>
      <c r="T33" s="710"/>
      <c r="U33" s="1905"/>
      <c r="V33" s="546"/>
      <c r="W33" s="1957" t="s">
        <v>1224</v>
      </c>
      <c r="X33" s="1958"/>
      <c r="Y33" s="724"/>
      <c r="Z33" s="710"/>
      <c r="AA33" s="710"/>
      <c r="AB33" s="1905"/>
      <c r="AC33" s="546"/>
      <c r="AD33" s="1957" t="s">
        <v>1224</v>
      </c>
      <c r="AE33" s="1958"/>
      <c r="AF33" s="724"/>
      <c r="AG33" s="542"/>
    </row>
    <row r="34" spans="4:51" ht="30" customHeight="1" thickBot="1">
      <c r="F34" s="541"/>
      <c r="G34" s="725" t="s">
        <v>561</v>
      </c>
      <c r="H34" s="726"/>
      <c r="I34" s="1945" t="s">
        <v>1042</v>
      </c>
      <c r="J34" s="1946"/>
      <c r="K34" s="1947"/>
      <c r="L34" s="727"/>
      <c r="M34" s="710"/>
      <c r="N34" s="725" t="s">
        <v>561</v>
      </c>
      <c r="O34" s="726"/>
      <c r="P34" s="1945" t="s">
        <v>1042</v>
      </c>
      <c r="Q34" s="1946"/>
      <c r="R34" s="1947"/>
      <c r="S34" s="727"/>
      <c r="T34" s="710"/>
      <c r="U34" s="725" t="s">
        <v>561</v>
      </c>
      <c r="V34" s="726"/>
      <c r="W34" s="1945" t="s">
        <v>1042</v>
      </c>
      <c r="X34" s="1946"/>
      <c r="Y34" s="1947"/>
      <c r="Z34" s="727"/>
      <c r="AA34" s="710"/>
      <c r="AB34" s="725" t="s">
        <v>561</v>
      </c>
      <c r="AC34" s="726"/>
      <c r="AD34" s="1945" t="s">
        <v>1042</v>
      </c>
      <c r="AE34" s="1946"/>
      <c r="AF34" s="1947"/>
      <c r="AG34" s="542"/>
    </row>
    <row r="35" spans="4:51" ht="30" customHeight="1" thickTop="1" thickBot="1">
      <c r="F35" s="541"/>
      <c r="G35" s="1899" t="s">
        <v>1474</v>
      </c>
      <c r="H35" s="1900"/>
      <c r="I35" s="1900"/>
      <c r="J35" s="1901"/>
      <c r="K35" s="915" t="s">
        <v>1475</v>
      </c>
      <c r="L35" s="917"/>
      <c r="M35" s="918"/>
      <c r="N35" s="1899" t="s">
        <v>1474</v>
      </c>
      <c r="O35" s="1900"/>
      <c r="P35" s="1900"/>
      <c r="Q35" s="1901"/>
      <c r="R35" s="915" t="s">
        <v>1475</v>
      </c>
      <c r="S35" s="919"/>
      <c r="T35" s="918"/>
      <c r="U35" s="1899" t="s">
        <v>1474</v>
      </c>
      <c r="V35" s="1900"/>
      <c r="W35" s="1900"/>
      <c r="X35" s="1901"/>
      <c r="Y35" s="915" t="s">
        <v>1475</v>
      </c>
      <c r="Z35" s="919"/>
      <c r="AA35" s="916"/>
      <c r="AB35" s="1899" t="s">
        <v>1474</v>
      </c>
      <c r="AC35" s="1900"/>
      <c r="AD35" s="1900"/>
      <c r="AE35" s="1901"/>
      <c r="AF35" s="915" t="s">
        <v>1475</v>
      </c>
      <c r="AG35" s="542"/>
    </row>
    <row r="36" spans="4:51" ht="30" customHeight="1" thickTop="1">
      <c r="F36" s="541"/>
      <c r="G36" s="541"/>
      <c r="H36" s="541"/>
      <c r="I36" s="541"/>
      <c r="J36" s="541"/>
      <c r="K36" s="541"/>
      <c r="L36" s="710"/>
      <c r="M36" s="710"/>
      <c r="N36" s="541"/>
      <c r="O36" s="541"/>
      <c r="P36" s="541"/>
      <c r="Q36" s="541"/>
      <c r="R36" s="541"/>
      <c r="S36" s="710"/>
      <c r="T36" s="710"/>
      <c r="U36" s="541"/>
      <c r="V36" s="541"/>
      <c r="W36" s="541"/>
      <c r="X36" s="541"/>
      <c r="Y36" s="541"/>
      <c r="Z36" s="710"/>
      <c r="AA36" s="710"/>
      <c r="AB36" s="541"/>
      <c r="AC36" s="541"/>
      <c r="AD36" s="541"/>
      <c r="AE36" s="541"/>
      <c r="AF36" s="541"/>
      <c r="AG36" s="542"/>
    </row>
    <row r="37" spans="4:51" ht="30" customHeight="1" thickBot="1">
      <c r="F37" s="541"/>
      <c r="G37" s="1902" t="s">
        <v>786</v>
      </c>
      <c r="H37" s="1906" t="s">
        <v>1219</v>
      </c>
      <c r="I37" s="1907"/>
      <c r="J37" s="1908"/>
      <c r="K37" s="709"/>
      <c r="L37" s="710"/>
      <c r="M37" s="710"/>
      <c r="N37" s="1902" t="s">
        <v>786</v>
      </c>
      <c r="O37" s="1906" t="s">
        <v>1219</v>
      </c>
      <c r="P37" s="1907"/>
      <c r="Q37" s="1908"/>
      <c r="R37" s="709"/>
      <c r="S37" s="710"/>
      <c r="T37" s="710"/>
      <c r="U37" s="1902" t="s">
        <v>786</v>
      </c>
      <c r="V37" s="1906" t="s">
        <v>1219</v>
      </c>
      <c r="W37" s="1907"/>
      <c r="X37" s="1908"/>
      <c r="Y37" s="709"/>
      <c r="Z37" s="710"/>
      <c r="AA37" s="710"/>
      <c r="AB37" s="1902" t="s">
        <v>786</v>
      </c>
      <c r="AC37" s="1906" t="s">
        <v>1219</v>
      </c>
      <c r="AD37" s="1907"/>
      <c r="AE37" s="1908"/>
      <c r="AF37" s="709"/>
      <c r="AG37" s="542"/>
    </row>
    <row r="38" spans="4:51" ht="30" customHeight="1" thickTop="1" thickBot="1">
      <c r="F38" s="541"/>
      <c r="G38" s="1903"/>
      <c r="H38" s="1912" t="s">
        <v>606</v>
      </c>
      <c r="I38" s="1913"/>
      <c r="J38" s="1914"/>
      <c r="K38" s="712"/>
      <c r="L38" s="710"/>
      <c r="M38" s="710"/>
      <c r="N38" s="1903"/>
      <c r="O38" s="1912" t="s">
        <v>606</v>
      </c>
      <c r="P38" s="1913"/>
      <c r="Q38" s="1914"/>
      <c r="R38" s="712"/>
      <c r="S38" s="710"/>
      <c r="T38" s="710"/>
      <c r="U38" s="1903"/>
      <c r="V38" s="1912" t="s">
        <v>606</v>
      </c>
      <c r="W38" s="1913"/>
      <c r="X38" s="1914"/>
      <c r="Y38" s="712"/>
      <c r="Z38" s="710"/>
      <c r="AA38" s="710"/>
      <c r="AB38" s="1903"/>
      <c r="AC38" s="1912" t="s">
        <v>606</v>
      </c>
      <c r="AD38" s="1913"/>
      <c r="AE38" s="1914"/>
      <c r="AF38" s="712"/>
      <c r="AG38" s="542"/>
    </row>
    <row r="39" spans="4:51" ht="30" customHeight="1" thickTop="1">
      <c r="F39" s="541"/>
      <c r="G39" s="1903"/>
      <c r="H39" s="1931" t="s">
        <v>644</v>
      </c>
      <c r="I39" s="1932"/>
      <c r="J39" s="1933"/>
      <c r="K39" s="713"/>
      <c r="L39" s="710"/>
      <c r="M39" s="710"/>
      <c r="N39" s="1903"/>
      <c r="O39" s="1931" t="s">
        <v>644</v>
      </c>
      <c r="P39" s="1932"/>
      <c r="Q39" s="1933"/>
      <c r="R39" s="713"/>
      <c r="S39" s="710"/>
      <c r="T39" s="710"/>
      <c r="U39" s="1903"/>
      <c r="V39" s="1931" t="s">
        <v>644</v>
      </c>
      <c r="W39" s="1932"/>
      <c r="X39" s="1933"/>
      <c r="Y39" s="713"/>
      <c r="Z39" s="710"/>
      <c r="AA39" s="710"/>
      <c r="AB39" s="1903"/>
      <c r="AC39" s="1931" t="s">
        <v>644</v>
      </c>
      <c r="AD39" s="1932"/>
      <c r="AE39" s="1933"/>
      <c r="AF39" s="713"/>
      <c r="AG39" s="542"/>
    </row>
    <row r="40" spans="4:51" ht="30" customHeight="1">
      <c r="F40" s="541"/>
      <c r="G40" s="1903"/>
      <c r="H40" s="1936" t="s">
        <v>1220</v>
      </c>
      <c r="I40" s="1937"/>
      <c r="J40" s="1938"/>
      <c r="K40" s="715"/>
      <c r="L40" s="710"/>
      <c r="M40" s="710"/>
      <c r="N40" s="1903"/>
      <c r="O40" s="1936" t="s">
        <v>1220</v>
      </c>
      <c r="P40" s="1937"/>
      <c r="Q40" s="1938"/>
      <c r="R40" s="715"/>
      <c r="S40" s="710"/>
      <c r="T40" s="710"/>
      <c r="U40" s="1903"/>
      <c r="V40" s="1936" t="s">
        <v>1220</v>
      </c>
      <c r="W40" s="1937"/>
      <c r="X40" s="1938"/>
      <c r="Y40" s="715"/>
      <c r="Z40" s="710"/>
      <c r="AA40" s="710"/>
      <c r="AB40" s="1903"/>
      <c r="AC40" s="1936" t="s">
        <v>1220</v>
      </c>
      <c r="AD40" s="1937"/>
      <c r="AE40" s="1938"/>
      <c r="AF40" s="715"/>
      <c r="AG40" s="542"/>
    </row>
    <row r="41" spans="4:51" ht="30" customHeight="1" thickBot="1">
      <c r="D41" s="537"/>
      <c r="E41" s="537"/>
      <c r="F41" s="541"/>
      <c r="G41" s="1903"/>
      <c r="H41" s="1942" t="s">
        <v>1221</v>
      </c>
      <c r="I41" s="1943"/>
      <c r="J41" s="1944"/>
      <c r="K41" s="716" t="s">
        <v>1222</v>
      </c>
      <c r="L41" s="710"/>
      <c r="M41" s="710"/>
      <c r="N41" s="1903"/>
      <c r="O41" s="1942" t="s">
        <v>1221</v>
      </c>
      <c r="P41" s="1943"/>
      <c r="Q41" s="1944"/>
      <c r="R41" s="716" t="s">
        <v>1222</v>
      </c>
      <c r="S41" s="710"/>
      <c r="T41" s="710"/>
      <c r="U41" s="1903"/>
      <c r="V41" s="1942" t="s">
        <v>1221</v>
      </c>
      <c r="W41" s="1943"/>
      <c r="X41" s="1944"/>
      <c r="Y41" s="716" t="s">
        <v>1222</v>
      </c>
      <c r="Z41" s="710"/>
      <c r="AA41" s="710"/>
      <c r="AB41" s="1903"/>
      <c r="AC41" s="1942" t="s">
        <v>1221</v>
      </c>
      <c r="AD41" s="1943"/>
      <c r="AE41" s="1944"/>
      <c r="AF41" s="716" t="s">
        <v>1222</v>
      </c>
      <c r="AG41" s="542"/>
    </row>
    <row r="42" spans="4:51" ht="30" customHeight="1" thickTop="1" thickBot="1">
      <c r="F42" s="541"/>
      <c r="G42" s="1903"/>
      <c r="H42" s="1909" t="s">
        <v>528</v>
      </c>
      <c r="I42" s="1910"/>
      <c r="J42" s="1911"/>
      <c r="K42" s="717"/>
      <c r="L42" s="718"/>
      <c r="M42" s="728"/>
      <c r="N42" s="1903"/>
      <c r="O42" s="1909" t="s">
        <v>528</v>
      </c>
      <c r="P42" s="1910"/>
      <c r="Q42" s="1911"/>
      <c r="R42" s="717"/>
      <c r="S42" s="718"/>
      <c r="T42" s="728"/>
      <c r="U42" s="1903"/>
      <c r="V42" s="1909" t="s">
        <v>528</v>
      </c>
      <c r="W42" s="1910"/>
      <c r="X42" s="1911"/>
      <c r="Y42" s="717"/>
      <c r="Z42" s="718"/>
      <c r="AA42" s="728"/>
      <c r="AB42" s="1903"/>
      <c r="AC42" s="1909" t="s">
        <v>528</v>
      </c>
      <c r="AD42" s="1910"/>
      <c r="AE42" s="1911"/>
      <c r="AF42" s="717"/>
      <c r="AG42" s="542"/>
    </row>
    <row r="43" spans="4:51" ht="30" customHeight="1" thickTop="1">
      <c r="F43" s="541"/>
      <c r="G43" s="1904"/>
      <c r="H43" s="1936" t="s">
        <v>782</v>
      </c>
      <c r="I43" s="1937"/>
      <c r="J43" s="1938"/>
      <c r="K43" s="719"/>
      <c r="L43" s="720"/>
      <c r="M43" s="728"/>
      <c r="N43" s="1904"/>
      <c r="O43" s="1936" t="s">
        <v>782</v>
      </c>
      <c r="P43" s="1937"/>
      <c r="Q43" s="1938"/>
      <c r="R43" s="719"/>
      <c r="S43" s="720"/>
      <c r="T43" s="728"/>
      <c r="U43" s="1904"/>
      <c r="V43" s="1936" t="s">
        <v>782</v>
      </c>
      <c r="W43" s="1937"/>
      <c r="X43" s="1938"/>
      <c r="Y43" s="719"/>
      <c r="Z43" s="720"/>
      <c r="AA43" s="728"/>
      <c r="AB43" s="1904"/>
      <c r="AC43" s="1936" t="s">
        <v>782</v>
      </c>
      <c r="AD43" s="1937"/>
      <c r="AE43" s="1938"/>
      <c r="AF43" s="719"/>
      <c r="AG43" s="542"/>
    </row>
    <row r="44" spans="4:51" ht="30" customHeight="1">
      <c r="F44" s="541"/>
      <c r="G44" s="1904"/>
      <c r="H44" s="1906" t="s">
        <v>323</v>
      </c>
      <c r="I44" s="1907"/>
      <c r="J44" s="1908"/>
      <c r="K44" s="721"/>
      <c r="L44" s="710"/>
      <c r="M44" s="711"/>
      <c r="N44" s="1904"/>
      <c r="O44" s="1906" t="s">
        <v>323</v>
      </c>
      <c r="P44" s="1907"/>
      <c r="Q44" s="1908"/>
      <c r="R44" s="721"/>
      <c r="S44" s="710"/>
      <c r="T44" s="541"/>
      <c r="U44" s="1904"/>
      <c r="V44" s="1906" t="s">
        <v>323</v>
      </c>
      <c r="W44" s="1907"/>
      <c r="X44" s="1908"/>
      <c r="Y44" s="721"/>
      <c r="Z44" s="710"/>
      <c r="AA44" s="541"/>
      <c r="AB44" s="1904"/>
      <c r="AC44" s="1906" t="s">
        <v>323</v>
      </c>
      <c r="AD44" s="1907"/>
      <c r="AE44" s="1908"/>
      <c r="AF44" s="721"/>
      <c r="AG44" s="542"/>
    </row>
    <row r="45" spans="4:51" ht="30" customHeight="1">
      <c r="F45" s="541"/>
      <c r="G45" s="1904"/>
      <c r="H45" s="722"/>
      <c r="I45" s="1948" t="s">
        <v>1223</v>
      </c>
      <c r="J45" s="1949"/>
      <c r="K45" s="723" t="s">
        <v>161</v>
      </c>
      <c r="L45" s="710"/>
      <c r="M45" s="711"/>
      <c r="N45" s="1904"/>
      <c r="O45" s="722"/>
      <c r="P45" s="1948" t="s">
        <v>1223</v>
      </c>
      <c r="Q45" s="1949"/>
      <c r="R45" s="723" t="s">
        <v>161</v>
      </c>
      <c r="S45" s="710"/>
      <c r="T45" s="541"/>
      <c r="U45" s="1904"/>
      <c r="V45" s="722"/>
      <c r="W45" s="1948" t="s">
        <v>1223</v>
      </c>
      <c r="X45" s="1949"/>
      <c r="Y45" s="723" t="s">
        <v>161</v>
      </c>
      <c r="Z45" s="710"/>
      <c r="AA45" s="541"/>
      <c r="AB45" s="1904"/>
      <c r="AC45" s="722"/>
      <c r="AD45" s="1948" t="s">
        <v>1223</v>
      </c>
      <c r="AE45" s="1949"/>
      <c r="AF45" s="723" t="s">
        <v>161</v>
      </c>
      <c r="AG45" s="542"/>
    </row>
    <row r="46" spans="4:51" ht="30" customHeight="1">
      <c r="F46" s="541"/>
      <c r="G46" s="1904"/>
      <c r="H46" s="1954" t="s">
        <v>324</v>
      </c>
      <c r="I46" s="1955"/>
      <c r="J46" s="1956"/>
      <c r="K46" s="724"/>
      <c r="L46" s="710"/>
      <c r="M46" s="711"/>
      <c r="N46" s="1904"/>
      <c r="O46" s="1954" t="s">
        <v>324</v>
      </c>
      <c r="P46" s="1955"/>
      <c r="Q46" s="1956"/>
      <c r="R46" s="724"/>
      <c r="S46" s="710"/>
      <c r="T46" s="541"/>
      <c r="U46" s="1904"/>
      <c r="V46" s="1954" t="s">
        <v>324</v>
      </c>
      <c r="W46" s="1955"/>
      <c r="X46" s="1956"/>
      <c r="Y46" s="724"/>
      <c r="Z46" s="710"/>
      <c r="AA46" s="541"/>
      <c r="AB46" s="1904"/>
      <c r="AC46" s="1954" t="s">
        <v>324</v>
      </c>
      <c r="AD46" s="1955"/>
      <c r="AE46" s="1956"/>
      <c r="AF46" s="724"/>
      <c r="AG46" s="542"/>
    </row>
    <row r="47" spans="4:51" ht="30" customHeight="1">
      <c r="F47" s="541"/>
      <c r="G47" s="1905"/>
      <c r="H47" s="546"/>
      <c r="I47" s="1957" t="s">
        <v>1224</v>
      </c>
      <c r="J47" s="1958"/>
      <c r="K47" s="724"/>
      <c r="L47" s="710"/>
      <c r="M47" s="711"/>
      <c r="N47" s="1905"/>
      <c r="O47" s="546"/>
      <c r="P47" s="1957" t="s">
        <v>1224</v>
      </c>
      <c r="Q47" s="1958"/>
      <c r="R47" s="724"/>
      <c r="S47" s="710"/>
      <c r="T47" s="541"/>
      <c r="U47" s="1905"/>
      <c r="V47" s="546"/>
      <c r="W47" s="1957" t="s">
        <v>1224</v>
      </c>
      <c r="X47" s="1958"/>
      <c r="Y47" s="724"/>
      <c r="Z47" s="710"/>
      <c r="AA47" s="541"/>
      <c r="AB47" s="1905"/>
      <c r="AC47" s="546"/>
      <c r="AD47" s="1957" t="s">
        <v>1224</v>
      </c>
      <c r="AE47" s="1958"/>
      <c r="AF47" s="724"/>
      <c r="AG47" s="542"/>
    </row>
    <row r="48" spans="4:51" ht="30" customHeight="1" thickBot="1">
      <c r="F48" s="541"/>
      <c r="G48" s="725" t="s">
        <v>561</v>
      </c>
      <c r="H48" s="726"/>
      <c r="I48" s="1945" t="s">
        <v>1042</v>
      </c>
      <c r="J48" s="1946"/>
      <c r="K48" s="1947"/>
      <c r="L48" s="727"/>
      <c r="M48" s="711"/>
      <c r="N48" s="725" t="s">
        <v>561</v>
      </c>
      <c r="O48" s="726"/>
      <c r="P48" s="1945" t="s">
        <v>1042</v>
      </c>
      <c r="Q48" s="1946"/>
      <c r="R48" s="1947"/>
      <c r="S48" s="727"/>
      <c r="T48" s="541"/>
      <c r="U48" s="725" t="s">
        <v>561</v>
      </c>
      <c r="V48" s="726"/>
      <c r="W48" s="1945" t="s">
        <v>1042</v>
      </c>
      <c r="X48" s="1946"/>
      <c r="Y48" s="1947"/>
      <c r="Z48" s="727"/>
      <c r="AA48" s="541"/>
      <c r="AB48" s="725" t="s">
        <v>561</v>
      </c>
      <c r="AC48" s="726"/>
      <c r="AD48" s="1945" t="s">
        <v>1042</v>
      </c>
      <c r="AE48" s="1946"/>
      <c r="AF48" s="1947"/>
      <c r="AG48" s="619"/>
      <c r="AH48" s="619"/>
      <c r="AI48" s="619"/>
      <c r="AJ48" s="619"/>
      <c r="AK48" s="619"/>
      <c r="AL48" s="619"/>
      <c r="AM48" s="619"/>
      <c r="AN48" s="619"/>
      <c r="AO48" s="619"/>
      <c r="AP48" s="619"/>
      <c r="AQ48" s="619"/>
      <c r="AR48" s="619"/>
      <c r="AS48" s="619"/>
      <c r="AT48" s="619"/>
      <c r="AU48" s="619"/>
      <c r="AV48" s="619"/>
      <c r="AW48" s="619"/>
      <c r="AX48" s="619"/>
      <c r="AY48" s="619"/>
    </row>
    <row r="49" spans="6:51" ht="30" customHeight="1" thickTop="1" thickBot="1">
      <c r="F49" s="541"/>
      <c r="G49" s="1899" t="s">
        <v>1474</v>
      </c>
      <c r="H49" s="1900"/>
      <c r="I49" s="1900"/>
      <c r="J49" s="1901"/>
      <c r="K49" s="915" t="s">
        <v>1475</v>
      </c>
      <c r="L49" s="917"/>
      <c r="M49" s="918"/>
      <c r="N49" s="1899" t="s">
        <v>1474</v>
      </c>
      <c r="O49" s="1900"/>
      <c r="P49" s="1900"/>
      <c r="Q49" s="1901"/>
      <c r="R49" s="915" t="s">
        <v>1475</v>
      </c>
      <c r="S49" s="917"/>
      <c r="T49" s="918"/>
      <c r="U49" s="1899" t="s">
        <v>1474</v>
      </c>
      <c r="V49" s="1900"/>
      <c r="W49" s="1900"/>
      <c r="X49" s="1901"/>
      <c r="Y49" s="915" t="s">
        <v>1475</v>
      </c>
      <c r="Z49" s="917"/>
      <c r="AA49" s="918"/>
      <c r="AB49" s="1899" t="s">
        <v>1474</v>
      </c>
      <c r="AC49" s="1900"/>
      <c r="AD49" s="1900"/>
      <c r="AE49" s="1901"/>
      <c r="AF49" s="915" t="s">
        <v>1475</v>
      </c>
      <c r="AG49" s="619"/>
      <c r="AH49" s="619"/>
      <c r="AI49" s="619"/>
      <c r="AJ49" s="619"/>
      <c r="AK49" s="619"/>
      <c r="AL49" s="619"/>
      <c r="AM49" s="619"/>
      <c r="AN49" s="619"/>
      <c r="AO49" s="619"/>
      <c r="AP49" s="619"/>
      <c r="AQ49" s="619"/>
      <c r="AR49" s="619"/>
      <c r="AS49" s="619"/>
      <c r="AT49" s="619"/>
      <c r="AU49" s="619"/>
      <c r="AV49" s="619"/>
      <c r="AW49" s="619"/>
      <c r="AX49" s="619"/>
      <c r="AY49" s="619"/>
    </row>
    <row r="50" spans="6:51" ht="30" customHeight="1" thickTop="1">
      <c r="F50" s="542"/>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G50" s="542"/>
    </row>
    <row r="51" spans="6:51" ht="30" customHeight="1">
      <c r="F51" s="542"/>
      <c r="G51" s="541"/>
      <c r="H51" s="729" t="s">
        <v>1023</v>
      </c>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542"/>
    </row>
    <row r="52" spans="6:51" ht="32.1" customHeight="1">
      <c r="F52" s="542"/>
      <c r="G52" s="542"/>
      <c r="H52" s="729" t="s">
        <v>1045</v>
      </c>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542"/>
    </row>
    <row r="53" spans="6:51" ht="20.100000000000001" customHeight="1">
      <c r="F53" s="542"/>
      <c r="G53" s="542"/>
      <c r="H53" s="730"/>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row>
    <row r="54" spans="6:51" ht="12">
      <c r="F54" s="542"/>
      <c r="G54" s="542"/>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row>
    <row r="55" spans="6:51" ht="12">
      <c r="F55" s="542"/>
      <c r="G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2"/>
    </row>
    <row r="56" spans="6:51" ht="1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row>
    <row r="57" spans="6:51" ht="12">
      <c r="F57" s="542"/>
      <c r="M57" s="542"/>
      <c r="AG57" s="542"/>
    </row>
  </sheetData>
  <mergeCells count="187">
    <mergeCell ref="I48:K48"/>
    <mergeCell ref="P48:R48"/>
    <mergeCell ref="W48:Y48"/>
    <mergeCell ref="AD48:AF48"/>
    <mergeCell ref="H46:J46"/>
    <mergeCell ref="O46:Q46"/>
    <mergeCell ref="V46:X46"/>
    <mergeCell ref="AC46:AE46"/>
    <mergeCell ref="I47:J47"/>
    <mergeCell ref="P47:Q47"/>
    <mergeCell ref="W47:X47"/>
    <mergeCell ref="AD47:AE47"/>
    <mergeCell ref="H39:J39"/>
    <mergeCell ref="O39:Q39"/>
    <mergeCell ref="V39:X39"/>
    <mergeCell ref="AC39:AE39"/>
    <mergeCell ref="H44:J44"/>
    <mergeCell ref="O44:Q44"/>
    <mergeCell ref="V44:X44"/>
    <mergeCell ref="AC44:AE44"/>
    <mergeCell ref="I45:J45"/>
    <mergeCell ref="P45:Q45"/>
    <mergeCell ref="W45:X45"/>
    <mergeCell ref="AD45:AE45"/>
    <mergeCell ref="H42:J42"/>
    <mergeCell ref="O42:Q42"/>
    <mergeCell ref="V42:X42"/>
    <mergeCell ref="AC42:AE42"/>
    <mergeCell ref="H43:J43"/>
    <mergeCell ref="O43:Q43"/>
    <mergeCell ref="V43:X43"/>
    <mergeCell ref="AC43:AE43"/>
    <mergeCell ref="I34:K34"/>
    <mergeCell ref="P34:R34"/>
    <mergeCell ref="W34:Y34"/>
    <mergeCell ref="AD34:AF34"/>
    <mergeCell ref="G37:G47"/>
    <mergeCell ref="H37:J37"/>
    <mergeCell ref="N37:N47"/>
    <mergeCell ref="O37:Q37"/>
    <mergeCell ref="U37:U47"/>
    <mergeCell ref="V37:X37"/>
    <mergeCell ref="H40:J40"/>
    <mergeCell ref="O40:Q40"/>
    <mergeCell ref="V40:X40"/>
    <mergeCell ref="AC40:AE40"/>
    <mergeCell ref="H41:J41"/>
    <mergeCell ref="O41:Q41"/>
    <mergeCell ref="V41:X41"/>
    <mergeCell ref="AC41:AE41"/>
    <mergeCell ref="AB37:AB47"/>
    <mergeCell ref="AC37:AE37"/>
    <mergeCell ref="H38:J38"/>
    <mergeCell ref="O38:Q38"/>
    <mergeCell ref="V38:X38"/>
    <mergeCell ref="AC38:AE38"/>
    <mergeCell ref="H32:J32"/>
    <mergeCell ref="O32:Q32"/>
    <mergeCell ref="V32:X32"/>
    <mergeCell ref="AC32:AE32"/>
    <mergeCell ref="I33:J33"/>
    <mergeCell ref="P33:Q33"/>
    <mergeCell ref="W33:X33"/>
    <mergeCell ref="AD33:AE33"/>
    <mergeCell ref="V30:X30"/>
    <mergeCell ref="AC30:AE30"/>
    <mergeCell ref="I31:J31"/>
    <mergeCell ref="P31:Q31"/>
    <mergeCell ref="W31:X31"/>
    <mergeCell ref="AD31:AE31"/>
    <mergeCell ref="H25:J25"/>
    <mergeCell ref="O25:Q25"/>
    <mergeCell ref="V25:X25"/>
    <mergeCell ref="V28:X28"/>
    <mergeCell ref="AC28:AE28"/>
    <mergeCell ref="H29:J29"/>
    <mergeCell ref="O29:Q29"/>
    <mergeCell ref="V29:X29"/>
    <mergeCell ref="AC29:AE29"/>
    <mergeCell ref="AC25:AE25"/>
    <mergeCell ref="H26:J26"/>
    <mergeCell ref="O26:Q26"/>
    <mergeCell ref="V26:X26"/>
    <mergeCell ref="AC26:AE26"/>
    <mergeCell ref="H27:J27"/>
    <mergeCell ref="O27:Q27"/>
    <mergeCell ref="V27:X27"/>
    <mergeCell ref="AC27:AE27"/>
    <mergeCell ref="I20:K20"/>
    <mergeCell ref="P20:R20"/>
    <mergeCell ref="W20:Y20"/>
    <mergeCell ref="AD20:AF20"/>
    <mergeCell ref="I17:J17"/>
    <mergeCell ref="P17:Q17"/>
    <mergeCell ref="W17:X17"/>
    <mergeCell ref="AD17:AE17"/>
    <mergeCell ref="A21:B22"/>
    <mergeCell ref="A18:B19"/>
    <mergeCell ref="H18:J18"/>
    <mergeCell ref="O18:Q18"/>
    <mergeCell ref="V18:X18"/>
    <mergeCell ref="AC18:AE18"/>
    <mergeCell ref="I19:J19"/>
    <mergeCell ref="P19:Q19"/>
    <mergeCell ref="W19:X19"/>
    <mergeCell ref="AD19:AE19"/>
    <mergeCell ref="G21:J21"/>
    <mergeCell ref="N21:Q21"/>
    <mergeCell ref="U21:X21"/>
    <mergeCell ref="AB21:AE21"/>
    <mergeCell ref="A15:B15"/>
    <mergeCell ref="H15:J15"/>
    <mergeCell ref="O15:Q15"/>
    <mergeCell ref="V15:X15"/>
    <mergeCell ref="AC15:AE15"/>
    <mergeCell ref="H16:J16"/>
    <mergeCell ref="O16:Q16"/>
    <mergeCell ref="V16:X16"/>
    <mergeCell ref="AC16:AE16"/>
    <mergeCell ref="A11:B11"/>
    <mergeCell ref="H11:J11"/>
    <mergeCell ref="A13:B13"/>
    <mergeCell ref="H13:J13"/>
    <mergeCell ref="O13:Q13"/>
    <mergeCell ref="V13:X13"/>
    <mergeCell ref="AC13:AE13"/>
    <mergeCell ref="H14:J14"/>
    <mergeCell ref="O14:Q14"/>
    <mergeCell ref="V14:X14"/>
    <mergeCell ref="AC14:AE14"/>
    <mergeCell ref="U8:Y8"/>
    <mergeCell ref="AB8:AF8"/>
    <mergeCell ref="A9:B9"/>
    <mergeCell ref="G9:G19"/>
    <mergeCell ref="H9:J9"/>
    <mergeCell ref="N9:N19"/>
    <mergeCell ref="O9:Q9"/>
    <mergeCell ref="U9:U19"/>
    <mergeCell ref="O11:Q11"/>
    <mergeCell ref="V11:X11"/>
    <mergeCell ref="AC11:AE11"/>
    <mergeCell ref="A12:B12"/>
    <mergeCell ref="H12:J12"/>
    <mergeCell ref="O12:Q12"/>
    <mergeCell ref="V12:X12"/>
    <mergeCell ref="AC12:AE12"/>
    <mergeCell ref="V9:X9"/>
    <mergeCell ref="AB9:AB19"/>
    <mergeCell ref="AC9:AE9"/>
    <mergeCell ref="A10:B10"/>
    <mergeCell ref="H10:J10"/>
    <mergeCell ref="O10:Q10"/>
    <mergeCell ref="V10:X10"/>
    <mergeCell ref="AC10:AE10"/>
    <mergeCell ref="F4:T4"/>
    <mergeCell ref="A6:B6"/>
    <mergeCell ref="C6:E6"/>
    <mergeCell ref="G6:H7"/>
    <mergeCell ref="I6:N7"/>
    <mergeCell ref="A7:B7"/>
    <mergeCell ref="C7:E7"/>
    <mergeCell ref="G8:K8"/>
    <mergeCell ref="N8:R8"/>
    <mergeCell ref="G35:J35"/>
    <mergeCell ref="N35:Q35"/>
    <mergeCell ref="U35:X35"/>
    <mergeCell ref="AB35:AE35"/>
    <mergeCell ref="G49:J49"/>
    <mergeCell ref="N49:Q49"/>
    <mergeCell ref="U49:X49"/>
    <mergeCell ref="AB49:AE49"/>
    <mergeCell ref="G23:G33"/>
    <mergeCell ref="H23:J23"/>
    <mergeCell ref="N23:N33"/>
    <mergeCell ref="O23:Q23"/>
    <mergeCell ref="U23:U33"/>
    <mergeCell ref="H28:J28"/>
    <mergeCell ref="O28:Q28"/>
    <mergeCell ref="H30:J30"/>
    <mergeCell ref="O30:Q30"/>
    <mergeCell ref="V23:X23"/>
    <mergeCell ref="AB23:AB33"/>
    <mergeCell ref="AC23:AE23"/>
    <mergeCell ref="H24:J24"/>
    <mergeCell ref="O24:Q24"/>
    <mergeCell ref="V24:X24"/>
    <mergeCell ref="AC24:AE24"/>
  </mergeCells>
  <phoneticPr fontId="103"/>
  <pageMargins left="1.3779527559055118" right="0.78740157480314965" top="0.39370078740157483" bottom="0.39370078740157483" header="0.27559055118110237" footer="0.27559055118110237"/>
  <pageSetup paperSize="8" scale="56"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CF137"/>
  <sheetViews>
    <sheetView showGridLines="0" showWhiteSpace="0" view="pageBreakPreview" zoomScale="70" zoomScaleNormal="70" zoomScaleSheetLayoutView="70" zoomScalePageLayoutView="70" workbookViewId="0">
      <selection activeCell="CJ5" sqref="CJ5"/>
    </sheetView>
  </sheetViews>
  <sheetFormatPr defaultColWidth="2.25" defaultRowHeight="13.5" customHeight="1"/>
  <cols>
    <col min="1" max="1" width="2.25" style="524"/>
    <col min="2" max="2" width="1" style="524" customWidth="1"/>
    <col min="3" max="7" width="2.25" style="524" customWidth="1"/>
    <col min="8" max="8" width="1" style="524" customWidth="1"/>
    <col min="9" max="21" width="2.25" style="524" customWidth="1"/>
    <col min="22" max="22" width="1.25" style="524" customWidth="1"/>
    <col min="23" max="23" width="1" style="524" customWidth="1"/>
    <col min="24" max="28" width="2.25" style="524" customWidth="1"/>
    <col min="29" max="29" width="1" style="524" customWidth="1"/>
    <col min="30" max="42" width="2.25" style="524" customWidth="1"/>
    <col min="43" max="43" width="21.375" style="535" customWidth="1"/>
    <col min="44" max="44" width="1.625" style="524" customWidth="1"/>
    <col min="45" max="49" width="2.25" style="524" customWidth="1"/>
    <col min="50" max="50" width="1" style="524" customWidth="1"/>
    <col min="51" max="63" width="2.25" style="524" customWidth="1"/>
    <col min="64" max="64" width="1.25" style="524" customWidth="1"/>
    <col min="65" max="65" width="1" style="524" customWidth="1"/>
    <col min="66" max="70" width="2.25" style="524" customWidth="1"/>
    <col min="71" max="71" width="1" style="524" customWidth="1"/>
    <col min="72" max="16384" width="2.25" style="524"/>
  </cols>
  <sheetData>
    <row r="1" spans="2:84" ht="13.5" customHeight="1">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635"/>
      <c r="AH1" s="635"/>
      <c r="AI1" s="636" t="s">
        <v>687</v>
      </c>
      <c r="AJ1" s="635"/>
      <c r="AK1" s="635"/>
      <c r="AL1" s="636" t="s">
        <v>544</v>
      </c>
      <c r="AM1" s="635"/>
      <c r="AN1" s="635"/>
      <c r="AO1" s="636" t="s">
        <v>398</v>
      </c>
      <c r="AP1" s="636"/>
      <c r="AQ1" s="522"/>
      <c r="AR1" s="521"/>
      <c r="AS1" s="521"/>
      <c r="AT1" s="521"/>
      <c r="AU1" s="521"/>
      <c r="AV1" s="521"/>
      <c r="AW1" s="521"/>
      <c r="AX1" s="521"/>
      <c r="AY1" s="521"/>
      <c r="AZ1" s="521"/>
      <c r="BA1" s="521"/>
      <c r="BB1" s="521"/>
      <c r="BC1" s="521"/>
      <c r="BD1" s="521"/>
      <c r="BE1" s="521"/>
      <c r="BF1" s="521"/>
      <c r="BG1" s="521"/>
      <c r="BH1" s="521"/>
      <c r="BI1" s="521"/>
      <c r="BJ1" s="521"/>
      <c r="BK1" s="521"/>
      <c r="BL1" s="521"/>
      <c r="BM1" s="521"/>
      <c r="BN1" s="521"/>
      <c r="BO1" s="521"/>
      <c r="BP1" s="521"/>
      <c r="BQ1" s="521"/>
      <c r="BR1" s="521"/>
      <c r="BS1" s="521"/>
      <c r="BT1" s="521"/>
      <c r="BU1" s="521"/>
      <c r="BV1" s="521"/>
      <c r="BW1" s="521"/>
      <c r="BX1" s="521"/>
      <c r="BY1" s="521"/>
      <c r="BZ1" s="521"/>
      <c r="CA1" s="521"/>
      <c r="CB1" s="521"/>
      <c r="CC1" s="521"/>
      <c r="CD1" s="521"/>
      <c r="CE1" s="523" t="s">
        <v>1188</v>
      </c>
      <c r="CF1" s="521"/>
    </row>
    <row r="2" spans="2:84" ht="13.5" customHeight="1">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2"/>
      <c r="AR2" s="521"/>
      <c r="AS2" s="521"/>
      <c r="AT2" s="521"/>
      <c r="AU2" s="521"/>
      <c r="AV2" s="521"/>
      <c r="AW2" s="521"/>
      <c r="AX2" s="521"/>
      <c r="AY2" s="521"/>
      <c r="AZ2" s="521"/>
      <c r="BA2" s="521"/>
      <c r="BB2" s="521"/>
      <c r="BC2" s="521"/>
      <c r="BD2" s="521"/>
      <c r="BE2" s="521"/>
      <c r="BF2" s="521"/>
      <c r="BG2" s="521"/>
      <c r="BH2" s="521"/>
      <c r="BI2" s="521"/>
      <c r="BJ2" s="521"/>
      <c r="BK2" s="521"/>
      <c r="BL2" s="521"/>
      <c r="BM2" s="521"/>
      <c r="BN2" s="521"/>
      <c r="BO2" s="521"/>
      <c r="BP2" s="521"/>
      <c r="BQ2" s="521"/>
      <c r="BR2" s="521"/>
      <c r="BS2" s="521"/>
      <c r="BT2" s="521"/>
      <c r="BU2" s="521"/>
      <c r="BV2" s="521"/>
      <c r="BW2" s="521"/>
      <c r="BX2" s="521"/>
      <c r="BY2" s="521"/>
      <c r="BZ2" s="521"/>
      <c r="CA2" s="521"/>
      <c r="CB2" s="521"/>
      <c r="CC2" s="521"/>
      <c r="CD2" s="521"/>
      <c r="CE2" s="521"/>
      <c r="CF2" s="521"/>
    </row>
    <row r="3" spans="2:84" ht="13.5" customHeight="1">
      <c r="B3" s="1959" t="s">
        <v>952</v>
      </c>
      <c r="C3" s="1960"/>
      <c r="D3" s="1960"/>
      <c r="E3" s="1960"/>
      <c r="F3" s="1960"/>
      <c r="G3" s="1960"/>
      <c r="H3" s="1960"/>
      <c r="I3" s="1960"/>
      <c r="J3" s="1960"/>
      <c r="K3" s="1960"/>
      <c r="L3" s="1960"/>
      <c r="M3" s="1960"/>
      <c r="N3" s="1960"/>
      <c r="O3" s="1960"/>
      <c r="P3" s="1960"/>
      <c r="Q3" s="1960"/>
      <c r="R3" s="1960"/>
      <c r="S3" s="1960"/>
      <c r="T3" s="1960"/>
      <c r="U3" s="1960"/>
      <c r="V3" s="1960"/>
      <c r="W3" s="1960"/>
      <c r="X3" s="1960"/>
      <c r="Y3" s="1960"/>
      <c r="Z3" s="1960"/>
      <c r="AA3" s="1960"/>
      <c r="AB3" s="1960"/>
      <c r="AC3" s="1960"/>
      <c r="AD3" s="1960"/>
      <c r="AE3" s="1960"/>
      <c r="AF3" s="1960"/>
      <c r="AG3" s="1960"/>
      <c r="AH3" s="1960"/>
      <c r="AI3" s="1960"/>
      <c r="AJ3" s="1960"/>
      <c r="AK3" s="1960"/>
      <c r="AL3" s="1960"/>
      <c r="AM3" s="1960"/>
      <c r="AN3" s="1960"/>
      <c r="AO3" s="1960"/>
      <c r="AP3" s="1960"/>
      <c r="AQ3" s="525"/>
      <c r="AR3" s="1961" t="s">
        <v>953</v>
      </c>
      <c r="AS3" s="1961"/>
      <c r="AT3" s="1961"/>
      <c r="AU3" s="1961"/>
      <c r="AV3" s="1961"/>
      <c r="AW3" s="1961"/>
      <c r="AX3" s="1961"/>
      <c r="AY3" s="1961"/>
      <c r="AZ3" s="1961"/>
      <c r="BA3" s="1961"/>
      <c r="BB3" s="1961"/>
      <c r="BC3" s="1961"/>
      <c r="BD3" s="1961"/>
      <c r="BE3" s="1961"/>
      <c r="BF3" s="1961"/>
      <c r="BG3" s="1961"/>
      <c r="BH3" s="1961"/>
      <c r="BI3" s="1961"/>
      <c r="BJ3" s="1961"/>
      <c r="BK3" s="1961"/>
      <c r="BL3" s="1961"/>
      <c r="BM3" s="1961"/>
      <c r="BN3" s="1961"/>
      <c r="BO3" s="1961"/>
      <c r="BP3" s="1961"/>
      <c r="BQ3" s="1961"/>
      <c r="BR3" s="1961"/>
      <c r="BS3" s="1961"/>
      <c r="BT3" s="1961"/>
      <c r="BU3" s="1961"/>
      <c r="BV3" s="1961"/>
      <c r="BW3" s="1961"/>
      <c r="BX3" s="1961"/>
      <c r="BY3" s="1961"/>
      <c r="BZ3" s="1961"/>
      <c r="CA3" s="1961"/>
      <c r="CB3" s="1961"/>
      <c r="CC3" s="1961"/>
      <c r="CD3" s="1961"/>
      <c r="CE3" s="1961"/>
      <c r="CF3" s="1961"/>
    </row>
    <row r="4" spans="2:84" ht="13.5" customHeight="1">
      <c r="B4" s="1960"/>
      <c r="C4" s="1960"/>
      <c r="D4" s="1960"/>
      <c r="E4" s="1960"/>
      <c r="F4" s="1960"/>
      <c r="G4" s="1960"/>
      <c r="H4" s="1960"/>
      <c r="I4" s="1960"/>
      <c r="J4" s="1960"/>
      <c r="K4" s="1960"/>
      <c r="L4" s="1960"/>
      <c r="M4" s="1960"/>
      <c r="N4" s="1960"/>
      <c r="O4" s="1960"/>
      <c r="P4" s="1960"/>
      <c r="Q4" s="1960"/>
      <c r="R4" s="1960"/>
      <c r="S4" s="1960"/>
      <c r="T4" s="1960"/>
      <c r="U4" s="1960"/>
      <c r="V4" s="1960"/>
      <c r="W4" s="1960"/>
      <c r="X4" s="1960"/>
      <c r="Y4" s="1960"/>
      <c r="Z4" s="1960"/>
      <c r="AA4" s="1960"/>
      <c r="AB4" s="1960"/>
      <c r="AC4" s="1960"/>
      <c r="AD4" s="1960"/>
      <c r="AE4" s="1960"/>
      <c r="AF4" s="1960"/>
      <c r="AG4" s="1960"/>
      <c r="AH4" s="1960"/>
      <c r="AI4" s="1960"/>
      <c r="AJ4" s="1960"/>
      <c r="AK4" s="1960"/>
      <c r="AL4" s="1960"/>
      <c r="AM4" s="1960"/>
      <c r="AN4" s="1960"/>
      <c r="AO4" s="1960"/>
      <c r="AP4" s="1960"/>
      <c r="AQ4" s="525"/>
      <c r="AR4" s="1961"/>
      <c r="AS4" s="1961"/>
      <c r="AT4" s="1961"/>
      <c r="AU4" s="1961"/>
      <c r="AV4" s="1961"/>
      <c r="AW4" s="1961"/>
      <c r="AX4" s="1961"/>
      <c r="AY4" s="1961"/>
      <c r="AZ4" s="1961"/>
      <c r="BA4" s="1961"/>
      <c r="BB4" s="1961"/>
      <c r="BC4" s="1961"/>
      <c r="BD4" s="1961"/>
      <c r="BE4" s="1961"/>
      <c r="BF4" s="1961"/>
      <c r="BG4" s="1961"/>
      <c r="BH4" s="1961"/>
      <c r="BI4" s="1961"/>
      <c r="BJ4" s="1961"/>
      <c r="BK4" s="1961"/>
      <c r="BL4" s="1961"/>
      <c r="BM4" s="1961"/>
      <c r="BN4" s="1961"/>
      <c r="BO4" s="1961"/>
      <c r="BP4" s="1961"/>
      <c r="BQ4" s="1961"/>
      <c r="BR4" s="1961"/>
      <c r="BS4" s="1961"/>
      <c r="BT4" s="1961"/>
      <c r="BU4" s="1961"/>
      <c r="BV4" s="1961"/>
      <c r="BW4" s="1961"/>
      <c r="BX4" s="1961"/>
      <c r="BY4" s="1961"/>
      <c r="BZ4" s="1961"/>
      <c r="CA4" s="1961"/>
      <c r="CB4" s="1961"/>
      <c r="CC4" s="1961"/>
      <c r="CD4" s="1961"/>
      <c r="CE4" s="1961"/>
      <c r="CF4" s="1961"/>
    </row>
    <row r="5" spans="2:84" ht="13.5" customHeight="1">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1"/>
      <c r="AQ5" s="522"/>
      <c r="AR5" s="637"/>
      <c r="AS5" s="1962" t="s">
        <v>1189</v>
      </c>
      <c r="AT5" s="1962"/>
      <c r="AU5" s="1962"/>
      <c r="AV5" s="1962"/>
      <c r="AW5" s="1962"/>
      <c r="AX5" s="638"/>
      <c r="AY5" s="1965"/>
      <c r="AZ5" s="1966"/>
      <c r="BA5" s="1966"/>
      <c r="BB5" s="1966"/>
      <c r="BC5" s="1966"/>
      <c r="BD5" s="1966"/>
      <c r="BE5" s="1966"/>
      <c r="BF5" s="1966"/>
      <c r="BG5" s="1966"/>
      <c r="BH5" s="1966"/>
      <c r="BI5" s="1966"/>
      <c r="BJ5" s="1966"/>
      <c r="BK5" s="1966"/>
      <c r="BL5" s="1967"/>
      <c r="BM5" s="637"/>
      <c r="BN5" s="1962" t="s">
        <v>954</v>
      </c>
      <c r="BO5" s="1962"/>
      <c r="BP5" s="1962"/>
      <c r="BQ5" s="1962"/>
      <c r="BR5" s="1962"/>
      <c r="BS5" s="638"/>
      <c r="BT5" s="1965"/>
      <c r="BU5" s="1966"/>
      <c r="BV5" s="1966"/>
      <c r="BW5" s="1966"/>
      <c r="BX5" s="1966"/>
      <c r="BY5" s="1966"/>
      <c r="BZ5" s="1966"/>
      <c r="CA5" s="1966"/>
      <c r="CB5" s="1966"/>
      <c r="CC5" s="1966"/>
      <c r="CD5" s="1966"/>
      <c r="CE5" s="1966"/>
      <c r="CF5" s="1967"/>
    </row>
    <row r="6" spans="2:84" ht="13.5" customHeight="1">
      <c r="B6" s="1974" t="s">
        <v>1190</v>
      </c>
      <c r="C6" s="1974"/>
      <c r="D6" s="1974"/>
      <c r="E6" s="1974"/>
      <c r="F6" s="1974"/>
      <c r="G6" s="1974"/>
      <c r="H6" s="1974"/>
      <c r="I6" s="1974"/>
      <c r="J6" s="1974"/>
      <c r="K6" s="1974"/>
      <c r="L6" s="1975"/>
      <c r="M6" s="1975"/>
      <c r="N6" s="1975"/>
      <c r="O6" s="1975"/>
      <c r="P6" s="1975"/>
      <c r="Q6" s="1975"/>
      <c r="R6" s="1975"/>
      <c r="S6" s="1975"/>
      <c r="T6" s="1975"/>
      <c r="U6" s="1975"/>
      <c r="V6" s="1975"/>
      <c r="W6" s="1975"/>
      <c r="X6" s="1975"/>
      <c r="Y6" s="1975"/>
      <c r="Z6" s="1975"/>
      <c r="AA6" s="1975"/>
      <c r="AB6" s="1975"/>
      <c r="AC6" s="1975"/>
      <c r="AD6" s="1975"/>
      <c r="AE6" s="1975"/>
      <c r="AF6" s="1975"/>
      <c r="AG6" s="1975"/>
      <c r="AH6" s="1975"/>
      <c r="AI6" s="1975"/>
      <c r="AJ6" s="1975"/>
      <c r="AK6" s="1975"/>
      <c r="AL6" s="1975"/>
      <c r="AM6" s="521"/>
      <c r="AN6" s="521"/>
      <c r="AO6" s="521"/>
      <c r="AP6" s="521"/>
      <c r="AQ6" s="522"/>
      <c r="AR6" s="639"/>
      <c r="AS6" s="1963"/>
      <c r="AT6" s="1963"/>
      <c r="AU6" s="1963"/>
      <c r="AV6" s="1963"/>
      <c r="AW6" s="1963"/>
      <c r="AX6" s="640"/>
      <c r="AY6" s="1968"/>
      <c r="AZ6" s="1969"/>
      <c r="BA6" s="1969"/>
      <c r="BB6" s="1969"/>
      <c r="BC6" s="1969"/>
      <c r="BD6" s="1969"/>
      <c r="BE6" s="1969"/>
      <c r="BF6" s="1969"/>
      <c r="BG6" s="1969"/>
      <c r="BH6" s="1969"/>
      <c r="BI6" s="1969"/>
      <c r="BJ6" s="1969"/>
      <c r="BK6" s="1969"/>
      <c r="BL6" s="1970"/>
      <c r="BM6" s="639"/>
      <c r="BN6" s="1963"/>
      <c r="BO6" s="1963"/>
      <c r="BP6" s="1963"/>
      <c r="BQ6" s="1963"/>
      <c r="BR6" s="1963"/>
      <c r="BS6" s="640"/>
      <c r="BT6" s="1968"/>
      <c r="BU6" s="1969"/>
      <c r="BV6" s="1969"/>
      <c r="BW6" s="1969"/>
      <c r="BX6" s="1969"/>
      <c r="BY6" s="1969"/>
      <c r="BZ6" s="1969"/>
      <c r="CA6" s="1969"/>
      <c r="CB6" s="1969"/>
      <c r="CC6" s="1969"/>
      <c r="CD6" s="1969"/>
      <c r="CE6" s="1969"/>
      <c r="CF6" s="1970"/>
    </row>
    <row r="7" spans="2:84" ht="13.5" customHeight="1">
      <c r="B7" s="521"/>
      <c r="C7" s="521"/>
      <c r="D7" s="521"/>
      <c r="E7" s="521"/>
      <c r="F7" s="521"/>
      <c r="G7" s="521"/>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521"/>
      <c r="AP7" s="521"/>
      <c r="AQ7" s="522"/>
      <c r="AR7" s="641"/>
      <c r="AS7" s="1964"/>
      <c r="AT7" s="1964"/>
      <c r="AU7" s="1964"/>
      <c r="AV7" s="1964"/>
      <c r="AW7" s="1964"/>
      <c r="AX7" s="642"/>
      <c r="AY7" s="1971"/>
      <c r="AZ7" s="1972"/>
      <c r="BA7" s="1972"/>
      <c r="BB7" s="1972"/>
      <c r="BC7" s="1972"/>
      <c r="BD7" s="1972"/>
      <c r="BE7" s="1972"/>
      <c r="BF7" s="1972"/>
      <c r="BG7" s="1972"/>
      <c r="BH7" s="1972"/>
      <c r="BI7" s="1972"/>
      <c r="BJ7" s="1972"/>
      <c r="BK7" s="1972"/>
      <c r="BL7" s="1973"/>
      <c r="BM7" s="641"/>
      <c r="BN7" s="1964"/>
      <c r="BO7" s="1964"/>
      <c r="BP7" s="1964"/>
      <c r="BQ7" s="1964"/>
      <c r="BR7" s="1964"/>
      <c r="BS7" s="642"/>
      <c r="BT7" s="1971"/>
      <c r="BU7" s="1972"/>
      <c r="BV7" s="1972"/>
      <c r="BW7" s="1972"/>
      <c r="BX7" s="1972"/>
      <c r="BY7" s="1972"/>
      <c r="BZ7" s="1972"/>
      <c r="CA7" s="1972"/>
      <c r="CB7" s="1972"/>
      <c r="CC7" s="1972"/>
      <c r="CD7" s="1972"/>
      <c r="CE7" s="1972"/>
      <c r="CF7" s="1973"/>
    </row>
    <row r="8" spans="2:84" ht="13.5" customHeight="1">
      <c r="B8" s="1976" t="s">
        <v>1191</v>
      </c>
      <c r="C8" s="1976"/>
      <c r="D8" s="1976"/>
      <c r="E8" s="1976"/>
      <c r="F8" s="1976"/>
      <c r="G8" s="1976"/>
      <c r="H8" s="1976"/>
      <c r="I8" s="1976"/>
      <c r="J8" s="1976"/>
      <c r="K8" s="1976"/>
      <c r="L8" s="1975"/>
      <c r="M8" s="1975"/>
      <c r="N8" s="1975"/>
      <c r="O8" s="1975"/>
      <c r="P8" s="1975"/>
      <c r="Q8" s="1975"/>
      <c r="R8" s="1975"/>
      <c r="S8" s="1975"/>
      <c r="T8" s="1975"/>
      <c r="U8" s="1975"/>
      <c r="V8" s="1975"/>
      <c r="W8" s="1975"/>
      <c r="X8" s="1975"/>
      <c r="Y8" s="1975"/>
      <c r="Z8" s="1975"/>
      <c r="AA8" s="1975"/>
      <c r="AB8" s="1975"/>
      <c r="AC8" s="1975"/>
      <c r="AD8" s="1975"/>
      <c r="AE8" s="1975"/>
      <c r="AF8" s="1975"/>
      <c r="AG8" s="1975"/>
      <c r="AH8" s="1975"/>
      <c r="AI8" s="1975"/>
      <c r="AJ8" s="1975"/>
      <c r="AK8" s="1975"/>
      <c r="AL8" s="1975"/>
      <c r="AM8" s="521"/>
      <c r="AN8" s="521"/>
      <c r="AO8" s="521"/>
      <c r="AP8" s="521"/>
      <c r="AQ8" s="522"/>
      <c r="AR8" s="637"/>
      <c r="AS8" s="1977" t="s">
        <v>955</v>
      </c>
      <c r="AT8" s="1977"/>
      <c r="AU8" s="1977"/>
      <c r="AV8" s="1977"/>
      <c r="AW8" s="1977"/>
      <c r="AX8" s="638"/>
      <c r="AY8" s="1980"/>
      <c r="AZ8" s="1981"/>
      <c r="BA8" s="1981"/>
      <c r="BB8" s="1981"/>
      <c r="BC8" s="1981"/>
      <c r="BD8" s="1981"/>
      <c r="BE8" s="1981"/>
      <c r="BF8" s="1981"/>
      <c r="BG8" s="1981"/>
      <c r="BH8" s="1981"/>
      <c r="BI8" s="1981"/>
      <c r="BJ8" s="1981"/>
      <c r="BK8" s="1981"/>
      <c r="BL8" s="1981"/>
      <c r="BM8" s="1981"/>
      <c r="BN8" s="1981"/>
      <c r="BO8" s="1981"/>
      <c r="BP8" s="1981"/>
      <c r="BQ8" s="1981"/>
      <c r="BR8" s="1981"/>
      <c r="BS8" s="1981"/>
      <c r="BT8" s="1981"/>
      <c r="BU8" s="1981"/>
      <c r="BV8" s="1981"/>
      <c r="BW8" s="1981"/>
      <c r="BX8" s="1981"/>
      <c r="BY8" s="1981"/>
      <c r="BZ8" s="1981"/>
      <c r="CA8" s="1981"/>
      <c r="CB8" s="1981"/>
      <c r="CC8" s="1981"/>
      <c r="CD8" s="1981"/>
      <c r="CE8" s="1981"/>
      <c r="CF8" s="1982"/>
    </row>
    <row r="9" spans="2:84" ht="13.5" customHeight="1">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2"/>
      <c r="AR9" s="639"/>
      <c r="AS9" s="1978"/>
      <c r="AT9" s="1978"/>
      <c r="AU9" s="1978"/>
      <c r="AV9" s="1978"/>
      <c r="AW9" s="1978"/>
      <c r="AX9" s="640"/>
      <c r="AY9" s="1983"/>
      <c r="AZ9" s="1984"/>
      <c r="BA9" s="1984"/>
      <c r="BB9" s="1984"/>
      <c r="BC9" s="1984"/>
      <c r="BD9" s="1984"/>
      <c r="BE9" s="1984"/>
      <c r="BF9" s="1984"/>
      <c r="BG9" s="1984"/>
      <c r="BH9" s="1984"/>
      <c r="BI9" s="1984"/>
      <c r="BJ9" s="1984"/>
      <c r="BK9" s="1984"/>
      <c r="BL9" s="1984"/>
      <c r="BM9" s="1984"/>
      <c r="BN9" s="1984"/>
      <c r="BO9" s="1984"/>
      <c r="BP9" s="1984"/>
      <c r="BQ9" s="1984"/>
      <c r="BR9" s="1984"/>
      <c r="BS9" s="1984"/>
      <c r="BT9" s="1984"/>
      <c r="BU9" s="1984"/>
      <c r="BV9" s="1984"/>
      <c r="BW9" s="1984"/>
      <c r="BX9" s="1984"/>
      <c r="BY9" s="1984"/>
      <c r="BZ9" s="1984"/>
      <c r="CA9" s="1984"/>
      <c r="CB9" s="1984"/>
      <c r="CC9" s="1984"/>
      <c r="CD9" s="1984"/>
      <c r="CE9" s="1984"/>
      <c r="CF9" s="1985"/>
    </row>
    <row r="10" spans="2:84" ht="13.5" customHeight="1">
      <c r="B10" s="637"/>
      <c r="C10" s="1986" t="s">
        <v>956</v>
      </c>
      <c r="D10" s="1986"/>
      <c r="E10" s="1986"/>
      <c r="F10" s="1986"/>
      <c r="G10" s="1986"/>
      <c r="H10" s="638"/>
      <c r="I10" s="1989" t="s">
        <v>957</v>
      </c>
      <c r="J10" s="1990"/>
      <c r="K10" s="1990"/>
      <c r="L10" s="1990"/>
      <c r="M10" s="1990"/>
      <c r="N10" s="1990"/>
      <c r="O10" s="1990"/>
      <c r="P10" s="1990"/>
      <c r="Q10" s="1990"/>
      <c r="R10" s="1991"/>
      <c r="S10" s="1989" t="s">
        <v>958</v>
      </c>
      <c r="T10" s="1990"/>
      <c r="U10" s="1990"/>
      <c r="V10" s="1990"/>
      <c r="W10" s="1990"/>
      <c r="X10" s="1990"/>
      <c r="Y10" s="1990"/>
      <c r="Z10" s="1990"/>
      <c r="AA10" s="1990"/>
      <c r="AB10" s="1990"/>
      <c r="AC10" s="1990"/>
      <c r="AD10" s="1990"/>
      <c r="AE10" s="1990"/>
      <c r="AF10" s="1991"/>
      <c r="AG10" s="1989" t="s">
        <v>959</v>
      </c>
      <c r="AH10" s="1990"/>
      <c r="AI10" s="1990"/>
      <c r="AJ10" s="1990"/>
      <c r="AK10" s="1990"/>
      <c r="AL10" s="1990"/>
      <c r="AM10" s="1990"/>
      <c r="AN10" s="1990"/>
      <c r="AO10" s="1990"/>
      <c r="AP10" s="1991"/>
      <c r="AQ10" s="528"/>
      <c r="AR10" s="641"/>
      <c r="AS10" s="1979"/>
      <c r="AT10" s="1979"/>
      <c r="AU10" s="1979"/>
      <c r="AV10" s="1979"/>
      <c r="AW10" s="1979"/>
      <c r="AX10" s="642"/>
      <c r="AY10" s="1995" t="s">
        <v>960</v>
      </c>
      <c r="AZ10" s="1996"/>
      <c r="BA10" s="1996"/>
      <c r="BB10" s="1996"/>
      <c r="BC10" s="1996"/>
      <c r="BD10" s="1996"/>
      <c r="BE10" s="1996"/>
      <c r="BF10" s="1996"/>
      <c r="BG10" s="1996"/>
      <c r="BH10" s="1996"/>
      <c r="BI10" s="1996"/>
      <c r="BJ10" s="1996"/>
      <c r="BK10" s="1996"/>
      <c r="BL10" s="1996"/>
      <c r="BM10" s="1996"/>
      <c r="BN10" s="1996"/>
      <c r="BO10" s="1996"/>
      <c r="BP10" s="1996"/>
      <c r="BQ10" s="1996"/>
      <c r="BR10" s="1996"/>
      <c r="BS10" s="1996"/>
      <c r="BT10" s="1996"/>
      <c r="BU10" s="1996"/>
      <c r="BV10" s="1996"/>
      <c r="BW10" s="1996"/>
      <c r="BX10" s="1996"/>
      <c r="BY10" s="1996"/>
      <c r="BZ10" s="1996"/>
      <c r="CA10" s="1996"/>
      <c r="CB10" s="1996"/>
      <c r="CC10" s="1996"/>
      <c r="CD10" s="1996"/>
      <c r="CE10" s="1996"/>
      <c r="CF10" s="1997"/>
    </row>
    <row r="11" spans="2:84" ht="13.5" customHeight="1">
      <c r="B11" s="639"/>
      <c r="C11" s="1987"/>
      <c r="D11" s="1987"/>
      <c r="E11" s="1987"/>
      <c r="F11" s="1987"/>
      <c r="G11" s="1987"/>
      <c r="H11" s="640"/>
      <c r="I11" s="1992"/>
      <c r="J11" s="1993"/>
      <c r="K11" s="1993"/>
      <c r="L11" s="1993"/>
      <c r="M11" s="1993"/>
      <c r="N11" s="1993"/>
      <c r="O11" s="1993"/>
      <c r="P11" s="1993"/>
      <c r="Q11" s="1993"/>
      <c r="R11" s="1994"/>
      <c r="S11" s="1992"/>
      <c r="T11" s="1993"/>
      <c r="U11" s="1993"/>
      <c r="V11" s="1993"/>
      <c r="W11" s="1993"/>
      <c r="X11" s="1993"/>
      <c r="Y11" s="1993"/>
      <c r="Z11" s="1993"/>
      <c r="AA11" s="1993"/>
      <c r="AB11" s="1993"/>
      <c r="AC11" s="1993"/>
      <c r="AD11" s="1993"/>
      <c r="AE11" s="1993"/>
      <c r="AF11" s="1994"/>
      <c r="AG11" s="1992"/>
      <c r="AH11" s="1993"/>
      <c r="AI11" s="1993"/>
      <c r="AJ11" s="1993"/>
      <c r="AK11" s="1993"/>
      <c r="AL11" s="1993"/>
      <c r="AM11" s="1993"/>
      <c r="AN11" s="1993"/>
      <c r="AO11" s="1993"/>
      <c r="AP11" s="1994"/>
      <c r="AQ11" s="528"/>
      <c r="AR11" s="637"/>
      <c r="AS11" s="1998" t="s">
        <v>961</v>
      </c>
      <c r="AT11" s="1998"/>
      <c r="AU11" s="1998"/>
      <c r="AV11" s="1998"/>
      <c r="AW11" s="1998"/>
      <c r="AX11" s="638"/>
      <c r="AY11" s="1965"/>
      <c r="AZ11" s="1966"/>
      <c r="BA11" s="1966"/>
      <c r="BB11" s="1966"/>
      <c r="BC11" s="1966"/>
      <c r="BD11" s="1966"/>
      <c r="BE11" s="1966"/>
      <c r="BF11" s="1966"/>
      <c r="BG11" s="1966"/>
      <c r="BH11" s="1966"/>
      <c r="BI11" s="1966"/>
      <c r="BJ11" s="1966"/>
      <c r="BK11" s="1966"/>
      <c r="BL11" s="1966"/>
      <c r="BM11" s="1966"/>
      <c r="BN11" s="1966"/>
      <c r="BO11" s="1966"/>
      <c r="BP11" s="1966"/>
      <c r="BQ11" s="1966"/>
      <c r="BR11" s="1966"/>
      <c r="BS11" s="1966"/>
      <c r="BT11" s="1966"/>
      <c r="BU11" s="1966"/>
      <c r="BV11" s="1966"/>
      <c r="BW11" s="1966"/>
      <c r="BX11" s="1966"/>
      <c r="BY11" s="1966"/>
      <c r="BZ11" s="1966"/>
      <c r="CA11" s="1966"/>
      <c r="CB11" s="1966"/>
      <c r="CC11" s="1966"/>
      <c r="CD11" s="1966"/>
      <c r="CE11" s="1966"/>
      <c r="CF11" s="1967"/>
    </row>
    <row r="12" spans="2:84" ht="13.5" customHeight="1">
      <c r="B12" s="639"/>
      <c r="C12" s="1987"/>
      <c r="D12" s="1987"/>
      <c r="E12" s="1987"/>
      <c r="F12" s="1987"/>
      <c r="G12" s="1987"/>
      <c r="H12" s="640"/>
      <c r="I12" s="2025" t="s">
        <v>962</v>
      </c>
      <c r="J12" s="2026"/>
      <c r="K12" s="2026"/>
      <c r="L12" s="2026"/>
      <c r="M12" s="2026"/>
      <c r="N12" s="2026"/>
      <c r="O12" s="2026"/>
      <c r="P12" s="2026"/>
      <c r="Q12" s="2026"/>
      <c r="R12" s="2027"/>
      <c r="S12" s="2028" t="s">
        <v>963</v>
      </c>
      <c r="T12" s="2029"/>
      <c r="U12" s="2029"/>
      <c r="V12" s="2029"/>
      <c r="W12" s="2029"/>
      <c r="X12" s="2030" t="s">
        <v>964</v>
      </c>
      <c r="Y12" s="2031"/>
      <c r="Z12" s="2031"/>
      <c r="AA12" s="2031"/>
      <c r="AB12" s="2031"/>
      <c r="AC12" s="2031"/>
      <c r="AD12" s="2031"/>
      <c r="AE12" s="2031"/>
      <c r="AF12" s="2032"/>
      <c r="AG12" s="2025" t="s">
        <v>965</v>
      </c>
      <c r="AH12" s="2035"/>
      <c r="AI12" s="2035"/>
      <c r="AJ12" s="2035"/>
      <c r="AK12" s="2035"/>
      <c r="AL12" s="2035"/>
      <c r="AM12" s="2035"/>
      <c r="AN12" s="2035"/>
      <c r="AO12" s="2035"/>
      <c r="AP12" s="2036"/>
      <c r="AQ12" s="522"/>
      <c r="AR12" s="639"/>
      <c r="AS12" s="1999"/>
      <c r="AT12" s="1999"/>
      <c r="AU12" s="1999"/>
      <c r="AV12" s="1999"/>
      <c r="AW12" s="1999"/>
      <c r="AX12" s="640"/>
      <c r="AY12" s="1968"/>
      <c r="AZ12" s="1969"/>
      <c r="BA12" s="1969"/>
      <c r="BB12" s="1969"/>
      <c r="BC12" s="1969"/>
      <c r="BD12" s="1969"/>
      <c r="BE12" s="1969"/>
      <c r="BF12" s="1969"/>
      <c r="BG12" s="1969"/>
      <c r="BH12" s="1969"/>
      <c r="BI12" s="1969"/>
      <c r="BJ12" s="1969"/>
      <c r="BK12" s="1969"/>
      <c r="BL12" s="1969"/>
      <c r="BM12" s="1969"/>
      <c r="BN12" s="1969"/>
      <c r="BO12" s="1969"/>
      <c r="BP12" s="1969"/>
      <c r="BQ12" s="1969"/>
      <c r="BR12" s="1969"/>
      <c r="BS12" s="1969"/>
      <c r="BT12" s="1969"/>
      <c r="BU12" s="1969"/>
      <c r="BV12" s="1969"/>
      <c r="BW12" s="1969"/>
      <c r="BX12" s="1969"/>
      <c r="BY12" s="1969"/>
      <c r="BZ12" s="1969"/>
      <c r="CA12" s="1969"/>
      <c r="CB12" s="1969"/>
      <c r="CC12" s="1969"/>
      <c r="CD12" s="1969"/>
      <c r="CE12" s="1969"/>
      <c r="CF12" s="1970"/>
    </row>
    <row r="13" spans="2:84" ht="13.5" customHeight="1">
      <c r="B13" s="639"/>
      <c r="C13" s="1987"/>
      <c r="D13" s="1987"/>
      <c r="E13" s="1987"/>
      <c r="F13" s="1987"/>
      <c r="G13" s="1987"/>
      <c r="H13" s="640"/>
      <c r="I13" s="1995"/>
      <c r="J13" s="1996"/>
      <c r="K13" s="1996"/>
      <c r="L13" s="1996"/>
      <c r="M13" s="1996"/>
      <c r="N13" s="1996"/>
      <c r="O13" s="1996"/>
      <c r="P13" s="1996"/>
      <c r="Q13" s="1996"/>
      <c r="R13" s="1997"/>
      <c r="S13" s="2039" t="s">
        <v>966</v>
      </c>
      <c r="T13" s="2040"/>
      <c r="U13" s="2040"/>
      <c r="V13" s="2040"/>
      <c r="W13" s="2040"/>
      <c r="X13" s="2033"/>
      <c r="Y13" s="2033"/>
      <c r="Z13" s="2033"/>
      <c r="AA13" s="2033"/>
      <c r="AB13" s="2033"/>
      <c r="AC13" s="2033"/>
      <c r="AD13" s="2033"/>
      <c r="AE13" s="2033"/>
      <c r="AF13" s="2034"/>
      <c r="AG13" s="2037"/>
      <c r="AH13" s="1975"/>
      <c r="AI13" s="1975"/>
      <c r="AJ13" s="1975"/>
      <c r="AK13" s="1975"/>
      <c r="AL13" s="1975"/>
      <c r="AM13" s="1975"/>
      <c r="AN13" s="1975"/>
      <c r="AO13" s="1975"/>
      <c r="AP13" s="2038"/>
      <c r="AQ13" s="522"/>
      <c r="AR13" s="641"/>
      <c r="AS13" s="2000"/>
      <c r="AT13" s="2000"/>
      <c r="AU13" s="2000"/>
      <c r="AV13" s="2000"/>
      <c r="AW13" s="2000"/>
      <c r="AX13" s="642"/>
      <c r="AY13" s="1971"/>
      <c r="AZ13" s="1972"/>
      <c r="BA13" s="1972"/>
      <c r="BB13" s="1972"/>
      <c r="BC13" s="1972"/>
      <c r="BD13" s="1972"/>
      <c r="BE13" s="1972"/>
      <c r="BF13" s="1972"/>
      <c r="BG13" s="1972"/>
      <c r="BH13" s="1972"/>
      <c r="BI13" s="1972"/>
      <c r="BJ13" s="1972"/>
      <c r="BK13" s="1972"/>
      <c r="BL13" s="1972"/>
      <c r="BM13" s="1972"/>
      <c r="BN13" s="1972"/>
      <c r="BO13" s="1972"/>
      <c r="BP13" s="1972"/>
      <c r="BQ13" s="1972"/>
      <c r="BR13" s="1972"/>
      <c r="BS13" s="1972"/>
      <c r="BT13" s="1972"/>
      <c r="BU13" s="1972"/>
      <c r="BV13" s="1972"/>
      <c r="BW13" s="1972"/>
      <c r="BX13" s="1972"/>
      <c r="BY13" s="1972"/>
      <c r="BZ13" s="1972"/>
      <c r="CA13" s="1972"/>
      <c r="CB13" s="1972"/>
      <c r="CC13" s="1972"/>
      <c r="CD13" s="1972"/>
      <c r="CE13" s="1972"/>
      <c r="CF13" s="1973"/>
    </row>
    <row r="14" spans="2:84" ht="13.5" customHeight="1">
      <c r="B14" s="639"/>
      <c r="C14" s="1987"/>
      <c r="D14" s="1987"/>
      <c r="E14" s="1987"/>
      <c r="F14" s="1987"/>
      <c r="G14" s="1987"/>
      <c r="H14" s="640"/>
      <c r="I14" s="2001" t="s">
        <v>962</v>
      </c>
      <c r="J14" s="2002"/>
      <c r="K14" s="2002"/>
      <c r="L14" s="2002"/>
      <c r="M14" s="2002"/>
      <c r="N14" s="2002"/>
      <c r="O14" s="2002"/>
      <c r="P14" s="2002"/>
      <c r="Q14" s="2002"/>
      <c r="R14" s="2003"/>
      <c r="S14" s="2007" t="s">
        <v>963</v>
      </c>
      <c r="T14" s="2008"/>
      <c r="U14" s="2008"/>
      <c r="V14" s="2008"/>
      <c r="W14" s="2008"/>
      <c r="X14" s="2009" t="s">
        <v>964</v>
      </c>
      <c r="Y14" s="2010"/>
      <c r="Z14" s="2010"/>
      <c r="AA14" s="2010"/>
      <c r="AB14" s="2010"/>
      <c r="AC14" s="2010"/>
      <c r="AD14" s="2010"/>
      <c r="AE14" s="2010"/>
      <c r="AF14" s="2011"/>
      <c r="AG14" s="2001" t="s">
        <v>965</v>
      </c>
      <c r="AH14" s="2014"/>
      <c r="AI14" s="2014"/>
      <c r="AJ14" s="2014"/>
      <c r="AK14" s="2014"/>
      <c r="AL14" s="2014"/>
      <c r="AM14" s="2014"/>
      <c r="AN14" s="2014"/>
      <c r="AO14" s="2014"/>
      <c r="AP14" s="2015"/>
      <c r="AQ14" s="522"/>
      <c r="AR14" s="637"/>
      <c r="AS14" s="1962" t="s">
        <v>688</v>
      </c>
      <c r="AT14" s="1962"/>
      <c r="AU14" s="1962"/>
      <c r="AV14" s="1962"/>
      <c r="AW14" s="1962"/>
      <c r="AX14" s="638"/>
      <c r="AY14" s="2019" t="s">
        <v>967</v>
      </c>
      <c r="AZ14" s="2020"/>
      <c r="BA14" s="2020"/>
      <c r="BB14" s="2020"/>
      <c r="BC14" s="2020"/>
      <c r="BD14" s="2020"/>
      <c r="BE14" s="2020"/>
      <c r="BF14" s="2020"/>
      <c r="BG14" s="2020"/>
      <c r="BH14" s="2020"/>
      <c r="BI14" s="2020"/>
      <c r="BJ14" s="2020"/>
      <c r="BK14" s="2020"/>
      <c r="BL14" s="2021"/>
      <c r="BM14" s="643"/>
      <c r="BN14" s="1962" t="s">
        <v>561</v>
      </c>
      <c r="BO14" s="1962"/>
      <c r="BP14" s="1962"/>
      <c r="BQ14" s="1962"/>
      <c r="BR14" s="1962"/>
      <c r="BS14" s="638"/>
      <c r="BT14" s="2019" t="s">
        <v>968</v>
      </c>
      <c r="BU14" s="2041"/>
      <c r="BV14" s="2041"/>
      <c r="BW14" s="2041"/>
      <c r="BX14" s="2041"/>
      <c r="BY14" s="2041"/>
      <c r="BZ14" s="2041"/>
      <c r="CA14" s="2041"/>
      <c r="CB14" s="2041"/>
      <c r="CC14" s="2041"/>
      <c r="CD14" s="2041"/>
      <c r="CE14" s="2041"/>
      <c r="CF14" s="2042"/>
    </row>
    <row r="15" spans="2:84" ht="13.5" customHeight="1">
      <c r="B15" s="641"/>
      <c r="C15" s="1988"/>
      <c r="D15" s="1988"/>
      <c r="E15" s="1988"/>
      <c r="F15" s="1988"/>
      <c r="G15" s="1988"/>
      <c r="H15" s="642"/>
      <c r="I15" s="2004"/>
      <c r="J15" s="2005"/>
      <c r="K15" s="2005"/>
      <c r="L15" s="2005"/>
      <c r="M15" s="2005"/>
      <c r="N15" s="2005"/>
      <c r="O15" s="2005"/>
      <c r="P15" s="2005"/>
      <c r="Q15" s="2005"/>
      <c r="R15" s="2006"/>
      <c r="S15" s="2043" t="s">
        <v>966</v>
      </c>
      <c r="T15" s="2044"/>
      <c r="U15" s="2044"/>
      <c r="V15" s="2044"/>
      <c r="W15" s="2044"/>
      <c r="X15" s="2012"/>
      <c r="Y15" s="2012"/>
      <c r="Z15" s="2012"/>
      <c r="AA15" s="2012"/>
      <c r="AB15" s="2012"/>
      <c r="AC15" s="2012"/>
      <c r="AD15" s="2012"/>
      <c r="AE15" s="2012"/>
      <c r="AF15" s="2013"/>
      <c r="AG15" s="2016"/>
      <c r="AH15" s="2017"/>
      <c r="AI15" s="2017"/>
      <c r="AJ15" s="2017"/>
      <c r="AK15" s="2017"/>
      <c r="AL15" s="2017"/>
      <c r="AM15" s="2017"/>
      <c r="AN15" s="2017"/>
      <c r="AO15" s="2017"/>
      <c r="AP15" s="2018"/>
      <c r="AQ15" s="522"/>
      <c r="AR15" s="641"/>
      <c r="AS15" s="1964"/>
      <c r="AT15" s="1964"/>
      <c r="AU15" s="1964"/>
      <c r="AV15" s="1964"/>
      <c r="AW15" s="1964"/>
      <c r="AX15" s="642"/>
      <c r="AY15" s="2022"/>
      <c r="AZ15" s="2023"/>
      <c r="BA15" s="2023"/>
      <c r="BB15" s="2023"/>
      <c r="BC15" s="2023"/>
      <c r="BD15" s="2023"/>
      <c r="BE15" s="2023"/>
      <c r="BF15" s="2023"/>
      <c r="BG15" s="2023"/>
      <c r="BH15" s="2023"/>
      <c r="BI15" s="2023"/>
      <c r="BJ15" s="2023"/>
      <c r="BK15" s="2023"/>
      <c r="BL15" s="2024"/>
      <c r="BM15" s="644"/>
      <c r="BN15" s="1964"/>
      <c r="BO15" s="1964"/>
      <c r="BP15" s="1964"/>
      <c r="BQ15" s="1964"/>
      <c r="BR15" s="1964"/>
      <c r="BS15" s="642"/>
      <c r="BT15" s="2045" t="s">
        <v>969</v>
      </c>
      <c r="BU15" s="2046"/>
      <c r="BV15" s="2046"/>
      <c r="BW15" s="2046"/>
      <c r="BX15" s="2046"/>
      <c r="BY15" s="2046"/>
      <c r="BZ15" s="2046"/>
      <c r="CA15" s="2046"/>
      <c r="CB15" s="2046"/>
      <c r="CC15" s="2046"/>
      <c r="CD15" s="2046"/>
      <c r="CE15" s="2046"/>
      <c r="CF15" s="2047"/>
    </row>
    <row r="16" spans="2:84" ht="13.5" customHeight="1">
      <c r="B16" s="629"/>
      <c r="C16" s="623"/>
      <c r="D16" s="623"/>
      <c r="E16" s="623"/>
      <c r="F16" s="623"/>
      <c r="G16" s="623"/>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522"/>
      <c r="AR16" s="639"/>
      <c r="AS16" s="1978" t="s">
        <v>970</v>
      </c>
      <c r="AT16" s="2048"/>
      <c r="AU16" s="2048"/>
      <c r="AV16" s="2048"/>
      <c r="AW16" s="2048"/>
      <c r="AX16" s="640"/>
      <c r="AY16" s="2050" t="s">
        <v>971</v>
      </c>
      <c r="AZ16" s="2051"/>
      <c r="BA16" s="2051"/>
      <c r="BB16" s="2051"/>
      <c r="BC16" s="2051"/>
      <c r="BD16" s="2051"/>
      <c r="BE16" s="2051"/>
      <c r="BF16" s="2051"/>
      <c r="BG16" s="2051"/>
      <c r="BH16" s="2051"/>
      <c r="BI16" s="2051"/>
      <c r="BJ16" s="2051"/>
      <c r="BK16" s="2051"/>
      <c r="BL16" s="2052"/>
      <c r="BM16" s="645"/>
      <c r="BN16" s="1977" t="s">
        <v>972</v>
      </c>
      <c r="BO16" s="2056"/>
      <c r="BP16" s="2056"/>
      <c r="BQ16" s="2056"/>
      <c r="BR16" s="2056"/>
      <c r="BS16" s="640"/>
      <c r="BT16" s="2019" t="s">
        <v>584</v>
      </c>
      <c r="BU16" s="2041"/>
      <c r="BV16" s="2041"/>
      <c r="BW16" s="2041"/>
      <c r="BX16" s="2041"/>
      <c r="BY16" s="2041"/>
      <c r="BZ16" s="2059" t="s">
        <v>973</v>
      </c>
      <c r="CA16" s="2060"/>
      <c r="CB16" s="2060"/>
      <c r="CC16" s="2060"/>
      <c r="CD16" s="2060"/>
      <c r="CE16" s="2060"/>
      <c r="CF16" s="2061"/>
    </row>
    <row r="17" spans="2:84" ht="13.5" customHeight="1">
      <c r="B17" s="637"/>
      <c r="C17" s="1998" t="s">
        <v>961</v>
      </c>
      <c r="D17" s="1998"/>
      <c r="E17" s="1998"/>
      <c r="F17" s="1998"/>
      <c r="G17" s="1998"/>
      <c r="H17" s="638"/>
      <c r="I17" s="2077"/>
      <c r="J17" s="2035"/>
      <c r="K17" s="2035"/>
      <c r="L17" s="2035"/>
      <c r="M17" s="2035"/>
      <c r="N17" s="2035"/>
      <c r="O17" s="2035"/>
      <c r="P17" s="2035"/>
      <c r="Q17" s="2035"/>
      <c r="R17" s="2035"/>
      <c r="S17" s="2035"/>
      <c r="T17" s="2035"/>
      <c r="U17" s="2035"/>
      <c r="V17" s="2035"/>
      <c r="W17" s="2035"/>
      <c r="X17" s="2035"/>
      <c r="Y17" s="2035"/>
      <c r="Z17" s="2035"/>
      <c r="AA17" s="2035"/>
      <c r="AB17" s="2035"/>
      <c r="AC17" s="2035"/>
      <c r="AD17" s="2035"/>
      <c r="AE17" s="2035"/>
      <c r="AF17" s="2035"/>
      <c r="AG17" s="2035"/>
      <c r="AH17" s="2035"/>
      <c r="AI17" s="2035"/>
      <c r="AJ17" s="2035"/>
      <c r="AK17" s="2035"/>
      <c r="AL17" s="2035"/>
      <c r="AM17" s="2035"/>
      <c r="AN17" s="2035"/>
      <c r="AO17" s="2035"/>
      <c r="AP17" s="2036"/>
      <c r="AQ17" s="522"/>
      <c r="AR17" s="641"/>
      <c r="AS17" s="2049"/>
      <c r="AT17" s="2049"/>
      <c r="AU17" s="2049"/>
      <c r="AV17" s="2049"/>
      <c r="AW17" s="2049"/>
      <c r="AX17" s="642"/>
      <c r="AY17" s="2053"/>
      <c r="AZ17" s="2054"/>
      <c r="BA17" s="2054"/>
      <c r="BB17" s="2054"/>
      <c r="BC17" s="2054"/>
      <c r="BD17" s="2054"/>
      <c r="BE17" s="2054"/>
      <c r="BF17" s="2054"/>
      <c r="BG17" s="2054"/>
      <c r="BH17" s="2054"/>
      <c r="BI17" s="2054"/>
      <c r="BJ17" s="2054"/>
      <c r="BK17" s="2054"/>
      <c r="BL17" s="2055"/>
      <c r="BM17" s="644"/>
      <c r="BN17" s="2057"/>
      <c r="BO17" s="2057"/>
      <c r="BP17" s="2057"/>
      <c r="BQ17" s="2057"/>
      <c r="BR17" s="2057"/>
      <c r="BS17" s="642"/>
      <c r="BT17" s="2058"/>
      <c r="BU17" s="2046"/>
      <c r="BV17" s="2046"/>
      <c r="BW17" s="2046"/>
      <c r="BX17" s="2046"/>
      <c r="BY17" s="2046"/>
      <c r="BZ17" s="2062"/>
      <c r="CA17" s="2062"/>
      <c r="CB17" s="2062"/>
      <c r="CC17" s="2062"/>
      <c r="CD17" s="2062"/>
      <c r="CE17" s="2062"/>
      <c r="CF17" s="2063"/>
    </row>
    <row r="18" spans="2:84" ht="13.5" customHeight="1">
      <c r="B18" s="639"/>
      <c r="C18" s="1999"/>
      <c r="D18" s="1999"/>
      <c r="E18" s="1999"/>
      <c r="F18" s="1999"/>
      <c r="G18" s="1999"/>
      <c r="H18" s="640"/>
      <c r="I18" s="2078"/>
      <c r="J18" s="2065"/>
      <c r="K18" s="2065"/>
      <c r="L18" s="2065"/>
      <c r="M18" s="2065"/>
      <c r="N18" s="2065"/>
      <c r="O18" s="2065"/>
      <c r="P18" s="2065"/>
      <c r="Q18" s="2065"/>
      <c r="R18" s="2065"/>
      <c r="S18" s="2065"/>
      <c r="T18" s="2065"/>
      <c r="U18" s="2065"/>
      <c r="V18" s="2065"/>
      <c r="W18" s="2065"/>
      <c r="X18" s="2065"/>
      <c r="Y18" s="2065"/>
      <c r="Z18" s="2065"/>
      <c r="AA18" s="2065"/>
      <c r="AB18" s="2065"/>
      <c r="AC18" s="2065"/>
      <c r="AD18" s="2065"/>
      <c r="AE18" s="2065"/>
      <c r="AF18" s="2065"/>
      <c r="AG18" s="2065"/>
      <c r="AH18" s="2065"/>
      <c r="AI18" s="2065"/>
      <c r="AJ18" s="2065"/>
      <c r="AK18" s="2065"/>
      <c r="AL18" s="2065"/>
      <c r="AM18" s="2065"/>
      <c r="AN18" s="2065"/>
      <c r="AO18" s="2065"/>
      <c r="AP18" s="2079"/>
      <c r="AQ18" s="522"/>
      <c r="AR18" s="637"/>
      <c r="AS18" s="646"/>
      <c r="AT18" s="646"/>
      <c r="AU18" s="646"/>
      <c r="AV18" s="646"/>
      <c r="AW18" s="646"/>
      <c r="AX18" s="647"/>
      <c r="AY18" s="648"/>
      <c r="AZ18" s="648"/>
      <c r="BA18" s="648"/>
      <c r="BB18" s="648"/>
      <c r="BC18" s="648"/>
      <c r="BD18" s="648"/>
      <c r="BE18" s="648"/>
      <c r="BF18" s="648"/>
      <c r="BG18" s="648"/>
      <c r="BH18" s="648"/>
      <c r="BI18" s="648"/>
      <c r="BJ18" s="648"/>
      <c r="BK18" s="648"/>
      <c r="BL18" s="648"/>
      <c r="BM18" s="649"/>
      <c r="BN18" s="2064" t="s">
        <v>974</v>
      </c>
      <c r="BO18" s="2064"/>
      <c r="BP18" s="2064"/>
      <c r="BQ18" s="2064"/>
      <c r="BR18" s="650"/>
      <c r="BS18" s="651"/>
      <c r="BT18" s="652"/>
      <c r="BU18" s="652"/>
      <c r="BV18" s="652"/>
      <c r="BW18" s="652"/>
      <c r="BX18" s="652"/>
      <c r="BY18" s="652"/>
      <c r="BZ18" s="652"/>
      <c r="CA18" s="652"/>
      <c r="CB18" s="652"/>
      <c r="CC18" s="652"/>
      <c r="CD18" s="652"/>
      <c r="CE18" s="652"/>
      <c r="CF18" s="653"/>
    </row>
    <row r="19" spans="2:84" ht="13.5" customHeight="1">
      <c r="B19" s="641"/>
      <c r="C19" s="2000"/>
      <c r="D19" s="2000"/>
      <c r="E19" s="2000"/>
      <c r="F19" s="2000"/>
      <c r="G19" s="2000"/>
      <c r="H19" s="642"/>
      <c r="I19" s="2037"/>
      <c r="J19" s="1975"/>
      <c r="K19" s="1975"/>
      <c r="L19" s="1975"/>
      <c r="M19" s="1975"/>
      <c r="N19" s="1975"/>
      <c r="O19" s="1975"/>
      <c r="P19" s="1975"/>
      <c r="Q19" s="1975"/>
      <c r="R19" s="1975"/>
      <c r="S19" s="1975"/>
      <c r="T19" s="1975"/>
      <c r="U19" s="1975"/>
      <c r="V19" s="1975"/>
      <c r="W19" s="1975"/>
      <c r="X19" s="1975"/>
      <c r="Y19" s="1975"/>
      <c r="Z19" s="1975"/>
      <c r="AA19" s="1975"/>
      <c r="AB19" s="1975"/>
      <c r="AC19" s="1975"/>
      <c r="AD19" s="1975"/>
      <c r="AE19" s="1975"/>
      <c r="AF19" s="1975"/>
      <c r="AG19" s="1975"/>
      <c r="AH19" s="1975"/>
      <c r="AI19" s="1975"/>
      <c r="AJ19" s="1975"/>
      <c r="AK19" s="1975"/>
      <c r="AL19" s="1975"/>
      <c r="AM19" s="1975"/>
      <c r="AN19" s="1975"/>
      <c r="AO19" s="1975"/>
      <c r="AP19" s="2038"/>
      <c r="AQ19" s="522"/>
      <c r="AR19" s="639"/>
      <c r="AS19" s="2075" t="s">
        <v>975</v>
      </c>
      <c r="AT19" s="2075"/>
      <c r="AU19" s="2075"/>
      <c r="AV19" s="2075"/>
      <c r="AW19" s="2075"/>
      <c r="AX19" s="654"/>
      <c r="AY19" s="655"/>
      <c r="AZ19" s="2080" t="s">
        <v>976</v>
      </c>
      <c r="BA19" s="2080"/>
      <c r="BB19" s="2080"/>
      <c r="BC19" s="2080" t="s">
        <v>977</v>
      </c>
      <c r="BD19" s="2080"/>
      <c r="BE19" s="2080"/>
      <c r="BF19" s="2081"/>
      <c r="BG19" s="2080" t="s">
        <v>978</v>
      </c>
      <c r="BH19" s="2080"/>
      <c r="BI19" s="2080"/>
      <c r="BJ19" s="2081"/>
      <c r="BK19" s="656"/>
      <c r="BL19" s="656"/>
      <c r="BM19" s="657"/>
      <c r="BN19" s="2064" t="s">
        <v>979</v>
      </c>
      <c r="BO19" s="2064"/>
      <c r="BP19" s="2064"/>
      <c r="BQ19" s="2064"/>
      <c r="BR19" s="658"/>
      <c r="BS19" s="659"/>
      <c r="BT19" s="660"/>
      <c r="BU19" s="660"/>
      <c r="BV19" s="2064" t="s">
        <v>980</v>
      </c>
      <c r="BW19" s="2064"/>
      <c r="BX19" s="2064"/>
      <c r="BY19" s="2064"/>
      <c r="BZ19" s="2065"/>
      <c r="CA19" s="2065"/>
      <c r="CB19" s="660"/>
      <c r="CC19" s="660"/>
      <c r="CD19" s="660"/>
      <c r="CE19" s="660"/>
      <c r="CF19" s="661"/>
    </row>
    <row r="20" spans="2:84" ht="13.5" customHeight="1">
      <c r="B20" s="637"/>
      <c r="C20" s="1998" t="s">
        <v>981</v>
      </c>
      <c r="D20" s="1998"/>
      <c r="E20" s="1998"/>
      <c r="F20" s="1998"/>
      <c r="G20" s="1998"/>
      <c r="H20" s="638"/>
      <c r="I20" s="2066"/>
      <c r="J20" s="2067"/>
      <c r="K20" s="2067"/>
      <c r="L20" s="2067"/>
      <c r="M20" s="2067"/>
      <c r="N20" s="2067"/>
      <c r="O20" s="2067"/>
      <c r="P20" s="2067"/>
      <c r="Q20" s="2067"/>
      <c r="R20" s="2067"/>
      <c r="S20" s="2067"/>
      <c r="T20" s="2067"/>
      <c r="U20" s="2067"/>
      <c r="V20" s="2067"/>
      <c r="W20" s="2067"/>
      <c r="X20" s="2067"/>
      <c r="Y20" s="2067"/>
      <c r="Z20" s="2067"/>
      <c r="AA20" s="2067"/>
      <c r="AB20" s="2067"/>
      <c r="AC20" s="2067"/>
      <c r="AD20" s="2067"/>
      <c r="AE20" s="2067"/>
      <c r="AF20" s="2067"/>
      <c r="AG20" s="2067"/>
      <c r="AH20" s="2067"/>
      <c r="AI20" s="2067"/>
      <c r="AJ20" s="2067"/>
      <c r="AK20" s="2067"/>
      <c r="AL20" s="2067"/>
      <c r="AM20" s="2067"/>
      <c r="AN20" s="2067"/>
      <c r="AO20" s="2067"/>
      <c r="AP20" s="2068"/>
      <c r="AQ20" s="529"/>
      <c r="AR20" s="639"/>
      <c r="AS20" s="662"/>
      <c r="AT20" s="2075" t="s">
        <v>982</v>
      </c>
      <c r="AU20" s="2075"/>
      <c r="AV20" s="2075"/>
      <c r="AW20" s="2075"/>
      <c r="AX20" s="654"/>
      <c r="AY20" s="663"/>
      <c r="AZ20" s="2076" t="s">
        <v>983</v>
      </c>
      <c r="BA20" s="2076"/>
      <c r="BB20" s="2076"/>
      <c r="BC20" s="2076" t="s">
        <v>984</v>
      </c>
      <c r="BD20" s="2076"/>
      <c r="BE20" s="2076"/>
      <c r="BF20" s="2076"/>
      <c r="BG20" s="2076" t="s">
        <v>984</v>
      </c>
      <c r="BH20" s="2076"/>
      <c r="BI20" s="2076"/>
      <c r="BJ20" s="2076"/>
      <c r="BK20" s="656"/>
      <c r="BL20" s="656"/>
      <c r="BM20" s="657"/>
      <c r="BN20" s="2064" t="s">
        <v>985</v>
      </c>
      <c r="BO20" s="2064"/>
      <c r="BP20" s="2064"/>
      <c r="BQ20" s="2064"/>
      <c r="BR20" s="658"/>
      <c r="BS20" s="659"/>
      <c r="BT20" s="660"/>
      <c r="BU20" s="660"/>
      <c r="BV20" s="2064" t="s">
        <v>986</v>
      </c>
      <c r="BW20" s="2064"/>
      <c r="BX20" s="2064"/>
      <c r="BY20" s="2064"/>
      <c r="BZ20" s="2065"/>
      <c r="CA20" s="2065"/>
      <c r="CB20" s="660"/>
      <c r="CC20" s="660"/>
      <c r="CD20" s="660"/>
      <c r="CE20" s="660"/>
      <c r="CF20" s="661"/>
    </row>
    <row r="21" spans="2:84" ht="13.5" customHeight="1">
      <c r="B21" s="639"/>
      <c r="C21" s="1999"/>
      <c r="D21" s="1999"/>
      <c r="E21" s="1999"/>
      <c r="F21" s="1999"/>
      <c r="G21" s="1999"/>
      <c r="H21" s="640"/>
      <c r="I21" s="2069"/>
      <c r="J21" s="2070"/>
      <c r="K21" s="2070"/>
      <c r="L21" s="2070"/>
      <c r="M21" s="2070"/>
      <c r="N21" s="2070"/>
      <c r="O21" s="2070"/>
      <c r="P21" s="2070"/>
      <c r="Q21" s="2070"/>
      <c r="R21" s="2070"/>
      <c r="S21" s="2070"/>
      <c r="T21" s="2070"/>
      <c r="U21" s="2070"/>
      <c r="V21" s="2070"/>
      <c r="W21" s="2070"/>
      <c r="X21" s="2070"/>
      <c r="Y21" s="2070"/>
      <c r="Z21" s="2070"/>
      <c r="AA21" s="2070"/>
      <c r="AB21" s="2070"/>
      <c r="AC21" s="2070"/>
      <c r="AD21" s="2070"/>
      <c r="AE21" s="2070"/>
      <c r="AF21" s="2070"/>
      <c r="AG21" s="2070"/>
      <c r="AH21" s="2070"/>
      <c r="AI21" s="2070"/>
      <c r="AJ21" s="2070"/>
      <c r="AK21" s="2070"/>
      <c r="AL21" s="2070"/>
      <c r="AM21" s="2070"/>
      <c r="AN21" s="2070"/>
      <c r="AO21" s="2070"/>
      <c r="AP21" s="2071"/>
      <c r="AQ21" s="529"/>
      <c r="AR21" s="641"/>
      <c r="AS21" s="664"/>
      <c r="AT21" s="664"/>
      <c r="AU21" s="664"/>
      <c r="AV21" s="664"/>
      <c r="AW21" s="664"/>
      <c r="AX21" s="665"/>
      <c r="AY21" s="666"/>
      <c r="AZ21" s="666"/>
      <c r="BA21" s="666"/>
      <c r="BB21" s="666"/>
      <c r="BC21" s="666"/>
      <c r="BD21" s="666"/>
      <c r="BE21" s="666"/>
      <c r="BF21" s="666"/>
      <c r="BG21" s="666"/>
      <c r="BH21" s="666"/>
      <c r="BI21" s="666"/>
      <c r="BJ21" s="666"/>
      <c r="BK21" s="666"/>
      <c r="BL21" s="666"/>
      <c r="BM21" s="667"/>
      <c r="BN21" s="1975" t="s">
        <v>987</v>
      </c>
      <c r="BO21" s="1975"/>
      <c r="BP21" s="1975"/>
      <c r="BQ21" s="1975"/>
      <c r="BR21" s="1975"/>
      <c r="BS21" s="668"/>
      <c r="BT21" s="669"/>
      <c r="BU21" s="669"/>
      <c r="BV21" s="670" t="s">
        <v>988</v>
      </c>
      <c r="BW21" s="669"/>
      <c r="BX21" s="669"/>
      <c r="BY21" s="669"/>
      <c r="BZ21" s="669"/>
      <c r="CA21" s="669"/>
      <c r="CB21" s="669"/>
      <c r="CC21" s="669"/>
      <c r="CD21" s="669"/>
      <c r="CE21" s="669"/>
      <c r="CF21" s="671"/>
    </row>
    <row r="22" spans="2:84" ht="13.5" customHeight="1">
      <c r="B22" s="641"/>
      <c r="C22" s="2000"/>
      <c r="D22" s="2000"/>
      <c r="E22" s="2000"/>
      <c r="F22" s="2000"/>
      <c r="G22" s="2000"/>
      <c r="H22" s="642"/>
      <c r="I22" s="2072"/>
      <c r="J22" s="2073"/>
      <c r="K22" s="2073"/>
      <c r="L22" s="2073"/>
      <c r="M22" s="2073"/>
      <c r="N22" s="2073"/>
      <c r="O22" s="2073"/>
      <c r="P22" s="2073"/>
      <c r="Q22" s="2073"/>
      <c r="R22" s="2073"/>
      <c r="S22" s="2073"/>
      <c r="T22" s="2073"/>
      <c r="U22" s="2073"/>
      <c r="V22" s="2073"/>
      <c r="W22" s="2073"/>
      <c r="X22" s="2073"/>
      <c r="Y22" s="2073"/>
      <c r="Z22" s="2073"/>
      <c r="AA22" s="2073"/>
      <c r="AB22" s="2073"/>
      <c r="AC22" s="2073"/>
      <c r="AD22" s="2073"/>
      <c r="AE22" s="2073"/>
      <c r="AF22" s="2073"/>
      <c r="AG22" s="2073"/>
      <c r="AH22" s="2073"/>
      <c r="AI22" s="2073"/>
      <c r="AJ22" s="2073"/>
      <c r="AK22" s="2073"/>
      <c r="AL22" s="2073"/>
      <c r="AM22" s="2073"/>
      <c r="AN22" s="2073"/>
      <c r="AO22" s="2073"/>
      <c r="AP22" s="2074"/>
      <c r="AQ22" s="529"/>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0"/>
      <c r="BN22" s="530"/>
      <c r="BO22" s="530"/>
      <c r="BP22" s="530"/>
      <c r="BQ22" s="530"/>
      <c r="BR22" s="530"/>
      <c r="BS22" s="530"/>
      <c r="BT22" s="530"/>
      <c r="BU22" s="530"/>
      <c r="BV22" s="530"/>
      <c r="BW22" s="530"/>
      <c r="BX22" s="530"/>
      <c r="BY22" s="530"/>
      <c r="BZ22" s="530"/>
      <c r="CA22" s="530"/>
      <c r="CB22" s="530"/>
      <c r="CC22" s="530"/>
      <c r="CD22" s="530"/>
      <c r="CE22" s="530"/>
      <c r="CF22" s="530"/>
    </row>
    <row r="23" spans="2:84" ht="13.5" customHeight="1">
      <c r="B23" s="637"/>
      <c r="C23" s="1962" t="s">
        <v>688</v>
      </c>
      <c r="D23" s="1962"/>
      <c r="E23" s="1962"/>
      <c r="F23" s="1962"/>
      <c r="G23" s="1962"/>
      <c r="H23" s="638"/>
      <c r="I23" s="2019" t="s">
        <v>967</v>
      </c>
      <c r="J23" s="2020"/>
      <c r="K23" s="2020"/>
      <c r="L23" s="2020"/>
      <c r="M23" s="2020"/>
      <c r="N23" s="2020"/>
      <c r="O23" s="2020"/>
      <c r="P23" s="2020"/>
      <c r="Q23" s="2020"/>
      <c r="R23" s="2020"/>
      <c r="S23" s="2020"/>
      <c r="T23" s="2020"/>
      <c r="U23" s="2020"/>
      <c r="V23" s="2021"/>
      <c r="W23" s="643"/>
      <c r="X23" s="1962" t="s">
        <v>561</v>
      </c>
      <c r="Y23" s="1962"/>
      <c r="Z23" s="1962"/>
      <c r="AA23" s="1962"/>
      <c r="AB23" s="1962"/>
      <c r="AC23" s="638"/>
      <c r="AD23" s="2019" t="s">
        <v>968</v>
      </c>
      <c r="AE23" s="2041"/>
      <c r="AF23" s="2041"/>
      <c r="AG23" s="2041"/>
      <c r="AH23" s="2041"/>
      <c r="AI23" s="2041"/>
      <c r="AJ23" s="2041"/>
      <c r="AK23" s="2041"/>
      <c r="AL23" s="2041"/>
      <c r="AM23" s="2041"/>
      <c r="AN23" s="2041"/>
      <c r="AO23" s="2041"/>
      <c r="AP23" s="2042"/>
      <c r="AQ23" s="531"/>
      <c r="AR23" s="637"/>
      <c r="AS23" s="1986" t="s">
        <v>956</v>
      </c>
      <c r="AT23" s="1986"/>
      <c r="AU23" s="1986"/>
      <c r="AV23" s="1986"/>
      <c r="AW23" s="1986"/>
      <c r="AX23" s="638"/>
      <c r="AY23" s="1989" t="s">
        <v>989</v>
      </c>
      <c r="AZ23" s="1990"/>
      <c r="BA23" s="1990"/>
      <c r="BB23" s="1990"/>
      <c r="BC23" s="1990"/>
      <c r="BD23" s="1990"/>
      <c r="BE23" s="1990"/>
      <c r="BF23" s="1990"/>
      <c r="BG23" s="1990"/>
      <c r="BH23" s="1991"/>
      <c r="BI23" s="1989" t="s">
        <v>958</v>
      </c>
      <c r="BJ23" s="1990"/>
      <c r="BK23" s="1990"/>
      <c r="BL23" s="1990"/>
      <c r="BM23" s="1990"/>
      <c r="BN23" s="1990"/>
      <c r="BO23" s="1990"/>
      <c r="BP23" s="1990"/>
      <c r="BQ23" s="1990"/>
      <c r="BR23" s="1990"/>
      <c r="BS23" s="1990"/>
      <c r="BT23" s="1990"/>
      <c r="BU23" s="1990"/>
      <c r="BV23" s="1991"/>
      <c r="BW23" s="1989" t="s">
        <v>959</v>
      </c>
      <c r="BX23" s="1990"/>
      <c r="BY23" s="1990"/>
      <c r="BZ23" s="1990"/>
      <c r="CA23" s="1990"/>
      <c r="CB23" s="1990"/>
      <c r="CC23" s="1990"/>
      <c r="CD23" s="1990"/>
      <c r="CE23" s="1990"/>
      <c r="CF23" s="1991"/>
    </row>
    <row r="24" spans="2:84" ht="13.5" customHeight="1">
      <c r="B24" s="641"/>
      <c r="C24" s="1964"/>
      <c r="D24" s="1964"/>
      <c r="E24" s="1964"/>
      <c r="F24" s="1964"/>
      <c r="G24" s="1964"/>
      <c r="H24" s="642"/>
      <c r="I24" s="2022"/>
      <c r="J24" s="2023"/>
      <c r="K24" s="2023"/>
      <c r="L24" s="2023"/>
      <c r="M24" s="2023"/>
      <c r="N24" s="2023"/>
      <c r="O24" s="2023"/>
      <c r="P24" s="2023"/>
      <c r="Q24" s="2023"/>
      <c r="R24" s="2023"/>
      <c r="S24" s="2023"/>
      <c r="T24" s="2023"/>
      <c r="U24" s="2023"/>
      <c r="V24" s="2024"/>
      <c r="W24" s="645"/>
      <c r="X24" s="1963"/>
      <c r="Y24" s="1963"/>
      <c r="Z24" s="1963"/>
      <c r="AA24" s="1963"/>
      <c r="AB24" s="1963"/>
      <c r="AC24" s="640"/>
      <c r="AD24" s="2085"/>
      <c r="AE24" s="2083"/>
      <c r="AF24" s="2083"/>
      <c r="AG24" s="2083"/>
      <c r="AH24" s="2083"/>
      <c r="AI24" s="2083"/>
      <c r="AJ24" s="2083"/>
      <c r="AK24" s="2083"/>
      <c r="AL24" s="2083"/>
      <c r="AM24" s="2083"/>
      <c r="AN24" s="2083"/>
      <c r="AO24" s="2083"/>
      <c r="AP24" s="2084"/>
      <c r="AQ24" s="531"/>
      <c r="AR24" s="639"/>
      <c r="AS24" s="1987"/>
      <c r="AT24" s="1987"/>
      <c r="AU24" s="1987"/>
      <c r="AV24" s="1987"/>
      <c r="AW24" s="1987"/>
      <c r="AX24" s="640"/>
      <c r="AY24" s="1992"/>
      <c r="AZ24" s="1993"/>
      <c r="BA24" s="1993"/>
      <c r="BB24" s="1993"/>
      <c r="BC24" s="1993"/>
      <c r="BD24" s="1993"/>
      <c r="BE24" s="1993"/>
      <c r="BF24" s="1993"/>
      <c r="BG24" s="1993"/>
      <c r="BH24" s="1994"/>
      <c r="BI24" s="1992"/>
      <c r="BJ24" s="1993"/>
      <c r="BK24" s="1993"/>
      <c r="BL24" s="1993"/>
      <c r="BM24" s="1993"/>
      <c r="BN24" s="1993"/>
      <c r="BO24" s="1993"/>
      <c r="BP24" s="1993"/>
      <c r="BQ24" s="1993"/>
      <c r="BR24" s="1993"/>
      <c r="BS24" s="1993"/>
      <c r="BT24" s="1993"/>
      <c r="BU24" s="1993"/>
      <c r="BV24" s="1994"/>
      <c r="BW24" s="1992"/>
      <c r="BX24" s="1993"/>
      <c r="BY24" s="1993"/>
      <c r="BZ24" s="1993"/>
      <c r="CA24" s="1993"/>
      <c r="CB24" s="1993"/>
      <c r="CC24" s="1993"/>
      <c r="CD24" s="1993"/>
      <c r="CE24" s="1993"/>
      <c r="CF24" s="1994"/>
    </row>
    <row r="25" spans="2:84" ht="13.5" customHeight="1">
      <c r="B25" s="639"/>
      <c r="C25" s="1963" t="s">
        <v>723</v>
      </c>
      <c r="D25" s="1963"/>
      <c r="E25" s="1963"/>
      <c r="F25" s="1963"/>
      <c r="G25" s="1963"/>
      <c r="H25" s="640"/>
      <c r="I25" s="2050" t="s">
        <v>971</v>
      </c>
      <c r="J25" s="2051"/>
      <c r="K25" s="2051"/>
      <c r="L25" s="2051"/>
      <c r="M25" s="2051"/>
      <c r="N25" s="2051"/>
      <c r="O25" s="2051"/>
      <c r="P25" s="2051"/>
      <c r="Q25" s="2051"/>
      <c r="R25" s="2051"/>
      <c r="S25" s="2051"/>
      <c r="T25" s="2051"/>
      <c r="U25" s="2051"/>
      <c r="V25" s="2052"/>
      <c r="W25" s="645"/>
      <c r="X25" s="1963"/>
      <c r="Y25" s="1963"/>
      <c r="Z25" s="1963"/>
      <c r="AA25" s="1963"/>
      <c r="AB25" s="1963"/>
      <c r="AC25" s="640"/>
      <c r="AD25" s="2082" t="s">
        <v>969</v>
      </c>
      <c r="AE25" s="2083"/>
      <c r="AF25" s="2083"/>
      <c r="AG25" s="2083"/>
      <c r="AH25" s="2083"/>
      <c r="AI25" s="2083"/>
      <c r="AJ25" s="2083"/>
      <c r="AK25" s="2083"/>
      <c r="AL25" s="2083"/>
      <c r="AM25" s="2083"/>
      <c r="AN25" s="2083"/>
      <c r="AO25" s="2083"/>
      <c r="AP25" s="2084"/>
      <c r="AQ25" s="531"/>
      <c r="AR25" s="639"/>
      <c r="AS25" s="1987"/>
      <c r="AT25" s="1987"/>
      <c r="AU25" s="1987"/>
      <c r="AV25" s="1987"/>
      <c r="AW25" s="1987"/>
      <c r="AX25" s="640"/>
      <c r="AY25" s="2025" t="s">
        <v>962</v>
      </c>
      <c r="AZ25" s="2026"/>
      <c r="BA25" s="2026"/>
      <c r="BB25" s="2026"/>
      <c r="BC25" s="2026"/>
      <c r="BD25" s="2026"/>
      <c r="BE25" s="2026"/>
      <c r="BF25" s="2026"/>
      <c r="BG25" s="2026"/>
      <c r="BH25" s="2027"/>
      <c r="BI25" s="2028" t="s">
        <v>963</v>
      </c>
      <c r="BJ25" s="2029"/>
      <c r="BK25" s="2029"/>
      <c r="BL25" s="2029"/>
      <c r="BM25" s="2029"/>
      <c r="BN25" s="2030" t="s">
        <v>964</v>
      </c>
      <c r="BO25" s="2031"/>
      <c r="BP25" s="2031"/>
      <c r="BQ25" s="2031"/>
      <c r="BR25" s="2031"/>
      <c r="BS25" s="2031"/>
      <c r="BT25" s="2031"/>
      <c r="BU25" s="2031"/>
      <c r="BV25" s="2032"/>
      <c r="BW25" s="2025" t="s">
        <v>965</v>
      </c>
      <c r="BX25" s="2035"/>
      <c r="BY25" s="2035"/>
      <c r="BZ25" s="2035"/>
      <c r="CA25" s="2035"/>
      <c r="CB25" s="2035"/>
      <c r="CC25" s="2035"/>
      <c r="CD25" s="2035"/>
      <c r="CE25" s="2035"/>
      <c r="CF25" s="2036"/>
    </row>
    <row r="26" spans="2:84" ht="13.5" customHeight="1">
      <c r="B26" s="641"/>
      <c r="C26" s="1964"/>
      <c r="D26" s="1964"/>
      <c r="E26" s="1964"/>
      <c r="F26" s="1964"/>
      <c r="G26" s="1964"/>
      <c r="H26" s="642"/>
      <c r="I26" s="2053"/>
      <c r="J26" s="2054"/>
      <c r="K26" s="2054"/>
      <c r="L26" s="2054"/>
      <c r="M26" s="2054"/>
      <c r="N26" s="2054"/>
      <c r="O26" s="2054"/>
      <c r="P26" s="2054"/>
      <c r="Q26" s="2054"/>
      <c r="R26" s="2054"/>
      <c r="S26" s="2054"/>
      <c r="T26" s="2054"/>
      <c r="U26" s="2054"/>
      <c r="V26" s="2055"/>
      <c r="W26" s="644"/>
      <c r="X26" s="1964"/>
      <c r="Y26" s="1964"/>
      <c r="Z26" s="1964"/>
      <c r="AA26" s="1964"/>
      <c r="AB26" s="1964"/>
      <c r="AC26" s="642"/>
      <c r="AD26" s="2058"/>
      <c r="AE26" s="2046"/>
      <c r="AF26" s="2046"/>
      <c r="AG26" s="2046"/>
      <c r="AH26" s="2046"/>
      <c r="AI26" s="2046"/>
      <c r="AJ26" s="2046"/>
      <c r="AK26" s="2046"/>
      <c r="AL26" s="2046"/>
      <c r="AM26" s="2046"/>
      <c r="AN26" s="2046"/>
      <c r="AO26" s="2046"/>
      <c r="AP26" s="2047"/>
      <c r="AQ26" s="522"/>
      <c r="AR26" s="639"/>
      <c r="AS26" s="1987"/>
      <c r="AT26" s="1987"/>
      <c r="AU26" s="1987"/>
      <c r="AV26" s="1987"/>
      <c r="AW26" s="1987"/>
      <c r="AX26" s="640"/>
      <c r="AY26" s="1995"/>
      <c r="AZ26" s="1996"/>
      <c r="BA26" s="1996"/>
      <c r="BB26" s="1996"/>
      <c r="BC26" s="1996"/>
      <c r="BD26" s="1996"/>
      <c r="BE26" s="1996"/>
      <c r="BF26" s="1996"/>
      <c r="BG26" s="1996"/>
      <c r="BH26" s="1997"/>
      <c r="BI26" s="2039" t="s">
        <v>966</v>
      </c>
      <c r="BJ26" s="2040"/>
      <c r="BK26" s="2040"/>
      <c r="BL26" s="2040"/>
      <c r="BM26" s="2040"/>
      <c r="BN26" s="2033"/>
      <c r="BO26" s="2033"/>
      <c r="BP26" s="2033"/>
      <c r="BQ26" s="2033"/>
      <c r="BR26" s="2033"/>
      <c r="BS26" s="2033"/>
      <c r="BT26" s="2033"/>
      <c r="BU26" s="2033"/>
      <c r="BV26" s="2034"/>
      <c r="BW26" s="2037"/>
      <c r="BX26" s="1975"/>
      <c r="BY26" s="1975"/>
      <c r="BZ26" s="1975"/>
      <c r="CA26" s="1975"/>
      <c r="CB26" s="1975"/>
      <c r="CC26" s="1975"/>
      <c r="CD26" s="1975"/>
      <c r="CE26" s="1975"/>
      <c r="CF26" s="2038"/>
    </row>
    <row r="27" spans="2:84" ht="13.5" customHeight="1">
      <c r="B27" s="521"/>
      <c r="C27" s="521"/>
      <c r="D27" s="521"/>
      <c r="E27" s="521"/>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8"/>
      <c r="AR27" s="639"/>
      <c r="AS27" s="1987"/>
      <c r="AT27" s="1987"/>
      <c r="AU27" s="1987"/>
      <c r="AV27" s="1987"/>
      <c r="AW27" s="1987"/>
      <c r="AX27" s="640"/>
      <c r="AY27" s="2001" t="s">
        <v>962</v>
      </c>
      <c r="AZ27" s="2002"/>
      <c r="BA27" s="2002"/>
      <c r="BB27" s="2002"/>
      <c r="BC27" s="2002"/>
      <c r="BD27" s="2002"/>
      <c r="BE27" s="2002"/>
      <c r="BF27" s="2002"/>
      <c r="BG27" s="2002"/>
      <c r="BH27" s="2003"/>
      <c r="BI27" s="2007" t="s">
        <v>963</v>
      </c>
      <c r="BJ27" s="2008"/>
      <c r="BK27" s="2008"/>
      <c r="BL27" s="2008"/>
      <c r="BM27" s="2008"/>
      <c r="BN27" s="2009" t="s">
        <v>964</v>
      </c>
      <c r="BO27" s="2010"/>
      <c r="BP27" s="2010"/>
      <c r="BQ27" s="2010"/>
      <c r="BR27" s="2010"/>
      <c r="BS27" s="2010"/>
      <c r="BT27" s="2010"/>
      <c r="BU27" s="2010"/>
      <c r="BV27" s="2011"/>
      <c r="BW27" s="2001" t="s">
        <v>965</v>
      </c>
      <c r="BX27" s="2014"/>
      <c r="BY27" s="2014"/>
      <c r="BZ27" s="2014"/>
      <c r="CA27" s="2014"/>
      <c r="CB27" s="2014"/>
      <c r="CC27" s="2014"/>
      <c r="CD27" s="2014"/>
      <c r="CE27" s="2014"/>
      <c r="CF27" s="2015"/>
    </row>
    <row r="28" spans="2:84" ht="13.5" customHeight="1">
      <c r="B28" s="637"/>
      <c r="C28" s="1986" t="s">
        <v>990</v>
      </c>
      <c r="D28" s="1986"/>
      <c r="E28" s="1986"/>
      <c r="F28" s="1986"/>
      <c r="G28" s="1986"/>
      <c r="H28" s="638"/>
      <c r="I28" s="672" t="s">
        <v>1192</v>
      </c>
      <c r="J28" s="1962" t="s">
        <v>991</v>
      </c>
      <c r="K28" s="1962"/>
      <c r="L28" s="1962"/>
      <c r="M28" s="1962"/>
      <c r="N28" s="673"/>
      <c r="O28" s="1989" t="s">
        <v>992</v>
      </c>
      <c r="P28" s="1990"/>
      <c r="Q28" s="1990"/>
      <c r="R28" s="1990"/>
      <c r="S28" s="1990"/>
      <c r="T28" s="1990"/>
      <c r="U28" s="1990"/>
      <c r="V28" s="1990"/>
      <c r="W28" s="1990"/>
      <c r="X28" s="1990"/>
      <c r="Y28" s="1990"/>
      <c r="Z28" s="1990"/>
      <c r="AA28" s="1990"/>
      <c r="AB28" s="1990"/>
      <c r="AC28" s="1991"/>
      <c r="AD28" s="1989" t="s">
        <v>993</v>
      </c>
      <c r="AE28" s="1990"/>
      <c r="AF28" s="1990"/>
      <c r="AG28" s="1990"/>
      <c r="AH28" s="1990"/>
      <c r="AI28" s="1990"/>
      <c r="AJ28" s="1990"/>
      <c r="AK28" s="1990"/>
      <c r="AL28" s="1990"/>
      <c r="AM28" s="1990"/>
      <c r="AN28" s="1990"/>
      <c r="AO28" s="1990"/>
      <c r="AP28" s="1991"/>
      <c r="AQ28" s="528"/>
      <c r="AR28" s="641"/>
      <c r="AS28" s="1988"/>
      <c r="AT28" s="1988"/>
      <c r="AU28" s="1988"/>
      <c r="AV28" s="1988"/>
      <c r="AW28" s="1988"/>
      <c r="AX28" s="642"/>
      <c r="AY28" s="2004"/>
      <c r="AZ28" s="2005"/>
      <c r="BA28" s="2005"/>
      <c r="BB28" s="2005"/>
      <c r="BC28" s="2005"/>
      <c r="BD28" s="2005"/>
      <c r="BE28" s="2005"/>
      <c r="BF28" s="2005"/>
      <c r="BG28" s="2005"/>
      <c r="BH28" s="2006"/>
      <c r="BI28" s="2043" t="s">
        <v>966</v>
      </c>
      <c r="BJ28" s="2044"/>
      <c r="BK28" s="2044"/>
      <c r="BL28" s="2044"/>
      <c r="BM28" s="2044"/>
      <c r="BN28" s="2012"/>
      <c r="BO28" s="2012"/>
      <c r="BP28" s="2012"/>
      <c r="BQ28" s="2012"/>
      <c r="BR28" s="2012"/>
      <c r="BS28" s="2012"/>
      <c r="BT28" s="2012"/>
      <c r="BU28" s="2012"/>
      <c r="BV28" s="2013"/>
      <c r="BW28" s="2016"/>
      <c r="BX28" s="2017"/>
      <c r="BY28" s="2017"/>
      <c r="BZ28" s="2017"/>
      <c r="CA28" s="2017"/>
      <c r="CB28" s="2017"/>
      <c r="CC28" s="2017"/>
      <c r="CD28" s="2017"/>
      <c r="CE28" s="2017"/>
      <c r="CF28" s="2018"/>
    </row>
    <row r="29" spans="2:84" ht="13.5" customHeight="1">
      <c r="B29" s="639"/>
      <c r="C29" s="1987"/>
      <c r="D29" s="1987"/>
      <c r="E29" s="1987"/>
      <c r="F29" s="1987"/>
      <c r="G29" s="1987"/>
      <c r="H29" s="640"/>
      <c r="I29" s="674"/>
      <c r="J29" s="1964"/>
      <c r="K29" s="1964"/>
      <c r="L29" s="1964"/>
      <c r="M29" s="1964"/>
      <c r="N29" s="675"/>
      <c r="O29" s="1992"/>
      <c r="P29" s="1993"/>
      <c r="Q29" s="1993"/>
      <c r="R29" s="1993"/>
      <c r="S29" s="1993"/>
      <c r="T29" s="1993"/>
      <c r="U29" s="1993"/>
      <c r="V29" s="1993"/>
      <c r="W29" s="1993"/>
      <c r="X29" s="1993"/>
      <c r="Y29" s="1993"/>
      <c r="Z29" s="1993"/>
      <c r="AA29" s="1993"/>
      <c r="AB29" s="1993"/>
      <c r="AC29" s="1994"/>
      <c r="AD29" s="1992"/>
      <c r="AE29" s="1993"/>
      <c r="AF29" s="1993"/>
      <c r="AG29" s="1993"/>
      <c r="AH29" s="1993"/>
      <c r="AI29" s="1993"/>
      <c r="AJ29" s="1993"/>
      <c r="AK29" s="1993"/>
      <c r="AL29" s="1993"/>
      <c r="AM29" s="1993"/>
      <c r="AN29" s="1993"/>
      <c r="AO29" s="1993"/>
      <c r="AP29" s="1994"/>
      <c r="AQ29" s="532"/>
      <c r="AR29" s="521"/>
      <c r="AS29" s="521"/>
      <c r="AT29" s="521"/>
      <c r="AU29" s="521"/>
      <c r="AV29" s="521"/>
      <c r="AW29" s="521"/>
      <c r="AX29" s="521"/>
      <c r="AY29" s="521"/>
      <c r="AZ29" s="521"/>
      <c r="BA29" s="521"/>
      <c r="BB29" s="521"/>
      <c r="BC29" s="521"/>
      <c r="BD29" s="521"/>
      <c r="BE29" s="521"/>
      <c r="BF29" s="521"/>
      <c r="BG29" s="521"/>
      <c r="BH29" s="521"/>
      <c r="BI29" s="521"/>
      <c r="BJ29" s="521"/>
      <c r="BK29" s="521"/>
      <c r="BL29" s="521"/>
      <c r="BM29" s="521"/>
      <c r="BN29" s="521"/>
      <c r="BO29" s="521"/>
      <c r="BP29" s="521"/>
      <c r="BQ29" s="521"/>
      <c r="BR29" s="521"/>
      <c r="BS29" s="521"/>
      <c r="BT29" s="521"/>
      <c r="BU29" s="521"/>
      <c r="BV29" s="521"/>
      <c r="BW29" s="521"/>
      <c r="BX29" s="521"/>
      <c r="BY29" s="521"/>
      <c r="BZ29" s="521"/>
      <c r="CA29" s="521"/>
      <c r="CB29" s="521"/>
      <c r="CC29" s="521"/>
      <c r="CD29" s="521"/>
      <c r="CE29" s="521"/>
      <c r="CF29" s="521"/>
    </row>
    <row r="30" spans="2:84" ht="13.5" customHeight="1">
      <c r="B30" s="639"/>
      <c r="C30" s="1987"/>
      <c r="D30" s="1987"/>
      <c r="E30" s="1987"/>
      <c r="F30" s="1987"/>
      <c r="G30" s="1987"/>
      <c r="H30" s="640"/>
      <c r="I30" s="637"/>
      <c r="J30" s="1962" t="s">
        <v>994</v>
      </c>
      <c r="K30" s="1962"/>
      <c r="L30" s="1962"/>
      <c r="M30" s="1962"/>
      <c r="N30" s="638"/>
      <c r="O30" s="1965"/>
      <c r="P30" s="1966"/>
      <c r="Q30" s="1966"/>
      <c r="R30" s="1966"/>
      <c r="S30" s="1966"/>
      <c r="T30" s="1966"/>
      <c r="U30" s="1966"/>
      <c r="V30" s="1966"/>
      <c r="W30" s="1966"/>
      <c r="X30" s="1966"/>
      <c r="Y30" s="1966"/>
      <c r="Z30" s="1966"/>
      <c r="AA30" s="1966"/>
      <c r="AB30" s="1966"/>
      <c r="AC30" s="1967"/>
      <c r="AD30" s="1965"/>
      <c r="AE30" s="1966"/>
      <c r="AF30" s="1966"/>
      <c r="AG30" s="1966"/>
      <c r="AH30" s="1966"/>
      <c r="AI30" s="1966"/>
      <c r="AJ30" s="1966"/>
      <c r="AK30" s="1966"/>
      <c r="AL30" s="1966"/>
      <c r="AM30" s="1966"/>
      <c r="AN30" s="1966"/>
      <c r="AO30" s="1966"/>
      <c r="AP30" s="1967"/>
      <c r="AQ30" s="532"/>
      <c r="AR30" s="637"/>
      <c r="AS30" s="2091" t="s">
        <v>1193</v>
      </c>
      <c r="AT30" s="2091"/>
      <c r="AU30" s="2091"/>
      <c r="AV30" s="2091"/>
      <c r="AW30" s="2091"/>
      <c r="AX30" s="638"/>
      <c r="AY30" s="676" t="s">
        <v>1194</v>
      </c>
      <c r="AZ30" s="2094" t="s">
        <v>996</v>
      </c>
      <c r="BA30" s="2094"/>
      <c r="BB30" s="2094"/>
      <c r="BC30" s="2094"/>
      <c r="BD30" s="673"/>
      <c r="BE30" s="2094" t="s">
        <v>997</v>
      </c>
      <c r="BF30" s="2094"/>
      <c r="BG30" s="2094"/>
      <c r="BH30" s="2094"/>
      <c r="BI30" s="2094"/>
      <c r="BJ30" s="2094"/>
      <c r="BK30" s="2094"/>
      <c r="BL30" s="2094"/>
      <c r="BM30" s="2094"/>
      <c r="BN30" s="2094"/>
      <c r="BO30" s="2097" t="s">
        <v>998</v>
      </c>
      <c r="BP30" s="2097"/>
      <c r="BQ30" s="2097"/>
      <c r="BR30" s="2097"/>
      <c r="BS30" s="2097"/>
      <c r="BT30" s="2097"/>
      <c r="BU30" s="2097"/>
      <c r="BV30" s="2097"/>
      <c r="BW30" s="2097"/>
      <c r="BX30" s="2094" t="s">
        <v>999</v>
      </c>
      <c r="BY30" s="2094"/>
      <c r="BZ30" s="2094"/>
      <c r="CA30" s="2094"/>
      <c r="CB30" s="2094"/>
      <c r="CC30" s="2094"/>
      <c r="CD30" s="2094"/>
      <c r="CE30" s="2094"/>
      <c r="CF30" s="2098"/>
    </row>
    <row r="31" spans="2:84" ht="13.5" customHeight="1">
      <c r="B31" s="639"/>
      <c r="C31" s="1987"/>
      <c r="D31" s="1987"/>
      <c r="E31" s="1987"/>
      <c r="F31" s="1987"/>
      <c r="G31" s="1987"/>
      <c r="H31" s="640"/>
      <c r="I31" s="641"/>
      <c r="J31" s="1964"/>
      <c r="K31" s="1964"/>
      <c r="L31" s="1964"/>
      <c r="M31" s="1964"/>
      <c r="N31" s="642"/>
      <c r="O31" s="1971"/>
      <c r="P31" s="1972"/>
      <c r="Q31" s="1972"/>
      <c r="R31" s="1972"/>
      <c r="S31" s="1972"/>
      <c r="T31" s="1972"/>
      <c r="U31" s="1972"/>
      <c r="V31" s="1972"/>
      <c r="W31" s="1972"/>
      <c r="X31" s="1972"/>
      <c r="Y31" s="1972"/>
      <c r="Z31" s="1972"/>
      <c r="AA31" s="1972"/>
      <c r="AB31" s="1972"/>
      <c r="AC31" s="1973"/>
      <c r="AD31" s="1971"/>
      <c r="AE31" s="1972"/>
      <c r="AF31" s="1972"/>
      <c r="AG31" s="1972"/>
      <c r="AH31" s="1972"/>
      <c r="AI31" s="1972"/>
      <c r="AJ31" s="1972"/>
      <c r="AK31" s="1972"/>
      <c r="AL31" s="1972"/>
      <c r="AM31" s="1972"/>
      <c r="AN31" s="1972"/>
      <c r="AO31" s="1972"/>
      <c r="AP31" s="1973"/>
      <c r="AQ31" s="532"/>
      <c r="AR31" s="639"/>
      <c r="AS31" s="2092"/>
      <c r="AT31" s="2092"/>
      <c r="AU31" s="2092"/>
      <c r="AV31" s="2092"/>
      <c r="AW31" s="2092"/>
      <c r="AX31" s="640"/>
      <c r="AY31" s="677"/>
      <c r="AZ31" s="2095"/>
      <c r="BA31" s="2095"/>
      <c r="BB31" s="2095"/>
      <c r="BC31" s="2095"/>
      <c r="BD31" s="678"/>
      <c r="BE31" s="2096"/>
      <c r="BF31" s="2096"/>
      <c r="BG31" s="2096"/>
      <c r="BH31" s="2096"/>
      <c r="BI31" s="2096"/>
      <c r="BJ31" s="2096"/>
      <c r="BK31" s="2096"/>
      <c r="BL31" s="2096"/>
      <c r="BM31" s="2096"/>
      <c r="BN31" s="2096"/>
      <c r="BO31" s="2097"/>
      <c r="BP31" s="2097"/>
      <c r="BQ31" s="2097"/>
      <c r="BR31" s="2097"/>
      <c r="BS31" s="2097"/>
      <c r="BT31" s="2097"/>
      <c r="BU31" s="2097"/>
      <c r="BV31" s="2097"/>
      <c r="BW31" s="2097"/>
      <c r="BX31" s="2096"/>
      <c r="BY31" s="2096"/>
      <c r="BZ31" s="2096"/>
      <c r="CA31" s="2096"/>
      <c r="CB31" s="2096"/>
      <c r="CC31" s="2096"/>
      <c r="CD31" s="2096"/>
      <c r="CE31" s="2096"/>
      <c r="CF31" s="2099"/>
    </row>
    <row r="32" spans="2:84" ht="13.5" customHeight="1">
      <c r="B32" s="639"/>
      <c r="C32" s="1987"/>
      <c r="D32" s="1987"/>
      <c r="E32" s="1987"/>
      <c r="F32" s="1987"/>
      <c r="G32" s="1987"/>
      <c r="H32" s="640"/>
      <c r="I32" s="639"/>
      <c r="J32" s="1962" t="s">
        <v>1000</v>
      </c>
      <c r="K32" s="1962"/>
      <c r="L32" s="1962"/>
      <c r="M32" s="1962"/>
      <c r="N32" s="640"/>
      <c r="O32" s="1965"/>
      <c r="P32" s="1966"/>
      <c r="Q32" s="1966"/>
      <c r="R32" s="1966"/>
      <c r="S32" s="1966"/>
      <c r="T32" s="1966"/>
      <c r="U32" s="1966"/>
      <c r="V32" s="1966"/>
      <c r="W32" s="1966"/>
      <c r="X32" s="1966"/>
      <c r="Y32" s="1966"/>
      <c r="Z32" s="1966"/>
      <c r="AA32" s="1966"/>
      <c r="AB32" s="1966"/>
      <c r="AC32" s="1967"/>
      <c r="AD32" s="1965"/>
      <c r="AE32" s="1966"/>
      <c r="AF32" s="1966"/>
      <c r="AG32" s="1966"/>
      <c r="AH32" s="1966"/>
      <c r="AI32" s="1966"/>
      <c r="AJ32" s="1966"/>
      <c r="AK32" s="1966"/>
      <c r="AL32" s="1966"/>
      <c r="AM32" s="1966"/>
      <c r="AN32" s="1966"/>
      <c r="AO32" s="1966"/>
      <c r="AP32" s="1967"/>
      <c r="AQ32" s="532"/>
      <c r="AR32" s="639"/>
      <c r="AS32" s="2092"/>
      <c r="AT32" s="2092"/>
      <c r="AU32" s="2092"/>
      <c r="AV32" s="2092"/>
      <c r="AW32" s="2092"/>
      <c r="AX32" s="640"/>
      <c r="AY32" s="679"/>
      <c r="AZ32" s="2095"/>
      <c r="BA32" s="2095"/>
      <c r="BB32" s="2095"/>
      <c r="BC32" s="2095"/>
      <c r="BD32" s="640"/>
      <c r="BE32" s="2086" t="s">
        <v>1001</v>
      </c>
      <c r="BF32" s="2086"/>
      <c r="BG32" s="2086"/>
      <c r="BH32" s="2086"/>
      <c r="BI32" s="2086"/>
      <c r="BJ32" s="2086"/>
      <c r="BK32" s="2086"/>
      <c r="BL32" s="2086"/>
      <c r="BM32" s="2086"/>
      <c r="BN32" s="2086"/>
      <c r="BO32" s="2088" t="s">
        <v>1001</v>
      </c>
      <c r="BP32" s="2088"/>
      <c r="BQ32" s="2088"/>
      <c r="BR32" s="2088"/>
      <c r="BS32" s="2088"/>
      <c r="BT32" s="2088"/>
      <c r="BU32" s="2088"/>
      <c r="BV32" s="2088"/>
      <c r="BW32" s="2088"/>
      <c r="BX32" s="2086" t="s">
        <v>1001</v>
      </c>
      <c r="BY32" s="2086"/>
      <c r="BZ32" s="2086"/>
      <c r="CA32" s="2086"/>
      <c r="CB32" s="2086"/>
      <c r="CC32" s="2086"/>
      <c r="CD32" s="2086"/>
      <c r="CE32" s="2086"/>
      <c r="CF32" s="2089"/>
    </row>
    <row r="33" spans="2:84" ht="13.5" customHeight="1">
      <c r="B33" s="641"/>
      <c r="C33" s="1988"/>
      <c r="D33" s="1988"/>
      <c r="E33" s="1988"/>
      <c r="F33" s="1988"/>
      <c r="G33" s="1988"/>
      <c r="H33" s="642"/>
      <c r="I33" s="641"/>
      <c r="J33" s="1964"/>
      <c r="K33" s="1964"/>
      <c r="L33" s="1964"/>
      <c r="M33" s="1964"/>
      <c r="N33" s="642"/>
      <c r="O33" s="1971"/>
      <c r="P33" s="1972"/>
      <c r="Q33" s="1972"/>
      <c r="R33" s="1972"/>
      <c r="S33" s="1972"/>
      <c r="T33" s="1972"/>
      <c r="U33" s="1972"/>
      <c r="V33" s="1972"/>
      <c r="W33" s="1972"/>
      <c r="X33" s="1972"/>
      <c r="Y33" s="1972"/>
      <c r="Z33" s="1972"/>
      <c r="AA33" s="1972"/>
      <c r="AB33" s="1972"/>
      <c r="AC33" s="1973"/>
      <c r="AD33" s="1971"/>
      <c r="AE33" s="1972"/>
      <c r="AF33" s="1972"/>
      <c r="AG33" s="1972"/>
      <c r="AH33" s="1972"/>
      <c r="AI33" s="1972"/>
      <c r="AJ33" s="1972"/>
      <c r="AK33" s="1972"/>
      <c r="AL33" s="1972"/>
      <c r="AM33" s="1972"/>
      <c r="AN33" s="1972"/>
      <c r="AO33" s="1972"/>
      <c r="AP33" s="1973"/>
      <c r="AQ33" s="522"/>
      <c r="AR33" s="639"/>
      <c r="AS33" s="2092"/>
      <c r="AT33" s="2092"/>
      <c r="AU33" s="2092"/>
      <c r="AV33" s="2092"/>
      <c r="AW33" s="2092"/>
      <c r="AX33" s="640"/>
      <c r="AY33" s="679"/>
      <c r="AZ33" s="2095"/>
      <c r="BA33" s="2095"/>
      <c r="BB33" s="2095"/>
      <c r="BC33" s="2095"/>
      <c r="BD33" s="640"/>
      <c r="BE33" s="2087"/>
      <c r="BF33" s="2087"/>
      <c r="BG33" s="2087"/>
      <c r="BH33" s="2087"/>
      <c r="BI33" s="2087"/>
      <c r="BJ33" s="2087"/>
      <c r="BK33" s="2087"/>
      <c r="BL33" s="2087"/>
      <c r="BM33" s="2087"/>
      <c r="BN33" s="2087"/>
      <c r="BO33" s="2088"/>
      <c r="BP33" s="2088"/>
      <c r="BQ33" s="2088"/>
      <c r="BR33" s="2088"/>
      <c r="BS33" s="2088"/>
      <c r="BT33" s="2088"/>
      <c r="BU33" s="2088"/>
      <c r="BV33" s="2088"/>
      <c r="BW33" s="2088"/>
      <c r="BX33" s="2087"/>
      <c r="BY33" s="2087"/>
      <c r="BZ33" s="2087"/>
      <c r="CA33" s="2087"/>
      <c r="CB33" s="2087"/>
      <c r="CC33" s="2087"/>
      <c r="CD33" s="2087"/>
      <c r="CE33" s="2087"/>
      <c r="CF33" s="2090"/>
    </row>
    <row r="34" spans="2:84" ht="13.5" customHeight="1">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2"/>
      <c r="AR34" s="639"/>
      <c r="AS34" s="2092"/>
      <c r="AT34" s="2092"/>
      <c r="AU34" s="2092"/>
      <c r="AV34" s="2092"/>
      <c r="AW34" s="2092"/>
      <c r="AX34" s="640"/>
      <c r="AY34" s="2100" t="s">
        <v>1002</v>
      </c>
      <c r="AZ34" s="2101"/>
      <c r="BA34" s="2101"/>
      <c r="BB34" s="2101"/>
      <c r="BC34" s="2101"/>
      <c r="BD34" s="2102"/>
      <c r="BE34" s="1989" t="s">
        <v>1003</v>
      </c>
      <c r="BF34" s="1990"/>
      <c r="BG34" s="1990"/>
      <c r="BH34" s="1990"/>
      <c r="BI34" s="1990"/>
      <c r="BJ34" s="1990"/>
      <c r="BK34" s="1990"/>
      <c r="BL34" s="1989" t="s">
        <v>997</v>
      </c>
      <c r="BM34" s="1990"/>
      <c r="BN34" s="1990"/>
      <c r="BO34" s="1990"/>
      <c r="BP34" s="1990"/>
      <c r="BQ34" s="1990"/>
      <c r="BR34" s="1990"/>
      <c r="BS34" s="1991"/>
      <c r="BT34" s="1989" t="s">
        <v>998</v>
      </c>
      <c r="BU34" s="1990"/>
      <c r="BV34" s="1990"/>
      <c r="BW34" s="1990"/>
      <c r="BX34" s="1990"/>
      <c r="BY34" s="1990"/>
      <c r="BZ34" s="1991"/>
      <c r="CA34" s="1989" t="s">
        <v>999</v>
      </c>
      <c r="CB34" s="1990"/>
      <c r="CC34" s="1990"/>
      <c r="CD34" s="1990"/>
      <c r="CE34" s="1990"/>
      <c r="CF34" s="1991"/>
    </row>
    <row r="35" spans="2:84" ht="13.5" customHeight="1">
      <c r="B35" s="637"/>
      <c r="C35" s="2094" t="s">
        <v>995</v>
      </c>
      <c r="D35" s="2094"/>
      <c r="E35" s="2094"/>
      <c r="F35" s="2094"/>
      <c r="G35" s="2094"/>
      <c r="H35" s="638"/>
      <c r="I35" s="676" t="s">
        <v>1194</v>
      </c>
      <c r="J35" s="2094" t="s">
        <v>996</v>
      </c>
      <c r="K35" s="2094"/>
      <c r="L35" s="2094"/>
      <c r="M35" s="2094"/>
      <c r="N35" s="673"/>
      <c r="O35" s="2100" t="s">
        <v>997</v>
      </c>
      <c r="P35" s="2094"/>
      <c r="Q35" s="2094"/>
      <c r="R35" s="2094"/>
      <c r="S35" s="2094"/>
      <c r="T35" s="2094"/>
      <c r="U35" s="2094"/>
      <c r="V35" s="2094"/>
      <c r="W35" s="2094"/>
      <c r="X35" s="2098"/>
      <c r="Y35" s="2097" t="s">
        <v>998</v>
      </c>
      <c r="Z35" s="2097"/>
      <c r="AA35" s="2097"/>
      <c r="AB35" s="2097"/>
      <c r="AC35" s="2097"/>
      <c r="AD35" s="2097"/>
      <c r="AE35" s="2097"/>
      <c r="AF35" s="2097"/>
      <c r="AG35" s="2097"/>
      <c r="AH35" s="2094" t="s">
        <v>999</v>
      </c>
      <c r="AI35" s="2094"/>
      <c r="AJ35" s="2094"/>
      <c r="AK35" s="2094"/>
      <c r="AL35" s="2094"/>
      <c r="AM35" s="2094"/>
      <c r="AN35" s="2094"/>
      <c r="AO35" s="2094"/>
      <c r="AP35" s="2098"/>
      <c r="AQ35" s="522"/>
      <c r="AR35" s="639"/>
      <c r="AS35" s="2092"/>
      <c r="AT35" s="2092"/>
      <c r="AU35" s="2092"/>
      <c r="AV35" s="2092"/>
      <c r="AW35" s="2092"/>
      <c r="AX35" s="640"/>
      <c r="AY35" s="2103"/>
      <c r="AZ35" s="2104"/>
      <c r="BA35" s="2104"/>
      <c r="BB35" s="2104"/>
      <c r="BC35" s="2104"/>
      <c r="BD35" s="2105"/>
      <c r="BE35" s="1992"/>
      <c r="BF35" s="1993"/>
      <c r="BG35" s="1993"/>
      <c r="BH35" s="1993"/>
      <c r="BI35" s="1993"/>
      <c r="BJ35" s="1993"/>
      <c r="BK35" s="1993"/>
      <c r="BL35" s="1992"/>
      <c r="BM35" s="1993"/>
      <c r="BN35" s="1993"/>
      <c r="BO35" s="1993"/>
      <c r="BP35" s="1993"/>
      <c r="BQ35" s="1993"/>
      <c r="BR35" s="1993"/>
      <c r="BS35" s="1994"/>
      <c r="BT35" s="1992"/>
      <c r="BU35" s="1993"/>
      <c r="BV35" s="1993"/>
      <c r="BW35" s="1993"/>
      <c r="BX35" s="1993"/>
      <c r="BY35" s="1993"/>
      <c r="BZ35" s="1994"/>
      <c r="CA35" s="1992"/>
      <c r="CB35" s="1993"/>
      <c r="CC35" s="1993"/>
      <c r="CD35" s="1993"/>
      <c r="CE35" s="1993"/>
      <c r="CF35" s="1994"/>
    </row>
    <row r="36" spans="2:84" ht="13.5" customHeight="1">
      <c r="B36" s="639"/>
      <c r="C36" s="2095"/>
      <c r="D36" s="2095"/>
      <c r="E36" s="2095"/>
      <c r="F36" s="2095"/>
      <c r="G36" s="2095"/>
      <c r="H36" s="640"/>
      <c r="I36" s="677"/>
      <c r="J36" s="2095"/>
      <c r="K36" s="2095"/>
      <c r="L36" s="2095"/>
      <c r="M36" s="2095"/>
      <c r="N36" s="678"/>
      <c r="O36" s="2113"/>
      <c r="P36" s="2096"/>
      <c r="Q36" s="2096"/>
      <c r="R36" s="2096"/>
      <c r="S36" s="2096"/>
      <c r="T36" s="2096"/>
      <c r="U36" s="2096"/>
      <c r="V36" s="2096"/>
      <c r="W36" s="2096"/>
      <c r="X36" s="2099"/>
      <c r="Y36" s="2097"/>
      <c r="Z36" s="2097"/>
      <c r="AA36" s="2097"/>
      <c r="AB36" s="2097"/>
      <c r="AC36" s="2097"/>
      <c r="AD36" s="2097"/>
      <c r="AE36" s="2097"/>
      <c r="AF36" s="2097"/>
      <c r="AG36" s="2097"/>
      <c r="AH36" s="2096"/>
      <c r="AI36" s="2096"/>
      <c r="AJ36" s="2096"/>
      <c r="AK36" s="2096"/>
      <c r="AL36" s="2096"/>
      <c r="AM36" s="2096"/>
      <c r="AN36" s="2096"/>
      <c r="AO36" s="2096"/>
      <c r="AP36" s="2099"/>
      <c r="AQ36" s="522"/>
      <c r="AR36" s="639"/>
      <c r="AS36" s="2092"/>
      <c r="AT36" s="2092"/>
      <c r="AU36" s="2092"/>
      <c r="AV36" s="2092"/>
      <c r="AW36" s="2092"/>
      <c r="AX36" s="640"/>
      <c r="AY36" s="2103"/>
      <c r="AZ36" s="2104"/>
      <c r="BA36" s="2104"/>
      <c r="BB36" s="2104"/>
      <c r="BC36" s="2104"/>
      <c r="BD36" s="2105"/>
      <c r="BE36" s="2114"/>
      <c r="BF36" s="2041"/>
      <c r="BG36" s="2041"/>
      <c r="BH36" s="2041"/>
      <c r="BI36" s="2041"/>
      <c r="BJ36" s="2041"/>
      <c r="BK36" s="2041"/>
      <c r="BL36" s="2114"/>
      <c r="BM36" s="2041"/>
      <c r="BN36" s="2041"/>
      <c r="BO36" s="2041"/>
      <c r="BP36" s="2041"/>
      <c r="BQ36" s="2041"/>
      <c r="BR36" s="2041"/>
      <c r="BS36" s="2042"/>
      <c r="BT36" s="2114"/>
      <c r="BU36" s="2041"/>
      <c r="BV36" s="2041"/>
      <c r="BW36" s="2041"/>
      <c r="BX36" s="2041"/>
      <c r="BY36" s="2041"/>
      <c r="BZ36" s="2042"/>
      <c r="CA36" s="2114"/>
      <c r="CB36" s="2041"/>
      <c r="CC36" s="2041"/>
      <c r="CD36" s="2041"/>
      <c r="CE36" s="2041"/>
      <c r="CF36" s="2042"/>
    </row>
    <row r="37" spans="2:84" ht="13.5" customHeight="1">
      <c r="B37" s="639"/>
      <c r="C37" s="2095"/>
      <c r="D37" s="2095"/>
      <c r="E37" s="2095"/>
      <c r="F37" s="2095"/>
      <c r="G37" s="2095"/>
      <c r="H37" s="640"/>
      <c r="I37" s="679"/>
      <c r="J37" s="2095"/>
      <c r="K37" s="2095"/>
      <c r="L37" s="2095"/>
      <c r="M37" s="2095"/>
      <c r="N37" s="640"/>
      <c r="O37" s="2109" t="s">
        <v>1001</v>
      </c>
      <c r="P37" s="2086"/>
      <c r="Q37" s="2086"/>
      <c r="R37" s="2086"/>
      <c r="S37" s="2086"/>
      <c r="T37" s="2086"/>
      <c r="U37" s="2086"/>
      <c r="V37" s="2086"/>
      <c r="W37" s="2086"/>
      <c r="X37" s="2089"/>
      <c r="Y37" s="2088" t="s">
        <v>1001</v>
      </c>
      <c r="Z37" s="2088"/>
      <c r="AA37" s="2088"/>
      <c r="AB37" s="2088"/>
      <c r="AC37" s="2088"/>
      <c r="AD37" s="2088"/>
      <c r="AE37" s="2088"/>
      <c r="AF37" s="2088"/>
      <c r="AG37" s="2088"/>
      <c r="AH37" s="2086" t="s">
        <v>1001</v>
      </c>
      <c r="AI37" s="2086"/>
      <c r="AJ37" s="2086"/>
      <c r="AK37" s="2086"/>
      <c r="AL37" s="2086"/>
      <c r="AM37" s="2086"/>
      <c r="AN37" s="2086"/>
      <c r="AO37" s="2086"/>
      <c r="AP37" s="2089"/>
      <c r="AQ37" s="522"/>
      <c r="AR37" s="641"/>
      <c r="AS37" s="2093"/>
      <c r="AT37" s="2093"/>
      <c r="AU37" s="2093"/>
      <c r="AV37" s="2093"/>
      <c r="AW37" s="2093"/>
      <c r="AX37" s="642"/>
      <c r="AY37" s="2106"/>
      <c r="AZ37" s="2107"/>
      <c r="BA37" s="2107"/>
      <c r="BB37" s="2107"/>
      <c r="BC37" s="2107"/>
      <c r="BD37" s="2108"/>
      <c r="BE37" s="2058"/>
      <c r="BF37" s="2046"/>
      <c r="BG37" s="2046"/>
      <c r="BH37" s="2046"/>
      <c r="BI37" s="2046"/>
      <c r="BJ37" s="2046"/>
      <c r="BK37" s="2046"/>
      <c r="BL37" s="2058"/>
      <c r="BM37" s="2046"/>
      <c r="BN37" s="2046"/>
      <c r="BO37" s="2046"/>
      <c r="BP37" s="2046"/>
      <c r="BQ37" s="2046"/>
      <c r="BR37" s="2046"/>
      <c r="BS37" s="2047"/>
      <c r="BT37" s="2058"/>
      <c r="BU37" s="2046"/>
      <c r="BV37" s="2046"/>
      <c r="BW37" s="2046"/>
      <c r="BX37" s="2046"/>
      <c r="BY37" s="2046"/>
      <c r="BZ37" s="2047"/>
      <c r="CA37" s="2058"/>
      <c r="CB37" s="2046"/>
      <c r="CC37" s="2046"/>
      <c r="CD37" s="2046"/>
      <c r="CE37" s="2046"/>
      <c r="CF37" s="2047"/>
    </row>
    <row r="38" spans="2:84" ht="13.5" customHeight="1">
      <c r="B38" s="639"/>
      <c r="C38" s="2095"/>
      <c r="D38" s="2095"/>
      <c r="E38" s="2095"/>
      <c r="F38" s="2095"/>
      <c r="G38" s="2095"/>
      <c r="H38" s="640"/>
      <c r="I38" s="679"/>
      <c r="J38" s="2095"/>
      <c r="K38" s="2095"/>
      <c r="L38" s="2095"/>
      <c r="M38" s="2095"/>
      <c r="N38" s="640"/>
      <c r="O38" s="2110"/>
      <c r="P38" s="2087"/>
      <c r="Q38" s="2087"/>
      <c r="R38" s="2087"/>
      <c r="S38" s="2087"/>
      <c r="T38" s="2087"/>
      <c r="U38" s="2087"/>
      <c r="V38" s="2087"/>
      <c r="W38" s="2087"/>
      <c r="X38" s="2090"/>
      <c r="Y38" s="2088"/>
      <c r="Z38" s="2088"/>
      <c r="AA38" s="2088"/>
      <c r="AB38" s="2088"/>
      <c r="AC38" s="2088"/>
      <c r="AD38" s="2088"/>
      <c r="AE38" s="2088"/>
      <c r="AF38" s="2088"/>
      <c r="AG38" s="2088"/>
      <c r="AH38" s="2087"/>
      <c r="AI38" s="2087"/>
      <c r="AJ38" s="2087"/>
      <c r="AK38" s="2087"/>
      <c r="AL38" s="2087"/>
      <c r="AM38" s="2087"/>
      <c r="AN38" s="2087"/>
      <c r="AO38" s="2087"/>
      <c r="AP38" s="2090"/>
      <c r="AQ38" s="522"/>
      <c r="AR38" s="522"/>
      <c r="AS38" s="522"/>
      <c r="AT38" s="522"/>
      <c r="AU38" s="522"/>
      <c r="AV38" s="522"/>
      <c r="AW38" s="522"/>
      <c r="AX38" s="522"/>
      <c r="AY38" s="522"/>
      <c r="AZ38" s="522"/>
      <c r="BA38" s="522"/>
      <c r="BB38" s="522"/>
      <c r="BC38" s="522"/>
      <c r="BD38" s="522"/>
      <c r="BE38" s="522"/>
      <c r="BF38" s="522"/>
      <c r="BG38" s="522"/>
      <c r="BH38" s="522"/>
      <c r="BI38" s="522"/>
      <c r="BJ38" s="522"/>
      <c r="BK38" s="522"/>
      <c r="BL38" s="522"/>
      <c r="BM38" s="522"/>
      <c r="BN38" s="522"/>
      <c r="BO38" s="522"/>
      <c r="BP38" s="522"/>
      <c r="BQ38" s="522"/>
      <c r="BR38" s="522"/>
      <c r="BS38" s="522"/>
      <c r="BT38" s="522"/>
      <c r="BU38" s="522"/>
      <c r="BV38" s="522"/>
      <c r="BW38" s="522"/>
      <c r="BX38" s="522"/>
      <c r="BY38" s="522"/>
      <c r="BZ38" s="522"/>
      <c r="CA38" s="522"/>
      <c r="CB38" s="522"/>
      <c r="CC38" s="522"/>
      <c r="CD38" s="522"/>
      <c r="CE38" s="522"/>
      <c r="CF38" s="522"/>
    </row>
    <row r="39" spans="2:84" ht="13.5" customHeight="1">
      <c r="B39" s="639"/>
      <c r="C39" s="2095"/>
      <c r="D39" s="2095"/>
      <c r="E39" s="2095"/>
      <c r="F39" s="2095"/>
      <c r="G39" s="2095"/>
      <c r="H39" s="640"/>
      <c r="I39" s="2100" t="s">
        <v>1002</v>
      </c>
      <c r="J39" s="2014"/>
      <c r="K39" s="2014"/>
      <c r="L39" s="2014"/>
      <c r="M39" s="2014"/>
      <c r="N39" s="2015"/>
      <c r="O39" s="1989" t="s">
        <v>991</v>
      </c>
      <c r="P39" s="1990"/>
      <c r="Q39" s="1990"/>
      <c r="R39" s="1991"/>
      <c r="S39" s="1989" t="s">
        <v>1003</v>
      </c>
      <c r="T39" s="1990"/>
      <c r="U39" s="1990"/>
      <c r="V39" s="1990"/>
      <c r="W39" s="1990"/>
      <c r="X39" s="1990"/>
      <c r="Y39" s="1991"/>
      <c r="Z39" s="1989" t="s">
        <v>997</v>
      </c>
      <c r="AA39" s="1990"/>
      <c r="AB39" s="1990"/>
      <c r="AC39" s="1990"/>
      <c r="AD39" s="1990"/>
      <c r="AE39" s="1990"/>
      <c r="AF39" s="1989" t="s">
        <v>998</v>
      </c>
      <c r="AG39" s="1990"/>
      <c r="AH39" s="1990"/>
      <c r="AI39" s="1990"/>
      <c r="AJ39" s="1990"/>
      <c r="AK39" s="1991"/>
      <c r="AL39" s="1990" t="s">
        <v>999</v>
      </c>
      <c r="AM39" s="1990"/>
      <c r="AN39" s="1990"/>
      <c r="AO39" s="1990"/>
      <c r="AP39" s="1991"/>
      <c r="AQ39" s="522"/>
      <c r="AR39" s="2115" t="s">
        <v>1004</v>
      </c>
      <c r="AS39" s="2116"/>
      <c r="AT39" s="2116"/>
      <c r="AU39" s="2116"/>
      <c r="AV39" s="2116"/>
      <c r="AW39" s="2116"/>
      <c r="AX39" s="2116"/>
      <c r="AY39" s="2116"/>
      <c r="AZ39" s="2117"/>
      <c r="BA39" s="1989"/>
      <c r="BB39" s="1990"/>
      <c r="BC39" s="1990"/>
      <c r="BD39" s="1990"/>
      <c r="BE39" s="1990"/>
      <c r="BF39" s="1990"/>
      <c r="BG39" s="1990"/>
      <c r="BH39" s="1990"/>
      <c r="BI39" s="1990"/>
      <c r="BJ39" s="1990"/>
      <c r="BK39" s="1991"/>
      <c r="BL39" s="521"/>
      <c r="BM39" s="2115" t="s">
        <v>1005</v>
      </c>
      <c r="BN39" s="2116"/>
      <c r="BO39" s="2116"/>
      <c r="BP39" s="2116"/>
      <c r="BQ39" s="2116"/>
      <c r="BR39" s="2116"/>
      <c r="BS39" s="2116"/>
      <c r="BT39" s="2116"/>
      <c r="BU39" s="2117"/>
      <c r="BV39" s="1989"/>
      <c r="BW39" s="1990"/>
      <c r="BX39" s="1990"/>
      <c r="BY39" s="1990"/>
      <c r="BZ39" s="1990"/>
      <c r="CA39" s="1990"/>
      <c r="CB39" s="1990"/>
      <c r="CC39" s="1990"/>
      <c r="CD39" s="1990"/>
      <c r="CE39" s="1990"/>
      <c r="CF39" s="1991"/>
    </row>
    <row r="40" spans="2:84" ht="13.5" customHeight="1">
      <c r="B40" s="639"/>
      <c r="C40" s="2095"/>
      <c r="D40" s="2095"/>
      <c r="E40" s="2095"/>
      <c r="F40" s="2095"/>
      <c r="G40" s="2095"/>
      <c r="H40" s="640"/>
      <c r="I40" s="2111"/>
      <c r="J40" s="1974"/>
      <c r="K40" s="1974"/>
      <c r="L40" s="1974"/>
      <c r="M40" s="1974"/>
      <c r="N40" s="2112"/>
      <c r="O40" s="1992"/>
      <c r="P40" s="1993"/>
      <c r="Q40" s="1993"/>
      <c r="R40" s="1994"/>
      <c r="S40" s="1992"/>
      <c r="T40" s="1993"/>
      <c r="U40" s="1993"/>
      <c r="V40" s="1993"/>
      <c r="W40" s="1993"/>
      <c r="X40" s="1993"/>
      <c r="Y40" s="1994"/>
      <c r="Z40" s="1992"/>
      <c r="AA40" s="1993"/>
      <c r="AB40" s="1993"/>
      <c r="AC40" s="1993"/>
      <c r="AD40" s="1993"/>
      <c r="AE40" s="1993"/>
      <c r="AF40" s="1992"/>
      <c r="AG40" s="1993"/>
      <c r="AH40" s="1993"/>
      <c r="AI40" s="1993"/>
      <c r="AJ40" s="1993"/>
      <c r="AK40" s="1994"/>
      <c r="AL40" s="1993"/>
      <c r="AM40" s="1993"/>
      <c r="AN40" s="1993"/>
      <c r="AO40" s="1993"/>
      <c r="AP40" s="1994"/>
      <c r="AQ40" s="522"/>
      <c r="AR40" s="2118"/>
      <c r="AS40" s="2119"/>
      <c r="AT40" s="2119"/>
      <c r="AU40" s="2119"/>
      <c r="AV40" s="2119"/>
      <c r="AW40" s="2119"/>
      <c r="AX40" s="2119"/>
      <c r="AY40" s="2119"/>
      <c r="AZ40" s="2120"/>
      <c r="BA40" s="2121"/>
      <c r="BB40" s="2122"/>
      <c r="BC40" s="2122"/>
      <c r="BD40" s="2122"/>
      <c r="BE40" s="2122"/>
      <c r="BF40" s="2122"/>
      <c r="BG40" s="2122"/>
      <c r="BH40" s="2122"/>
      <c r="BI40" s="2122"/>
      <c r="BJ40" s="2122"/>
      <c r="BK40" s="2123"/>
      <c r="BL40" s="521"/>
      <c r="BM40" s="2118"/>
      <c r="BN40" s="2119"/>
      <c r="BO40" s="2119"/>
      <c r="BP40" s="2119"/>
      <c r="BQ40" s="2119"/>
      <c r="BR40" s="2119"/>
      <c r="BS40" s="2119"/>
      <c r="BT40" s="2119"/>
      <c r="BU40" s="2120"/>
      <c r="BV40" s="2121"/>
      <c r="BW40" s="2122"/>
      <c r="BX40" s="2122"/>
      <c r="BY40" s="2122"/>
      <c r="BZ40" s="2122"/>
      <c r="CA40" s="2122"/>
      <c r="CB40" s="2122"/>
      <c r="CC40" s="2122"/>
      <c r="CD40" s="2122"/>
      <c r="CE40" s="2122"/>
      <c r="CF40" s="2123"/>
    </row>
    <row r="41" spans="2:84" ht="13.5" customHeight="1">
      <c r="B41" s="639"/>
      <c r="C41" s="2095"/>
      <c r="D41" s="2095"/>
      <c r="E41" s="2095"/>
      <c r="F41" s="2095"/>
      <c r="G41" s="2095"/>
      <c r="H41" s="640"/>
      <c r="I41" s="2111"/>
      <c r="J41" s="1974"/>
      <c r="K41" s="1974"/>
      <c r="L41" s="1974"/>
      <c r="M41" s="1974"/>
      <c r="N41" s="2112"/>
      <c r="O41" s="2124" t="s">
        <v>994</v>
      </c>
      <c r="P41" s="2125"/>
      <c r="Q41" s="2125"/>
      <c r="R41" s="2126"/>
      <c r="S41" s="2114"/>
      <c r="T41" s="2041"/>
      <c r="U41" s="2041"/>
      <c r="V41" s="2041"/>
      <c r="W41" s="2041"/>
      <c r="X41" s="2041"/>
      <c r="Y41" s="2042"/>
      <c r="Z41" s="2114"/>
      <c r="AA41" s="2041"/>
      <c r="AB41" s="2041"/>
      <c r="AC41" s="2041"/>
      <c r="AD41" s="2041"/>
      <c r="AE41" s="2041"/>
      <c r="AF41" s="2114"/>
      <c r="AG41" s="2041"/>
      <c r="AH41" s="2041"/>
      <c r="AI41" s="2041"/>
      <c r="AJ41" s="2041"/>
      <c r="AK41" s="2042"/>
      <c r="AL41" s="2041"/>
      <c r="AM41" s="2041"/>
      <c r="AN41" s="2041"/>
      <c r="AO41" s="2041"/>
      <c r="AP41" s="2042"/>
      <c r="AQ41" s="522"/>
      <c r="AR41" s="526"/>
      <c r="AS41" s="522"/>
      <c r="AT41" s="2130" t="s">
        <v>1006</v>
      </c>
      <c r="AU41" s="2131"/>
      <c r="AV41" s="2131"/>
      <c r="AW41" s="2131"/>
      <c r="AX41" s="2131"/>
      <c r="AY41" s="2131"/>
      <c r="AZ41" s="2132"/>
      <c r="BA41" s="1989"/>
      <c r="BB41" s="1990"/>
      <c r="BC41" s="1990"/>
      <c r="BD41" s="1990"/>
      <c r="BE41" s="1990"/>
      <c r="BF41" s="1990"/>
      <c r="BG41" s="1990"/>
      <c r="BH41" s="1990"/>
      <c r="BI41" s="1990"/>
      <c r="BJ41" s="1990"/>
      <c r="BK41" s="1991"/>
      <c r="BL41" s="521"/>
      <c r="BM41" s="2115" t="s">
        <v>1007</v>
      </c>
      <c r="BN41" s="2116"/>
      <c r="BO41" s="2116"/>
      <c r="BP41" s="2116"/>
      <c r="BQ41" s="2116"/>
      <c r="BR41" s="2116"/>
      <c r="BS41" s="2116"/>
      <c r="BT41" s="2116"/>
      <c r="BU41" s="2117"/>
      <c r="BV41" s="1989"/>
      <c r="BW41" s="1990"/>
      <c r="BX41" s="1990"/>
      <c r="BY41" s="1990"/>
      <c r="BZ41" s="1990"/>
      <c r="CA41" s="1990"/>
      <c r="CB41" s="1990"/>
      <c r="CC41" s="1990"/>
      <c r="CD41" s="1990"/>
      <c r="CE41" s="1990"/>
      <c r="CF41" s="1991"/>
    </row>
    <row r="42" spans="2:84" ht="13.5" customHeight="1">
      <c r="B42" s="639"/>
      <c r="C42" s="2095"/>
      <c r="D42" s="2095"/>
      <c r="E42" s="2095"/>
      <c r="F42" s="2095"/>
      <c r="G42" s="2095"/>
      <c r="H42" s="640"/>
      <c r="I42" s="2111"/>
      <c r="J42" s="1974"/>
      <c r="K42" s="1974"/>
      <c r="L42" s="1974"/>
      <c r="M42" s="1974"/>
      <c r="N42" s="2112"/>
      <c r="O42" s="2127"/>
      <c r="P42" s="2128"/>
      <c r="Q42" s="2128"/>
      <c r="R42" s="2129"/>
      <c r="S42" s="2058"/>
      <c r="T42" s="2046"/>
      <c r="U42" s="2046"/>
      <c r="V42" s="2046"/>
      <c r="W42" s="2046"/>
      <c r="X42" s="2046"/>
      <c r="Y42" s="2047"/>
      <c r="Z42" s="2058"/>
      <c r="AA42" s="2046"/>
      <c r="AB42" s="2046"/>
      <c r="AC42" s="2046"/>
      <c r="AD42" s="2046"/>
      <c r="AE42" s="2046"/>
      <c r="AF42" s="2058"/>
      <c r="AG42" s="2046"/>
      <c r="AH42" s="2046"/>
      <c r="AI42" s="2046"/>
      <c r="AJ42" s="2046"/>
      <c r="AK42" s="2047"/>
      <c r="AL42" s="2046"/>
      <c r="AM42" s="2046"/>
      <c r="AN42" s="2046"/>
      <c r="AO42" s="2046"/>
      <c r="AP42" s="2047"/>
      <c r="AQ42" s="522"/>
      <c r="AR42" s="526"/>
      <c r="AS42" s="522"/>
      <c r="AT42" s="2133"/>
      <c r="AU42" s="2134"/>
      <c r="AV42" s="2134"/>
      <c r="AW42" s="2134"/>
      <c r="AX42" s="2134"/>
      <c r="AY42" s="2134"/>
      <c r="AZ42" s="2135"/>
      <c r="BA42" s="2121"/>
      <c r="BB42" s="2122"/>
      <c r="BC42" s="2122"/>
      <c r="BD42" s="2122"/>
      <c r="BE42" s="2122"/>
      <c r="BF42" s="2122"/>
      <c r="BG42" s="2122"/>
      <c r="BH42" s="2122"/>
      <c r="BI42" s="2122"/>
      <c r="BJ42" s="2122"/>
      <c r="BK42" s="2123"/>
      <c r="BL42" s="521"/>
      <c r="BM42" s="2118"/>
      <c r="BN42" s="2119"/>
      <c r="BO42" s="2119"/>
      <c r="BP42" s="2119"/>
      <c r="BQ42" s="2119"/>
      <c r="BR42" s="2119"/>
      <c r="BS42" s="2119"/>
      <c r="BT42" s="2119"/>
      <c r="BU42" s="2120"/>
      <c r="BV42" s="2121"/>
      <c r="BW42" s="2122"/>
      <c r="BX42" s="2122"/>
      <c r="BY42" s="2122"/>
      <c r="BZ42" s="2122"/>
      <c r="CA42" s="2122"/>
      <c r="CB42" s="2122"/>
      <c r="CC42" s="2122"/>
      <c r="CD42" s="2122"/>
      <c r="CE42" s="2122"/>
      <c r="CF42" s="2123"/>
    </row>
    <row r="43" spans="2:84" ht="13.5" customHeight="1">
      <c r="B43" s="639"/>
      <c r="C43" s="2095"/>
      <c r="D43" s="2095"/>
      <c r="E43" s="2095"/>
      <c r="F43" s="2095"/>
      <c r="G43" s="2095"/>
      <c r="H43" s="640"/>
      <c r="I43" s="2111"/>
      <c r="J43" s="1974"/>
      <c r="K43" s="1974"/>
      <c r="L43" s="1974"/>
      <c r="M43" s="1974"/>
      <c r="N43" s="2112"/>
      <c r="O43" s="2124" t="s">
        <v>1000</v>
      </c>
      <c r="P43" s="2125"/>
      <c r="Q43" s="2125"/>
      <c r="R43" s="2126"/>
      <c r="S43" s="2114"/>
      <c r="T43" s="2041"/>
      <c r="U43" s="2041"/>
      <c r="V43" s="2041"/>
      <c r="W43" s="2041"/>
      <c r="X43" s="2041"/>
      <c r="Y43" s="2042"/>
      <c r="Z43" s="2114"/>
      <c r="AA43" s="2041"/>
      <c r="AB43" s="2041"/>
      <c r="AC43" s="2041"/>
      <c r="AD43" s="2041"/>
      <c r="AE43" s="2041"/>
      <c r="AF43" s="2114"/>
      <c r="AG43" s="2041"/>
      <c r="AH43" s="2041"/>
      <c r="AI43" s="2041"/>
      <c r="AJ43" s="2041"/>
      <c r="AK43" s="2042"/>
      <c r="AL43" s="2041"/>
      <c r="AM43" s="2041"/>
      <c r="AN43" s="2041"/>
      <c r="AO43" s="2041"/>
      <c r="AP43" s="2042"/>
      <c r="AQ43" s="522"/>
      <c r="AR43" s="2136" t="s">
        <v>1008</v>
      </c>
      <c r="AS43" s="2137"/>
      <c r="AT43" s="2137"/>
      <c r="AU43" s="2137"/>
      <c r="AV43" s="2137"/>
      <c r="AW43" s="2137"/>
      <c r="AX43" s="2137"/>
      <c r="AY43" s="2137"/>
      <c r="AZ43" s="2138"/>
      <c r="BA43" s="2142" t="s">
        <v>1009</v>
      </c>
      <c r="BB43" s="2143"/>
      <c r="BC43" s="2143"/>
      <c r="BD43" s="2143"/>
      <c r="BE43" s="2143"/>
      <c r="BF43" s="2143"/>
      <c r="BG43" s="2143"/>
      <c r="BH43" s="2143"/>
      <c r="BI43" s="2143"/>
      <c r="BJ43" s="2143"/>
      <c r="BK43" s="2144"/>
      <c r="BL43" s="521"/>
      <c r="BM43" s="2115" t="s">
        <v>1010</v>
      </c>
      <c r="BN43" s="2116"/>
      <c r="BO43" s="2116"/>
      <c r="BP43" s="2116"/>
      <c r="BQ43" s="2116"/>
      <c r="BR43" s="2116"/>
      <c r="BS43" s="2116"/>
      <c r="BT43" s="2116"/>
      <c r="BU43" s="2117"/>
      <c r="BV43" s="1989"/>
      <c r="BW43" s="1990"/>
      <c r="BX43" s="1990"/>
      <c r="BY43" s="1990"/>
      <c r="BZ43" s="1990"/>
      <c r="CA43" s="1990"/>
      <c r="CB43" s="1990"/>
      <c r="CC43" s="1990"/>
      <c r="CD43" s="1990"/>
      <c r="CE43" s="1990"/>
      <c r="CF43" s="1991"/>
    </row>
    <row r="44" spans="2:84" ht="13.5" customHeight="1">
      <c r="B44" s="641"/>
      <c r="C44" s="2096"/>
      <c r="D44" s="2096"/>
      <c r="E44" s="2096"/>
      <c r="F44" s="2096"/>
      <c r="G44" s="2096"/>
      <c r="H44" s="642"/>
      <c r="I44" s="2016"/>
      <c r="J44" s="2017"/>
      <c r="K44" s="2017"/>
      <c r="L44" s="2017"/>
      <c r="M44" s="2017"/>
      <c r="N44" s="2018"/>
      <c r="O44" s="2127"/>
      <c r="P44" s="2128"/>
      <c r="Q44" s="2128"/>
      <c r="R44" s="2129"/>
      <c r="S44" s="2058"/>
      <c r="T44" s="2046"/>
      <c r="U44" s="2046"/>
      <c r="V44" s="2046"/>
      <c r="W44" s="2046"/>
      <c r="X44" s="2046"/>
      <c r="Y44" s="2047"/>
      <c r="Z44" s="2058"/>
      <c r="AA44" s="2046"/>
      <c r="AB44" s="2046"/>
      <c r="AC44" s="2046"/>
      <c r="AD44" s="2046"/>
      <c r="AE44" s="2046"/>
      <c r="AF44" s="2058"/>
      <c r="AG44" s="2046"/>
      <c r="AH44" s="2046"/>
      <c r="AI44" s="2046"/>
      <c r="AJ44" s="2046"/>
      <c r="AK44" s="2047"/>
      <c r="AL44" s="2046"/>
      <c r="AM44" s="2046"/>
      <c r="AN44" s="2046"/>
      <c r="AO44" s="2046"/>
      <c r="AP44" s="2047"/>
      <c r="AQ44" s="522"/>
      <c r="AR44" s="2139"/>
      <c r="AS44" s="2140"/>
      <c r="AT44" s="2140"/>
      <c r="AU44" s="2140"/>
      <c r="AV44" s="2140"/>
      <c r="AW44" s="2140"/>
      <c r="AX44" s="2140"/>
      <c r="AY44" s="2140"/>
      <c r="AZ44" s="2141"/>
      <c r="BA44" s="2145"/>
      <c r="BB44" s="2146"/>
      <c r="BC44" s="2146"/>
      <c r="BD44" s="2146"/>
      <c r="BE44" s="2146"/>
      <c r="BF44" s="2146"/>
      <c r="BG44" s="2146"/>
      <c r="BH44" s="2146"/>
      <c r="BI44" s="2146"/>
      <c r="BJ44" s="2146"/>
      <c r="BK44" s="2147"/>
      <c r="BL44" s="521"/>
      <c r="BM44" s="2118"/>
      <c r="BN44" s="2119"/>
      <c r="BO44" s="2119"/>
      <c r="BP44" s="2119"/>
      <c r="BQ44" s="2119"/>
      <c r="BR44" s="2119"/>
      <c r="BS44" s="2119"/>
      <c r="BT44" s="2119"/>
      <c r="BU44" s="2120"/>
      <c r="BV44" s="2121"/>
      <c r="BW44" s="2122"/>
      <c r="BX44" s="2122"/>
      <c r="BY44" s="2122"/>
      <c r="BZ44" s="2122"/>
      <c r="CA44" s="2122"/>
      <c r="CB44" s="2122"/>
      <c r="CC44" s="2122"/>
      <c r="CD44" s="2122"/>
      <c r="CE44" s="2122"/>
      <c r="CF44" s="2123"/>
    </row>
    <row r="45" spans="2:84" ht="13.5" customHeight="1">
      <c r="B45" s="521"/>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2"/>
      <c r="AR45" s="526"/>
      <c r="AS45" s="522"/>
      <c r="AT45" s="2115" t="s">
        <v>1011</v>
      </c>
      <c r="AU45" s="2116"/>
      <c r="AV45" s="2116"/>
      <c r="AW45" s="2116"/>
      <c r="AX45" s="2116"/>
      <c r="AY45" s="2116"/>
      <c r="AZ45" s="2117"/>
      <c r="BA45" s="2151"/>
      <c r="BB45" s="2152"/>
      <c r="BC45" s="2152"/>
      <c r="BD45" s="2152"/>
      <c r="BE45" s="2152"/>
      <c r="BF45" s="2152"/>
      <c r="BG45" s="2152"/>
      <c r="BH45" s="2152"/>
      <c r="BI45" s="2152"/>
      <c r="BJ45" s="2152"/>
      <c r="BK45" s="2153"/>
      <c r="BL45" s="521"/>
      <c r="BM45" s="2115" t="s">
        <v>776</v>
      </c>
      <c r="BN45" s="2116"/>
      <c r="BO45" s="2116"/>
      <c r="BP45" s="2116"/>
      <c r="BQ45" s="2116"/>
      <c r="BR45" s="2116"/>
      <c r="BS45" s="2116"/>
      <c r="BT45" s="2116"/>
      <c r="BU45" s="2117"/>
      <c r="BV45" s="1989"/>
      <c r="BW45" s="1990"/>
      <c r="BX45" s="1990"/>
      <c r="BY45" s="1990"/>
      <c r="BZ45" s="1990"/>
      <c r="CA45" s="1990"/>
      <c r="CB45" s="1990"/>
      <c r="CC45" s="1990"/>
      <c r="CD45" s="1990"/>
      <c r="CE45" s="1990"/>
      <c r="CF45" s="1991"/>
    </row>
    <row r="46" spans="2:84" ht="13.5" customHeight="1">
      <c r="B46" s="637"/>
      <c r="C46" s="2157" t="s">
        <v>1012</v>
      </c>
      <c r="D46" s="2157"/>
      <c r="E46" s="2157"/>
      <c r="F46" s="2157"/>
      <c r="G46" s="2157"/>
      <c r="H46" s="638"/>
      <c r="I46" s="2077"/>
      <c r="J46" s="2035"/>
      <c r="K46" s="2035"/>
      <c r="L46" s="2035"/>
      <c r="M46" s="2035"/>
      <c r="N46" s="2035"/>
      <c r="O46" s="2035"/>
      <c r="P46" s="2035"/>
      <c r="Q46" s="2035"/>
      <c r="R46" s="2035"/>
      <c r="S46" s="2035"/>
      <c r="T46" s="2035"/>
      <c r="U46" s="2035"/>
      <c r="V46" s="2036"/>
      <c r="W46" s="637"/>
      <c r="X46" s="2159" t="s">
        <v>1013</v>
      </c>
      <c r="Y46" s="2159"/>
      <c r="Z46" s="2159"/>
      <c r="AA46" s="2159"/>
      <c r="AB46" s="2159"/>
      <c r="AC46" s="638"/>
      <c r="AD46" s="2077"/>
      <c r="AE46" s="2035"/>
      <c r="AF46" s="2035"/>
      <c r="AG46" s="2035"/>
      <c r="AH46" s="2035"/>
      <c r="AI46" s="2035"/>
      <c r="AJ46" s="2035"/>
      <c r="AK46" s="2035"/>
      <c r="AL46" s="2035"/>
      <c r="AM46" s="2035"/>
      <c r="AN46" s="2035"/>
      <c r="AO46" s="2035"/>
      <c r="AP46" s="2036"/>
      <c r="AQ46" s="522"/>
      <c r="AR46" s="631"/>
      <c r="AS46" s="632"/>
      <c r="AT46" s="2148"/>
      <c r="AU46" s="2149"/>
      <c r="AV46" s="2149"/>
      <c r="AW46" s="2149"/>
      <c r="AX46" s="2149"/>
      <c r="AY46" s="2149"/>
      <c r="AZ46" s="2150"/>
      <c r="BA46" s="2154"/>
      <c r="BB46" s="2155"/>
      <c r="BC46" s="2155"/>
      <c r="BD46" s="2155"/>
      <c r="BE46" s="2155"/>
      <c r="BF46" s="2155"/>
      <c r="BG46" s="2155"/>
      <c r="BH46" s="2155"/>
      <c r="BI46" s="2155"/>
      <c r="BJ46" s="2155"/>
      <c r="BK46" s="2156"/>
      <c r="BL46" s="521"/>
      <c r="BM46" s="2118"/>
      <c r="BN46" s="2119"/>
      <c r="BO46" s="2119"/>
      <c r="BP46" s="2119"/>
      <c r="BQ46" s="2119"/>
      <c r="BR46" s="2119"/>
      <c r="BS46" s="2119"/>
      <c r="BT46" s="2119"/>
      <c r="BU46" s="2120"/>
      <c r="BV46" s="2121"/>
      <c r="BW46" s="2122"/>
      <c r="BX46" s="2122"/>
      <c r="BY46" s="2122"/>
      <c r="BZ46" s="2122"/>
      <c r="CA46" s="2122"/>
      <c r="CB46" s="2122"/>
      <c r="CC46" s="2122"/>
      <c r="CD46" s="2122"/>
      <c r="CE46" s="2122"/>
      <c r="CF46" s="2123"/>
    </row>
    <row r="47" spans="2:84" ht="13.5" customHeight="1">
      <c r="B47" s="641"/>
      <c r="C47" s="2161"/>
      <c r="D47" s="2161"/>
      <c r="E47" s="2161"/>
      <c r="F47" s="2161"/>
      <c r="G47" s="2161"/>
      <c r="H47" s="642"/>
      <c r="I47" s="2037"/>
      <c r="J47" s="1975"/>
      <c r="K47" s="1975"/>
      <c r="L47" s="1975"/>
      <c r="M47" s="1975"/>
      <c r="N47" s="1975"/>
      <c r="O47" s="1975"/>
      <c r="P47" s="1975"/>
      <c r="Q47" s="1975"/>
      <c r="R47" s="1975"/>
      <c r="S47" s="1975"/>
      <c r="T47" s="1975"/>
      <c r="U47" s="1975"/>
      <c r="V47" s="2038"/>
      <c r="W47" s="641"/>
      <c r="X47" s="2160"/>
      <c r="Y47" s="2160"/>
      <c r="Z47" s="2160"/>
      <c r="AA47" s="2160"/>
      <c r="AB47" s="2160"/>
      <c r="AC47" s="642"/>
      <c r="AD47" s="2037"/>
      <c r="AE47" s="1975"/>
      <c r="AF47" s="1975"/>
      <c r="AG47" s="1975"/>
      <c r="AH47" s="1975"/>
      <c r="AI47" s="1975"/>
      <c r="AJ47" s="1975"/>
      <c r="AK47" s="1975"/>
      <c r="AL47" s="1975"/>
      <c r="AM47" s="1975"/>
      <c r="AN47" s="1975"/>
      <c r="AO47" s="1975"/>
      <c r="AP47" s="2038"/>
      <c r="AQ47" s="522"/>
      <c r="AR47" s="521"/>
      <c r="AS47" s="521"/>
      <c r="AT47" s="521"/>
      <c r="AU47" s="521"/>
      <c r="AV47" s="521"/>
      <c r="AW47" s="521"/>
      <c r="AX47" s="521"/>
      <c r="AY47" s="521"/>
      <c r="AZ47" s="521"/>
      <c r="BA47" s="521"/>
      <c r="BB47" s="521"/>
      <c r="BC47" s="521"/>
      <c r="BD47" s="521"/>
      <c r="BE47" s="521"/>
      <c r="BF47" s="521"/>
      <c r="BG47" s="521"/>
      <c r="BH47" s="521"/>
      <c r="BI47" s="521"/>
      <c r="BJ47" s="521"/>
      <c r="BK47" s="521"/>
      <c r="BL47" s="521"/>
      <c r="BM47" s="526"/>
      <c r="BN47" s="522"/>
      <c r="BO47" s="2115" t="s">
        <v>1011</v>
      </c>
      <c r="BP47" s="2116"/>
      <c r="BQ47" s="2116"/>
      <c r="BR47" s="2116"/>
      <c r="BS47" s="2116"/>
      <c r="BT47" s="2116"/>
      <c r="BU47" s="2117"/>
      <c r="BV47" s="1989"/>
      <c r="BW47" s="1990"/>
      <c r="BX47" s="1990"/>
      <c r="BY47" s="1990"/>
      <c r="BZ47" s="1990"/>
      <c r="CA47" s="1990"/>
      <c r="CB47" s="1990"/>
      <c r="CC47" s="1990"/>
      <c r="CD47" s="1990"/>
      <c r="CE47" s="1990"/>
      <c r="CF47" s="1991"/>
    </row>
    <row r="48" spans="2:84" ht="13.5" customHeight="1">
      <c r="B48" s="522"/>
      <c r="C48" s="624"/>
      <c r="D48" s="624"/>
      <c r="E48" s="624"/>
      <c r="F48" s="624"/>
      <c r="G48" s="624"/>
      <c r="H48" s="522"/>
      <c r="I48" s="522"/>
      <c r="J48" s="522"/>
      <c r="K48" s="522"/>
      <c r="L48" s="522"/>
      <c r="M48" s="522"/>
      <c r="N48" s="522"/>
      <c r="O48" s="522"/>
      <c r="P48" s="522"/>
      <c r="Q48" s="522"/>
      <c r="R48" s="522"/>
      <c r="S48" s="522"/>
      <c r="T48" s="522"/>
      <c r="U48" s="522"/>
      <c r="V48" s="522"/>
      <c r="W48" s="522"/>
      <c r="X48" s="626"/>
      <c r="Y48" s="626"/>
      <c r="Z48" s="626"/>
      <c r="AA48" s="626"/>
      <c r="AB48" s="626"/>
      <c r="AC48" s="522"/>
      <c r="AD48" s="522"/>
      <c r="AE48" s="522"/>
      <c r="AF48" s="522"/>
      <c r="AG48" s="522"/>
      <c r="AH48" s="522"/>
      <c r="AI48" s="522"/>
      <c r="AJ48" s="522"/>
      <c r="AK48" s="522"/>
      <c r="AL48" s="522"/>
      <c r="AM48" s="522"/>
      <c r="AN48" s="522"/>
      <c r="AO48" s="522"/>
      <c r="AP48" s="522"/>
      <c r="AQ48" s="522"/>
      <c r="AR48" s="521"/>
      <c r="AS48" s="521"/>
      <c r="AT48" s="521"/>
      <c r="AU48" s="521"/>
      <c r="AV48" s="521"/>
      <c r="AW48" s="521"/>
      <c r="AX48" s="521"/>
      <c r="AY48" s="521"/>
      <c r="AZ48" s="521"/>
      <c r="BA48" s="521"/>
      <c r="BB48" s="521"/>
      <c r="BC48" s="521"/>
      <c r="BD48" s="521"/>
      <c r="BE48" s="521"/>
      <c r="BF48" s="521"/>
      <c r="BG48" s="521"/>
      <c r="BH48" s="521"/>
      <c r="BI48" s="521"/>
      <c r="BJ48" s="521"/>
      <c r="BK48" s="521"/>
      <c r="BL48" s="521"/>
      <c r="BM48" s="526"/>
      <c r="BN48" s="522"/>
      <c r="BO48" s="2118"/>
      <c r="BP48" s="2119"/>
      <c r="BQ48" s="2119"/>
      <c r="BR48" s="2119"/>
      <c r="BS48" s="2119"/>
      <c r="BT48" s="2119"/>
      <c r="BU48" s="2120"/>
      <c r="BV48" s="2121"/>
      <c r="BW48" s="2122"/>
      <c r="BX48" s="2122"/>
      <c r="BY48" s="2122"/>
      <c r="BZ48" s="2122"/>
      <c r="CA48" s="2122"/>
      <c r="CB48" s="2122"/>
      <c r="CC48" s="2122"/>
      <c r="CD48" s="2122"/>
      <c r="CE48" s="2122"/>
      <c r="CF48" s="2123"/>
    </row>
    <row r="49" spans="2:84" ht="13.5" customHeight="1">
      <c r="B49" s="628"/>
      <c r="C49" s="2157" t="s">
        <v>614</v>
      </c>
      <c r="D49" s="1962"/>
      <c r="E49" s="1962"/>
      <c r="F49" s="1962"/>
      <c r="G49" s="1962"/>
      <c r="H49" s="630"/>
      <c r="I49" s="2158"/>
      <c r="J49" s="2014"/>
      <c r="K49" s="2014"/>
      <c r="L49" s="2014"/>
      <c r="M49" s="2014"/>
      <c r="N49" s="2014"/>
      <c r="O49" s="2014"/>
      <c r="P49" s="2014"/>
      <c r="Q49" s="2014"/>
      <c r="R49" s="2014"/>
      <c r="S49" s="2014"/>
      <c r="T49" s="2014"/>
      <c r="U49" s="2014"/>
      <c r="V49" s="2015"/>
      <c r="W49" s="628"/>
      <c r="X49" s="2159" t="s">
        <v>1013</v>
      </c>
      <c r="Y49" s="2159"/>
      <c r="Z49" s="2159"/>
      <c r="AA49" s="2159"/>
      <c r="AB49" s="2159"/>
      <c r="AC49" s="630"/>
      <c r="AD49" s="2158"/>
      <c r="AE49" s="2014"/>
      <c r="AF49" s="2014"/>
      <c r="AG49" s="2014"/>
      <c r="AH49" s="2014"/>
      <c r="AI49" s="2014"/>
      <c r="AJ49" s="2014"/>
      <c r="AK49" s="2014"/>
      <c r="AL49" s="2014"/>
      <c r="AM49" s="2014"/>
      <c r="AN49" s="2014"/>
      <c r="AO49" s="2014"/>
      <c r="AP49" s="2015"/>
      <c r="AQ49" s="522"/>
      <c r="AR49" s="521"/>
      <c r="AS49" s="521"/>
      <c r="AT49" s="521"/>
      <c r="AU49" s="521"/>
      <c r="AV49" s="521"/>
      <c r="AW49" s="521"/>
      <c r="AX49" s="521"/>
      <c r="AY49" s="521"/>
      <c r="AZ49" s="521"/>
      <c r="BA49" s="521"/>
      <c r="BB49" s="521"/>
      <c r="BC49" s="521"/>
      <c r="BD49" s="521"/>
      <c r="BE49" s="521"/>
      <c r="BF49" s="521"/>
      <c r="BG49" s="521"/>
      <c r="BH49" s="521"/>
      <c r="BI49" s="521"/>
      <c r="BJ49" s="521"/>
      <c r="BK49" s="521"/>
      <c r="BL49" s="521"/>
      <c r="BM49" s="526"/>
      <c r="BN49" s="522"/>
      <c r="BO49" s="1989" t="s">
        <v>643</v>
      </c>
      <c r="BP49" s="1990"/>
      <c r="BQ49" s="1990"/>
      <c r="BR49" s="1990"/>
      <c r="BS49" s="1990"/>
      <c r="BT49" s="1990"/>
      <c r="BU49" s="1991"/>
      <c r="BV49" s="1989"/>
      <c r="BW49" s="1990"/>
      <c r="BX49" s="1990"/>
      <c r="BY49" s="1990"/>
      <c r="BZ49" s="1990"/>
      <c r="CA49" s="1990"/>
      <c r="CB49" s="1990"/>
      <c r="CC49" s="1990"/>
      <c r="CD49" s="1990"/>
      <c r="CE49" s="1990"/>
      <c r="CF49" s="1991"/>
    </row>
    <row r="50" spans="2:84" ht="13.5" customHeight="1">
      <c r="B50" s="631"/>
      <c r="C50" s="1964"/>
      <c r="D50" s="1964"/>
      <c r="E50" s="1964"/>
      <c r="F50" s="1964"/>
      <c r="G50" s="1964"/>
      <c r="H50" s="633"/>
      <c r="I50" s="2016"/>
      <c r="J50" s="2017"/>
      <c r="K50" s="2017"/>
      <c r="L50" s="2017"/>
      <c r="M50" s="2017"/>
      <c r="N50" s="2017"/>
      <c r="O50" s="2017"/>
      <c r="P50" s="2017"/>
      <c r="Q50" s="2017"/>
      <c r="R50" s="2017"/>
      <c r="S50" s="2017"/>
      <c r="T50" s="2017"/>
      <c r="U50" s="2017"/>
      <c r="V50" s="2018"/>
      <c r="W50" s="631"/>
      <c r="X50" s="2160"/>
      <c r="Y50" s="2160"/>
      <c r="Z50" s="2160"/>
      <c r="AA50" s="2160"/>
      <c r="AB50" s="2160"/>
      <c r="AC50" s="633"/>
      <c r="AD50" s="2016"/>
      <c r="AE50" s="2017"/>
      <c r="AF50" s="2017"/>
      <c r="AG50" s="2017"/>
      <c r="AH50" s="2017"/>
      <c r="AI50" s="2017"/>
      <c r="AJ50" s="2017"/>
      <c r="AK50" s="2017"/>
      <c r="AL50" s="2017"/>
      <c r="AM50" s="2017"/>
      <c r="AN50" s="2017"/>
      <c r="AO50" s="2017"/>
      <c r="AP50" s="2018"/>
      <c r="AQ50" s="522"/>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631"/>
      <c r="BN50" s="632"/>
      <c r="BO50" s="1992"/>
      <c r="BP50" s="1993"/>
      <c r="BQ50" s="1993"/>
      <c r="BR50" s="1993"/>
      <c r="BS50" s="1993"/>
      <c r="BT50" s="1993"/>
      <c r="BU50" s="1994"/>
      <c r="BV50" s="1992"/>
      <c r="BW50" s="1993"/>
      <c r="BX50" s="1993"/>
      <c r="BY50" s="1993"/>
      <c r="BZ50" s="1993"/>
      <c r="CA50" s="1993"/>
      <c r="CB50" s="1993"/>
      <c r="CC50" s="1993"/>
      <c r="CD50" s="1993"/>
      <c r="CE50" s="1993"/>
      <c r="CF50" s="1994"/>
    </row>
    <row r="51" spans="2:84" ht="13.5" customHeight="1">
      <c r="B51" s="637"/>
      <c r="C51" s="2157" t="s">
        <v>1014</v>
      </c>
      <c r="D51" s="2157"/>
      <c r="E51" s="2157"/>
      <c r="F51" s="2157"/>
      <c r="G51" s="2157"/>
      <c r="H51" s="638"/>
      <c r="I51" s="2077"/>
      <c r="J51" s="2035"/>
      <c r="K51" s="2035"/>
      <c r="L51" s="2035"/>
      <c r="M51" s="2035"/>
      <c r="N51" s="2035"/>
      <c r="O51" s="2035"/>
      <c r="P51" s="2035"/>
      <c r="Q51" s="2035"/>
      <c r="R51" s="2035"/>
      <c r="S51" s="2035"/>
      <c r="T51" s="2035"/>
      <c r="U51" s="2035"/>
      <c r="V51" s="2036"/>
      <c r="W51" s="637"/>
      <c r="X51" s="2159" t="s">
        <v>1013</v>
      </c>
      <c r="Y51" s="2159"/>
      <c r="Z51" s="2159"/>
      <c r="AA51" s="2159"/>
      <c r="AB51" s="2159"/>
      <c r="AC51" s="638"/>
      <c r="AD51" s="2077"/>
      <c r="AE51" s="2035"/>
      <c r="AF51" s="2035"/>
      <c r="AG51" s="2035"/>
      <c r="AH51" s="2035"/>
      <c r="AI51" s="2035"/>
      <c r="AJ51" s="2035"/>
      <c r="AK51" s="2035"/>
      <c r="AL51" s="2035"/>
      <c r="AM51" s="2035"/>
      <c r="AN51" s="2035"/>
      <c r="AO51" s="2035"/>
      <c r="AP51" s="2036"/>
      <c r="AQ51" s="522"/>
      <c r="AR51" s="521"/>
      <c r="AS51" s="521"/>
      <c r="AT51" s="521"/>
      <c r="AU51" s="521"/>
      <c r="AV51" s="521"/>
      <c r="AW51" s="521"/>
      <c r="AX51" s="521"/>
      <c r="AY51" s="521"/>
      <c r="AZ51" s="521"/>
      <c r="BA51" s="521"/>
      <c r="BB51" s="521"/>
      <c r="BC51" s="521"/>
      <c r="BD51" s="521"/>
      <c r="BE51" s="521"/>
      <c r="BF51" s="521"/>
      <c r="BG51" s="521"/>
      <c r="BH51" s="521"/>
      <c r="BI51" s="521"/>
      <c r="BJ51" s="521"/>
      <c r="BK51" s="521"/>
      <c r="BL51" s="521"/>
      <c r="BM51" s="435"/>
      <c r="BN51" s="435"/>
      <c r="BO51" s="435"/>
      <c r="BP51" s="435"/>
      <c r="BQ51" s="435"/>
      <c r="BR51" s="435"/>
      <c r="BS51" s="435"/>
      <c r="BT51" s="435"/>
      <c r="BU51" s="435"/>
      <c r="BV51" s="435"/>
      <c r="BW51" s="435"/>
      <c r="BX51" s="435"/>
      <c r="BY51" s="435"/>
      <c r="BZ51" s="435"/>
      <c r="CA51" s="435"/>
      <c r="CB51" s="435"/>
      <c r="CC51" s="435"/>
      <c r="CD51" s="435"/>
      <c r="CE51" s="435"/>
      <c r="CF51" s="435"/>
    </row>
    <row r="52" spans="2:84" ht="13.5" customHeight="1">
      <c r="B52" s="641"/>
      <c r="C52" s="2161"/>
      <c r="D52" s="2161"/>
      <c r="E52" s="2161"/>
      <c r="F52" s="2161"/>
      <c r="G52" s="2161"/>
      <c r="H52" s="642"/>
      <c r="I52" s="2037"/>
      <c r="J52" s="1975"/>
      <c r="K52" s="1975"/>
      <c r="L52" s="1975"/>
      <c r="M52" s="1975"/>
      <c r="N52" s="1975"/>
      <c r="O52" s="1975"/>
      <c r="P52" s="1975"/>
      <c r="Q52" s="1975"/>
      <c r="R52" s="1975"/>
      <c r="S52" s="1975"/>
      <c r="T52" s="1975"/>
      <c r="U52" s="1975"/>
      <c r="V52" s="2038"/>
      <c r="W52" s="641"/>
      <c r="X52" s="2160"/>
      <c r="Y52" s="2160"/>
      <c r="Z52" s="2160"/>
      <c r="AA52" s="2160"/>
      <c r="AB52" s="2160"/>
      <c r="AC52" s="642"/>
      <c r="AD52" s="2037"/>
      <c r="AE52" s="1975"/>
      <c r="AF52" s="1975"/>
      <c r="AG52" s="1975"/>
      <c r="AH52" s="1975"/>
      <c r="AI52" s="1975"/>
      <c r="AJ52" s="1975"/>
      <c r="AK52" s="1975"/>
      <c r="AL52" s="1975"/>
      <c r="AM52" s="1975"/>
      <c r="AN52" s="1975"/>
      <c r="AO52" s="1975"/>
      <c r="AP52" s="2038"/>
      <c r="AQ52" s="522"/>
      <c r="AR52" s="2190" t="s">
        <v>1195</v>
      </c>
      <c r="AS52" s="2190"/>
      <c r="AT52" s="2190"/>
      <c r="AU52" s="2190"/>
      <c r="AV52" s="2190"/>
      <c r="AW52" s="2190"/>
      <c r="AX52" s="2190"/>
      <c r="AY52" s="2190"/>
      <c r="AZ52" s="2193" t="s">
        <v>1196</v>
      </c>
      <c r="BA52" s="2193"/>
      <c r="BB52" s="2193"/>
      <c r="BC52" s="2193"/>
      <c r="BD52" s="2193"/>
      <c r="BE52" s="2193"/>
      <c r="BF52" s="1611" t="s">
        <v>1197</v>
      </c>
      <c r="BG52" s="1688"/>
      <c r="BH52" s="1688"/>
      <c r="BI52" s="1688"/>
      <c r="BJ52" s="1688"/>
      <c r="BK52" s="1688"/>
      <c r="BL52" s="1688"/>
      <c r="BM52" s="1689"/>
      <c r="BN52" s="2162" t="s">
        <v>1196</v>
      </c>
      <c r="BO52" s="2163"/>
      <c r="BP52" s="2163"/>
      <c r="BQ52" s="2163"/>
      <c r="BR52" s="2163"/>
      <c r="BS52" s="2164"/>
      <c r="BT52" s="1673" t="s">
        <v>1198</v>
      </c>
      <c r="BU52" s="1688"/>
      <c r="BV52" s="1688"/>
      <c r="BW52" s="1688"/>
      <c r="BX52" s="1688"/>
      <c r="BY52" s="1688"/>
      <c r="BZ52" s="1689"/>
      <c r="CA52" s="2162" t="s">
        <v>1196</v>
      </c>
      <c r="CB52" s="2163"/>
      <c r="CC52" s="2163"/>
      <c r="CD52" s="2163"/>
      <c r="CE52" s="2163"/>
      <c r="CF52" s="2164"/>
    </row>
    <row r="53" spans="2:84" ht="13.5" customHeight="1">
      <c r="B53" s="637"/>
      <c r="C53" s="2174" t="s">
        <v>1015</v>
      </c>
      <c r="D53" s="2174"/>
      <c r="E53" s="2174"/>
      <c r="F53" s="2174"/>
      <c r="G53" s="2174"/>
      <c r="H53" s="638"/>
      <c r="I53" s="2176" t="s">
        <v>1009</v>
      </c>
      <c r="J53" s="2177"/>
      <c r="K53" s="2177"/>
      <c r="L53" s="2177"/>
      <c r="M53" s="2177"/>
      <c r="N53" s="2177"/>
      <c r="O53" s="2177"/>
      <c r="P53" s="2177"/>
      <c r="Q53" s="2177"/>
      <c r="R53" s="2177"/>
      <c r="S53" s="2177"/>
      <c r="T53" s="2177"/>
      <c r="U53" s="2177"/>
      <c r="V53" s="2178"/>
      <c r="W53" s="637"/>
      <c r="X53" s="2182" t="s">
        <v>1011</v>
      </c>
      <c r="Y53" s="2182"/>
      <c r="Z53" s="2182"/>
      <c r="AA53" s="2182"/>
      <c r="AB53" s="2182"/>
      <c r="AC53" s="638"/>
      <c r="AD53" s="2184"/>
      <c r="AE53" s="2185"/>
      <c r="AF53" s="2185"/>
      <c r="AG53" s="2185"/>
      <c r="AH53" s="2185"/>
      <c r="AI53" s="2185"/>
      <c r="AJ53" s="2185"/>
      <c r="AK53" s="2185"/>
      <c r="AL53" s="2185"/>
      <c r="AM53" s="2185"/>
      <c r="AN53" s="2185"/>
      <c r="AO53" s="2185"/>
      <c r="AP53" s="2186"/>
      <c r="AQ53" s="522"/>
      <c r="AR53" s="2191"/>
      <c r="AS53" s="2191"/>
      <c r="AT53" s="2191"/>
      <c r="AU53" s="2191"/>
      <c r="AV53" s="2191"/>
      <c r="AW53" s="2191"/>
      <c r="AX53" s="2191"/>
      <c r="AY53" s="2191"/>
      <c r="AZ53" s="2194"/>
      <c r="BA53" s="2194"/>
      <c r="BB53" s="2194"/>
      <c r="BC53" s="2194"/>
      <c r="BD53" s="2194"/>
      <c r="BE53" s="2194"/>
      <c r="BF53" s="1616"/>
      <c r="BG53" s="1616"/>
      <c r="BH53" s="1616"/>
      <c r="BI53" s="1616"/>
      <c r="BJ53" s="1616"/>
      <c r="BK53" s="1616"/>
      <c r="BL53" s="1616"/>
      <c r="BM53" s="2172"/>
      <c r="BN53" s="2165"/>
      <c r="BO53" s="2166"/>
      <c r="BP53" s="2166"/>
      <c r="BQ53" s="2166"/>
      <c r="BR53" s="2166"/>
      <c r="BS53" s="2167"/>
      <c r="BT53" s="2171"/>
      <c r="BU53" s="1616"/>
      <c r="BV53" s="1616"/>
      <c r="BW53" s="1616"/>
      <c r="BX53" s="1616"/>
      <c r="BY53" s="1616"/>
      <c r="BZ53" s="2172"/>
      <c r="CA53" s="2165"/>
      <c r="CB53" s="2166"/>
      <c r="CC53" s="2166"/>
      <c r="CD53" s="2166"/>
      <c r="CE53" s="2166"/>
      <c r="CF53" s="2167"/>
    </row>
    <row r="54" spans="2:84" ht="13.5" customHeight="1">
      <c r="B54" s="641"/>
      <c r="C54" s="2175"/>
      <c r="D54" s="2175"/>
      <c r="E54" s="2175"/>
      <c r="F54" s="2175"/>
      <c r="G54" s="2175"/>
      <c r="H54" s="642"/>
      <c r="I54" s="2179"/>
      <c r="J54" s="2180"/>
      <c r="K54" s="2180"/>
      <c r="L54" s="2180"/>
      <c r="M54" s="2180"/>
      <c r="N54" s="2180"/>
      <c r="O54" s="2180"/>
      <c r="P54" s="2180"/>
      <c r="Q54" s="2180"/>
      <c r="R54" s="2180"/>
      <c r="S54" s="2180"/>
      <c r="T54" s="2180"/>
      <c r="U54" s="2180"/>
      <c r="V54" s="2181"/>
      <c r="W54" s="641"/>
      <c r="X54" s="2183"/>
      <c r="Y54" s="2183"/>
      <c r="Z54" s="2183"/>
      <c r="AA54" s="2183"/>
      <c r="AB54" s="2183"/>
      <c r="AC54" s="642"/>
      <c r="AD54" s="2187"/>
      <c r="AE54" s="2188"/>
      <c r="AF54" s="2188"/>
      <c r="AG54" s="2188"/>
      <c r="AH54" s="2188"/>
      <c r="AI54" s="2188"/>
      <c r="AJ54" s="2188"/>
      <c r="AK54" s="2188"/>
      <c r="AL54" s="2188"/>
      <c r="AM54" s="2188"/>
      <c r="AN54" s="2188"/>
      <c r="AO54" s="2188"/>
      <c r="AP54" s="2189"/>
      <c r="AQ54" s="522"/>
      <c r="AR54" s="2192"/>
      <c r="AS54" s="2192"/>
      <c r="AT54" s="2192"/>
      <c r="AU54" s="2192"/>
      <c r="AV54" s="2192"/>
      <c r="AW54" s="2192"/>
      <c r="AX54" s="2192"/>
      <c r="AY54" s="2192"/>
      <c r="AZ54" s="2195"/>
      <c r="BA54" s="2195"/>
      <c r="BB54" s="2195"/>
      <c r="BC54" s="2195"/>
      <c r="BD54" s="2195"/>
      <c r="BE54" s="2195"/>
      <c r="BF54" s="1630"/>
      <c r="BG54" s="1630"/>
      <c r="BH54" s="1630"/>
      <c r="BI54" s="1630"/>
      <c r="BJ54" s="1630"/>
      <c r="BK54" s="1630"/>
      <c r="BL54" s="1630"/>
      <c r="BM54" s="2173"/>
      <c r="BN54" s="2168"/>
      <c r="BO54" s="2169"/>
      <c r="BP54" s="2169"/>
      <c r="BQ54" s="2169"/>
      <c r="BR54" s="2169"/>
      <c r="BS54" s="2170"/>
      <c r="BT54" s="1629"/>
      <c r="BU54" s="1630"/>
      <c r="BV54" s="1630"/>
      <c r="BW54" s="1630"/>
      <c r="BX54" s="1630"/>
      <c r="BY54" s="1630"/>
      <c r="BZ54" s="2173"/>
      <c r="CA54" s="2168"/>
      <c r="CB54" s="2169"/>
      <c r="CC54" s="2169"/>
      <c r="CD54" s="2169"/>
      <c r="CE54" s="2169"/>
      <c r="CF54" s="2170"/>
    </row>
    <row r="55" spans="2:84" ht="13.5" customHeight="1">
      <c r="B55" s="639"/>
      <c r="C55" s="2174" t="s">
        <v>1199</v>
      </c>
      <c r="D55" s="2174"/>
      <c r="E55" s="2174"/>
      <c r="F55" s="2174"/>
      <c r="G55" s="2174"/>
      <c r="H55" s="640"/>
      <c r="I55" s="2196"/>
      <c r="J55" s="2197"/>
      <c r="K55" s="2197"/>
      <c r="L55" s="2197"/>
      <c r="M55" s="2197"/>
      <c r="N55" s="2197"/>
      <c r="O55" s="2197"/>
      <c r="P55" s="2197"/>
      <c r="Q55" s="2197"/>
      <c r="R55" s="2197"/>
      <c r="S55" s="2197"/>
      <c r="T55" s="2197"/>
      <c r="U55" s="2197"/>
      <c r="V55" s="2198"/>
      <c r="W55" s="639"/>
      <c r="X55" s="2182" t="s">
        <v>1011</v>
      </c>
      <c r="Y55" s="2182"/>
      <c r="Z55" s="2182"/>
      <c r="AA55" s="2182"/>
      <c r="AB55" s="2182"/>
      <c r="AC55" s="640"/>
      <c r="AD55" s="2202"/>
      <c r="AE55" s="2203"/>
      <c r="AF55" s="2203"/>
      <c r="AG55" s="2203"/>
      <c r="AH55" s="2203"/>
      <c r="AI55" s="2203"/>
      <c r="AJ55" s="2203"/>
      <c r="AK55" s="2203"/>
      <c r="AL55" s="2203"/>
      <c r="AM55" s="2203"/>
      <c r="AN55" s="2203"/>
      <c r="AO55" s="2203"/>
      <c r="AP55" s="2204"/>
      <c r="AQ55" s="522"/>
      <c r="AR55" s="680"/>
      <c r="AS55" s="680"/>
      <c r="AT55" s="680"/>
      <c r="AU55" s="680"/>
      <c r="AV55" s="680"/>
      <c r="AW55" s="680"/>
      <c r="AX55" s="680"/>
      <c r="AY55" s="680"/>
      <c r="AZ55" s="681"/>
      <c r="BA55" s="681"/>
      <c r="BB55" s="681"/>
      <c r="BC55" s="681"/>
      <c r="BD55" s="681"/>
      <c r="BE55" s="681"/>
      <c r="BF55" s="682"/>
      <c r="BG55" s="682"/>
      <c r="BH55" s="682"/>
      <c r="BI55" s="682"/>
      <c r="BJ55" s="682"/>
      <c r="BK55" s="682"/>
      <c r="BL55" s="682"/>
      <c r="BM55" s="682"/>
      <c r="BN55" s="681"/>
      <c r="BO55" s="681"/>
      <c r="BP55" s="681"/>
      <c r="BQ55" s="681"/>
      <c r="BR55" s="681"/>
      <c r="BS55" s="681"/>
      <c r="BT55" s="682"/>
      <c r="BU55" s="682"/>
      <c r="BV55" s="682"/>
      <c r="BW55" s="682"/>
      <c r="BX55" s="682"/>
      <c r="BY55" s="682"/>
      <c r="BZ55" s="682"/>
      <c r="CA55" s="681"/>
      <c r="CB55" s="681"/>
      <c r="CC55" s="681"/>
      <c r="CD55" s="681"/>
      <c r="CE55" s="681"/>
      <c r="CF55" s="681"/>
    </row>
    <row r="56" spans="2:84" ht="13.5" customHeight="1">
      <c r="B56" s="639"/>
      <c r="C56" s="2175"/>
      <c r="D56" s="2175"/>
      <c r="E56" s="2175"/>
      <c r="F56" s="2175"/>
      <c r="G56" s="2175"/>
      <c r="H56" s="640"/>
      <c r="I56" s="2199"/>
      <c r="J56" s="2200"/>
      <c r="K56" s="2200"/>
      <c r="L56" s="2200"/>
      <c r="M56" s="2200"/>
      <c r="N56" s="2200"/>
      <c r="O56" s="2200"/>
      <c r="P56" s="2200"/>
      <c r="Q56" s="2200"/>
      <c r="R56" s="2200"/>
      <c r="S56" s="2200"/>
      <c r="T56" s="2200"/>
      <c r="U56" s="2200"/>
      <c r="V56" s="2201"/>
      <c r="W56" s="639"/>
      <c r="X56" s="2183"/>
      <c r="Y56" s="2183"/>
      <c r="Z56" s="2183"/>
      <c r="AA56" s="2183"/>
      <c r="AB56" s="2183"/>
      <c r="AC56" s="640"/>
      <c r="AD56" s="2205"/>
      <c r="AE56" s="2206"/>
      <c r="AF56" s="2206"/>
      <c r="AG56" s="2206"/>
      <c r="AH56" s="2206"/>
      <c r="AI56" s="2206"/>
      <c r="AJ56" s="2206"/>
      <c r="AK56" s="2206"/>
      <c r="AL56" s="2206"/>
      <c r="AM56" s="2206"/>
      <c r="AN56" s="2206"/>
      <c r="AO56" s="2206"/>
      <c r="AP56" s="2207"/>
      <c r="AQ56" s="522"/>
      <c r="AR56" s="683" t="s">
        <v>1017</v>
      </c>
      <c r="AS56" s="683"/>
      <c r="AT56" s="683"/>
      <c r="AU56" s="683"/>
      <c r="AV56" s="683" t="s">
        <v>1018</v>
      </c>
      <c r="AW56" s="683"/>
      <c r="AX56" s="683"/>
      <c r="AY56" s="683"/>
      <c r="AZ56" s="683"/>
      <c r="BA56" s="683"/>
      <c r="BB56" s="683"/>
      <c r="BC56" s="683"/>
      <c r="BD56" s="683"/>
      <c r="BE56" s="683"/>
      <c r="BF56" s="683"/>
      <c r="BG56" s="683"/>
      <c r="BH56" s="683"/>
      <c r="BI56" s="683"/>
      <c r="BJ56" s="683"/>
      <c r="BK56" s="683"/>
      <c r="BL56" s="683"/>
      <c r="BM56" s="683"/>
      <c r="BN56" s="683"/>
      <c r="BO56" s="683"/>
      <c r="BP56" s="683"/>
      <c r="BQ56" s="683"/>
      <c r="BR56" s="683"/>
      <c r="BS56" s="683"/>
      <c r="BT56" s="683"/>
      <c r="BU56" s="683"/>
      <c r="BV56" s="683"/>
      <c r="BW56" s="683"/>
      <c r="BX56" s="683"/>
      <c r="BY56" s="683"/>
      <c r="BZ56" s="683"/>
      <c r="CA56" s="683"/>
      <c r="CB56" s="683"/>
      <c r="CC56" s="683"/>
      <c r="CD56" s="683"/>
      <c r="CE56" s="683"/>
      <c r="CF56" s="683"/>
    </row>
    <row r="57" spans="2:84" ht="13.5" customHeight="1">
      <c r="B57" s="628"/>
      <c r="C57" s="2157" t="s">
        <v>1016</v>
      </c>
      <c r="D57" s="2157"/>
      <c r="E57" s="2157"/>
      <c r="F57" s="2157"/>
      <c r="G57" s="2157"/>
      <c r="H57" s="630"/>
      <c r="I57" s="2209"/>
      <c r="J57" s="2210"/>
      <c r="K57" s="2210"/>
      <c r="L57" s="2210"/>
      <c r="M57" s="2210"/>
      <c r="N57" s="2210"/>
      <c r="O57" s="2210"/>
      <c r="P57" s="2210"/>
      <c r="Q57" s="2210"/>
      <c r="R57" s="2210"/>
      <c r="S57" s="2210"/>
      <c r="T57" s="2210"/>
      <c r="U57" s="2210"/>
      <c r="V57" s="2211"/>
      <c r="W57" s="628"/>
      <c r="X57" s="2157" t="s">
        <v>1016</v>
      </c>
      <c r="Y57" s="2157"/>
      <c r="Z57" s="2157"/>
      <c r="AA57" s="2157"/>
      <c r="AB57" s="2157"/>
      <c r="AC57" s="630"/>
      <c r="AD57" s="2158"/>
      <c r="AE57" s="2014"/>
      <c r="AF57" s="2014"/>
      <c r="AG57" s="2014"/>
      <c r="AH57" s="2014"/>
      <c r="AI57" s="2014"/>
      <c r="AJ57" s="2014"/>
      <c r="AK57" s="2014"/>
      <c r="AL57" s="2014"/>
      <c r="AM57" s="2014"/>
      <c r="AN57" s="2014"/>
      <c r="AO57" s="2014"/>
      <c r="AP57" s="2015"/>
      <c r="AQ57" s="522"/>
      <c r="AR57" s="683" t="s">
        <v>1200</v>
      </c>
      <c r="AS57" s="683"/>
      <c r="AT57" s="683"/>
      <c r="AU57" s="683"/>
      <c r="AV57" s="2215" t="s">
        <v>1019</v>
      </c>
      <c r="AW57" s="2216"/>
      <c r="AX57" s="2216"/>
      <c r="AY57" s="2216"/>
      <c r="AZ57" s="2216"/>
      <c r="BA57" s="2216"/>
      <c r="BB57" s="2216"/>
      <c r="BC57" s="2216"/>
      <c r="BD57" s="2216"/>
      <c r="BE57" s="2216"/>
      <c r="BF57" s="2216"/>
      <c r="BG57" s="2216"/>
      <c r="BH57" s="2216"/>
      <c r="BI57" s="2216"/>
      <c r="BJ57" s="2216"/>
      <c r="BK57" s="2216"/>
      <c r="BL57" s="2216"/>
      <c r="BM57" s="2216"/>
      <c r="BN57" s="2216"/>
      <c r="BO57" s="2216"/>
      <c r="BP57" s="2216"/>
      <c r="BQ57" s="2216"/>
      <c r="BR57" s="2216"/>
      <c r="BS57" s="2216"/>
      <c r="BT57" s="2216"/>
      <c r="BU57" s="2216"/>
      <c r="BV57" s="2216"/>
      <c r="BW57" s="2216"/>
      <c r="BX57" s="2216"/>
      <c r="BY57" s="2216"/>
      <c r="BZ57" s="2216"/>
      <c r="CA57" s="2216"/>
      <c r="CB57" s="2216"/>
      <c r="CC57" s="2216"/>
      <c r="CD57" s="2216"/>
      <c r="CE57" s="2216"/>
      <c r="CF57" s="2216"/>
    </row>
    <row r="58" spans="2:84" ht="13.5" customHeight="1">
      <c r="B58" s="526"/>
      <c r="C58" s="2208"/>
      <c r="D58" s="2208"/>
      <c r="E58" s="2208"/>
      <c r="F58" s="2208"/>
      <c r="G58" s="2208"/>
      <c r="H58" s="527"/>
      <c r="I58" s="2212"/>
      <c r="J58" s="2213"/>
      <c r="K58" s="2213"/>
      <c r="L58" s="2213"/>
      <c r="M58" s="2213"/>
      <c r="N58" s="2213"/>
      <c r="O58" s="2213"/>
      <c r="P58" s="2213"/>
      <c r="Q58" s="2213"/>
      <c r="R58" s="2213"/>
      <c r="S58" s="2213"/>
      <c r="T58" s="2213"/>
      <c r="U58" s="2213"/>
      <c r="V58" s="2214"/>
      <c r="W58" s="526"/>
      <c r="X58" s="2208"/>
      <c r="Y58" s="2208"/>
      <c r="Z58" s="2208"/>
      <c r="AA58" s="2208"/>
      <c r="AB58" s="2208"/>
      <c r="AC58" s="527"/>
      <c r="AD58" s="2016"/>
      <c r="AE58" s="2017"/>
      <c r="AF58" s="2017"/>
      <c r="AG58" s="2017"/>
      <c r="AH58" s="2017"/>
      <c r="AI58" s="2017"/>
      <c r="AJ58" s="2017"/>
      <c r="AK58" s="2017"/>
      <c r="AL58" s="2017"/>
      <c r="AM58" s="2017"/>
      <c r="AN58" s="2017"/>
      <c r="AO58" s="2017"/>
      <c r="AP58" s="2018"/>
      <c r="AQ58" s="522"/>
      <c r="AR58" s="683"/>
      <c r="AS58" s="683"/>
      <c r="AT58" s="683"/>
      <c r="AU58" s="683"/>
      <c r="AV58" s="2216"/>
      <c r="AW58" s="2216"/>
      <c r="AX58" s="2216"/>
      <c r="AY58" s="2216"/>
      <c r="AZ58" s="2216"/>
      <c r="BA58" s="2216"/>
      <c r="BB58" s="2216"/>
      <c r="BC58" s="2216"/>
      <c r="BD58" s="2216"/>
      <c r="BE58" s="2216"/>
      <c r="BF58" s="2216"/>
      <c r="BG58" s="2216"/>
      <c r="BH58" s="2216"/>
      <c r="BI58" s="2216"/>
      <c r="BJ58" s="2216"/>
      <c r="BK58" s="2216"/>
      <c r="BL58" s="2216"/>
      <c r="BM58" s="2216"/>
      <c r="BN58" s="2216"/>
      <c r="BO58" s="2216"/>
      <c r="BP58" s="2216"/>
      <c r="BQ58" s="2216"/>
      <c r="BR58" s="2216"/>
      <c r="BS58" s="2216"/>
      <c r="BT58" s="2216"/>
      <c r="BU58" s="2216"/>
      <c r="BV58" s="2216"/>
      <c r="BW58" s="2216"/>
      <c r="BX58" s="2216"/>
      <c r="BY58" s="2216"/>
      <c r="BZ58" s="2216"/>
      <c r="CA58" s="2216"/>
      <c r="CB58" s="2216"/>
      <c r="CC58" s="2216"/>
      <c r="CD58" s="2216"/>
      <c r="CE58" s="2216"/>
      <c r="CF58" s="2216"/>
    </row>
    <row r="59" spans="2:84" ht="13.5" customHeight="1">
      <c r="B59" s="526"/>
      <c r="C59" s="522"/>
      <c r="D59" s="2217" t="s">
        <v>1011</v>
      </c>
      <c r="E59" s="1962"/>
      <c r="F59" s="1962"/>
      <c r="G59" s="1962"/>
      <c r="H59" s="2218"/>
      <c r="I59" s="2158"/>
      <c r="J59" s="2014"/>
      <c r="K59" s="2014"/>
      <c r="L59" s="2014"/>
      <c r="M59" s="2014"/>
      <c r="N59" s="2014"/>
      <c r="O59" s="2014"/>
      <c r="P59" s="2014"/>
      <c r="Q59" s="2014"/>
      <c r="R59" s="2014"/>
      <c r="S59" s="2014"/>
      <c r="T59" s="2014"/>
      <c r="U59" s="2014"/>
      <c r="V59" s="2015"/>
      <c r="W59" s="526"/>
      <c r="X59" s="522"/>
      <c r="Y59" s="2217" t="s">
        <v>1011</v>
      </c>
      <c r="Z59" s="1962"/>
      <c r="AA59" s="1962"/>
      <c r="AB59" s="1962"/>
      <c r="AC59" s="2218"/>
      <c r="AD59" s="2158"/>
      <c r="AE59" s="2014"/>
      <c r="AF59" s="2014"/>
      <c r="AG59" s="2014"/>
      <c r="AH59" s="2014"/>
      <c r="AI59" s="2014"/>
      <c r="AJ59" s="2014"/>
      <c r="AK59" s="2014"/>
      <c r="AL59" s="2014"/>
      <c r="AM59" s="2014"/>
      <c r="AN59" s="2014"/>
      <c r="AO59" s="2014"/>
      <c r="AP59" s="2015"/>
      <c r="AQ59" s="522"/>
      <c r="AR59" s="683" t="s">
        <v>1201</v>
      </c>
      <c r="AS59" s="683"/>
      <c r="AT59" s="683"/>
      <c r="AU59" s="683"/>
      <c r="AV59" s="683" t="s">
        <v>1021</v>
      </c>
      <c r="AW59" s="683"/>
      <c r="AX59" s="683"/>
      <c r="AY59" s="683"/>
      <c r="AZ59" s="683"/>
      <c r="BA59" s="683"/>
      <c r="BB59" s="683"/>
      <c r="BC59" s="683"/>
      <c r="BD59" s="683"/>
      <c r="BE59" s="683"/>
      <c r="BF59" s="683"/>
      <c r="BG59" s="683"/>
      <c r="BH59" s="683"/>
      <c r="BI59" s="683"/>
      <c r="BJ59" s="683"/>
      <c r="BK59" s="683"/>
      <c r="BL59" s="683"/>
      <c r="BM59" s="683"/>
      <c r="BN59" s="683"/>
      <c r="BO59" s="683"/>
      <c r="BP59" s="683"/>
      <c r="BQ59" s="683"/>
      <c r="BR59" s="683"/>
      <c r="BS59" s="683"/>
      <c r="BT59" s="683"/>
      <c r="BU59" s="683"/>
      <c r="BV59" s="683"/>
      <c r="BW59" s="683"/>
      <c r="BX59" s="683"/>
      <c r="BY59" s="683"/>
      <c r="BZ59" s="683"/>
      <c r="CA59" s="683"/>
      <c r="CB59" s="683"/>
      <c r="CC59" s="683"/>
      <c r="CD59" s="683"/>
      <c r="CE59" s="683"/>
      <c r="CF59" s="683"/>
    </row>
    <row r="60" spans="2:84" ht="13.5" customHeight="1">
      <c r="B60" s="526"/>
      <c r="C60" s="522"/>
      <c r="D60" s="2219"/>
      <c r="E60" s="1964"/>
      <c r="F60" s="1964"/>
      <c r="G60" s="1964"/>
      <c r="H60" s="2220"/>
      <c r="I60" s="2016"/>
      <c r="J60" s="2017"/>
      <c r="K60" s="2017"/>
      <c r="L60" s="2017"/>
      <c r="M60" s="2017"/>
      <c r="N60" s="2017"/>
      <c r="O60" s="2017"/>
      <c r="P60" s="2017"/>
      <c r="Q60" s="2017"/>
      <c r="R60" s="2017"/>
      <c r="S60" s="2017"/>
      <c r="T60" s="2017"/>
      <c r="U60" s="2017"/>
      <c r="V60" s="2018"/>
      <c r="W60" s="526"/>
      <c r="X60" s="522"/>
      <c r="Y60" s="2219"/>
      <c r="Z60" s="1964"/>
      <c r="AA60" s="1964"/>
      <c r="AB60" s="1964"/>
      <c r="AC60" s="2220"/>
      <c r="AD60" s="2016"/>
      <c r="AE60" s="2017"/>
      <c r="AF60" s="2017"/>
      <c r="AG60" s="2017"/>
      <c r="AH60" s="2017"/>
      <c r="AI60" s="2017"/>
      <c r="AJ60" s="2017"/>
      <c r="AK60" s="2017"/>
      <c r="AL60" s="2017"/>
      <c r="AM60" s="2017"/>
      <c r="AN60" s="2017"/>
      <c r="AO60" s="2017"/>
      <c r="AP60" s="2018"/>
      <c r="AQ60" s="522"/>
      <c r="AR60" s="683"/>
      <c r="AS60" s="683"/>
      <c r="AT60" s="683"/>
      <c r="AU60" s="683"/>
      <c r="AV60" s="2215" t="s">
        <v>1022</v>
      </c>
      <c r="AW60" s="2216"/>
      <c r="AX60" s="2216"/>
      <c r="AY60" s="2216"/>
      <c r="AZ60" s="2216"/>
      <c r="BA60" s="2216"/>
      <c r="BB60" s="2216"/>
      <c r="BC60" s="2216"/>
      <c r="BD60" s="2216"/>
      <c r="BE60" s="2216"/>
      <c r="BF60" s="2216"/>
      <c r="BG60" s="2216"/>
      <c r="BH60" s="2216"/>
      <c r="BI60" s="2216"/>
      <c r="BJ60" s="2216"/>
      <c r="BK60" s="2216"/>
      <c r="BL60" s="2216"/>
      <c r="BM60" s="2216"/>
      <c r="BN60" s="2216"/>
      <c r="BO60" s="2216"/>
      <c r="BP60" s="2216"/>
      <c r="BQ60" s="2216"/>
      <c r="BR60" s="2216"/>
      <c r="BS60" s="2216"/>
      <c r="BT60" s="2216"/>
      <c r="BU60" s="2216"/>
      <c r="BV60" s="2216"/>
      <c r="BW60" s="2216"/>
      <c r="BX60" s="2216"/>
      <c r="BY60" s="2216"/>
      <c r="BZ60" s="2216"/>
      <c r="CA60" s="2216"/>
      <c r="CB60" s="2216"/>
      <c r="CC60" s="2216"/>
      <c r="CD60" s="2216"/>
      <c r="CE60" s="2216"/>
      <c r="CF60" s="2216"/>
    </row>
    <row r="61" spans="2:84" ht="13.5" customHeight="1">
      <c r="B61" s="526"/>
      <c r="C61" s="522"/>
      <c r="D61" s="2221" t="s">
        <v>1020</v>
      </c>
      <c r="E61" s="2157"/>
      <c r="F61" s="2157"/>
      <c r="G61" s="2157"/>
      <c r="H61" s="2222"/>
      <c r="I61" s="2158"/>
      <c r="J61" s="2014"/>
      <c r="K61" s="2014"/>
      <c r="L61" s="2014"/>
      <c r="M61" s="2014"/>
      <c r="N61" s="2014"/>
      <c r="O61" s="2014"/>
      <c r="P61" s="2014"/>
      <c r="Q61" s="2014"/>
      <c r="R61" s="2014"/>
      <c r="S61" s="2014"/>
      <c r="T61" s="2014"/>
      <c r="U61" s="2014"/>
      <c r="V61" s="2015"/>
      <c r="W61" s="526"/>
      <c r="X61" s="522"/>
      <c r="Y61" s="2221" t="s">
        <v>1020</v>
      </c>
      <c r="Z61" s="2157"/>
      <c r="AA61" s="2157"/>
      <c r="AB61" s="2157"/>
      <c r="AC61" s="2222"/>
      <c r="AD61" s="2158"/>
      <c r="AE61" s="2014"/>
      <c r="AF61" s="2014"/>
      <c r="AG61" s="2014"/>
      <c r="AH61" s="2014"/>
      <c r="AI61" s="2014"/>
      <c r="AJ61" s="2014"/>
      <c r="AK61" s="2014"/>
      <c r="AL61" s="2014"/>
      <c r="AM61" s="2014"/>
      <c r="AN61" s="2014"/>
      <c r="AO61" s="2014"/>
      <c r="AP61" s="2015"/>
      <c r="AQ61" s="522"/>
      <c r="AR61" s="683"/>
      <c r="AS61" s="683"/>
      <c r="AT61" s="683"/>
      <c r="AU61" s="683"/>
      <c r="AV61" s="2216"/>
      <c r="AW61" s="2216"/>
      <c r="AX61" s="2216"/>
      <c r="AY61" s="2216"/>
      <c r="AZ61" s="2216"/>
      <c r="BA61" s="2216"/>
      <c r="BB61" s="2216"/>
      <c r="BC61" s="2216"/>
      <c r="BD61" s="2216"/>
      <c r="BE61" s="2216"/>
      <c r="BF61" s="2216"/>
      <c r="BG61" s="2216"/>
      <c r="BH61" s="2216"/>
      <c r="BI61" s="2216"/>
      <c r="BJ61" s="2216"/>
      <c r="BK61" s="2216"/>
      <c r="BL61" s="2216"/>
      <c r="BM61" s="2216"/>
      <c r="BN61" s="2216"/>
      <c r="BO61" s="2216"/>
      <c r="BP61" s="2216"/>
      <c r="BQ61" s="2216"/>
      <c r="BR61" s="2216"/>
      <c r="BS61" s="2216"/>
      <c r="BT61" s="2216"/>
      <c r="BU61" s="2216"/>
      <c r="BV61" s="2216"/>
      <c r="BW61" s="2216"/>
      <c r="BX61" s="2216"/>
      <c r="BY61" s="2216"/>
      <c r="BZ61" s="2216"/>
      <c r="CA61" s="2216"/>
      <c r="CB61" s="2216"/>
      <c r="CC61" s="2216"/>
      <c r="CD61" s="2216"/>
      <c r="CE61" s="2216"/>
      <c r="CF61" s="2216"/>
    </row>
    <row r="62" spans="2:84" ht="14.25" customHeight="1">
      <c r="B62" s="631"/>
      <c r="C62" s="632"/>
      <c r="D62" s="2223"/>
      <c r="E62" s="2161"/>
      <c r="F62" s="2161"/>
      <c r="G62" s="2161"/>
      <c r="H62" s="2224"/>
      <c r="I62" s="2016"/>
      <c r="J62" s="2017"/>
      <c r="K62" s="2017"/>
      <c r="L62" s="2017"/>
      <c r="M62" s="2017"/>
      <c r="N62" s="2017"/>
      <c r="O62" s="2017"/>
      <c r="P62" s="2017"/>
      <c r="Q62" s="2017"/>
      <c r="R62" s="2017"/>
      <c r="S62" s="2017"/>
      <c r="T62" s="2017"/>
      <c r="U62" s="2017"/>
      <c r="V62" s="2018"/>
      <c r="W62" s="631"/>
      <c r="X62" s="632"/>
      <c r="Y62" s="2223"/>
      <c r="Z62" s="2161"/>
      <c r="AA62" s="2161"/>
      <c r="AB62" s="2161"/>
      <c r="AC62" s="2224"/>
      <c r="AD62" s="2016"/>
      <c r="AE62" s="2017"/>
      <c r="AF62" s="2017"/>
      <c r="AG62" s="2017"/>
      <c r="AH62" s="2017"/>
      <c r="AI62" s="2017"/>
      <c r="AJ62" s="2017"/>
      <c r="AK62" s="2017"/>
      <c r="AL62" s="2017"/>
      <c r="AM62" s="2017"/>
      <c r="AN62" s="2017"/>
      <c r="AO62" s="2017"/>
      <c r="AP62" s="2018"/>
      <c r="AQ62" s="522"/>
      <c r="AR62" s="683" t="s">
        <v>1202</v>
      </c>
      <c r="AS62" s="683"/>
      <c r="AT62" s="683"/>
      <c r="AU62" s="683"/>
      <c r="AV62" s="584" t="s">
        <v>1203</v>
      </c>
      <c r="AW62" s="584"/>
      <c r="AX62" s="584"/>
      <c r="AY62" s="584"/>
      <c r="AZ62" s="584"/>
      <c r="BA62" s="584"/>
      <c r="BB62" s="584"/>
      <c r="BC62" s="584"/>
      <c r="BD62" s="584"/>
      <c r="BE62" s="584"/>
      <c r="BF62" s="584"/>
      <c r="BG62" s="584"/>
      <c r="BH62" s="584"/>
      <c r="BI62" s="584"/>
      <c r="BJ62" s="584"/>
      <c r="BK62" s="584"/>
      <c r="BL62" s="584"/>
      <c r="BM62" s="684"/>
      <c r="BN62" s="684"/>
      <c r="BO62" s="684"/>
      <c r="BP62" s="684"/>
      <c r="BQ62" s="684"/>
      <c r="BR62" s="684"/>
      <c r="BS62" s="684"/>
      <c r="BT62" s="684"/>
      <c r="BU62" s="684"/>
      <c r="BV62" s="684"/>
      <c r="BW62" s="684"/>
      <c r="BX62" s="684"/>
      <c r="BY62" s="684"/>
      <c r="BZ62" s="684"/>
      <c r="CA62" s="684"/>
      <c r="CB62" s="684"/>
      <c r="CC62" s="684"/>
      <c r="CD62" s="684"/>
      <c r="CE62" s="684"/>
      <c r="CF62" s="684"/>
    </row>
    <row r="63" spans="2:84" ht="12" customHeight="1">
      <c r="B63" s="522"/>
      <c r="C63" s="522"/>
      <c r="D63" s="634"/>
      <c r="E63" s="634"/>
      <c r="F63" s="634"/>
      <c r="G63" s="634"/>
      <c r="H63" s="634"/>
      <c r="I63" s="629"/>
      <c r="J63" s="629"/>
      <c r="K63" s="629"/>
      <c r="L63" s="629"/>
      <c r="M63" s="629"/>
      <c r="N63" s="629"/>
      <c r="O63" s="629"/>
      <c r="P63" s="629"/>
      <c r="Q63" s="629"/>
      <c r="R63" s="629"/>
      <c r="S63" s="629"/>
      <c r="T63" s="629"/>
      <c r="U63" s="629"/>
      <c r="V63" s="629"/>
      <c r="W63" s="629"/>
      <c r="X63" s="629"/>
      <c r="Y63" s="627"/>
      <c r="Z63" s="627"/>
      <c r="AA63" s="627"/>
      <c r="AB63" s="627"/>
      <c r="AC63" s="627"/>
      <c r="AD63" s="629"/>
      <c r="AE63" s="629"/>
      <c r="AF63" s="629"/>
      <c r="AG63" s="629"/>
      <c r="AH63" s="629"/>
      <c r="AI63" s="629"/>
      <c r="AJ63" s="629"/>
      <c r="AK63" s="629"/>
      <c r="AL63" s="629"/>
      <c r="AM63" s="629"/>
      <c r="AN63" s="629"/>
      <c r="AO63" s="629"/>
      <c r="AP63" s="629"/>
      <c r="AQ63" s="533"/>
      <c r="AR63" s="685"/>
      <c r="AS63" s="584"/>
      <c r="AT63" s="584"/>
      <c r="AU63" s="584"/>
      <c r="AV63" s="584"/>
      <c r="AW63" s="584"/>
      <c r="AX63" s="584"/>
      <c r="AY63" s="584"/>
      <c r="AZ63" s="584"/>
      <c r="BA63" s="584"/>
      <c r="BB63" s="584"/>
      <c r="BC63" s="584"/>
      <c r="BD63" s="584"/>
      <c r="BE63" s="584"/>
      <c r="BF63" s="584"/>
      <c r="BG63" s="584"/>
      <c r="BH63" s="584"/>
      <c r="BI63" s="584"/>
      <c r="BJ63" s="584"/>
      <c r="BK63" s="584"/>
      <c r="BL63" s="584"/>
      <c r="BM63" s="584"/>
      <c r="BN63" s="584"/>
      <c r="BO63" s="584"/>
      <c r="BP63" s="584"/>
      <c r="BQ63" s="584"/>
      <c r="BR63" s="584"/>
      <c r="BS63" s="584"/>
      <c r="BT63" s="584"/>
      <c r="BU63" s="584"/>
      <c r="BV63" s="584"/>
      <c r="BW63" s="584"/>
      <c r="BX63" s="584"/>
      <c r="BY63" s="584"/>
      <c r="BZ63" s="584"/>
      <c r="CA63" s="584"/>
      <c r="CB63" s="584"/>
      <c r="CC63" s="584"/>
      <c r="CD63" s="584"/>
      <c r="CE63" s="584"/>
      <c r="CF63" s="584"/>
    </row>
    <row r="64" spans="2:84" ht="12" customHeight="1">
      <c r="B64" s="2190" t="s">
        <v>1195</v>
      </c>
      <c r="C64" s="2190"/>
      <c r="D64" s="2190"/>
      <c r="E64" s="2190"/>
      <c r="F64" s="2190"/>
      <c r="G64" s="2190"/>
      <c r="H64" s="2190"/>
      <c r="I64" s="2190"/>
      <c r="J64" s="2193" t="s">
        <v>1196</v>
      </c>
      <c r="K64" s="2193"/>
      <c r="L64" s="2193"/>
      <c r="M64" s="2193"/>
      <c r="N64" s="2193"/>
      <c r="O64" s="2193"/>
      <c r="P64" s="1611" t="s">
        <v>1204</v>
      </c>
      <c r="Q64" s="1688"/>
      <c r="R64" s="1688"/>
      <c r="S64" s="1688"/>
      <c r="T64" s="1688"/>
      <c r="U64" s="1688"/>
      <c r="V64" s="1688"/>
      <c r="W64" s="1689"/>
      <c r="X64" s="2162" t="s">
        <v>1196</v>
      </c>
      <c r="Y64" s="2163"/>
      <c r="Z64" s="2163"/>
      <c r="AA64" s="2163"/>
      <c r="AB64" s="2163"/>
      <c r="AC64" s="2164"/>
      <c r="AD64" s="1673" t="s">
        <v>1205</v>
      </c>
      <c r="AE64" s="1688"/>
      <c r="AF64" s="1688"/>
      <c r="AG64" s="1688"/>
      <c r="AH64" s="1688"/>
      <c r="AI64" s="1688"/>
      <c r="AJ64" s="1689"/>
      <c r="AK64" s="2162" t="s">
        <v>1196</v>
      </c>
      <c r="AL64" s="2163"/>
      <c r="AM64" s="2163"/>
      <c r="AN64" s="2163"/>
      <c r="AO64" s="2163"/>
      <c r="AP64" s="2164"/>
      <c r="AQ64" s="533"/>
      <c r="AR64" s="685" t="s">
        <v>1023</v>
      </c>
      <c r="AS64" s="686"/>
      <c r="AT64" s="686"/>
      <c r="AU64" s="686"/>
      <c r="AV64" s="584"/>
      <c r="AW64" s="584"/>
      <c r="AX64" s="584"/>
      <c r="AY64" s="584"/>
      <c r="AZ64" s="584"/>
      <c r="BA64" s="584"/>
      <c r="BB64" s="584"/>
      <c r="BC64" s="584"/>
      <c r="BD64" s="584"/>
      <c r="BE64" s="584"/>
      <c r="BF64" s="584"/>
      <c r="BG64" s="584"/>
      <c r="BH64" s="584"/>
      <c r="BI64" s="584"/>
      <c r="BJ64" s="584"/>
      <c r="BK64" s="584"/>
      <c r="BL64" s="584"/>
      <c r="BM64" s="584"/>
      <c r="BN64" s="584"/>
      <c r="BO64" s="584"/>
      <c r="BP64" s="584"/>
      <c r="BQ64" s="584"/>
      <c r="BR64" s="584"/>
      <c r="BS64" s="584"/>
      <c r="BT64" s="584"/>
      <c r="BU64" s="584"/>
      <c r="BV64" s="584"/>
      <c r="BW64" s="584"/>
      <c r="BX64" s="584"/>
      <c r="BY64" s="584"/>
      <c r="BZ64" s="584"/>
      <c r="CA64" s="584"/>
      <c r="CB64" s="584"/>
      <c r="CC64" s="584"/>
      <c r="CD64" s="584"/>
      <c r="CE64" s="584"/>
      <c r="CF64" s="584"/>
    </row>
    <row r="65" spans="2:84" ht="14.25" customHeight="1">
      <c r="B65" s="2191"/>
      <c r="C65" s="2191"/>
      <c r="D65" s="2191"/>
      <c r="E65" s="2191"/>
      <c r="F65" s="2191"/>
      <c r="G65" s="2191"/>
      <c r="H65" s="2191"/>
      <c r="I65" s="2191"/>
      <c r="J65" s="2194"/>
      <c r="K65" s="2194"/>
      <c r="L65" s="2194"/>
      <c r="M65" s="2194"/>
      <c r="N65" s="2194"/>
      <c r="O65" s="2194"/>
      <c r="P65" s="1616"/>
      <c r="Q65" s="1616"/>
      <c r="R65" s="1616"/>
      <c r="S65" s="1616"/>
      <c r="T65" s="1616"/>
      <c r="U65" s="1616"/>
      <c r="V65" s="1616"/>
      <c r="W65" s="2172"/>
      <c r="X65" s="2165"/>
      <c r="Y65" s="2166"/>
      <c r="Z65" s="2166"/>
      <c r="AA65" s="2166"/>
      <c r="AB65" s="2166"/>
      <c r="AC65" s="2167"/>
      <c r="AD65" s="2171"/>
      <c r="AE65" s="1616"/>
      <c r="AF65" s="1616"/>
      <c r="AG65" s="1616"/>
      <c r="AH65" s="1616"/>
      <c r="AI65" s="1616"/>
      <c r="AJ65" s="2172"/>
      <c r="AK65" s="2165"/>
      <c r="AL65" s="2166"/>
      <c r="AM65" s="2166"/>
      <c r="AN65" s="2166"/>
      <c r="AO65" s="2166"/>
      <c r="AP65" s="2167"/>
      <c r="AQ65" s="533"/>
    </row>
    <row r="66" spans="2:84" ht="12" customHeight="1">
      <c r="B66" s="2192"/>
      <c r="C66" s="2192"/>
      <c r="D66" s="2192"/>
      <c r="E66" s="2192"/>
      <c r="F66" s="2192"/>
      <c r="G66" s="2192"/>
      <c r="H66" s="2192"/>
      <c r="I66" s="2192"/>
      <c r="J66" s="2195"/>
      <c r="K66" s="2195"/>
      <c r="L66" s="2195"/>
      <c r="M66" s="2195"/>
      <c r="N66" s="2195"/>
      <c r="O66" s="2195"/>
      <c r="P66" s="1630"/>
      <c r="Q66" s="1630"/>
      <c r="R66" s="1630"/>
      <c r="S66" s="1630"/>
      <c r="T66" s="1630"/>
      <c r="U66" s="1630"/>
      <c r="V66" s="1630"/>
      <c r="W66" s="2173"/>
      <c r="X66" s="2168"/>
      <c r="Y66" s="2169"/>
      <c r="Z66" s="2169"/>
      <c r="AA66" s="2169"/>
      <c r="AB66" s="2169"/>
      <c r="AC66" s="2170"/>
      <c r="AD66" s="1629"/>
      <c r="AE66" s="1630"/>
      <c r="AF66" s="1630"/>
      <c r="AG66" s="1630"/>
      <c r="AH66" s="1630"/>
      <c r="AI66" s="1630"/>
      <c r="AJ66" s="2173"/>
      <c r="AK66" s="2168"/>
      <c r="AL66" s="2169"/>
      <c r="AM66" s="2169"/>
      <c r="AN66" s="2169"/>
      <c r="AO66" s="2169"/>
      <c r="AP66" s="2170"/>
      <c r="AQ66" s="533"/>
    </row>
    <row r="67" spans="2:84" ht="12" customHeight="1">
      <c r="B67" s="687"/>
      <c r="C67" s="687"/>
      <c r="D67" s="687"/>
      <c r="E67" s="687"/>
      <c r="F67" s="687"/>
      <c r="G67" s="687"/>
      <c r="H67" s="687"/>
      <c r="I67" s="687"/>
      <c r="J67" s="687"/>
      <c r="K67" s="687"/>
      <c r="L67" s="677"/>
      <c r="M67" s="677"/>
      <c r="N67" s="677"/>
      <c r="O67" s="677"/>
      <c r="P67" s="677"/>
      <c r="Q67" s="677"/>
      <c r="R67" s="677"/>
      <c r="S67" s="677"/>
      <c r="T67" s="677"/>
      <c r="U67" s="677"/>
      <c r="V67" s="677"/>
      <c r="W67" s="677"/>
      <c r="X67" s="677"/>
      <c r="Y67" s="677"/>
      <c r="Z67" s="677"/>
      <c r="AA67" s="677"/>
      <c r="AB67" s="677"/>
      <c r="AC67" s="677"/>
      <c r="AD67" s="677"/>
      <c r="AE67" s="677"/>
      <c r="AF67" s="677"/>
      <c r="AG67" s="688"/>
      <c r="AH67" s="688"/>
      <c r="AI67" s="688"/>
      <c r="AJ67" s="688"/>
      <c r="AK67" s="688"/>
      <c r="AL67" s="688"/>
      <c r="AM67" s="688"/>
      <c r="AN67" s="688"/>
      <c r="AO67" s="688"/>
      <c r="AP67" s="688"/>
      <c r="AQ67" s="533"/>
      <c r="AR67" s="689"/>
      <c r="AS67" s="534"/>
      <c r="AT67" s="534"/>
      <c r="AU67" s="534"/>
      <c r="AV67" s="554"/>
      <c r="AW67" s="554"/>
      <c r="AX67" s="554"/>
      <c r="AY67" s="554"/>
      <c r="AZ67" s="554"/>
      <c r="BA67" s="554"/>
      <c r="BB67" s="554"/>
      <c r="BC67" s="554"/>
      <c r="BD67" s="554"/>
      <c r="BE67" s="554"/>
      <c r="BF67" s="554"/>
      <c r="BG67" s="554"/>
      <c r="BH67" s="554"/>
      <c r="BI67" s="554"/>
      <c r="BJ67" s="554"/>
      <c r="BK67" s="554"/>
      <c r="BL67" s="554"/>
      <c r="BM67" s="554"/>
      <c r="BN67" s="554"/>
      <c r="BO67" s="554"/>
      <c r="BP67" s="554"/>
      <c r="BQ67" s="554"/>
      <c r="BR67" s="554"/>
      <c r="BS67" s="554"/>
      <c r="BT67" s="554"/>
      <c r="BU67" s="554"/>
      <c r="BV67" s="554"/>
      <c r="BW67" s="554"/>
      <c r="BX67" s="554"/>
      <c r="BY67" s="554"/>
      <c r="BZ67" s="554"/>
      <c r="CA67" s="554"/>
      <c r="CB67" s="554"/>
      <c r="CC67" s="554"/>
      <c r="CD67" s="554"/>
      <c r="CE67" s="554"/>
      <c r="CF67" s="554"/>
    </row>
    <row r="68" spans="2:84" ht="12" customHeight="1">
      <c r="B68" s="687"/>
      <c r="C68" s="687"/>
      <c r="D68" s="687"/>
      <c r="E68" s="687"/>
      <c r="F68" s="687"/>
      <c r="G68" s="687"/>
      <c r="H68" s="687"/>
      <c r="I68" s="687"/>
      <c r="J68" s="687"/>
      <c r="K68" s="687"/>
      <c r="L68" s="677"/>
      <c r="M68" s="677"/>
      <c r="N68" s="677"/>
      <c r="O68" s="677"/>
      <c r="P68" s="677"/>
      <c r="Q68" s="677"/>
      <c r="R68" s="677"/>
      <c r="S68" s="677"/>
      <c r="T68" s="677"/>
      <c r="U68" s="677"/>
      <c r="V68" s="677"/>
      <c r="W68" s="677"/>
      <c r="X68" s="677"/>
      <c r="Y68" s="677"/>
      <c r="Z68" s="677"/>
      <c r="AA68" s="677"/>
      <c r="AB68" s="677"/>
      <c r="AC68" s="677"/>
      <c r="AD68" s="677"/>
      <c r="AE68" s="677"/>
      <c r="AF68" s="677"/>
      <c r="AG68" s="688"/>
      <c r="AH68" s="688"/>
      <c r="AI68" s="688"/>
      <c r="AJ68" s="688"/>
      <c r="AK68" s="688"/>
      <c r="AL68" s="688"/>
      <c r="AM68" s="688"/>
      <c r="AN68" s="688"/>
      <c r="AO68" s="688"/>
      <c r="AP68" s="688"/>
      <c r="AQ68" s="533"/>
      <c r="AR68" s="689"/>
      <c r="AS68" s="534"/>
      <c r="AT68" s="534"/>
      <c r="AU68" s="534"/>
      <c r="AV68" s="534"/>
      <c r="AW68" s="534"/>
      <c r="AX68" s="534"/>
      <c r="AY68" s="534"/>
      <c r="AZ68" s="534"/>
      <c r="BA68" s="534"/>
      <c r="BB68" s="534"/>
      <c r="BC68" s="534"/>
      <c r="BD68" s="534"/>
      <c r="BE68" s="534"/>
      <c r="BF68" s="534"/>
      <c r="BG68" s="534"/>
      <c r="BH68" s="534"/>
      <c r="BI68" s="534"/>
      <c r="BJ68" s="534"/>
      <c r="BK68" s="534"/>
    </row>
    <row r="69" spans="2:84" ht="12" customHeight="1">
      <c r="B69" s="687"/>
      <c r="C69" s="687"/>
      <c r="D69" s="687"/>
      <c r="E69" s="687"/>
      <c r="F69" s="687"/>
      <c r="G69" s="687"/>
      <c r="H69" s="687"/>
      <c r="I69" s="687"/>
      <c r="J69" s="687"/>
      <c r="K69" s="687"/>
      <c r="L69" s="677"/>
      <c r="M69" s="677"/>
      <c r="N69" s="677"/>
      <c r="O69" s="677"/>
      <c r="P69" s="677"/>
      <c r="Q69" s="677"/>
      <c r="R69" s="677"/>
      <c r="S69" s="677"/>
      <c r="T69" s="677"/>
      <c r="U69" s="677"/>
      <c r="V69" s="677"/>
      <c r="W69" s="677"/>
      <c r="X69" s="677"/>
      <c r="Y69" s="677"/>
      <c r="Z69" s="677"/>
      <c r="AA69" s="677"/>
      <c r="AB69" s="677"/>
      <c r="AC69" s="677"/>
      <c r="AD69" s="677"/>
      <c r="AE69" s="677"/>
      <c r="AF69" s="677"/>
      <c r="AG69" s="688"/>
      <c r="AH69" s="688"/>
      <c r="AI69" s="688"/>
      <c r="AJ69" s="688"/>
      <c r="AK69" s="688"/>
      <c r="AL69" s="688"/>
      <c r="AM69" s="688"/>
      <c r="AN69" s="688"/>
      <c r="AO69" s="688"/>
      <c r="AP69" s="688"/>
      <c r="AQ69" s="533"/>
      <c r="AR69" s="534"/>
      <c r="AS69" s="534"/>
      <c r="AT69" s="534"/>
      <c r="AU69" s="534"/>
      <c r="AV69" s="534"/>
      <c r="AW69" s="534"/>
      <c r="AX69" s="534"/>
      <c r="AY69" s="534"/>
      <c r="AZ69" s="534"/>
      <c r="BA69" s="534"/>
      <c r="BB69" s="534"/>
      <c r="BC69" s="534"/>
      <c r="BD69" s="534"/>
      <c r="BE69" s="534"/>
      <c r="BF69" s="534"/>
      <c r="BG69" s="534"/>
      <c r="BH69" s="534"/>
      <c r="BI69" s="534"/>
      <c r="BJ69" s="534"/>
      <c r="BK69" s="534"/>
    </row>
    <row r="70" spans="2:84" ht="12" customHeight="1">
      <c r="B70" s="687"/>
      <c r="C70" s="687"/>
      <c r="D70" s="687"/>
      <c r="E70" s="687"/>
      <c r="F70" s="687"/>
      <c r="G70" s="687"/>
      <c r="H70" s="687"/>
      <c r="I70" s="687"/>
      <c r="J70" s="687"/>
      <c r="K70" s="687"/>
      <c r="L70" s="677"/>
      <c r="M70" s="677"/>
      <c r="N70" s="677"/>
      <c r="O70" s="677"/>
      <c r="P70" s="677"/>
      <c r="Q70" s="677"/>
      <c r="R70" s="677"/>
      <c r="S70" s="677"/>
      <c r="T70" s="677"/>
      <c r="U70" s="677"/>
      <c r="V70" s="677"/>
      <c r="W70" s="677"/>
      <c r="X70" s="677"/>
      <c r="Y70" s="677"/>
      <c r="Z70" s="677"/>
      <c r="AA70" s="677"/>
      <c r="AB70" s="677"/>
      <c r="AC70" s="677"/>
      <c r="AD70" s="677"/>
      <c r="AE70" s="677"/>
      <c r="AF70" s="677"/>
      <c r="AG70" s="688"/>
      <c r="AH70" s="688"/>
      <c r="AI70" s="688"/>
      <c r="AJ70" s="688"/>
      <c r="AK70" s="688"/>
      <c r="AL70" s="688"/>
      <c r="AM70" s="688"/>
      <c r="AN70" s="688"/>
      <c r="AO70" s="688"/>
      <c r="AP70" s="688"/>
      <c r="AQ70" s="533"/>
      <c r="AR70" s="534"/>
      <c r="AS70" s="534"/>
      <c r="AT70" s="534"/>
      <c r="AU70" s="534"/>
      <c r="AV70" s="534"/>
      <c r="AW70" s="534"/>
      <c r="AX70" s="534"/>
      <c r="AY70" s="534"/>
      <c r="AZ70" s="534"/>
      <c r="BA70" s="534"/>
      <c r="BB70" s="534"/>
      <c r="BC70" s="534"/>
      <c r="BD70" s="534"/>
      <c r="BE70" s="534"/>
      <c r="BF70" s="534"/>
      <c r="BG70" s="534"/>
      <c r="BH70" s="534"/>
      <c r="BI70" s="534"/>
      <c r="BJ70" s="534"/>
      <c r="BK70" s="534"/>
    </row>
    <row r="71" spans="2:84" ht="12" customHeight="1">
      <c r="B71" s="687"/>
      <c r="C71" s="687"/>
      <c r="D71" s="687"/>
      <c r="E71" s="687"/>
      <c r="F71" s="687"/>
      <c r="G71" s="687"/>
      <c r="H71" s="687"/>
      <c r="I71" s="687"/>
      <c r="J71" s="687"/>
      <c r="K71" s="687"/>
      <c r="L71" s="677"/>
      <c r="M71" s="677"/>
      <c r="N71" s="677"/>
      <c r="O71" s="677"/>
      <c r="P71" s="677"/>
      <c r="Q71" s="677"/>
      <c r="R71" s="677"/>
      <c r="S71" s="677"/>
      <c r="T71" s="677"/>
      <c r="U71" s="677"/>
      <c r="V71" s="677"/>
      <c r="W71" s="677"/>
      <c r="X71" s="677"/>
      <c r="Y71" s="677"/>
      <c r="Z71" s="677"/>
      <c r="AA71" s="677"/>
      <c r="AB71" s="677"/>
      <c r="AC71" s="677"/>
      <c r="AD71" s="677"/>
      <c r="AE71" s="677"/>
      <c r="AF71" s="677"/>
      <c r="AG71" s="688"/>
      <c r="AH71" s="688"/>
      <c r="AI71" s="688"/>
      <c r="AJ71" s="688"/>
      <c r="AK71" s="688"/>
      <c r="AL71" s="688"/>
      <c r="AM71" s="688"/>
      <c r="AN71" s="688"/>
      <c r="AO71" s="688"/>
      <c r="AP71" s="688"/>
      <c r="AQ71" s="533"/>
      <c r="AR71" s="534"/>
      <c r="AS71" s="534"/>
      <c r="AT71" s="534"/>
      <c r="AU71" s="534"/>
      <c r="AV71" s="534"/>
      <c r="AW71" s="534"/>
      <c r="AX71" s="534"/>
      <c r="AY71" s="534"/>
      <c r="AZ71" s="534"/>
      <c r="BA71" s="534"/>
      <c r="BB71" s="534"/>
      <c r="BC71" s="534"/>
      <c r="BD71" s="534"/>
      <c r="BE71" s="534"/>
      <c r="BF71" s="534"/>
      <c r="BG71" s="534"/>
      <c r="BH71" s="534"/>
      <c r="BI71" s="534"/>
      <c r="BJ71" s="534"/>
      <c r="BK71" s="534"/>
    </row>
    <row r="72" spans="2:84" ht="12" customHeight="1">
      <c r="B72" s="687"/>
      <c r="C72" s="687"/>
      <c r="D72" s="687"/>
      <c r="E72" s="687"/>
      <c r="F72" s="687"/>
      <c r="G72" s="687"/>
      <c r="H72" s="687"/>
      <c r="I72" s="687"/>
      <c r="J72" s="687"/>
      <c r="K72" s="687"/>
      <c r="L72" s="677"/>
      <c r="M72" s="677"/>
      <c r="N72" s="677"/>
      <c r="O72" s="677"/>
      <c r="P72" s="677"/>
      <c r="Q72" s="677"/>
      <c r="R72" s="677"/>
      <c r="S72" s="677"/>
      <c r="T72" s="677"/>
      <c r="U72" s="677"/>
      <c r="V72" s="677"/>
      <c r="W72" s="677"/>
      <c r="X72" s="677"/>
      <c r="Y72" s="677"/>
      <c r="Z72" s="677"/>
      <c r="AA72" s="677"/>
      <c r="AB72" s="677"/>
      <c r="AC72" s="677"/>
      <c r="AD72" s="677"/>
      <c r="AE72" s="677"/>
      <c r="AF72" s="677"/>
      <c r="AG72" s="688"/>
      <c r="AH72" s="688"/>
      <c r="AI72" s="688"/>
      <c r="AJ72" s="688"/>
      <c r="AK72" s="688"/>
      <c r="AL72" s="688"/>
      <c r="AM72" s="688"/>
      <c r="AN72" s="688"/>
      <c r="AO72" s="688"/>
      <c r="AP72" s="688"/>
      <c r="AQ72" s="533"/>
      <c r="AR72" s="534"/>
      <c r="AS72" s="534"/>
      <c r="AT72" s="534"/>
      <c r="AU72" s="534"/>
      <c r="AV72" s="534"/>
      <c r="AW72" s="534"/>
      <c r="AX72" s="534"/>
      <c r="AY72" s="534"/>
      <c r="AZ72" s="534"/>
      <c r="BA72" s="534"/>
      <c r="BB72" s="534"/>
      <c r="BC72" s="534"/>
      <c r="BD72" s="534"/>
      <c r="BE72" s="534"/>
      <c r="BF72" s="534"/>
      <c r="BG72" s="534"/>
      <c r="BH72" s="534"/>
      <c r="BI72" s="534"/>
      <c r="BJ72" s="534"/>
      <c r="BK72" s="534"/>
    </row>
    <row r="73" spans="2:84" ht="12" customHeight="1">
      <c r="B73" s="687"/>
      <c r="C73" s="687"/>
      <c r="D73" s="687"/>
      <c r="E73" s="687"/>
      <c r="F73" s="687"/>
      <c r="G73" s="687"/>
      <c r="H73" s="687"/>
      <c r="I73" s="687"/>
      <c r="J73" s="687"/>
      <c r="K73" s="687"/>
      <c r="L73" s="677"/>
      <c r="M73" s="677"/>
      <c r="N73" s="677"/>
      <c r="O73" s="677"/>
      <c r="P73" s="677"/>
      <c r="Q73" s="677"/>
      <c r="R73" s="677"/>
      <c r="S73" s="677"/>
      <c r="T73" s="677"/>
      <c r="U73" s="677"/>
      <c r="V73" s="677"/>
      <c r="W73" s="677"/>
      <c r="X73" s="677"/>
      <c r="Y73" s="677"/>
      <c r="Z73" s="677"/>
      <c r="AA73" s="677"/>
      <c r="AB73" s="677"/>
      <c r="AC73" s="677"/>
      <c r="AD73" s="677"/>
      <c r="AE73" s="677"/>
      <c r="AF73" s="677"/>
      <c r="AG73" s="688"/>
      <c r="AH73" s="688"/>
      <c r="AI73" s="688"/>
      <c r="AJ73" s="688"/>
      <c r="AK73" s="688"/>
      <c r="AL73" s="688"/>
      <c r="AM73" s="688"/>
      <c r="AN73" s="688"/>
      <c r="AO73" s="688"/>
      <c r="AP73" s="688"/>
      <c r="AQ73" s="533"/>
      <c r="AR73" s="534"/>
      <c r="AS73" s="534"/>
      <c r="AT73" s="534"/>
      <c r="AU73" s="534"/>
      <c r="AV73" s="534"/>
      <c r="AW73" s="534"/>
      <c r="AX73" s="534"/>
      <c r="AY73" s="534"/>
      <c r="AZ73" s="534"/>
      <c r="BA73" s="534"/>
      <c r="BB73" s="534"/>
      <c r="BC73" s="534"/>
      <c r="BD73" s="534"/>
      <c r="BE73" s="534"/>
      <c r="BF73" s="534"/>
      <c r="BG73" s="534"/>
      <c r="BH73" s="534"/>
      <c r="BI73" s="534"/>
      <c r="BJ73" s="534"/>
      <c r="BK73" s="534"/>
    </row>
    <row r="74" spans="2:84" ht="12" customHeight="1">
      <c r="B74" s="687"/>
      <c r="C74" s="687"/>
      <c r="D74" s="687"/>
      <c r="E74" s="687"/>
      <c r="F74" s="687"/>
      <c r="G74" s="687"/>
      <c r="H74" s="687"/>
      <c r="I74" s="687"/>
      <c r="J74" s="687"/>
      <c r="K74" s="687"/>
      <c r="L74" s="677"/>
      <c r="M74" s="677"/>
      <c r="N74" s="677"/>
      <c r="O74" s="677"/>
      <c r="P74" s="677"/>
      <c r="Q74" s="677"/>
      <c r="R74" s="677"/>
      <c r="S74" s="677"/>
      <c r="T74" s="677"/>
      <c r="U74" s="677"/>
      <c r="V74" s="677"/>
      <c r="W74" s="677"/>
      <c r="X74" s="677"/>
      <c r="Y74" s="677"/>
      <c r="Z74" s="677"/>
      <c r="AA74" s="677"/>
      <c r="AB74" s="677"/>
      <c r="AC74" s="677"/>
      <c r="AD74" s="677"/>
      <c r="AE74" s="677"/>
      <c r="AF74" s="677"/>
      <c r="AG74" s="688"/>
      <c r="AH74" s="688"/>
      <c r="AI74" s="688"/>
      <c r="AJ74" s="688"/>
      <c r="AK74" s="688"/>
      <c r="AL74" s="688"/>
      <c r="AM74" s="688"/>
      <c r="AN74" s="688"/>
      <c r="AO74" s="688"/>
      <c r="AP74" s="688"/>
      <c r="AQ74" s="533"/>
      <c r="AR74" s="534"/>
      <c r="AS74" s="534"/>
      <c r="AT74" s="534"/>
      <c r="AU74" s="534"/>
      <c r="AV74" s="534"/>
      <c r="AW74" s="534"/>
      <c r="AX74" s="534"/>
      <c r="AY74" s="534"/>
      <c r="AZ74" s="534"/>
      <c r="BA74" s="534"/>
      <c r="BB74" s="534"/>
      <c r="BC74" s="534"/>
      <c r="BD74" s="534"/>
      <c r="BE74" s="534"/>
      <c r="BF74" s="534"/>
      <c r="BG74" s="534"/>
      <c r="BH74" s="534"/>
      <c r="BI74" s="534"/>
      <c r="BJ74" s="534"/>
      <c r="BK74" s="534"/>
    </row>
    <row r="75" spans="2:84" ht="12" customHeight="1">
      <c r="B75" s="687"/>
      <c r="C75" s="687"/>
      <c r="D75" s="687"/>
      <c r="E75" s="687"/>
      <c r="F75" s="687"/>
      <c r="G75" s="687"/>
      <c r="H75" s="687"/>
      <c r="I75" s="687"/>
      <c r="J75" s="687"/>
      <c r="K75" s="687"/>
      <c r="L75" s="677"/>
      <c r="M75" s="677"/>
      <c r="N75" s="677"/>
      <c r="O75" s="677"/>
      <c r="P75" s="677"/>
      <c r="Q75" s="677"/>
      <c r="R75" s="677"/>
      <c r="S75" s="677"/>
      <c r="T75" s="677"/>
      <c r="U75" s="677"/>
      <c r="V75" s="677"/>
      <c r="W75" s="677"/>
      <c r="X75" s="677"/>
      <c r="Y75" s="677"/>
      <c r="Z75" s="677"/>
      <c r="AA75" s="677"/>
      <c r="AB75" s="677"/>
      <c r="AC75" s="677"/>
      <c r="AD75" s="677"/>
      <c r="AE75" s="677"/>
      <c r="AF75" s="677"/>
      <c r="AG75" s="688"/>
      <c r="AH75" s="688"/>
      <c r="AI75" s="688"/>
      <c r="AJ75" s="688"/>
      <c r="AK75" s="688"/>
      <c r="AL75" s="688"/>
      <c r="AM75" s="688"/>
      <c r="AN75" s="688"/>
      <c r="AO75" s="688"/>
      <c r="AP75" s="688"/>
      <c r="AQ75" s="533"/>
      <c r="AR75" s="534"/>
      <c r="AS75" s="534"/>
      <c r="AT75" s="534"/>
      <c r="AU75" s="534"/>
      <c r="AV75" s="534"/>
      <c r="AW75" s="534"/>
      <c r="AX75" s="534"/>
      <c r="AY75" s="534"/>
      <c r="AZ75" s="534"/>
      <c r="BA75" s="534"/>
      <c r="BB75" s="534"/>
      <c r="BC75" s="534"/>
      <c r="BD75" s="534"/>
      <c r="BE75" s="534"/>
      <c r="BF75" s="534"/>
      <c r="BG75" s="534"/>
      <c r="BH75" s="534"/>
      <c r="BI75" s="534"/>
      <c r="BJ75" s="534"/>
      <c r="BK75" s="534"/>
    </row>
    <row r="76" spans="2:84" ht="12" customHeight="1">
      <c r="B76" s="687"/>
      <c r="C76" s="687"/>
      <c r="D76" s="687"/>
      <c r="E76" s="687"/>
      <c r="F76" s="687"/>
      <c r="G76" s="687"/>
      <c r="H76" s="687"/>
      <c r="I76" s="687"/>
      <c r="J76" s="687"/>
      <c r="K76" s="687"/>
      <c r="L76" s="677"/>
      <c r="M76" s="677"/>
      <c r="N76" s="677"/>
      <c r="O76" s="677"/>
      <c r="P76" s="677"/>
      <c r="Q76" s="677"/>
      <c r="R76" s="677"/>
      <c r="S76" s="677"/>
      <c r="T76" s="677"/>
      <c r="U76" s="677"/>
      <c r="V76" s="677"/>
      <c r="W76" s="677"/>
      <c r="X76" s="677"/>
      <c r="Y76" s="677"/>
      <c r="Z76" s="677"/>
      <c r="AA76" s="677"/>
      <c r="AB76" s="677"/>
      <c r="AC76" s="677"/>
      <c r="AD76" s="677"/>
      <c r="AE76" s="677"/>
      <c r="AF76" s="677"/>
      <c r="AG76" s="688"/>
      <c r="AH76" s="688"/>
      <c r="AI76" s="688"/>
      <c r="AJ76" s="688"/>
      <c r="AK76" s="688"/>
      <c r="AL76" s="688"/>
      <c r="AM76" s="688"/>
      <c r="AN76" s="688"/>
      <c r="AO76" s="688"/>
      <c r="AP76" s="688"/>
      <c r="AQ76" s="533"/>
      <c r="AR76" s="534"/>
      <c r="AS76" s="534"/>
      <c r="AT76" s="534"/>
      <c r="AU76" s="534"/>
      <c r="AV76" s="534"/>
      <c r="AW76" s="534"/>
      <c r="AX76" s="534"/>
      <c r="AY76" s="534"/>
      <c r="AZ76" s="534"/>
      <c r="BA76" s="534"/>
      <c r="BB76" s="534"/>
      <c r="BC76" s="534"/>
      <c r="BD76" s="534"/>
      <c r="BE76" s="534"/>
      <c r="BF76" s="534"/>
      <c r="BG76" s="534"/>
      <c r="BH76" s="534"/>
      <c r="BI76" s="534"/>
      <c r="BJ76" s="534"/>
      <c r="BK76" s="534"/>
    </row>
    <row r="77" spans="2:84" ht="12" customHeight="1">
      <c r="B77" s="687"/>
      <c r="C77" s="687"/>
      <c r="D77" s="687"/>
      <c r="E77" s="687"/>
      <c r="F77" s="687"/>
      <c r="G77" s="687"/>
      <c r="H77" s="687"/>
      <c r="I77" s="687"/>
      <c r="J77" s="687"/>
      <c r="K77" s="687"/>
      <c r="L77" s="677"/>
      <c r="M77" s="677"/>
      <c r="N77" s="677"/>
      <c r="O77" s="677"/>
      <c r="P77" s="677"/>
      <c r="Q77" s="677"/>
      <c r="R77" s="677"/>
      <c r="S77" s="677"/>
      <c r="T77" s="677"/>
      <c r="U77" s="677"/>
      <c r="V77" s="677"/>
      <c r="W77" s="677"/>
      <c r="X77" s="677"/>
      <c r="Y77" s="677"/>
      <c r="Z77" s="677"/>
      <c r="AA77" s="677"/>
      <c r="AB77" s="677"/>
      <c r="AC77" s="677"/>
      <c r="AD77" s="677"/>
      <c r="AE77" s="677"/>
      <c r="AF77" s="677"/>
      <c r="AG77" s="688"/>
      <c r="AH77" s="688"/>
      <c r="AI77" s="688"/>
      <c r="AJ77" s="688"/>
      <c r="AK77" s="688"/>
      <c r="AL77" s="688"/>
      <c r="AM77" s="688"/>
      <c r="AN77" s="688"/>
      <c r="AO77" s="688"/>
      <c r="AP77" s="688"/>
      <c r="AQ77" s="533"/>
      <c r="AR77" s="534"/>
      <c r="AS77" s="534"/>
      <c r="AT77" s="534"/>
      <c r="AU77" s="534"/>
      <c r="AV77" s="534"/>
      <c r="AW77" s="534"/>
      <c r="AX77" s="534"/>
      <c r="AY77" s="534"/>
      <c r="AZ77" s="534"/>
      <c r="BA77" s="534"/>
      <c r="BB77" s="534"/>
      <c r="BC77" s="534"/>
      <c r="BD77" s="534"/>
      <c r="BE77" s="534"/>
      <c r="BF77" s="534"/>
      <c r="BG77" s="534"/>
      <c r="BH77" s="534"/>
      <c r="BI77" s="534"/>
      <c r="BJ77" s="534"/>
      <c r="BK77" s="534"/>
    </row>
    <row r="78" spans="2:84" ht="13.5" customHeight="1">
      <c r="B78" s="521"/>
      <c r="C78" s="521"/>
      <c r="D78" s="521"/>
      <c r="E78" s="521"/>
      <c r="F78" s="521"/>
      <c r="G78" s="521"/>
      <c r="H78" s="521"/>
      <c r="I78" s="521"/>
      <c r="J78" s="521"/>
      <c r="K78" s="521"/>
      <c r="L78" s="521"/>
      <c r="M78" s="521"/>
      <c r="N78" s="521"/>
      <c r="O78" s="521"/>
      <c r="P78" s="521"/>
      <c r="Q78" s="521"/>
      <c r="R78" s="521"/>
      <c r="S78" s="521"/>
      <c r="T78" s="521"/>
      <c r="U78" s="521"/>
      <c r="V78" s="521"/>
      <c r="W78" s="521"/>
      <c r="X78" s="521"/>
      <c r="Y78" s="521"/>
      <c r="Z78" s="521"/>
      <c r="AA78" s="521"/>
      <c r="AB78" s="521"/>
      <c r="AC78" s="521"/>
      <c r="AD78" s="521"/>
      <c r="AE78" s="521"/>
      <c r="AF78" s="521"/>
      <c r="AG78" s="635"/>
      <c r="AH78" s="635"/>
      <c r="AI78" s="636" t="s">
        <v>687</v>
      </c>
      <c r="AJ78" s="635"/>
      <c r="AK78" s="635"/>
      <c r="AL78" s="636" t="s">
        <v>544</v>
      </c>
      <c r="AM78" s="635"/>
      <c r="AN78" s="635"/>
      <c r="AO78" s="636" t="s">
        <v>398</v>
      </c>
      <c r="AP78" s="521"/>
      <c r="AQ78" s="521"/>
      <c r="AR78" s="521"/>
      <c r="AS78" s="521"/>
      <c r="AT78" s="521"/>
      <c r="AU78" s="521"/>
      <c r="AV78" s="521"/>
      <c r="AW78" s="521"/>
      <c r="AX78" s="521"/>
      <c r="AY78" s="521"/>
      <c r="AZ78" s="521"/>
      <c r="BA78" s="521"/>
      <c r="BB78" s="521"/>
      <c r="BC78" s="521"/>
      <c r="BD78" s="521"/>
      <c r="BE78" s="521"/>
      <c r="BF78" s="521"/>
      <c r="BG78" s="521"/>
      <c r="BH78" s="521"/>
      <c r="BI78" s="521"/>
      <c r="BJ78" s="521"/>
      <c r="BK78" s="521"/>
      <c r="BL78" s="521"/>
      <c r="BM78" s="521"/>
      <c r="BN78" s="521"/>
      <c r="BO78" s="521"/>
      <c r="BP78" s="521"/>
      <c r="BQ78" s="521"/>
      <c r="BR78" s="521"/>
      <c r="BS78" s="521"/>
      <c r="BT78" s="521"/>
      <c r="BU78" s="521"/>
      <c r="BV78" s="521"/>
      <c r="BW78" s="521"/>
      <c r="BX78" s="521"/>
      <c r="BY78" s="521"/>
      <c r="BZ78" s="521"/>
      <c r="CA78" s="521"/>
      <c r="CB78" s="521"/>
      <c r="CC78" s="521"/>
      <c r="CD78" s="521"/>
      <c r="CE78" s="523" t="s">
        <v>449</v>
      </c>
      <c r="CF78" s="521"/>
    </row>
    <row r="79" spans="2:84" ht="13.5" customHeight="1">
      <c r="B79" s="521"/>
      <c r="C79" s="521"/>
      <c r="D79" s="521"/>
      <c r="E79" s="521"/>
      <c r="F79" s="521"/>
      <c r="G79" s="521"/>
      <c r="H79" s="521"/>
      <c r="I79" s="521"/>
      <c r="J79" s="521"/>
      <c r="K79" s="521"/>
      <c r="L79" s="521"/>
      <c r="M79" s="521"/>
      <c r="N79" s="521"/>
      <c r="O79" s="521"/>
      <c r="P79" s="521"/>
      <c r="Q79" s="521"/>
      <c r="R79" s="521"/>
      <c r="S79" s="521"/>
      <c r="T79" s="521"/>
      <c r="U79" s="521"/>
      <c r="V79" s="521"/>
      <c r="W79" s="521"/>
      <c r="X79" s="521"/>
      <c r="Y79" s="521"/>
      <c r="Z79" s="521"/>
      <c r="AA79" s="521"/>
      <c r="AB79" s="521"/>
      <c r="AC79" s="521"/>
      <c r="AD79" s="521"/>
      <c r="AE79" s="521"/>
      <c r="AF79" s="521"/>
      <c r="AG79" s="521"/>
      <c r="AH79" s="521"/>
      <c r="AI79" s="521"/>
      <c r="AJ79" s="521"/>
      <c r="AK79" s="521"/>
      <c r="AL79" s="521"/>
      <c r="AM79" s="521"/>
      <c r="AN79" s="521"/>
      <c r="AO79" s="521"/>
      <c r="AP79" s="521"/>
      <c r="AQ79" s="521"/>
      <c r="AR79" s="1961" t="s">
        <v>1024</v>
      </c>
      <c r="AS79" s="1961"/>
      <c r="AT79" s="1961"/>
      <c r="AU79" s="1961"/>
      <c r="AV79" s="1961"/>
      <c r="AW79" s="1961"/>
      <c r="AX79" s="1961"/>
      <c r="AY79" s="1961"/>
      <c r="AZ79" s="1961"/>
      <c r="BA79" s="1961"/>
      <c r="BB79" s="1961"/>
      <c r="BC79" s="620"/>
      <c r="BD79" s="620"/>
      <c r="BE79" s="620"/>
      <c r="BF79" s="620"/>
      <c r="BG79" s="620"/>
      <c r="BH79" s="620"/>
      <c r="BI79" s="620"/>
      <c r="BJ79" s="620"/>
      <c r="BK79" s="620"/>
      <c r="BL79" s="620"/>
      <c r="BM79" s="620"/>
      <c r="BN79" s="620"/>
      <c r="BO79" s="620"/>
      <c r="BP79" s="620"/>
      <c r="BQ79" s="620"/>
      <c r="BR79" s="620"/>
      <c r="BS79" s="620"/>
      <c r="BT79" s="620"/>
      <c r="BU79" s="620"/>
      <c r="BV79" s="620"/>
      <c r="BW79" s="620"/>
      <c r="BX79" s="620"/>
      <c r="BY79" s="620"/>
      <c r="BZ79" s="620"/>
      <c r="CA79" s="620"/>
      <c r="CB79" s="620"/>
      <c r="CC79" s="620"/>
      <c r="CD79" s="620"/>
      <c r="CE79" s="620"/>
      <c r="CF79" s="620"/>
    </row>
    <row r="80" spans="2:84" ht="13.5" customHeight="1">
      <c r="B80" s="1959" t="s">
        <v>1025</v>
      </c>
      <c r="C80" s="1960"/>
      <c r="D80" s="1960"/>
      <c r="E80" s="1960"/>
      <c r="F80" s="1960"/>
      <c r="G80" s="1960"/>
      <c r="H80" s="1960"/>
      <c r="I80" s="1960"/>
      <c r="J80" s="1960"/>
      <c r="K80" s="1960"/>
      <c r="L80" s="1960"/>
      <c r="M80" s="1960"/>
      <c r="N80" s="1960"/>
      <c r="O80" s="1960"/>
      <c r="P80" s="1960"/>
      <c r="Q80" s="1960"/>
      <c r="R80" s="1960"/>
      <c r="S80" s="1960"/>
      <c r="T80" s="1960"/>
      <c r="U80" s="1960"/>
      <c r="V80" s="1960"/>
      <c r="W80" s="1960"/>
      <c r="X80" s="1960"/>
      <c r="Y80" s="1960"/>
      <c r="Z80" s="1960"/>
      <c r="AA80" s="1960"/>
      <c r="AB80" s="1960"/>
      <c r="AC80" s="1960"/>
      <c r="AD80" s="1960"/>
      <c r="AE80" s="1960"/>
      <c r="AF80" s="1960"/>
      <c r="AG80" s="1960"/>
      <c r="AH80" s="1960"/>
      <c r="AI80" s="1960"/>
      <c r="AJ80" s="1960"/>
      <c r="AK80" s="1960"/>
      <c r="AL80" s="1960"/>
      <c r="AM80" s="1960"/>
      <c r="AN80" s="1960"/>
      <c r="AO80" s="1960"/>
      <c r="AP80" s="1960"/>
      <c r="AQ80" s="690"/>
      <c r="AR80" s="2225"/>
      <c r="AS80" s="2225"/>
      <c r="AT80" s="2225"/>
      <c r="AU80" s="2225"/>
      <c r="AV80" s="2225"/>
      <c r="AW80" s="2225"/>
      <c r="AX80" s="2225"/>
      <c r="AY80" s="2225"/>
      <c r="AZ80" s="2225"/>
      <c r="BA80" s="2225"/>
      <c r="BB80" s="2225"/>
      <c r="BC80" s="2226" t="s">
        <v>1026</v>
      </c>
      <c r="BD80" s="2226"/>
      <c r="BE80" s="2226"/>
      <c r="BF80" s="2226"/>
      <c r="BG80" s="2226"/>
      <c r="BH80" s="2226"/>
      <c r="BI80" s="2226"/>
      <c r="BJ80" s="2226"/>
      <c r="BK80" s="2226"/>
      <c r="BL80" s="2226"/>
      <c r="BM80" s="2226"/>
      <c r="BN80" s="2226"/>
      <c r="BO80" s="2226"/>
      <c r="BP80" s="2226"/>
      <c r="BQ80" s="2226"/>
      <c r="BR80" s="2226"/>
      <c r="BS80" s="2226"/>
      <c r="BT80" s="2226"/>
      <c r="BU80" s="2226"/>
      <c r="BV80" s="2226"/>
      <c r="BW80" s="2226"/>
      <c r="BX80" s="2226"/>
      <c r="BY80" s="2226"/>
      <c r="BZ80" s="2226"/>
      <c r="CA80" s="2226"/>
      <c r="CB80" s="2226"/>
      <c r="CC80" s="2226"/>
      <c r="CD80" s="2226"/>
      <c r="CE80" s="2226"/>
      <c r="CF80" s="2226"/>
    </row>
    <row r="81" spans="2:84" ht="13.5" customHeight="1">
      <c r="B81" s="1960"/>
      <c r="C81" s="1960"/>
      <c r="D81" s="1960"/>
      <c r="E81" s="1960"/>
      <c r="F81" s="1960"/>
      <c r="G81" s="1960"/>
      <c r="H81" s="1960"/>
      <c r="I81" s="1960"/>
      <c r="J81" s="1960"/>
      <c r="K81" s="1960"/>
      <c r="L81" s="1960"/>
      <c r="M81" s="1960"/>
      <c r="N81" s="1960"/>
      <c r="O81" s="1960"/>
      <c r="P81" s="1960"/>
      <c r="Q81" s="1960"/>
      <c r="R81" s="1960"/>
      <c r="S81" s="1960"/>
      <c r="T81" s="1960"/>
      <c r="U81" s="1960"/>
      <c r="V81" s="1960"/>
      <c r="W81" s="1960"/>
      <c r="X81" s="1960"/>
      <c r="Y81" s="1960"/>
      <c r="Z81" s="1960"/>
      <c r="AA81" s="1960"/>
      <c r="AB81" s="1960"/>
      <c r="AC81" s="1960"/>
      <c r="AD81" s="1960"/>
      <c r="AE81" s="1960"/>
      <c r="AF81" s="1960"/>
      <c r="AG81" s="1960"/>
      <c r="AH81" s="1960"/>
      <c r="AI81" s="1960"/>
      <c r="AJ81" s="1960"/>
      <c r="AK81" s="1960"/>
      <c r="AL81" s="1960"/>
      <c r="AM81" s="1960"/>
      <c r="AN81" s="1960"/>
      <c r="AO81" s="1960"/>
      <c r="AP81" s="1960"/>
      <c r="AQ81" s="690"/>
      <c r="AR81" s="637"/>
      <c r="AS81" s="2227" t="s">
        <v>1206</v>
      </c>
      <c r="AT81" s="2228"/>
      <c r="AU81" s="2228"/>
      <c r="AV81" s="2228"/>
      <c r="AW81" s="2228"/>
      <c r="AX81" s="638"/>
      <c r="AY81" s="1965"/>
      <c r="AZ81" s="1966"/>
      <c r="BA81" s="1966"/>
      <c r="BB81" s="1966"/>
      <c r="BC81" s="1966"/>
      <c r="BD81" s="1966"/>
      <c r="BE81" s="1966"/>
      <c r="BF81" s="1966"/>
      <c r="BG81" s="1966"/>
      <c r="BH81" s="1966"/>
      <c r="BI81" s="1966"/>
      <c r="BJ81" s="1966"/>
      <c r="BK81" s="1966"/>
      <c r="BL81" s="1967"/>
      <c r="BM81" s="637"/>
      <c r="BN81" s="1962" t="s">
        <v>954</v>
      </c>
      <c r="BO81" s="1962"/>
      <c r="BP81" s="1962"/>
      <c r="BQ81" s="1962"/>
      <c r="BR81" s="1962"/>
      <c r="BS81" s="638"/>
      <c r="BT81" s="1965"/>
      <c r="BU81" s="1966"/>
      <c r="BV81" s="1966"/>
      <c r="BW81" s="1966"/>
      <c r="BX81" s="1966"/>
      <c r="BY81" s="1966"/>
      <c r="BZ81" s="1966"/>
      <c r="CA81" s="1966"/>
      <c r="CB81" s="1966"/>
      <c r="CC81" s="1966"/>
      <c r="CD81" s="1966"/>
      <c r="CE81" s="1966"/>
      <c r="CF81" s="1967"/>
    </row>
    <row r="82" spans="2:84" ht="13.5" customHeight="1">
      <c r="B82" s="690"/>
      <c r="C82" s="690"/>
      <c r="D82" s="690"/>
      <c r="E82" s="690"/>
      <c r="F82" s="690"/>
      <c r="G82" s="690"/>
      <c r="H82" s="690"/>
      <c r="I82" s="690"/>
      <c r="J82" s="690"/>
      <c r="K82" s="690"/>
      <c r="L82" s="690"/>
      <c r="M82" s="690"/>
      <c r="N82" s="690"/>
      <c r="O82" s="690"/>
      <c r="P82" s="690"/>
      <c r="Q82" s="690"/>
      <c r="R82" s="690"/>
      <c r="S82" s="690"/>
      <c r="T82" s="690"/>
      <c r="U82" s="690"/>
      <c r="V82" s="690"/>
      <c r="W82" s="690"/>
      <c r="X82" s="690"/>
      <c r="Y82" s="690"/>
      <c r="Z82" s="690"/>
      <c r="AA82" s="690"/>
      <c r="AB82" s="690"/>
      <c r="AC82" s="690"/>
      <c r="AD82" s="690"/>
      <c r="AE82" s="690"/>
      <c r="AF82" s="690"/>
      <c r="AG82" s="690"/>
      <c r="AH82" s="690"/>
      <c r="AI82" s="690"/>
      <c r="AJ82" s="690"/>
      <c r="AK82" s="690"/>
      <c r="AL82" s="690"/>
      <c r="AM82" s="690"/>
      <c r="AN82" s="690"/>
      <c r="AO82" s="690"/>
      <c r="AP82" s="690"/>
      <c r="AQ82" s="690"/>
      <c r="AR82" s="639"/>
      <c r="AS82" s="2229"/>
      <c r="AT82" s="2229"/>
      <c r="AU82" s="2229"/>
      <c r="AV82" s="2229"/>
      <c r="AW82" s="2229"/>
      <c r="AX82" s="640"/>
      <c r="AY82" s="1968"/>
      <c r="AZ82" s="1969"/>
      <c r="BA82" s="1969"/>
      <c r="BB82" s="1969"/>
      <c r="BC82" s="1969"/>
      <c r="BD82" s="1969"/>
      <c r="BE82" s="1969"/>
      <c r="BF82" s="1969"/>
      <c r="BG82" s="1969"/>
      <c r="BH82" s="1969"/>
      <c r="BI82" s="1969"/>
      <c r="BJ82" s="1969"/>
      <c r="BK82" s="1969"/>
      <c r="BL82" s="1970"/>
      <c r="BM82" s="639"/>
      <c r="BN82" s="1963"/>
      <c r="BO82" s="1963"/>
      <c r="BP82" s="1963"/>
      <c r="BQ82" s="1963"/>
      <c r="BR82" s="1963"/>
      <c r="BS82" s="640"/>
      <c r="BT82" s="1968"/>
      <c r="BU82" s="1969"/>
      <c r="BV82" s="1969"/>
      <c r="BW82" s="1969"/>
      <c r="BX82" s="1969"/>
      <c r="BY82" s="1969"/>
      <c r="BZ82" s="1969"/>
      <c r="CA82" s="1969"/>
      <c r="CB82" s="1969"/>
      <c r="CC82" s="1969"/>
      <c r="CD82" s="1969"/>
      <c r="CE82" s="1969"/>
      <c r="CF82" s="1970"/>
    </row>
    <row r="83" spans="2:84" ht="13.5" customHeight="1">
      <c r="B83" s="636"/>
      <c r="C83" s="1987" t="s">
        <v>1027</v>
      </c>
      <c r="D83" s="1987"/>
      <c r="E83" s="1987"/>
      <c r="F83" s="1987"/>
      <c r="G83" s="1987"/>
      <c r="H83" s="691"/>
      <c r="I83" s="635"/>
      <c r="J83" s="635"/>
      <c r="K83" s="635"/>
      <c r="L83" s="635"/>
      <c r="M83" s="635"/>
      <c r="N83" s="635"/>
      <c r="O83" s="635"/>
      <c r="P83" s="635"/>
      <c r="Q83" s="635"/>
      <c r="R83" s="635"/>
      <c r="S83" s="635"/>
      <c r="T83" s="635"/>
      <c r="U83" s="635"/>
      <c r="V83" s="635"/>
      <c r="W83" s="521"/>
      <c r="X83" s="521"/>
      <c r="Y83" s="521"/>
      <c r="Z83" s="521"/>
      <c r="AA83" s="521"/>
      <c r="AB83" s="521"/>
      <c r="AC83" s="521"/>
      <c r="AD83" s="521"/>
      <c r="AE83" s="521"/>
      <c r="AF83" s="521"/>
      <c r="AG83" s="521"/>
      <c r="AH83" s="521"/>
      <c r="AI83" s="521"/>
      <c r="AJ83" s="521"/>
      <c r="AK83" s="521"/>
      <c r="AL83" s="521"/>
      <c r="AM83" s="521"/>
      <c r="AN83" s="521"/>
      <c r="AO83" s="521"/>
      <c r="AP83" s="521"/>
      <c r="AQ83" s="521"/>
      <c r="AR83" s="641"/>
      <c r="AS83" s="2230"/>
      <c r="AT83" s="2230"/>
      <c r="AU83" s="2230"/>
      <c r="AV83" s="2230"/>
      <c r="AW83" s="2230"/>
      <c r="AX83" s="642"/>
      <c r="AY83" s="1971"/>
      <c r="AZ83" s="1972"/>
      <c r="BA83" s="1972"/>
      <c r="BB83" s="1972"/>
      <c r="BC83" s="1972"/>
      <c r="BD83" s="1972"/>
      <c r="BE83" s="1972"/>
      <c r="BF83" s="1972"/>
      <c r="BG83" s="1972"/>
      <c r="BH83" s="1972"/>
      <c r="BI83" s="1972"/>
      <c r="BJ83" s="1972"/>
      <c r="BK83" s="1972"/>
      <c r="BL83" s="1973"/>
      <c r="BM83" s="641"/>
      <c r="BN83" s="1964"/>
      <c r="BO83" s="1964"/>
      <c r="BP83" s="1964"/>
      <c r="BQ83" s="1964"/>
      <c r="BR83" s="1964"/>
      <c r="BS83" s="642"/>
      <c r="BT83" s="1971"/>
      <c r="BU83" s="1972"/>
      <c r="BV83" s="1972"/>
      <c r="BW83" s="1972"/>
      <c r="BX83" s="1972"/>
      <c r="BY83" s="1972"/>
      <c r="BZ83" s="1972"/>
      <c r="CA83" s="1972"/>
      <c r="CB83" s="1972"/>
      <c r="CC83" s="1972"/>
      <c r="CD83" s="1972"/>
      <c r="CE83" s="1972"/>
      <c r="CF83" s="1973"/>
    </row>
    <row r="84" spans="2:84" ht="13.5" customHeight="1">
      <c r="B84" s="636"/>
      <c r="C84" s="1987"/>
      <c r="D84" s="1987"/>
      <c r="E84" s="1987"/>
      <c r="F84" s="1987"/>
      <c r="G84" s="1987"/>
      <c r="H84" s="692"/>
      <c r="I84" s="668"/>
      <c r="J84" s="668"/>
      <c r="K84" s="668"/>
      <c r="L84" s="668"/>
      <c r="M84" s="668"/>
      <c r="N84" s="668"/>
      <c r="O84" s="668"/>
      <c r="P84" s="668"/>
      <c r="Q84" s="668"/>
      <c r="R84" s="668"/>
      <c r="S84" s="668"/>
      <c r="T84" s="668"/>
      <c r="U84" s="668"/>
      <c r="V84" s="668"/>
      <c r="W84" s="522"/>
      <c r="X84" s="522"/>
      <c r="Y84" s="522"/>
      <c r="Z84" s="522"/>
      <c r="AA84" s="522"/>
      <c r="AB84" s="522"/>
      <c r="AC84" s="522"/>
      <c r="AD84" s="522"/>
      <c r="AE84" s="522"/>
      <c r="AF84" s="522"/>
      <c r="AG84" s="522"/>
      <c r="AH84" s="522"/>
      <c r="AI84" s="522"/>
      <c r="AJ84" s="522"/>
      <c r="AK84" s="522"/>
      <c r="AL84" s="522"/>
      <c r="AM84" s="521"/>
      <c r="AN84" s="521"/>
      <c r="AO84" s="521"/>
      <c r="AP84" s="521"/>
      <c r="AQ84" s="521"/>
      <c r="AR84" s="637"/>
      <c r="AS84" s="1986" t="s">
        <v>1028</v>
      </c>
      <c r="AT84" s="1986"/>
      <c r="AU84" s="1986"/>
      <c r="AV84" s="1986"/>
      <c r="AW84" s="1986"/>
      <c r="AX84" s="638"/>
      <c r="AY84" s="1980"/>
      <c r="AZ84" s="1981"/>
      <c r="BA84" s="1981"/>
      <c r="BB84" s="1981"/>
      <c r="BC84" s="1981"/>
      <c r="BD84" s="1981"/>
      <c r="BE84" s="1981"/>
      <c r="BF84" s="1981"/>
      <c r="BG84" s="1981"/>
      <c r="BH84" s="1981"/>
      <c r="BI84" s="1981"/>
      <c r="BJ84" s="1981"/>
      <c r="BK84" s="1981"/>
      <c r="BL84" s="1981"/>
      <c r="BM84" s="1981"/>
      <c r="BN84" s="1981"/>
      <c r="BO84" s="1981"/>
      <c r="BP84" s="1981"/>
      <c r="BQ84" s="1981"/>
      <c r="BR84" s="1981"/>
      <c r="BS84" s="1981"/>
      <c r="BT84" s="1981"/>
      <c r="BU84" s="1981"/>
      <c r="BV84" s="1981"/>
      <c r="BW84" s="1981"/>
      <c r="BX84" s="1981"/>
      <c r="BY84" s="1981"/>
      <c r="BZ84" s="1981"/>
      <c r="CA84" s="1981"/>
      <c r="CB84" s="1981"/>
      <c r="CC84" s="1981"/>
      <c r="CD84" s="1981"/>
      <c r="CE84" s="1981"/>
      <c r="CF84" s="1982"/>
    </row>
    <row r="85" spans="2:84" ht="13.5" customHeight="1">
      <c r="B85" s="521"/>
      <c r="C85" s="621"/>
      <c r="D85" s="621"/>
      <c r="E85" s="621"/>
      <c r="F85" s="621"/>
      <c r="G85" s="621"/>
      <c r="H85" s="621"/>
      <c r="I85" s="521"/>
      <c r="J85" s="521"/>
      <c r="K85" s="521"/>
      <c r="L85" s="521"/>
      <c r="M85" s="521"/>
      <c r="N85" s="521"/>
      <c r="O85" s="521"/>
      <c r="P85" s="521"/>
      <c r="Q85" s="521"/>
      <c r="R85" s="521"/>
      <c r="S85" s="521"/>
      <c r="T85" s="521"/>
      <c r="U85" s="521"/>
      <c r="V85" s="521"/>
      <c r="W85" s="521"/>
      <c r="X85" s="2231" t="s">
        <v>1029</v>
      </c>
      <c r="Y85" s="2231"/>
      <c r="Z85" s="2231"/>
      <c r="AA85" s="2231"/>
      <c r="AB85" s="2231"/>
      <c r="AC85" s="2231"/>
      <c r="AD85" s="2231"/>
      <c r="AE85" s="2231"/>
      <c r="AF85" s="2231"/>
      <c r="AG85" s="521"/>
      <c r="AH85" s="521"/>
      <c r="AI85" s="521"/>
      <c r="AJ85" s="521"/>
      <c r="AK85" s="521"/>
      <c r="AL85" s="521"/>
      <c r="AM85" s="521"/>
      <c r="AN85" s="521"/>
      <c r="AO85" s="521"/>
      <c r="AP85" s="521"/>
      <c r="AQ85" s="521"/>
      <c r="AR85" s="639"/>
      <c r="AS85" s="1987"/>
      <c r="AT85" s="1987"/>
      <c r="AU85" s="1987"/>
      <c r="AV85" s="1987"/>
      <c r="AW85" s="1987"/>
      <c r="AX85" s="640"/>
      <c r="AY85" s="1983"/>
      <c r="AZ85" s="1984"/>
      <c r="BA85" s="1984"/>
      <c r="BB85" s="1984"/>
      <c r="BC85" s="1984"/>
      <c r="BD85" s="1984"/>
      <c r="BE85" s="1984"/>
      <c r="BF85" s="1984"/>
      <c r="BG85" s="1984"/>
      <c r="BH85" s="1984"/>
      <c r="BI85" s="1984"/>
      <c r="BJ85" s="1984"/>
      <c r="BK85" s="1984"/>
      <c r="BL85" s="1984"/>
      <c r="BM85" s="1984"/>
      <c r="BN85" s="1984"/>
      <c r="BO85" s="1984"/>
      <c r="BP85" s="1984"/>
      <c r="BQ85" s="1984"/>
      <c r="BR85" s="1984"/>
      <c r="BS85" s="1984"/>
      <c r="BT85" s="1984"/>
      <c r="BU85" s="1984"/>
      <c r="BV85" s="1984"/>
      <c r="BW85" s="1984"/>
      <c r="BX85" s="1984"/>
      <c r="BY85" s="1984"/>
      <c r="BZ85" s="1984"/>
      <c r="CA85" s="1984"/>
      <c r="CB85" s="1984"/>
      <c r="CC85" s="1984"/>
      <c r="CD85" s="1984"/>
      <c r="CE85" s="1984"/>
      <c r="CF85" s="1985"/>
    </row>
    <row r="86" spans="2:84" ht="13.5" customHeight="1">
      <c r="B86" s="521"/>
      <c r="C86" s="1987"/>
      <c r="D86" s="1987"/>
      <c r="E86" s="1987"/>
      <c r="F86" s="1987"/>
      <c r="G86" s="1987"/>
      <c r="H86" s="621"/>
      <c r="I86" s="522"/>
      <c r="J86" s="522"/>
      <c r="K86" s="522"/>
      <c r="L86" s="522"/>
      <c r="M86" s="522"/>
      <c r="N86" s="522"/>
      <c r="O86" s="522"/>
      <c r="P86" s="522"/>
      <c r="Q86" s="522"/>
      <c r="R86" s="522"/>
      <c r="S86" s="522"/>
      <c r="T86" s="522"/>
      <c r="U86" s="522"/>
      <c r="V86" s="522"/>
      <c r="W86" s="522"/>
      <c r="X86" s="522"/>
      <c r="Y86" s="522"/>
      <c r="Z86" s="522"/>
      <c r="AA86" s="522"/>
      <c r="AB86" s="522"/>
      <c r="AC86" s="693"/>
      <c r="AD86" s="694"/>
      <c r="AE86" s="522"/>
      <c r="AF86" s="522"/>
      <c r="AG86" s="522"/>
      <c r="AH86" s="522"/>
      <c r="AI86" s="522"/>
      <c r="AJ86" s="522"/>
      <c r="AK86" s="522"/>
      <c r="AL86" s="522"/>
      <c r="AM86" s="521"/>
      <c r="AN86" s="521"/>
      <c r="AO86" s="521"/>
      <c r="AP86" s="521"/>
      <c r="AQ86" s="521"/>
      <c r="AR86" s="641"/>
      <c r="AS86" s="1988"/>
      <c r="AT86" s="1988"/>
      <c r="AU86" s="1988"/>
      <c r="AV86" s="1988"/>
      <c r="AW86" s="1988"/>
      <c r="AX86" s="642"/>
      <c r="AY86" s="1995" t="s">
        <v>1207</v>
      </c>
      <c r="AZ86" s="1996"/>
      <c r="BA86" s="1996"/>
      <c r="BB86" s="1996"/>
      <c r="BC86" s="1996"/>
      <c r="BD86" s="1996"/>
      <c r="BE86" s="1996"/>
      <c r="BF86" s="1996"/>
      <c r="BG86" s="1996"/>
      <c r="BH86" s="1996"/>
      <c r="BI86" s="1996"/>
      <c r="BJ86" s="1996"/>
      <c r="BK86" s="1996"/>
      <c r="BL86" s="1996"/>
      <c r="BM86" s="1996"/>
      <c r="BN86" s="1996"/>
      <c r="BO86" s="1996"/>
      <c r="BP86" s="1996"/>
      <c r="BQ86" s="1996"/>
      <c r="BR86" s="1996"/>
      <c r="BS86" s="1996"/>
      <c r="BT86" s="1996"/>
      <c r="BU86" s="1996"/>
      <c r="BV86" s="1996"/>
      <c r="BW86" s="1996"/>
      <c r="BX86" s="1996"/>
      <c r="BY86" s="1996"/>
      <c r="BZ86" s="1996"/>
      <c r="CA86" s="1996"/>
      <c r="CB86" s="1996"/>
      <c r="CC86" s="1996"/>
      <c r="CD86" s="1996"/>
      <c r="CE86" s="1996"/>
      <c r="CF86" s="1997"/>
    </row>
    <row r="87" spans="2:84" ht="13.5" customHeight="1">
      <c r="B87" s="521"/>
      <c r="C87" s="1987"/>
      <c r="D87" s="1987"/>
      <c r="E87" s="1987"/>
      <c r="F87" s="1987"/>
      <c r="G87" s="1987"/>
      <c r="H87" s="2232"/>
      <c r="I87" s="2232"/>
      <c r="J87" s="2232"/>
      <c r="K87" s="2232"/>
      <c r="L87" s="2232"/>
      <c r="M87" s="2232"/>
      <c r="N87" s="2232"/>
      <c r="O87" s="2232"/>
      <c r="P87" s="2232"/>
      <c r="Q87" s="2232"/>
      <c r="R87" s="2232"/>
      <c r="S87" s="2232"/>
      <c r="T87" s="2232"/>
      <c r="U87" s="2232"/>
      <c r="V87" s="2232"/>
      <c r="W87" s="522"/>
      <c r="X87" s="522"/>
      <c r="Y87" s="2075" t="s">
        <v>318</v>
      </c>
      <c r="Z87" s="2075"/>
      <c r="AA87" s="2075"/>
      <c r="AB87" s="2075"/>
      <c r="AC87" s="693"/>
      <c r="AD87" s="1975"/>
      <c r="AE87" s="1975"/>
      <c r="AF87" s="1975"/>
      <c r="AG87" s="1975"/>
      <c r="AH87" s="1975"/>
      <c r="AI87" s="1975"/>
      <c r="AJ87" s="1975"/>
      <c r="AK87" s="1975"/>
      <c r="AL87" s="1975"/>
      <c r="AM87" s="1975"/>
      <c r="AN87" s="1975"/>
      <c r="AO87" s="1975"/>
      <c r="AP87" s="1975"/>
      <c r="AQ87" s="522"/>
      <c r="AR87" s="637"/>
      <c r="AS87" s="1998" t="s">
        <v>961</v>
      </c>
      <c r="AT87" s="1998"/>
      <c r="AU87" s="1998"/>
      <c r="AV87" s="1998"/>
      <c r="AW87" s="1998"/>
      <c r="AX87" s="638"/>
      <c r="AY87" s="1965"/>
      <c r="AZ87" s="1966"/>
      <c r="BA87" s="1966"/>
      <c r="BB87" s="1966"/>
      <c r="BC87" s="1966"/>
      <c r="BD87" s="1966"/>
      <c r="BE87" s="1966"/>
      <c r="BF87" s="1966"/>
      <c r="BG87" s="1966"/>
      <c r="BH87" s="1966"/>
      <c r="BI87" s="1966"/>
      <c r="BJ87" s="1966"/>
      <c r="BK87" s="1966"/>
      <c r="BL87" s="1966"/>
      <c r="BM87" s="1966"/>
      <c r="BN87" s="1966"/>
      <c r="BO87" s="1966"/>
      <c r="BP87" s="1966"/>
      <c r="BQ87" s="1966"/>
      <c r="BR87" s="1966"/>
      <c r="BS87" s="1966"/>
      <c r="BT87" s="1966"/>
      <c r="BU87" s="1966"/>
      <c r="BV87" s="1966"/>
      <c r="BW87" s="1966"/>
      <c r="BX87" s="1966"/>
      <c r="BY87" s="1966"/>
      <c r="BZ87" s="1966"/>
      <c r="CA87" s="1966"/>
      <c r="CB87" s="1966"/>
      <c r="CC87" s="1966"/>
      <c r="CD87" s="1966"/>
      <c r="CE87" s="1966"/>
      <c r="CF87" s="1967"/>
    </row>
    <row r="88" spans="2:84" ht="13.5" customHeight="1">
      <c r="B88" s="521"/>
      <c r="C88" s="625"/>
      <c r="D88" s="621"/>
      <c r="E88" s="621"/>
      <c r="F88" s="621"/>
      <c r="G88" s="621"/>
      <c r="H88" s="621"/>
      <c r="I88" s="522"/>
      <c r="J88" s="522"/>
      <c r="K88" s="522"/>
      <c r="L88" s="522"/>
      <c r="M88" s="522"/>
      <c r="N88" s="522"/>
      <c r="O88" s="522"/>
      <c r="P88" s="522"/>
      <c r="Q88" s="522"/>
      <c r="R88" s="522"/>
      <c r="S88" s="522"/>
      <c r="T88" s="522"/>
      <c r="U88" s="522"/>
      <c r="V88" s="522"/>
      <c r="W88" s="522"/>
      <c r="X88" s="522"/>
      <c r="Y88" s="522"/>
      <c r="Z88" s="522"/>
      <c r="AA88" s="522"/>
      <c r="AB88" s="522"/>
      <c r="AC88" s="693"/>
      <c r="AD88" s="522"/>
      <c r="AE88" s="522"/>
      <c r="AF88" s="522"/>
      <c r="AG88" s="522"/>
      <c r="AH88" s="522"/>
      <c r="AI88" s="522"/>
      <c r="AJ88" s="522"/>
      <c r="AK88" s="522"/>
      <c r="AL88" s="522"/>
      <c r="AM88" s="521"/>
      <c r="AN88" s="521"/>
      <c r="AO88" s="521"/>
      <c r="AP88" s="521"/>
      <c r="AQ88" s="521"/>
      <c r="AR88" s="639"/>
      <c r="AS88" s="1999"/>
      <c r="AT88" s="1999"/>
      <c r="AU88" s="1999"/>
      <c r="AV88" s="1999"/>
      <c r="AW88" s="1999"/>
      <c r="AX88" s="640"/>
      <c r="AY88" s="1968"/>
      <c r="AZ88" s="1969"/>
      <c r="BA88" s="1969"/>
      <c r="BB88" s="1969"/>
      <c r="BC88" s="1969"/>
      <c r="BD88" s="1969"/>
      <c r="BE88" s="1969"/>
      <c r="BF88" s="1969"/>
      <c r="BG88" s="1969"/>
      <c r="BH88" s="1969"/>
      <c r="BI88" s="1969"/>
      <c r="BJ88" s="1969"/>
      <c r="BK88" s="1969"/>
      <c r="BL88" s="1969"/>
      <c r="BM88" s="1969"/>
      <c r="BN88" s="1969"/>
      <c r="BO88" s="1969"/>
      <c r="BP88" s="1969"/>
      <c r="BQ88" s="1969"/>
      <c r="BR88" s="1969"/>
      <c r="BS88" s="1969"/>
      <c r="BT88" s="1969"/>
      <c r="BU88" s="1969"/>
      <c r="BV88" s="1969"/>
      <c r="BW88" s="1969"/>
      <c r="BX88" s="1969"/>
      <c r="BY88" s="1969"/>
      <c r="BZ88" s="1969"/>
      <c r="CA88" s="1969"/>
      <c r="CB88" s="1969"/>
      <c r="CC88" s="1969"/>
      <c r="CD88" s="1969"/>
      <c r="CE88" s="1969"/>
      <c r="CF88" s="1970"/>
    </row>
    <row r="89" spans="2:84" ht="13.5" customHeight="1">
      <c r="B89" s="521"/>
      <c r="C89" s="625"/>
      <c r="D89" s="621"/>
      <c r="E89" s="621"/>
      <c r="F89" s="621"/>
      <c r="G89" s="621"/>
      <c r="H89" s="621"/>
      <c r="I89" s="522"/>
      <c r="J89" s="522"/>
      <c r="K89" s="522"/>
      <c r="L89" s="522"/>
      <c r="M89" s="522"/>
      <c r="N89" s="522"/>
      <c r="O89" s="522"/>
      <c r="P89" s="522"/>
      <c r="Q89" s="522"/>
      <c r="R89" s="522"/>
      <c r="S89" s="522"/>
      <c r="T89" s="522"/>
      <c r="U89" s="522"/>
      <c r="V89" s="522"/>
      <c r="W89" s="522"/>
      <c r="X89" s="522"/>
      <c r="Y89" s="522"/>
      <c r="Z89" s="522"/>
      <c r="AA89" s="522"/>
      <c r="AB89" s="522"/>
      <c r="AC89" s="693"/>
      <c r="AD89" s="2233"/>
      <c r="AE89" s="2233"/>
      <c r="AF89" s="2233"/>
      <c r="AG89" s="2233"/>
      <c r="AH89" s="2233"/>
      <c r="AI89" s="2233"/>
      <c r="AJ89" s="2233"/>
      <c r="AK89" s="2233"/>
      <c r="AL89" s="2233"/>
      <c r="AM89" s="2233"/>
      <c r="AN89" s="2233"/>
      <c r="AO89" s="2233"/>
      <c r="AP89" s="2233"/>
      <c r="AQ89" s="694"/>
      <c r="AR89" s="641"/>
      <c r="AS89" s="2000"/>
      <c r="AT89" s="2000"/>
      <c r="AU89" s="2000"/>
      <c r="AV89" s="2000"/>
      <c r="AW89" s="2000"/>
      <c r="AX89" s="642"/>
      <c r="AY89" s="1971"/>
      <c r="AZ89" s="1972"/>
      <c r="BA89" s="1972"/>
      <c r="BB89" s="1972"/>
      <c r="BC89" s="1972"/>
      <c r="BD89" s="1972"/>
      <c r="BE89" s="1972"/>
      <c r="BF89" s="1972"/>
      <c r="BG89" s="1972"/>
      <c r="BH89" s="1972"/>
      <c r="BI89" s="1972"/>
      <c r="BJ89" s="1972"/>
      <c r="BK89" s="1972"/>
      <c r="BL89" s="1972"/>
      <c r="BM89" s="1972"/>
      <c r="BN89" s="1972"/>
      <c r="BO89" s="1972"/>
      <c r="BP89" s="1972"/>
      <c r="BQ89" s="1972"/>
      <c r="BR89" s="1972"/>
      <c r="BS89" s="1972"/>
      <c r="BT89" s="1972"/>
      <c r="BU89" s="1972"/>
      <c r="BV89" s="1972"/>
      <c r="BW89" s="1972"/>
      <c r="BX89" s="1972"/>
      <c r="BY89" s="1972"/>
      <c r="BZ89" s="1972"/>
      <c r="CA89" s="1972"/>
      <c r="CB89" s="1972"/>
      <c r="CC89" s="1972"/>
      <c r="CD89" s="1972"/>
      <c r="CE89" s="1972"/>
      <c r="CF89" s="1973"/>
    </row>
    <row r="90" spans="2:84" ht="13.5" customHeight="1">
      <c r="B90" s="637"/>
      <c r="C90" s="1962" t="s">
        <v>1208</v>
      </c>
      <c r="D90" s="1962"/>
      <c r="E90" s="1962"/>
      <c r="F90" s="1962"/>
      <c r="G90" s="1962"/>
      <c r="H90" s="646"/>
      <c r="I90" s="2077"/>
      <c r="J90" s="2035"/>
      <c r="K90" s="2035"/>
      <c r="L90" s="2035"/>
      <c r="M90" s="2035"/>
      <c r="N90" s="2035"/>
      <c r="O90" s="2035"/>
      <c r="P90" s="2035"/>
      <c r="Q90" s="2035"/>
      <c r="R90" s="2035"/>
      <c r="S90" s="2035"/>
      <c r="T90" s="2035"/>
      <c r="U90" s="2035"/>
      <c r="V90" s="2036"/>
      <c r="W90" s="522"/>
      <c r="X90" s="522"/>
      <c r="Y90" s="522"/>
      <c r="Z90" s="522"/>
      <c r="AA90" s="522"/>
      <c r="AB90" s="522"/>
      <c r="AC90" s="693"/>
      <c r="AD90" s="522"/>
      <c r="AE90" s="522"/>
      <c r="AF90" s="522"/>
      <c r="AG90" s="522"/>
      <c r="AH90" s="522"/>
      <c r="AI90" s="522"/>
      <c r="AJ90" s="522"/>
      <c r="AK90" s="522"/>
      <c r="AL90" s="522"/>
      <c r="AM90" s="521"/>
      <c r="AN90" s="521"/>
      <c r="AO90" s="521"/>
      <c r="AP90" s="521"/>
      <c r="AQ90" s="521"/>
      <c r="AR90" s="637"/>
      <c r="AS90" s="1962" t="s">
        <v>688</v>
      </c>
      <c r="AT90" s="1962"/>
      <c r="AU90" s="1962"/>
      <c r="AV90" s="1962"/>
      <c r="AW90" s="1962"/>
      <c r="AX90" s="638"/>
      <c r="AY90" s="2019" t="s">
        <v>967</v>
      </c>
      <c r="AZ90" s="2020"/>
      <c r="BA90" s="2020"/>
      <c r="BB90" s="2020"/>
      <c r="BC90" s="2020"/>
      <c r="BD90" s="2020"/>
      <c r="BE90" s="2020"/>
      <c r="BF90" s="2020"/>
      <c r="BG90" s="2020"/>
      <c r="BH90" s="2020"/>
      <c r="BI90" s="2020"/>
      <c r="BJ90" s="2020"/>
      <c r="BK90" s="2020"/>
      <c r="BL90" s="2021"/>
      <c r="BM90" s="643"/>
      <c r="BN90" s="1962" t="s">
        <v>561</v>
      </c>
      <c r="BO90" s="1962"/>
      <c r="BP90" s="1962"/>
      <c r="BQ90" s="1962"/>
      <c r="BR90" s="1962"/>
      <c r="BS90" s="638"/>
      <c r="BT90" s="2019" t="s">
        <v>1030</v>
      </c>
      <c r="BU90" s="2041"/>
      <c r="BV90" s="2041"/>
      <c r="BW90" s="2041"/>
      <c r="BX90" s="2041"/>
      <c r="BY90" s="2041"/>
      <c r="BZ90" s="2041"/>
      <c r="CA90" s="2041"/>
      <c r="CB90" s="2041"/>
      <c r="CC90" s="2041"/>
      <c r="CD90" s="2041"/>
      <c r="CE90" s="2041"/>
      <c r="CF90" s="2042"/>
    </row>
    <row r="91" spans="2:84" ht="13.5" customHeight="1">
      <c r="B91" s="639"/>
      <c r="C91" s="1963"/>
      <c r="D91" s="1963"/>
      <c r="E91" s="1963"/>
      <c r="F91" s="1963"/>
      <c r="G91" s="1963"/>
      <c r="H91" s="662"/>
      <c r="I91" s="2078"/>
      <c r="J91" s="2235"/>
      <c r="K91" s="2235"/>
      <c r="L91" s="2235"/>
      <c r="M91" s="2235"/>
      <c r="N91" s="2235"/>
      <c r="O91" s="2235"/>
      <c r="P91" s="2235"/>
      <c r="Q91" s="2235"/>
      <c r="R91" s="2235"/>
      <c r="S91" s="2235"/>
      <c r="T91" s="2235"/>
      <c r="U91" s="2235"/>
      <c r="V91" s="2079"/>
      <c r="W91" s="522"/>
      <c r="X91" s="522"/>
      <c r="Y91" s="522"/>
      <c r="Z91" s="522"/>
      <c r="AA91" s="522"/>
      <c r="AB91" s="522"/>
      <c r="AC91" s="693"/>
      <c r="AD91" s="2233"/>
      <c r="AE91" s="2233"/>
      <c r="AF91" s="2233"/>
      <c r="AG91" s="2233"/>
      <c r="AH91" s="2233"/>
      <c r="AI91" s="2233"/>
      <c r="AJ91" s="2233"/>
      <c r="AK91" s="2233"/>
      <c r="AL91" s="2233"/>
      <c r="AM91" s="2233"/>
      <c r="AN91" s="2233"/>
      <c r="AO91" s="2233"/>
      <c r="AP91" s="2233"/>
      <c r="AQ91" s="694"/>
      <c r="AR91" s="641"/>
      <c r="AS91" s="1964"/>
      <c r="AT91" s="1964"/>
      <c r="AU91" s="1964"/>
      <c r="AV91" s="1964"/>
      <c r="AW91" s="1964"/>
      <c r="AX91" s="642"/>
      <c r="AY91" s="2022"/>
      <c r="AZ91" s="2023"/>
      <c r="BA91" s="2023"/>
      <c r="BB91" s="2023"/>
      <c r="BC91" s="2023"/>
      <c r="BD91" s="2023"/>
      <c r="BE91" s="2023"/>
      <c r="BF91" s="2023"/>
      <c r="BG91" s="2023"/>
      <c r="BH91" s="2023"/>
      <c r="BI91" s="2023"/>
      <c r="BJ91" s="2023"/>
      <c r="BK91" s="2023"/>
      <c r="BL91" s="2024"/>
      <c r="BM91" s="645"/>
      <c r="BN91" s="2075"/>
      <c r="BO91" s="2075"/>
      <c r="BP91" s="2075"/>
      <c r="BQ91" s="2075"/>
      <c r="BR91" s="2075"/>
      <c r="BS91" s="640"/>
      <c r="BT91" s="2085"/>
      <c r="BU91" s="2236"/>
      <c r="BV91" s="2236"/>
      <c r="BW91" s="2236"/>
      <c r="BX91" s="2236"/>
      <c r="BY91" s="2236"/>
      <c r="BZ91" s="2236"/>
      <c r="CA91" s="2236"/>
      <c r="CB91" s="2236"/>
      <c r="CC91" s="2236"/>
      <c r="CD91" s="2236"/>
      <c r="CE91" s="2236"/>
      <c r="CF91" s="2084"/>
    </row>
    <row r="92" spans="2:84" ht="13.5" customHeight="1">
      <c r="B92" s="639"/>
      <c r="C92" s="1963"/>
      <c r="D92" s="1963"/>
      <c r="E92" s="1963"/>
      <c r="F92" s="1963"/>
      <c r="G92" s="1963"/>
      <c r="H92" s="662"/>
      <c r="I92" s="2078"/>
      <c r="J92" s="2235"/>
      <c r="K92" s="2235"/>
      <c r="L92" s="2235"/>
      <c r="M92" s="2235"/>
      <c r="N92" s="2235"/>
      <c r="O92" s="2235"/>
      <c r="P92" s="2235"/>
      <c r="Q92" s="2235"/>
      <c r="R92" s="2235"/>
      <c r="S92" s="2235"/>
      <c r="T92" s="2235"/>
      <c r="U92" s="2235"/>
      <c r="V92" s="2079"/>
      <c r="W92" s="522"/>
      <c r="X92" s="522"/>
      <c r="Y92" s="2237" t="s">
        <v>1209</v>
      </c>
      <c r="Z92" s="2237"/>
      <c r="AA92" s="2237"/>
      <c r="AB92" s="2237"/>
      <c r="AC92" s="693"/>
      <c r="AD92" s="522"/>
      <c r="AE92" s="522"/>
      <c r="AF92" s="522"/>
      <c r="AG92" s="522"/>
      <c r="AH92" s="522"/>
      <c r="AI92" s="522"/>
      <c r="AJ92" s="522"/>
      <c r="AK92" s="522"/>
      <c r="AL92" s="522"/>
      <c r="AM92" s="521"/>
      <c r="AN92" s="521"/>
      <c r="AO92" s="521"/>
      <c r="AP92" s="521"/>
      <c r="AQ92" s="521"/>
      <c r="AR92" s="639"/>
      <c r="AS92" s="1978" t="s">
        <v>1031</v>
      </c>
      <c r="AT92" s="2048"/>
      <c r="AU92" s="2048"/>
      <c r="AV92" s="2048"/>
      <c r="AW92" s="2048"/>
      <c r="AX92" s="640"/>
      <c r="AY92" s="2050" t="s">
        <v>971</v>
      </c>
      <c r="AZ92" s="2051"/>
      <c r="BA92" s="2051"/>
      <c r="BB92" s="2051"/>
      <c r="BC92" s="2051"/>
      <c r="BD92" s="2051"/>
      <c r="BE92" s="2051"/>
      <c r="BF92" s="2051"/>
      <c r="BG92" s="2051"/>
      <c r="BH92" s="2051"/>
      <c r="BI92" s="2051"/>
      <c r="BJ92" s="2051"/>
      <c r="BK92" s="2051"/>
      <c r="BL92" s="2052"/>
      <c r="BM92" s="645"/>
      <c r="BN92" s="2075"/>
      <c r="BO92" s="2075"/>
      <c r="BP92" s="2075"/>
      <c r="BQ92" s="2075"/>
      <c r="BR92" s="2075"/>
      <c r="BS92" s="640"/>
      <c r="BT92" s="2085"/>
      <c r="BU92" s="2236"/>
      <c r="BV92" s="2236"/>
      <c r="BW92" s="2236"/>
      <c r="BX92" s="2236"/>
      <c r="BY92" s="2236"/>
      <c r="BZ92" s="2236"/>
      <c r="CA92" s="2236"/>
      <c r="CB92" s="2236"/>
      <c r="CC92" s="2236"/>
      <c r="CD92" s="2236"/>
      <c r="CE92" s="2236"/>
      <c r="CF92" s="2084"/>
    </row>
    <row r="93" spans="2:84" ht="13.5" customHeight="1">
      <c r="B93" s="641"/>
      <c r="C93" s="1964"/>
      <c r="D93" s="1964"/>
      <c r="E93" s="1964"/>
      <c r="F93" s="1964"/>
      <c r="G93" s="1964"/>
      <c r="H93" s="664"/>
      <c r="I93" s="2037"/>
      <c r="J93" s="1975"/>
      <c r="K93" s="1975"/>
      <c r="L93" s="1975"/>
      <c r="M93" s="1975"/>
      <c r="N93" s="1975"/>
      <c r="O93" s="1975"/>
      <c r="P93" s="1975"/>
      <c r="Q93" s="1975"/>
      <c r="R93" s="1975"/>
      <c r="S93" s="1975"/>
      <c r="T93" s="1975"/>
      <c r="U93" s="1975"/>
      <c r="V93" s="2038"/>
      <c r="W93" s="522"/>
      <c r="X93" s="522"/>
      <c r="Y93" s="2237"/>
      <c r="Z93" s="2237"/>
      <c r="AA93" s="2237"/>
      <c r="AB93" s="2237"/>
      <c r="AC93" s="693"/>
      <c r="AD93" s="1975"/>
      <c r="AE93" s="1975"/>
      <c r="AF93" s="1975"/>
      <c r="AG93" s="1975"/>
      <c r="AH93" s="1975"/>
      <c r="AI93" s="1975"/>
      <c r="AJ93" s="1975"/>
      <c r="AK93" s="1975"/>
      <c r="AL93" s="1975"/>
      <c r="AM93" s="1975"/>
      <c r="AN93" s="1975"/>
      <c r="AO93" s="1975"/>
      <c r="AP93" s="1975"/>
      <c r="AQ93" s="522"/>
      <c r="AR93" s="641"/>
      <c r="AS93" s="2049"/>
      <c r="AT93" s="2049"/>
      <c r="AU93" s="2049"/>
      <c r="AV93" s="2049"/>
      <c r="AW93" s="2049"/>
      <c r="AX93" s="642"/>
      <c r="AY93" s="2053"/>
      <c r="AZ93" s="2054"/>
      <c r="BA93" s="2054"/>
      <c r="BB93" s="2054"/>
      <c r="BC93" s="2054"/>
      <c r="BD93" s="2054"/>
      <c r="BE93" s="2054"/>
      <c r="BF93" s="2054"/>
      <c r="BG93" s="2054"/>
      <c r="BH93" s="2054"/>
      <c r="BI93" s="2054"/>
      <c r="BJ93" s="2054"/>
      <c r="BK93" s="2054"/>
      <c r="BL93" s="2055"/>
      <c r="BM93" s="644"/>
      <c r="BN93" s="1964"/>
      <c r="BO93" s="1964"/>
      <c r="BP93" s="1964"/>
      <c r="BQ93" s="1964"/>
      <c r="BR93" s="1964"/>
      <c r="BS93" s="642"/>
      <c r="BT93" s="2058"/>
      <c r="BU93" s="2046"/>
      <c r="BV93" s="2046"/>
      <c r="BW93" s="2046"/>
      <c r="BX93" s="2046"/>
      <c r="BY93" s="2046"/>
      <c r="BZ93" s="2046"/>
      <c r="CA93" s="2046"/>
      <c r="CB93" s="2046"/>
      <c r="CC93" s="2046"/>
      <c r="CD93" s="2046"/>
      <c r="CE93" s="2046"/>
      <c r="CF93" s="2047"/>
    </row>
    <row r="94" spans="2:84" ht="13.5" customHeight="1">
      <c r="B94" s="521"/>
      <c r="C94" s="625"/>
      <c r="D94" s="621"/>
      <c r="E94" s="621"/>
      <c r="F94" s="621"/>
      <c r="G94" s="621"/>
      <c r="H94" s="621"/>
      <c r="I94" s="522"/>
      <c r="J94" s="522"/>
      <c r="K94" s="522"/>
      <c r="L94" s="522"/>
      <c r="M94" s="522"/>
      <c r="N94" s="522"/>
      <c r="O94" s="522"/>
      <c r="P94" s="522"/>
      <c r="Q94" s="522"/>
      <c r="R94" s="522"/>
      <c r="S94" s="522"/>
      <c r="T94" s="522"/>
      <c r="U94" s="522"/>
      <c r="V94" s="522"/>
      <c r="W94" s="522"/>
      <c r="X94" s="522"/>
      <c r="Y94" s="662"/>
      <c r="Z94" s="662"/>
      <c r="AA94" s="662"/>
      <c r="AB94" s="662"/>
      <c r="AC94" s="693"/>
      <c r="AD94" s="522"/>
      <c r="AE94" s="522"/>
      <c r="AF94" s="522"/>
      <c r="AG94" s="522"/>
      <c r="AH94" s="522"/>
      <c r="AI94" s="522"/>
      <c r="AJ94" s="522"/>
      <c r="AK94" s="522"/>
      <c r="AL94" s="522"/>
      <c r="AM94" s="522"/>
      <c r="AN94" s="522"/>
      <c r="AO94" s="522"/>
      <c r="AP94" s="522"/>
      <c r="AQ94" s="522"/>
      <c r="AR94" s="530"/>
      <c r="AS94" s="530"/>
      <c r="AT94" s="530"/>
      <c r="AU94" s="530"/>
      <c r="AV94" s="530"/>
      <c r="AW94" s="530"/>
      <c r="AX94" s="530"/>
      <c r="AY94" s="530"/>
      <c r="AZ94" s="530"/>
      <c r="BA94" s="530"/>
      <c r="BB94" s="530"/>
      <c r="BC94" s="530"/>
      <c r="BD94" s="530"/>
      <c r="BE94" s="530"/>
      <c r="BF94" s="530"/>
      <c r="BG94" s="530"/>
      <c r="BH94" s="530"/>
      <c r="BI94" s="530"/>
      <c r="BJ94" s="530"/>
      <c r="BK94" s="530"/>
      <c r="BL94" s="530"/>
      <c r="BM94" s="530"/>
      <c r="BN94" s="530"/>
      <c r="BO94" s="530"/>
      <c r="BP94" s="530"/>
      <c r="BQ94" s="530"/>
      <c r="BR94" s="530"/>
      <c r="BS94" s="530"/>
      <c r="BT94" s="530"/>
      <c r="BU94" s="530"/>
      <c r="BV94" s="530"/>
      <c r="BW94" s="530"/>
      <c r="BX94" s="530"/>
      <c r="BY94" s="530"/>
      <c r="BZ94" s="530"/>
      <c r="CA94" s="530"/>
      <c r="CB94" s="530"/>
      <c r="CC94" s="530"/>
      <c r="CD94" s="530"/>
      <c r="CE94" s="530"/>
      <c r="CF94" s="530"/>
    </row>
    <row r="95" spans="2:84" ht="13.5" customHeight="1">
      <c r="B95" s="521"/>
      <c r="C95" s="625"/>
      <c r="D95" s="621"/>
      <c r="E95" s="621"/>
      <c r="F95" s="621"/>
      <c r="G95" s="621"/>
      <c r="H95" s="621"/>
      <c r="I95" s="522"/>
      <c r="J95" s="522"/>
      <c r="K95" s="522"/>
      <c r="L95" s="522"/>
      <c r="M95" s="522"/>
      <c r="N95" s="522"/>
      <c r="O95" s="522"/>
      <c r="P95" s="522"/>
      <c r="Q95" s="522"/>
      <c r="R95" s="522"/>
      <c r="S95" s="522"/>
      <c r="T95" s="522"/>
      <c r="U95" s="522"/>
      <c r="V95" s="522"/>
      <c r="W95" s="522"/>
      <c r="X95" s="522"/>
      <c r="Y95" s="2075" t="s">
        <v>644</v>
      </c>
      <c r="Z95" s="2075"/>
      <c r="AA95" s="2075"/>
      <c r="AB95" s="2075"/>
      <c r="AC95" s="693"/>
      <c r="AD95" s="2234"/>
      <c r="AE95" s="2234"/>
      <c r="AF95" s="2234"/>
      <c r="AG95" s="2234"/>
      <c r="AH95" s="2234"/>
      <c r="AI95" s="2234"/>
      <c r="AJ95" s="2234"/>
      <c r="AK95" s="2234"/>
      <c r="AL95" s="2234"/>
      <c r="AM95" s="2234"/>
      <c r="AN95" s="2234"/>
      <c r="AO95" s="2234"/>
      <c r="AP95" s="2234"/>
      <c r="AQ95" s="695"/>
      <c r="AR95" s="637"/>
      <c r="AS95" s="1986" t="s">
        <v>956</v>
      </c>
      <c r="AT95" s="1986"/>
      <c r="AU95" s="1986"/>
      <c r="AV95" s="1986"/>
      <c r="AW95" s="1986"/>
      <c r="AX95" s="638"/>
      <c r="AY95" s="1989" t="s">
        <v>989</v>
      </c>
      <c r="AZ95" s="1990"/>
      <c r="BA95" s="1990"/>
      <c r="BB95" s="1990"/>
      <c r="BC95" s="1990"/>
      <c r="BD95" s="1990"/>
      <c r="BE95" s="1990"/>
      <c r="BF95" s="1990"/>
      <c r="BG95" s="1990"/>
      <c r="BH95" s="1991"/>
      <c r="BI95" s="1989" t="s">
        <v>958</v>
      </c>
      <c r="BJ95" s="1990"/>
      <c r="BK95" s="1990"/>
      <c r="BL95" s="1990"/>
      <c r="BM95" s="1990"/>
      <c r="BN95" s="1990"/>
      <c r="BO95" s="1990"/>
      <c r="BP95" s="1990"/>
      <c r="BQ95" s="1990"/>
      <c r="BR95" s="1990"/>
      <c r="BS95" s="1990"/>
      <c r="BT95" s="1990"/>
      <c r="BU95" s="1990"/>
      <c r="BV95" s="1991"/>
      <c r="BW95" s="1989" t="s">
        <v>959</v>
      </c>
      <c r="BX95" s="1990"/>
      <c r="BY95" s="1990"/>
      <c r="BZ95" s="1990"/>
      <c r="CA95" s="1990"/>
      <c r="CB95" s="1990"/>
      <c r="CC95" s="1990"/>
      <c r="CD95" s="1990"/>
      <c r="CE95" s="1990"/>
      <c r="CF95" s="1991"/>
    </row>
    <row r="96" spans="2:84" ht="13.5" customHeight="1">
      <c r="B96" s="521"/>
      <c r="C96" s="2238" t="s">
        <v>1032</v>
      </c>
      <c r="D96" s="2238"/>
      <c r="E96" s="2238"/>
      <c r="F96" s="2238"/>
      <c r="G96" s="2238"/>
      <c r="H96" s="2238"/>
      <c r="I96" s="2238"/>
      <c r="J96" s="2238"/>
      <c r="K96" s="2238"/>
      <c r="L96" s="2238"/>
      <c r="M96" s="2238"/>
      <c r="N96" s="2238"/>
      <c r="O96" s="2238"/>
      <c r="P96" s="2238"/>
      <c r="Q96" s="2238"/>
      <c r="R96" s="2238"/>
      <c r="S96" s="2238"/>
      <c r="T96" s="2238"/>
      <c r="U96" s="2238"/>
      <c r="V96" s="2238"/>
      <c r="W96" s="2238"/>
      <c r="X96" s="2238"/>
      <c r="Y96" s="2238"/>
      <c r="Z96" s="2238"/>
      <c r="AA96" s="2238"/>
      <c r="AB96" s="2238"/>
      <c r="AC96" s="2238"/>
      <c r="AD96" s="2238"/>
      <c r="AE96" s="2238"/>
      <c r="AF96" s="2238"/>
      <c r="AG96" s="2238"/>
      <c r="AH96" s="2238"/>
      <c r="AI96" s="2238"/>
      <c r="AJ96" s="2238"/>
      <c r="AK96" s="2238"/>
      <c r="AL96" s="2238"/>
      <c r="AM96" s="2238"/>
      <c r="AN96" s="2238"/>
      <c r="AO96" s="2238"/>
      <c r="AP96" s="2238"/>
      <c r="AQ96" s="696"/>
      <c r="AR96" s="639"/>
      <c r="AS96" s="1987"/>
      <c r="AT96" s="1987"/>
      <c r="AU96" s="1987"/>
      <c r="AV96" s="1987"/>
      <c r="AW96" s="1987"/>
      <c r="AX96" s="640"/>
      <c r="AY96" s="1992"/>
      <c r="AZ96" s="1993"/>
      <c r="BA96" s="1993"/>
      <c r="BB96" s="1993"/>
      <c r="BC96" s="1993"/>
      <c r="BD96" s="1993"/>
      <c r="BE96" s="1993"/>
      <c r="BF96" s="1993"/>
      <c r="BG96" s="1993"/>
      <c r="BH96" s="1994"/>
      <c r="BI96" s="1992"/>
      <c r="BJ96" s="1993"/>
      <c r="BK96" s="1993"/>
      <c r="BL96" s="1993"/>
      <c r="BM96" s="1993"/>
      <c r="BN96" s="1993"/>
      <c r="BO96" s="1993"/>
      <c r="BP96" s="1993"/>
      <c r="BQ96" s="1993"/>
      <c r="BR96" s="1993"/>
      <c r="BS96" s="1993"/>
      <c r="BT96" s="1993"/>
      <c r="BU96" s="1993"/>
      <c r="BV96" s="1994"/>
      <c r="BW96" s="1992"/>
      <c r="BX96" s="1993"/>
      <c r="BY96" s="1993"/>
      <c r="BZ96" s="1993"/>
      <c r="CA96" s="1993"/>
      <c r="CB96" s="1993"/>
      <c r="CC96" s="1993"/>
      <c r="CD96" s="1993"/>
      <c r="CE96" s="1993"/>
      <c r="CF96" s="1994"/>
    </row>
    <row r="97" spans="2:84" ht="13.5" customHeight="1">
      <c r="B97" s="521"/>
      <c r="C97" s="2239"/>
      <c r="D97" s="2239"/>
      <c r="E97" s="2239"/>
      <c r="F97" s="2239"/>
      <c r="G97" s="2239"/>
      <c r="H97" s="2239"/>
      <c r="I97" s="2239"/>
      <c r="J97" s="2239"/>
      <c r="K97" s="2239"/>
      <c r="L97" s="2239"/>
      <c r="M97" s="2239"/>
      <c r="N97" s="2239"/>
      <c r="O97" s="2239"/>
      <c r="P97" s="2239"/>
      <c r="Q97" s="2239"/>
      <c r="R97" s="2239"/>
      <c r="S97" s="2239"/>
      <c r="T97" s="2239"/>
      <c r="U97" s="2239"/>
      <c r="V97" s="2239"/>
      <c r="W97" s="2239"/>
      <c r="X97" s="2239"/>
      <c r="Y97" s="2239"/>
      <c r="Z97" s="2239"/>
      <c r="AA97" s="2239"/>
      <c r="AB97" s="2239"/>
      <c r="AC97" s="2239"/>
      <c r="AD97" s="2239"/>
      <c r="AE97" s="2239"/>
      <c r="AF97" s="2239"/>
      <c r="AG97" s="2239"/>
      <c r="AH97" s="2239"/>
      <c r="AI97" s="2239"/>
      <c r="AJ97" s="2239"/>
      <c r="AK97" s="2239"/>
      <c r="AL97" s="2239"/>
      <c r="AM97" s="2239"/>
      <c r="AN97" s="2239"/>
      <c r="AO97" s="2239"/>
      <c r="AP97" s="2239"/>
      <c r="AQ97" s="697"/>
      <c r="AR97" s="639"/>
      <c r="AS97" s="1987"/>
      <c r="AT97" s="1987"/>
      <c r="AU97" s="1987"/>
      <c r="AV97" s="1987"/>
      <c r="AW97" s="1987"/>
      <c r="AX97" s="640"/>
      <c r="AY97" s="2240" t="s">
        <v>962</v>
      </c>
      <c r="AZ97" s="2241"/>
      <c r="BA97" s="2241"/>
      <c r="BB97" s="2241"/>
      <c r="BC97" s="2241"/>
      <c r="BD97" s="2241"/>
      <c r="BE97" s="2241"/>
      <c r="BF97" s="2241"/>
      <c r="BG97" s="2241"/>
      <c r="BH97" s="2242"/>
      <c r="BI97" s="2246" t="s">
        <v>963</v>
      </c>
      <c r="BJ97" s="2247"/>
      <c r="BK97" s="2247"/>
      <c r="BL97" s="2247"/>
      <c r="BM97" s="2247"/>
      <c r="BN97" s="2248" t="s">
        <v>964</v>
      </c>
      <c r="BO97" s="2249"/>
      <c r="BP97" s="2249"/>
      <c r="BQ97" s="2249"/>
      <c r="BR97" s="2249"/>
      <c r="BS97" s="2249"/>
      <c r="BT97" s="2249"/>
      <c r="BU97" s="2249"/>
      <c r="BV97" s="2250"/>
      <c r="BW97" s="2240" t="s">
        <v>965</v>
      </c>
      <c r="BX97" s="2185"/>
      <c r="BY97" s="2185"/>
      <c r="BZ97" s="2185"/>
      <c r="CA97" s="2185"/>
      <c r="CB97" s="2185"/>
      <c r="CC97" s="2185"/>
      <c r="CD97" s="2185"/>
      <c r="CE97" s="2185"/>
      <c r="CF97" s="2186"/>
    </row>
    <row r="98" spans="2:84" ht="13.5" customHeight="1">
      <c r="B98" s="637"/>
      <c r="C98" s="1998" t="s">
        <v>961</v>
      </c>
      <c r="D98" s="1998"/>
      <c r="E98" s="1998"/>
      <c r="F98" s="1998"/>
      <c r="G98" s="1998"/>
      <c r="H98" s="638"/>
      <c r="I98" s="2077"/>
      <c r="J98" s="2035"/>
      <c r="K98" s="2035"/>
      <c r="L98" s="2035"/>
      <c r="M98" s="2035"/>
      <c r="N98" s="2035"/>
      <c r="O98" s="2035"/>
      <c r="P98" s="2035"/>
      <c r="Q98" s="2035"/>
      <c r="R98" s="2035"/>
      <c r="S98" s="2035"/>
      <c r="T98" s="2035"/>
      <c r="U98" s="2035"/>
      <c r="V98" s="2035"/>
      <c r="W98" s="2035"/>
      <c r="X98" s="2035"/>
      <c r="Y98" s="2035"/>
      <c r="Z98" s="2035"/>
      <c r="AA98" s="2035"/>
      <c r="AB98" s="2035"/>
      <c r="AC98" s="2035"/>
      <c r="AD98" s="2035"/>
      <c r="AE98" s="2035"/>
      <c r="AF98" s="2035"/>
      <c r="AG98" s="2035"/>
      <c r="AH98" s="2035"/>
      <c r="AI98" s="2035"/>
      <c r="AJ98" s="2035"/>
      <c r="AK98" s="2035"/>
      <c r="AL98" s="2035"/>
      <c r="AM98" s="2035"/>
      <c r="AN98" s="2035"/>
      <c r="AO98" s="2035"/>
      <c r="AP98" s="2036"/>
      <c r="AQ98" s="522"/>
      <c r="AR98" s="639"/>
      <c r="AS98" s="1987"/>
      <c r="AT98" s="1987"/>
      <c r="AU98" s="1987"/>
      <c r="AV98" s="1987"/>
      <c r="AW98" s="1987"/>
      <c r="AX98" s="640"/>
      <c r="AY98" s="2243"/>
      <c r="AZ98" s="2244"/>
      <c r="BA98" s="2244"/>
      <c r="BB98" s="2244"/>
      <c r="BC98" s="2244"/>
      <c r="BD98" s="2244"/>
      <c r="BE98" s="2244"/>
      <c r="BF98" s="2244"/>
      <c r="BG98" s="2244"/>
      <c r="BH98" s="2245"/>
      <c r="BI98" s="2258" t="s">
        <v>966</v>
      </c>
      <c r="BJ98" s="2259"/>
      <c r="BK98" s="2259"/>
      <c r="BL98" s="2259"/>
      <c r="BM98" s="2259"/>
      <c r="BN98" s="2251"/>
      <c r="BO98" s="2251"/>
      <c r="BP98" s="2251"/>
      <c r="BQ98" s="2251"/>
      <c r="BR98" s="2251"/>
      <c r="BS98" s="2251"/>
      <c r="BT98" s="2251"/>
      <c r="BU98" s="2251"/>
      <c r="BV98" s="2252"/>
      <c r="BW98" s="2187"/>
      <c r="BX98" s="2188"/>
      <c r="BY98" s="2188"/>
      <c r="BZ98" s="2188"/>
      <c r="CA98" s="2188"/>
      <c r="CB98" s="2188"/>
      <c r="CC98" s="2188"/>
      <c r="CD98" s="2188"/>
      <c r="CE98" s="2188"/>
      <c r="CF98" s="2189"/>
    </row>
    <row r="99" spans="2:84" ht="13.5" customHeight="1">
      <c r="B99" s="639"/>
      <c r="C99" s="1999"/>
      <c r="D99" s="1999"/>
      <c r="E99" s="1999"/>
      <c r="F99" s="1999"/>
      <c r="G99" s="1999"/>
      <c r="H99" s="640"/>
      <c r="I99" s="2078"/>
      <c r="J99" s="2065"/>
      <c r="K99" s="2065"/>
      <c r="L99" s="2065"/>
      <c r="M99" s="2065"/>
      <c r="N99" s="2065"/>
      <c r="O99" s="2065"/>
      <c r="P99" s="2065"/>
      <c r="Q99" s="2065"/>
      <c r="R99" s="2065"/>
      <c r="S99" s="2065"/>
      <c r="T99" s="2065"/>
      <c r="U99" s="2065"/>
      <c r="V99" s="2065"/>
      <c r="W99" s="2065"/>
      <c r="X99" s="2065"/>
      <c r="Y99" s="2065"/>
      <c r="Z99" s="2065"/>
      <c r="AA99" s="2065"/>
      <c r="AB99" s="2065"/>
      <c r="AC99" s="2065"/>
      <c r="AD99" s="2065"/>
      <c r="AE99" s="2065"/>
      <c r="AF99" s="2065"/>
      <c r="AG99" s="2065"/>
      <c r="AH99" s="2065"/>
      <c r="AI99" s="2065"/>
      <c r="AJ99" s="2065"/>
      <c r="AK99" s="2065"/>
      <c r="AL99" s="2065"/>
      <c r="AM99" s="2065"/>
      <c r="AN99" s="2065"/>
      <c r="AO99" s="2065"/>
      <c r="AP99" s="2079"/>
      <c r="AQ99" s="522"/>
      <c r="AR99" s="639"/>
      <c r="AS99" s="1987"/>
      <c r="AT99" s="1987"/>
      <c r="AU99" s="1987"/>
      <c r="AV99" s="1987"/>
      <c r="AW99" s="1987"/>
      <c r="AX99" s="640"/>
      <c r="AY99" s="2001" t="s">
        <v>962</v>
      </c>
      <c r="AZ99" s="2002"/>
      <c r="BA99" s="2002"/>
      <c r="BB99" s="2002"/>
      <c r="BC99" s="2002"/>
      <c r="BD99" s="2002"/>
      <c r="BE99" s="2002"/>
      <c r="BF99" s="2002"/>
      <c r="BG99" s="2002"/>
      <c r="BH99" s="2003"/>
      <c r="BI99" s="2007" t="s">
        <v>963</v>
      </c>
      <c r="BJ99" s="2008"/>
      <c r="BK99" s="2008"/>
      <c r="BL99" s="2008"/>
      <c r="BM99" s="2008"/>
      <c r="BN99" s="2009" t="s">
        <v>964</v>
      </c>
      <c r="BO99" s="2010"/>
      <c r="BP99" s="2010"/>
      <c r="BQ99" s="2010"/>
      <c r="BR99" s="2010"/>
      <c r="BS99" s="2010"/>
      <c r="BT99" s="2010"/>
      <c r="BU99" s="2010"/>
      <c r="BV99" s="2011"/>
      <c r="BW99" s="2001" t="s">
        <v>965</v>
      </c>
      <c r="BX99" s="2014"/>
      <c r="BY99" s="2014"/>
      <c r="BZ99" s="2014"/>
      <c r="CA99" s="2014"/>
      <c r="CB99" s="2014"/>
      <c r="CC99" s="2014"/>
      <c r="CD99" s="2014"/>
      <c r="CE99" s="2014"/>
      <c r="CF99" s="2015"/>
    </row>
    <row r="100" spans="2:84" ht="13.5" customHeight="1">
      <c r="B100" s="641"/>
      <c r="C100" s="2000"/>
      <c r="D100" s="2000"/>
      <c r="E100" s="2000"/>
      <c r="F100" s="2000"/>
      <c r="G100" s="2000"/>
      <c r="H100" s="642"/>
      <c r="I100" s="2037"/>
      <c r="J100" s="1975"/>
      <c r="K100" s="1975"/>
      <c r="L100" s="1975"/>
      <c r="M100" s="1975"/>
      <c r="N100" s="1975"/>
      <c r="O100" s="1975"/>
      <c r="P100" s="1975"/>
      <c r="Q100" s="1975"/>
      <c r="R100" s="1975"/>
      <c r="S100" s="1975"/>
      <c r="T100" s="1975"/>
      <c r="U100" s="1975"/>
      <c r="V100" s="1975"/>
      <c r="W100" s="1975"/>
      <c r="X100" s="1975"/>
      <c r="Y100" s="1975"/>
      <c r="Z100" s="1975"/>
      <c r="AA100" s="1975"/>
      <c r="AB100" s="1975"/>
      <c r="AC100" s="1975"/>
      <c r="AD100" s="1975"/>
      <c r="AE100" s="1975"/>
      <c r="AF100" s="1975"/>
      <c r="AG100" s="1975"/>
      <c r="AH100" s="1975"/>
      <c r="AI100" s="1975"/>
      <c r="AJ100" s="1975"/>
      <c r="AK100" s="1975"/>
      <c r="AL100" s="1975"/>
      <c r="AM100" s="1975"/>
      <c r="AN100" s="1975"/>
      <c r="AO100" s="1975"/>
      <c r="AP100" s="2038"/>
      <c r="AQ100" s="522"/>
      <c r="AR100" s="641"/>
      <c r="AS100" s="1988"/>
      <c r="AT100" s="1988"/>
      <c r="AU100" s="1988"/>
      <c r="AV100" s="1988"/>
      <c r="AW100" s="1988"/>
      <c r="AX100" s="642"/>
      <c r="AY100" s="2004"/>
      <c r="AZ100" s="2005"/>
      <c r="BA100" s="2005"/>
      <c r="BB100" s="2005"/>
      <c r="BC100" s="2005"/>
      <c r="BD100" s="2005"/>
      <c r="BE100" s="2005"/>
      <c r="BF100" s="2005"/>
      <c r="BG100" s="2005"/>
      <c r="BH100" s="2006"/>
      <c r="BI100" s="2043" t="s">
        <v>966</v>
      </c>
      <c r="BJ100" s="2044"/>
      <c r="BK100" s="2044"/>
      <c r="BL100" s="2044"/>
      <c r="BM100" s="2044"/>
      <c r="BN100" s="2012"/>
      <c r="BO100" s="2012"/>
      <c r="BP100" s="2012"/>
      <c r="BQ100" s="2012"/>
      <c r="BR100" s="2012"/>
      <c r="BS100" s="2012"/>
      <c r="BT100" s="2012"/>
      <c r="BU100" s="2012"/>
      <c r="BV100" s="2013"/>
      <c r="BW100" s="2016"/>
      <c r="BX100" s="2017"/>
      <c r="BY100" s="2017"/>
      <c r="BZ100" s="2017"/>
      <c r="CA100" s="2017"/>
      <c r="CB100" s="2017"/>
      <c r="CC100" s="2017"/>
      <c r="CD100" s="2017"/>
      <c r="CE100" s="2017"/>
      <c r="CF100" s="2018"/>
    </row>
    <row r="101" spans="2:84" ht="13.5" customHeight="1">
      <c r="B101" s="637"/>
      <c r="C101" s="1962" t="s">
        <v>688</v>
      </c>
      <c r="D101" s="1962"/>
      <c r="E101" s="1962"/>
      <c r="F101" s="1962"/>
      <c r="G101" s="1962"/>
      <c r="H101" s="638"/>
      <c r="I101" s="2019" t="s">
        <v>967</v>
      </c>
      <c r="J101" s="2020"/>
      <c r="K101" s="2020"/>
      <c r="L101" s="2020"/>
      <c r="M101" s="2020"/>
      <c r="N101" s="2020"/>
      <c r="O101" s="2020"/>
      <c r="P101" s="2020"/>
      <c r="Q101" s="2020"/>
      <c r="R101" s="2020"/>
      <c r="S101" s="2020"/>
      <c r="T101" s="2020"/>
      <c r="U101" s="2020"/>
      <c r="V101" s="2021"/>
      <c r="W101" s="643"/>
      <c r="X101" s="1962" t="s">
        <v>561</v>
      </c>
      <c r="Y101" s="1962"/>
      <c r="Z101" s="1962"/>
      <c r="AA101" s="1962"/>
      <c r="AB101" s="1962"/>
      <c r="AC101" s="638"/>
      <c r="AD101" s="2019" t="s">
        <v>968</v>
      </c>
      <c r="AE101" s="2041"/>
      <c r="AF101" s="2041"/>
      <c r="AG101" s="2041"/>
      <c r="AH101" s="2041"/>
      <c r="AI101" s="2041"/>
      <c r="AJ101" s="2041"/>
      <c r="AK101" s="2041"/>
      <c r="AL101" s="2041"/>
      <c r="AM101" s="2041"/>
      <c r="AN101" s="2041"/>
      <c r="AO101" s="2041"/>
      <c r="AP101" s="2042"/>
      <c r="AQ101" s="531"/>
      <c r="AR101" s="521"/>
      <c r="AS101" s="521"/>
      <c r="AT101" s="521"/>
      <c r="AU101" s="521"/>
      <c r="AV101" s="521"/>
      <c r="AW101" s="521"/>
      <c r="AX101" s="521"/>
      <c r="AY101" s="521"/>
      <c r="AZ101" s="521"/>
      <c r="BA101" s="521"/>
      <c r="BB101" s="521"/>
      <c r="BC101" s="521"/>
      <c r="BD101" s="521"/>
      <c r="BE101" s="521"/>
      <c r="BF101" s="521"/>
      <c r="BG101" s="521"/>
      <c r="BH101" s="521"/>
      <c r="BI101" s="521"/>
      <c r="BJ101" s="521"/>
      <c r="BK101" s="521"/>
      <c r="BL101" s="521"/>
      <c r="BM101" s="521"/>
      <c r="BN101" s="521"/>
      <c r="BO101" s="521"/>
      <c r="BP101" s="521"/>
      <c r="BQ101" s="521"/>
      <c r="BR101" s="521"/>
      <c r="BS101" s="521"/>
      <c r="BT101" s="521"/>
      <c r="BU101" s="521"/>
      <c r="BV101" s="521"/>
      <c r="BW101" s="521"/>
      <c r="BX101" s="521"/>
      <c r="BY101" s="521"/>
      <c r="BZ101" s="521"/>
      <c r="CA101" s="521"/>
      <c r="CB101" s="521"/>
      <c r="CC101" s="521"/>
      <c r="CD101" s="521"/>
      <c r="CE101" s="521"/>
      <c r="CF101" s="521"/>
    </row>
    <row r="102" spans="2:84" ht="13.5" customHeight="1">
      <c r="B102" s="641"/>
      <c r="C102" s="1964"/>
      <c r="D102" s="1964"/>
      <c r="E102" s="1964"/>
      <c r="F102" s="1964"/>
      <c r="G102" s="1964"/>
      <c r="H102" s="642"/>
      <c r="I102" s="2022"/>
      <c r="J102" s="2023"/>
      <c r="K102" s="2023"/>
      <c r="L102" s="2023"/>
      <c r="M102" s="2023"/>
      <c r="N102" s="2023"/>
      <c r="O102" s="2023"/>
      <c r="P102" s="2023"/>
      <c r="Q102" s="2023"/>
      <c r="R102" s="2023"/>
      <c r="S102" s="2023"/>
      <c r="T102" s="2023"/>
      <c r="U102" s="2023"/>
      <c r="V102" s="2024"/>
      <c r="W102" s="645"/>
      <c r="X102" s="1963"/>
      <c r="Y102" s="1963"/>
      <c r="Z102" s="1963"/>
      <c r="AA102" s="1963"/>
      <c r="AB102" s="1963"/>
      <c r="AC102" s="640"/>
      <c r="AD102" s="2085"/>
      <c r="AE102" s="2083"/>
      <c r="AF102" s="2083"/>
      <c r="AG102" s="2083"/>
      <c r="AH102" s="2083"/>
      <c r="AI102" s="2083"/>
      <c r="AJ102" s="2083"/>
      <c r="AK102" s="2083"/>
      <c r="AL102" s="2083"/>
      <c r="AM102" s="2083"/>
      <c r="AN102" s="2083"/>
      <c r="AO102" s="2083"/>
      <c r="AP102" s="2084"/>
      <c r="AQ102" s="531"/>
      <c r="AR102" s="637"/>
      <c r="AS102" s="2094" t="s">
        <v>995</v>
      </c>
      <c r="AT102" s="2094"/>
      <c r="AU102" s="2094"/>
      <c r="AV102" s="2094"/>
      <c r="AW102" s="2094"/>
      <c r="AX102" s="638"/>
      <c r="AY102" s="676" t="s">
        <v>1210</v>
      </c>
      <c r="AZ102" s="2094" t="s">
        <v>996</v>
      </c>
      <c r="BA102" s="2094"/>
      <c r="BB102" s="2094"/>
      <c r="BC102" s="2094"/>
      <c r="BD102" s="673"/>
      <c r="BE102" s="2094" t="s">
        <v>997</v>
      </c>
      <c r="BF102" s="2094"/>
      <c r="BG102" s="2094"/>
      <c r="BH102" s="2094"/>
      <c r="BI102" s="2094"/>
      <c r="BJ102" s="2094"/>
      <c r="BK102" s="2094"/>
      <c r="BL102" s="2094"/>
      <c r="BM102" s="2094"/>
      <c r="BN102" s="2094"/>
      <c r="BO102" s="2097" t="s">
        <v>998</v>
      </c>
      <c r="BP102" s="2097"/>
      <c r="BQ102" s="2097"/>
      <c r="BR102" s="2097"/>
      <c r="BS102" s="2097"/>
      <c r="BT102" s="2097"/>
      <c r="BU102" s="2097"/>
      <c r="BV102" s="2097"/>
      <c r="BW102" s="2097"/>
      <c r="BX102" s="2094" t="s">
        <v>999</v>
      </c>
      <c r="BY102" s="2094"/>
      <c r="BZ102" s="2094"/>
      <c r="CA102" s="2094"/>
      <c r="CB102" s="2094"/>
      <c r="CC102" s="2094"/>
      <c r="CD102" s="2094"/>
      <c r="CE102" s="2094"/>
      <c r="CF102" s="2098"/>
    </row>
    <row r="103" spans="2:84" ht="13.5" customHeight="1">
      <c r="B103" s="639"/>
      <c r="C103" s="1963" t="s">
        <v>723</v>
      </c>
      <c r="D103" s="1963"/>
      <c r="E103" s="1963"/>
      <c r="F103" s="1963"/>
      <c r="G103" s="1963"/>
      <c r="H103" s="640"/>
      <c r="I103" s="2050" t="s">
        <v>971</v>
      </c>
      <c r="J103" s="2051"/>
      <c r="K103" s="2051"/>
      <c r="L103" s="2051"/>
      <c r="M103" s="2051"/>
      <c r="N103" s="2051"/>
      <c r="O103" s="2051"/>
      <c r="P103" s="2051"/>
      <c r="Q103" s="2051"/>
      <c r="R103" s="2051"/>
      <c r="S103" s="2051"/>
      <c r="T103" s="2051"/>
      <c r="U103" s="2051"/>
      <c r="V103" s="2052"/>
      <c r="W103" s="645"/>
      <c r="X103" s="1963"/>
      <c r="Y103" s="1963"/>
      <c r="Z103" s="1963"/>
      <c r="AA103" s="1963"/>
      <c r="AB103" s="1963"/>
      <c r="AC103" s="640"/>
      <c r="AD103" s="2082" t="s">
        <v>969</v>
      </c>
      <c r="AE103" s="2083"/>
      <c r="AF103" s="2083"/>
      <c r="AG103" s="2083"/>
      <c r="AH103" s="2083"/>
      <c r="AI103" s="2083"/>
      <c r="AJ103" s="2083"/>
      <c r="AK103" s="2083"/>
      <c r="AL103" s="2083"/>
      <c r="AM103" s="2083"/>
      <c r="AN103" s="2083"/>
      <c r="AO103" s="2083"/>
      <c r="AP103" s="2084"/>
      <c r="AQ103" s="531"/>
      <c r="AR103" s="639"/>
      <c r="AS103" s="2095"/>
      <c r="AT103" s="2095"/>
      <c r="AU103" s="2095"/>
      <c r="AV103" s="2095"/>
      <c r="AW103" s="2095"/>
      <c r="AX103" s="640"/>
      <c r="AY103" s="677"/>
      <c r="AZ103" s="2095"/>
      <c r="BA103" s="2095"/>
      <c r="BB103" s="2095"/>
      <c r="BC103" s="2095"/>
      <c r="BD103" s="678"/>
      <c r="BE103" s="2096"/>
      <c r="BF103" s="2096"/>
      <c r="BG103" s="2096"/>
      <c r="BH103" s="2096"/>
      <c r="BI103" s="2096"/>
      <c r="BJ103" s="2096"/>
      <c r="BK103" s="2096"/>
      <c r="BL103" s="2096"/>
      <c r="BM103" s="2096"/>
      <c r="BN103" s="2096"/>
      <c r="BO103" s="2097"/>
      <c r="BP103" s="2097"/>
      <c r="BQ103" s="2097"/>
      <c r="BR103" s="2097"/>
      <c r="BS103" s="2097"/>
      <c r="BT103" s="2097"/>
      <c r="BU103" s="2097"/>
      <c r="BV103" s="2097"/>
      <c r="BW103" s="2097"/>
      <c r="BX103" s="2096"/>
      <c r="BY103" s="2096"/>
      <c r="BZ103" s="2096"/>
      <c r="CA103" s="2096"/>
      <c r="CB103" s="2096"/>
      <c r="CC103" s="2096"/>
      <c r="CD103" s="2096"/>
      <c r="CE103" s="2096"/>
      <c r="CF103" s="2099"/>
    </row>
    <row r="104" spans="2:84" ht="13.5" customHeight="1">
      <c r="B104" s="641"/>
      <c r="C104" s="1964"/>
      <c r="D104" s="1964"/>
      <c r="E104" s="1964"/>
      <c r="F104" s="1964"/>
      <c r="G104" s="1964"/>
      <c r="H104" s="642"/>
      <c r="I104" s="2053"/>
      <c r="J104" s="2054"/>
      <c r="K104" s="2054"/>
      <c r="L104" s="2054"/>
      <c r="M104" s="2054"/>
      <c r="N104" s="2054"/>
      <c r="O104" s="2054"/>
      <c r="P104" s="2054"/>
      <c r="Q104" s="2054"/>
      <c r="R104" s="2054"/>
      <c r="S104" s="2054"/>
      <c r="T104" s="2054"/>
      <c r="U104" s="2054"/>
      <c r="V104" s="2055"/>
      <c r="W104" s="644"/>
      <c r="X104" s="1964"/>
      <c r="Y104" s="1964"/>
      <c r="Z104" s="1964"/>
      <c r="AA104" s="1964"/>
      <c r="AB104" s="1964"/>
      <c r="AC104" s="642"/>
      <c r="AD104" s="2058"/>
      <c r="AE104" s="2046"/>
      <c r="AF104" s="2046"/>
      <c r="AG104" s="2046"/>
      <c r="AH104" s="2046"/>
      <c r="AI104" s="2046"/>
      <c r="AJ104" s="2046"/>
      <c r="AK104" s="2046"/>
      <c r="AL104" s="2046"/>
      <c r="AM104" s="2046"/>
      <c r="AN104" s="2046"/>
      <c r="AO104" s="2046"/>
      <c r="AP104" s="2047"/>
      <c r="AQ104" s="695"/>
      <c r="AR104" s="639"/>
      <c r="AS104" s="2095"/>
      <c r="AT104" s="2095"/>
      <c r="AU104" s="2095"/>
      <c r="AV104" s="2095"/>
      <c r="AW104" s="2095"/>
      <c r="AX104" s="640"/>
      <c r="AY104" s="679"/>
      <c r="AZ104" s="2095"/>
      <c r="BA104" s="2095"/>
      <c r="BB104" s="2095"/>
      <c r="BC104" s="2095"/>
      <c r="BD104" s="640"/>
      <c r="BE104" s="2253" t="s">
        <v>1001</v>
      </c>
      <c r="BF104" s="2253"/>
      <c r="BG104" s="2253"/>
      <c r="BH104" s="2253"/>
      <c r="BI104" s="2253"/>
      <c r="BJ104" s="2253"/>
      <c r="BK104" s="2253"/>
      <c r="BL104" s="2253"/>
      <c r="BM104" s="2253"/>
      <c r="BN104" s="2253"/>
      <c r="BO104" s="2255" t="s">
        <v>1001</v>
      </c>
      <c r="BP104" s="2255"/>
      <c r="BQ104" s="2255"/>
      <c r="BR104" s="2255"/>
      <c r="BS104" s="2255"/>
      <c r="BT104" s="2255"/>
      <c r="BU104" s="2255"/>
      <c r="BV104" s="2255"/>
      <c r="BW104" s="2255"/>
      <c r="BX104" s="2253" t="s">
        <v>1001</v>
      </c>
      <c r="BY104" s="2253"/>
      <c r="BZ104" s="2253"/>
      <c r="CA104" s="2253"/>
      <c r="CB104" s="2253"/>
      <c r="CC104" s="2253"/>
      <c r="CD104" s="2253"/>
      <c r="CE104" s="2253"/>
      <c r="CF104" s="2256"/>
    </row>
    <row r="105" spans="2:84" ht="13.5" customHeight="1">
      <c r="B105" s="521"/>
      <c r="C105" s="625"/>
      <c r="D105" s="621"/>
      <c r="E105" s="621"/>
      <c r="F105" s="621"/>
      <c r="G105" s="621"/>
      <c r="H105" s="621"/>
      <c r="I105" s="522"/>
      <c r="J105" s="522"/>
      <c r="K105" s="522"/>
      <c r="L105" s="522"/>
      <c r="M105" s="522"/>
      <c r="N105" s="522"/>
      <c r="O105" s="522"/>
      <c r="P105" s="522"/>
      <c r="Q105" s="522"/>
      <c r="R105" s="522"/>
      <c r="S105" s="522"/>
      <c r="T105" s="522"/>
      <c r="U105" s="522"/>
      <c r="V105" s="522"/>
      <c r="W105" s="522"/>
      <c r="X105" s="522"/>
      <c r="Y105" s="622"/>
      <c r="Z105" s="622"/>
      <c r="AA105" s="622"/>
      <c r="AB105" s="622"/>
      <c r="AC105" s="522"/>
      <c r="AD105" s="695"/>
      <c r="AE105" s="695"/>
      <c r="AF105" s="695"/>
      <c r="AG105" s="695"/>
      <c r="AH105" s="695"/>
      <c r="AI105" s="695"/>
      <c r="AJ105" s="695"/>
      <c r="AK105" s="695"/>
      <c r="AL105" s="695"/>
      <c r="AM105" s="695"/>
      <c r="AN105" s="695"/>
      <c r="AO105" s="695"/>
      <c r="AP105" s="695"/>
      <c r="AQ105" s="528"/>
      <c r="AR105" s="639"/>
      <c r="AS105" s="2095"/>
      <c r="AT105" s="2095"/>
      <c r="AU105" s="2095"/>
      <c r="AV105" s="2095"/>
      <c r="AW105" s="2095"/>
      <c r="AX105" s="640"/>
      <c r="AY105" s="679"/>
      <c r="AZ105" s="2095"/>
      <c r="BA105" s="2095"/>
      <c r="BB105" s="2095"/>
      <c r="BC105" s="2095"/>
      <c r="BD105" s="640"/>
      <c r="BE105" s="2254"/>
      <c r="BF105" s="2254"/>
      <c r="BG105" s="2254"/>
      <c r="BH105" s="2254"/>
      <c r="BI105" s="2254"/>
      <c r="BJ105" s="2254"/>
      <c r="BK105" s="2254"/>
      <c r="BL105" s="2254"/>
      <c r="BM105" s="2254"/>
      <c r="BN105" s="2254"/>
      <c r="BO105" s="2255"/>
      <c r="BP105" s="2255"/>
      <c r="BQ105" s="2255"/>
      <c r="BR105" s="2255"/>
      <c r="BS105" s="2255"/>
      <c r="BT105" s="2255"/>
      <c r="BU105" s="2255"/>
      <c r="BV105" s="2255"/>
      <c r="BW105" s="2255"/>
      <c r="BX105" s="2254"/>
      <c r="BY105" s="2254"/>
      <c r="BZ105" s="2254"/>
      <c r="CA105" s="2254"/>
      <c r="CB105" s="2254"/>
      <c r="CC105" s="2254"/>
      <c r="CD105" s="2254"/>
      <c r="CE105" s="2254"/>
      <c r="CF105" s="2257"/>
    </row>
    <row r="106" spans="2:84" ht="13.5" customHeight="1">
      <c r="B106" s="637"/>
      <c r="C106" s="1986" t="s">
        <v>956</v>
      </c>
      <c r="D106" s="1986"/>
      <c r="E106" s="1986"/>
      <c r="F106" s="1986"/>
      <c r="G106" s="1986"/>
      <c r="H106" s="638"/>
      <c r="I106" s="1989" t="s">
        <v>989</v>
      </c>
      <c r="J106" s="1990"/>
      <c r="K106" s="1990"/>
      <c r="L106" s="1990"/>
      <c r="M106" s="1990"/>
      <c r="N106" s="1990"/>
      <c r="O106" s="1990"/>
      <c r="P106" s="1990"/>
      <c r="Q106" s="1990"/>
      <c r="R106" s="1991"/>
      <c r="S106" s="1989" t="s">
        <v>958</v>
      </c>
      <c r="T106" s="1990"/>
      <c r="U106" s="1990"/>
      <c r="V106" s="1990"/>
      <c r="W106" s="1990"/>
      <c r="X106" s="1990"/>
      <c r="Y106" s="1990"/>
      <c r="Z106" s="1990"/>
      <c r="AA106" s="1990"/>
      <c r="AB106" s="1990"/>
      <c r="AC106" s="1990"/>
      <c r="AD106" s="1990"/>
      <c r="AE106" s="1990"/>
      <c r="AF106" s="1991"/>
      <c r="AG106" s="1989" t="s">
        <v>959</v>
      </c>
      <c r="AH106" s="1990"/>
      <c r="AI106" s="1990"/>
      <c r="AJ106" s="1990"/>
      <c r="AK106" s="1990"/>
      <c r="AL106" s="1990"/>
      <c r="AM106" s="1990"/>
      <c r="AN106" s="1990"/>
      <c r="AO106" s="1990"/>
      <c r="AP106" s="1991"/>
      <c r="AQ106" s="528"/>
      <c r="AR106" s="639"/>
      <c r="AS106" s="2095"/>
      <c r="AT106" s="2095"/>
      <c r="AU106" s="2095"/>
      <c r="AV106" s="2095"/>
      <c r="AW106" s="2095"/>
      <c r="AX106" s="640"/>
      <c r="AY106" s="2100" t="s">
        <v>1002</v>
      </c>
      <c r="AZ106" s="2014"/>
      <c r="BA106" s="2014"/>
      <c r="BB106" s="2014"/>
      <c r="BC106" s="2014"/>
      <c r="BD106" s="2015"/>
      <c r="BE106" s="1989" t="s">
        <v>1003</v>
      </c>
      <c r="BF106" s="1990"/>
      <c r="BG106" s="1990"/>
      <c r="BH106" s="1990"/>
      <c r="BI106" s="1990"/>
      <c r="BJ106" s="1990"/>
      <c r="BK106" s="1990"/>
      <c r="BL106" s="1989" t="s">
        <v>997</v>
      </c>
      <c r="BM106" s="1990"/>
      <c r="BN106" s="1990"/>
      <c r="BO106" s="1990"/>
      <c r="BP106" s="1990"/>
      <c r="BQ106" s="1990"/>
      <c r="BR106" s="1990"/>
      <c r="BS106" s="1991"/>
      <c r="BT106" s="1989" t="s">
        <v>998</v>
      </c>
      <c r="BU106" s="1990"/>
      <c r="BV106" s="1990"/>
      <c r="BW106" s="1990"/>
      <c r="BX106" s="1990"/>
      <c r="BY106" s="1990"/>
      <c r="BZ106" s="1991"/>
      <c r="CA106" s="1989" t="s">
        <v>999</v>
      </c>
      <c r="CB106" s="1990"/>
      <c r="CC106" s="1990"/>
      <c r="CD106" s="1990"/>
      <c r="CE106" s="1990"/>
      <c r="CF106" s="1991"/>
    </row>
    <row r="107" spans="2:84" ht="13.5" customHeight="1">
      <c r="B107" s="639"/>
      <c r="C107" s="1987"/>
      <c r="D107" s="1987"/>
      <c r="E107" s="1987"/>
      <c r="F107" s="1987"/>
      <c r="G107" s="1987"/>
      <c r="H107" s="640"/>
      <c r="I107" s="1992"/>
      <c r="J107" s="1993"/>
      <c r="K107" s="1993"/>
      <c r="L107" s="1993"/>
      <c r="M107" s="1993"/>
      <c r="N107" s="1993"/>
      <c r="O107" s="1993"/>
      <c r="P107" s="1993"/>
      <c r="Q107" s="1993"/>
      <c r="R107" s="1994"/>
      <c r="S107" s="1992"/>
      <c r="T107" s="1993"/>
      <c r="U107" s="1993"/>
      <c r="V107" s="1993"/>
      <c r="W107" s="1993"/>
      <c r="X107" s="1993"/>
      <c r="Y107" s="1993"/>
      <c r="Z107" s="1993"/>
      <c r="AA107" s="1993"/>
      <c r="AB107" s="1993"/>
      <c r="AC107" s="1993"/>
      <c r="AD107" s="1993"/>
      <c r="AE107" s="1993"/>
      <c r="AF107" s="1994"/>
      <c r="AG107" s="1992"/>
      <c r="AH107" s="1993"/>
      <c r="AI107" s="1993"/>
      <c r="AJ107" s="1993"/>
      <c r="AK107" s="1993"/>
      <c r="AL107" s="1993"/>
      <c r="AM107" s="1993"/>
      <c r="AN107" s="1993"/>
      <c r="AO107" s="1993"/>
      <c r="AP107" s="1994"/>
      <c r="AQ107" s="522"/>
      <c r="AR107" s="639"/>
      <c r="AS107" s="2095"/>
      <c r="AT107" s="2095"/>
      <c r="AU107" s="2095"/>
      <c r="AV107" s="2095"/>
      <c r="AW107" s="2095"/>
      <c r="AX107" s="640"/>
      <c r="AY107" s="2111"/>
      <c r="AZ107" s="1974"/>
      <c r="BA107" s="1974"/>
      <c r="BB107" s="1974"/>
      <c r="BC107" s="1974"/>
      <c r="BD107" s="2112"/>
      <c r="BE107" s="1992"/>
      <c r="BF107" s="1993"/>
      <c r="BG107" s="1993"/>
      <c r="BH107" s="1993"/>
      <c r="BI107" s="1993"/>
      <c r="BJ107" s="1993"/>
      <c r="BK107" s="1993"/>
      <c r="BL107" s="1992"/>
      <c r="BM107" s="1993"/>
      <c r="BN107" s="1993"/>
      <c r="BO107" s="1993"/>
      <c r="BP107" s="1993"/>
      <c r="BQ107" s="1993"/>
      <c r="BR107" s="1993"/>
      <c r="BS107" s="1994"/>
      <c r="BT107" s="1992"/>
      <c r="BU107" s="1993"/>
      <c r="BV107" s="1993"/>
      <c r="BW107" s="1993"/>
      <c r="BX107" s="1993"/>
      <c r="BY107" s="1993"/>
      <c r="BZ107" s="1994"/>
      <c r="CA107" s="1992"/>
      <c r="CB107" s="1993"/>
      <c r="CC107" s="1993"/>
      <c r="CD107" s="1993"/>
      <c r="CE107" s="1993"/>
      <c r="CF107" s="1994"/>
    </row>
    <row r="108" spans="2:84" ht="13.5" customHeight="1">
      <c r="B108" s="639"/>
      <c r="C108" s="1987"/>
      <c r="D108" s="1987"/>
      <c r="E108" s="1987"/>
      <c r="F108" s="1987"/>
      <c r="G108" s="1987"/>
      <c r="H108" s="640"/>
      <c r="I108" s="2025" t="s">
        <v>962</v>
      </c>
      <c r="J108" s="2026"/>
      <c r="K108" s="2026"/>
      <c r="L108" s="2026"/>
      <c r="M108" s="2026"/>
      <c r="N108" s="2026"/>
      <c r="O108" s="2026"/>
      <c r="P108" s="2026"/>
      <c r="Q108" s="2026"/>
      <c r="R108" s="2027"/>
      <c r="S108" s="2028" t="s">
        <v>963</v>
      </c>
      <c r="T108" s="2029"/>
      <c r="U108" s="2029"/>
      <c r="V108" s="2029"/>
      <c r="W108" s="2029"/>
      <c r="X108" s="2030" t="s">
        <v>964</v>
      </c>
      <c r="Y108" s="2031"/>
      <c r="Z108" s="2031"/>
      <c r="AA108" s="2031"/>
      <c r="AB108" s="2031"/>
      <c r="AC108" s="2031"/>
      <c r="AD108" s="2031"/>
      <c r="AE108" s="2031"/>
      <c r="AF108" s="2032"/>
      <c r="AG108" s="2025" t="s">
        <v>965</v>
      </c>
      <c r="AH108" s="2035"/>
      <c r="AI108" s="2035"/>
      <c r="AJ108" s="2035"/>
      <c r="AK108" s="2035"/>
      <c r="AL108" s="2035"/>
      <c r="AM108" s="2035"/>
      <c r="AN108" s="2035"/>
      <c r="AO108" s="2035"/>
      <c r="AP108" s="2036"/>
      <c r="AQ108" s="522"/>
      <c r="AR108" s="639"/>
      <c r="AS108" s="2095"/>
      <c r="AT108" s="2095"/>
      <c r="AU108" s="2095"/>
      <c r="AV108" s="2095"/>
      <c r="AW108" s="2095"/>
      <c r="AX108" s="640"/>
      <c r="AY108" s="2111"/>
      <c r="AZ108" s="1974"/>
      <c r="BA108" s="1974"/>
      <c r="BB108" s="1974"/>
      <c r="BC108" s="1974"/>
      <c r="BD108" s="2112"/>
      <c r="BE108" s="2151"/>
      <c r="BF108" s="2152"/>
      <c r="BG108" s="2152"/>
      <c r="BH108" s="2152"/>
      <c r="BI108" s="2152"/>
      <c r="BJ108" s="2152"/>
      <c r="BK108" s="2152"/>
      <c r="BL108" s="2151"/>
      <c r="BM108" s="2152"/>
      <c r="BN108" s="2152"/>
      <c r="BO108" s="2152"/>
      <c r="BP108" s="2152"/>
      <c r="BQ108" s="2152"/>
      <c r="BR108" s="2152"/>
      <c r="BS108" s="2153"/>
      <c r="BT108" s="2151"/>
      <c r="BU108" s="2152"/>
      <c r="BV108" s="2152"/>
      <c r="BW108" s="2152"/>
      <c r="BX108" s="2152"/>
      <c r="BY108" s="2152"/>
      <c r="BZ108" s="2153"/>
      <c r="CA108" s="2151"/>
      <c r="CB108" s="2152"/>
      <c r="CC108" s="2152"/>
      <c r="CD108" s="2152"/>
      <c r="CE108" s="2152"/>
      <c r="CF108" s="2153"/>
    </row>
    <row r="109" spans="2:84" ht="13.5" customHeight="1">
      <c r="B109" s="639"/>
      <c r="C109" s="1987"/>
      <c r="D109" s="1987"/>
      <c r="E109" s="1987"/>
      <c r="F109" s="1987"/>
      <c r="G109" s="1987"/>
      <c r="H109" s="640"/>
      <c r="I109" s="1995"/>
      <c r="J109" s="1996"/>
      <c r="K109" s="1996"/>
      <c r="L109" s="1996"/>
      <c r="M109" s="1996"/>
      <c r="N109" s="1996"/>
      <c r="O109" s="1996"/>
      <c r="P109" s="1996"/>
      <c r="Q109" s="1996"/>
      <c r="R109" s="1997"/>
      <c r="S109" s="2039" t="s">
        <v>966</v>
      </c>
      <c r="T109" s="2040"/>
      <c r="U109" s="2040"/>
      <c r="V109" s="2040"/>
      <c r="W109" s="2040"/>
      <c r="X109" s="2033"/>
      <c r="Y109" s="2033"/>
      <c r="Z109" s="2033"/>
      <c r="AA109" s="2033"/>
      <c r="AB109" s="2033"/>
      <c r="AC109" s="2033"/>
      <c r="AD109" s="2033"/>
      <c r="AE109" s="2033"/>
      <c r="AF109" s="2034"/>
      <c r="AG109" s="2037"/>
      <c r="AH109" s="1975"/>
      <c r="AI109" s="1975"/>
      <c r="AJ109" s="1975"/>
      <c r="AK109" s="1975"/>
      <c r="AL109" s="1975"/>
      <c r="AM109" s="1975"/>
      <c r="AN109" s="1975"/>
      <c r="AO109" s="1975"/>
      <c r="AP109" s="2038"/>
      <c r="AQ109" s="522"/>
      <c r="AR109" s="641"/>
      <c r="AS109" s="2096"/>
      <c r="AT109" s="2096"/>
      <c r="AU109" s="2096"/>
      <c r="AV109" s="2096"/>
      <c r="AW109" s="2096"/>
      <c r="AX109" s="642"/>
      <c r="AY109" s="2016"/>
      <c r="AZ109" s="2017"/>
      <c r="BA109" s="2017"/>
      <c r="BB109" s="2017"/>
      <c r="BC109" s="2017"/>
      <c r="BD109" s="2018"/>
      <c r="BE109" s="2154"/>
      <c r="BF109" s="2155"/>
      <c r="BG109" s="2155"/>
      <c r="BH109" s="2155"/>
      <c r="BI109" s="2155"/>
      <c r="BJ109" s="2155"/>
      <c r="BK109" s="2155"/>
      <c r="BL109" s="2154"/>
      <c r="BM109" s="2155"/>
      <c r="BN109" s="2155"/>
      <c r="BO109" s="2155"/>
      <c r="BP109" s="2155"/>
      <c r="BQ109" s="2155"/>
      <c r="BR109" s="2155"/>
      <c r="BS109" s="2156"/>
      <c r="BT109" s="2154"/>
      <c r="BU109" s="2155"/>
      <c r="BV109" s="2155"/>
      <c r="BW109" s="2155"/>
      <c r="BX109" s="2155"/>
      <c r="BY109" s="2155"/>
      <c r="BZ109" s="2156"/>
      <c r="CA109" s="2154"/>
      <c r="CB109" s="2155"/>
      <c r="CC109" s="2155"/>
      <c r="CD109" s="2155"/>
      <c r="CE109" s="2155"/>
      <c r="CF109" s="2156"/>
    </row>
    <row r="110" spans="2:84" ht="13.5" customHeight="1">
      <c r="B110" s="639"/>
      <c r="C110" s="1987"/>
      <c r="D110" s="1987"/>
      <c r="E110" s="1987"/>
      <c r="F110" s="1987"/>
      <c r="G110" s="1987"/>
      <c r="H110" s="640"/>
      <c r="I110" s="2001" t="s">
        <v>962</v>
      </c>
      <c r="J110" s="2002"/>
      <c r="K110" s="2002"/>
      <c r="L110" s="2002"/>
      <c r="M110" s="2002"/>
      <c r="N110" s="2002"/>
      <c r="O110" s="2002"/>
      <c r="P110" s="2002"/>
      <c r="Q110" s="2002"/>
      <c r="R110" s="2003"/>
      <c r="S110" s="2007" t="s">
        <v>963</v>
      </c>
      <c r="T110" s="2008"/>
      <c r="U110" s="2008"/>
      <c r="V110" s="2008"/>
      <c r="W110" s="2008"/>
      <c r="X110" s="2009" t="s">
        <v>964</v>
      </c>
      <c r="Y110" s="2010"/>
      <c r="Z110" s="2010"/>
      <c r="AA110" s="2010"/>
      <c r="AB110" s="2010"/>
      <c r="AC110" s="2010"/>
      <c r="AD110" s="2010"/>
      <c r="AE110" s="2010"/>
      <c r="AF110" s="2011"/>
      <c r="AG110" s="2001" t="s">
        <v>965</v>
      </c>
      <c r="AH110" s="2014"/>
      <c r="AI110" s="2014"/>
      <c r="AJ110" s="2014"/>
      <c r="AK110" s="2014"/>
      <c r="AL110" s="2014"/>
      <c r="AM110" s="2014"/>
      <c r="AN110" s="2014"/>
      <c r="AO110" s="2014"/>
      <c r="AP110" s="2015"/>
      <c r="AQ110" s="522"/>
      <c r="AR110" s="698"/>
      <c r="AS110" s="698"/>
      <c r="AT110" s="698"/>
      <c r="AU110" s="698"/>
      <c r="AV110" s="698"/>
      <c r="AW110" s="698"/>
      <c r="AX110" s="698"/>
      <c r="AY110" s="698"/>
      <c r="AZ110" s="698"/>
      <c r="BA110" s="698"/>
      <c r="BB110" s="698"/>
      <c r="BC110" s="698"/>
      <c r="BD110" s="698"/>
      <c r="BE110" s="698"/>
      <c r="BF110" s="698"/>
      <c r="BG110" s="698"/>
      <c r="BH110" s="698"/>
      <c r="BI110" s="698"/>
      <c r="BJ110" s="698"/>
      <c r="BK110" s="698"/>
      <c r="BL110" s="698"/>
      <c r="BM110" s="698"/>
      <c r="BN110" s="698"/>
      <c r="BO110" s="698"/>
      <c r="BP110" s="698"/>
      <c r="BQ110" s="698"/>
      <c r="BR110" s="698"/>
      <c r="BS110" s="698"/>
      <c r="BT110" s="698"/>
      <c r="BU110" s="698"/>
      <c r="BV110" s="698"/>
      <c r="BW110" s="698"/>
      <c r="BX110" s="698"/>
      <c r="BY110" s="698"/>
      <c r="BZ110" s="698"/>
      <c r="CA110" s="698"/>
      <c r="CB110" s="698"/>
      <c r="CC110" s="698"/>
      <c r="CD110" s="698"/>
      <c r="CE110" s="698"/>
      <c r="CF110" s="698"/>
    </row>
    <row r="111" spans="2:84" ht="13.5" customHeight="1">
      <c r="B111" s="641"/>
      <c r="C111" s="1988"/>
      <c r="D111" s="1988"/>
      <c r="E111" s="1988"/>
      <c r="F111" s="1988"/>
      <c r="G111" s="1988"/>
      <c r="H111" s="642"/>
      <c r="I111" s="2004"/>
      <c r="J111" s="2005"/>
      <c r="K111" s="2005"/>
      <c r="L111" s="2005"/>
      <c r="M111" s="2005"/>
      <c r="N111" s="2005"/>
      <c r="O111" s="2005"/>
      <c r="P111" s="2005"/>
      <c r="Q111" s="2005"/>
      <c r="R111" s="2006"/>
      <c r="S111" s="2043" t="s">
        <v>966</v>
      </c>
      <c r="T111" s="2044"/>
      <c r="U111" s="2044"/>
      <c r="V111" s="2044"/>
      <c r="W111" s="2044"/>
      <c r="X111" s="2012"/>
      <c r="Y111" s="2012"/>
      <c r="Z111" s="2012"/>
      <c r="AA111" s="2012"/>
      <c r="AB111" s="2012"/>
      <c r="AC111" s="2012"/>
      <c r="AD111" s="2012"/>
      <c r="AE111" s="2012"/>
      <c r="AF111" s="2013"/>
      <c r="AG111" s="2016"/>
      <c r="AH111" s="2017"/>
      <c r="AI111" s="2017"/>
      <c r="AJ111" s="2017"/>
      <c r="AK111" s="2017"/>
      <c r="AL111" s="2017"/>
      <c r="AM111" s="2017"/>
      <c r="AN111" s="2017"/>
      <c r="AO111" s="2017"/>
      <c r="AP111" s="2018"/>
      <c r="AQ111" s="522"/>
      <c r="AR111" s="2115" t="s">
        <v>1004</v>
      </c>
      <c r="AS111" s="2116"/>
      <c r="AT111" s="2116"/>
      <c r="AU111" s="2116"/>
      <c r="AV111" s="2116"/>
      <c r="AW111" s="2116"/>
      <c r="AX111" s="2116"/>
      <c r="AY111" s="2116"/>
      <c r="AZ111" s="2117"/>
      <c r="BA111" s="1989"/>
      <c r="BB111" s="1990"/>
      <c r="BC111" s="1990"/>
      <c r="BD111" s="1990"/>
      <c r="BE111" s="1990"/>
      <c r="BF111" s="1990"/>
      <c r="BG111" s="1990"/>
      <c r="BH111" s="1990"/>
      <c r="BI111" s="1990"/>
      <c r="BJ111" s="1990"/>
      <c r="BK111" s="1991"/>
      <c r="BL111" s="521"/>
      <c r="BM111" s="2115" t="s">
        <v>1005</v>
      </c>
      <c r="BN111" s="2116"/>
      <c r="BO111" s="2116"/>
      <c r="BP111" s="2116"/>
      <c r="BQ111" s="2116"/>
      <c r="BR111" s="2116"/>
      <c r="BS111" s="2116"/>
      <c r="BT111" s="2116"/>
      <c r="BU111" s="2117"/>
      <c r="BV111" s="1989"/>
      <c r="BW111" s="1990"/>
      <c r="BX111" s="1990"/>
      <c r="BY111" s="1990"/>
      <c r="BZ111" s="1990"/>
      <c r="CA111" s="1990"/>
      <c r="CB111" s="1990"/>
      <c r="CC111" s="1990"/>
      <c r="CD111" s="1990"/>
      <c r="CE111" s="1990"/>
      <c r="CF111" s="1991"/>
    </row>
    <row r="112" spans="2:84" ht="13.5" customHeight="1">
      <c r="B112" s="629"/>
      <c r="C112" s="623"/>
      <c r="D112" s="623"/>
      <c r="E112" s="623"/>
      <c r="F112" s="623"/>
      <c r="G112" s="623"/>
      <c r="H112" s="629"/>
      <c r="I112" s="629"/>
      <c r="J112" s="629"/>
      <c r="K112" s="629"/>
      <c r="L112" s="629"/>
      <c r="M112" s="629"/>
      <c r="N112" s="629"/>
      <c r="O112" s="629"/>
      <c r="P112" s="629"/>
      <c r="Q112" s="629"/>
      <c r="R112" s="629"/>
      <c r="S112" s="629"/>
      <c r="T112" s="629"/>
      <c r="U112" s="629"/>
      <c r="V112" s="629"/>
      <c r="W112" s="629"/>
      <c r="X112" s="629"/>
      <c r="Y112" s="629"/>
      <c r="Z112" s="629"/>
      <c r="AA112" s="629"/>
      <c r="AB112" s="629"/>
      <c r="AC112" s="629"/>
      <c r="AD112" s="629"/>
      <c r="AE112" s="629"/>
      <c r="AF112" s="629"/>
      <c r="AG112" s="629"/>
      <c r="AH112" s="629"/>
      <c r="AI112" s="629"/>
      <c r="AJ112" s="629"/>
      <c r="AK112" s="629"/>
      <c r="AL112" s="629"/>
      <c r="AM112" s="629"/>
      <c r="AN112" s="629"/>
      <c r="AO112" s="629"/>
      <c r="AP112" s="629"/>
      <c r="AQ112" s="522"/>
      <c r="AR112" s="2118"/>
      <c r="AS112" s="2119"/>
      <c r="AT112" s="2119"/>
      <c r="AU112" s="2119"/>
      <c r="AV112" s="2119"/>
      <c r="AW112" s="2119"/>
      <c r="AX112" s="2119"/>
      <c r="AY112" s="2119"/>
      <c r="AZ112" s="2120"/>
      <c r="BA112" s="2121"/>
      <c r="BB112" s="2122"/>
      <c r="BC112" s="2122"/>
      <c r="BD112" s="2122"/>
      <c r="BE112" s="2122"/>
      <c r="BF112" s="2122"/>
      <c r="BG112" s="2122"/>
      <c r="BH112" s="2122"/>
      <c r="BI112" s="2122"/>
      <c r="BJ112" s="2122"/>
      <c r="BK112" s="2123"/>
      <c r="BL112" s="521"/>
      <c r="BM112" s="2118"/>
      <c r="BN112" s="2119"/>
      <c r="BO112" s="2119"/>
      <c r="BP112" s="2119"/>
      <c r="BQ112" s="2119"/>
      <c r="BR112" s="2119"/>
      <c r="BS112" s="2119"/>
      <c r="BT112" s="2119"/>
      <c r="BU112" s="2120"/>
      <c r="BV112" s="2121"/>
      <c r="BW112" s="2122"/>
      <c r="BX112" s="2122"/>
      <c r="BY112" s="2122"/>
      <c r="BZ112" s="2122"/>
      <c r="CA112" s="2122"/>
      <c r="CB112" s="2122"/>
      <c r="CC112" s="2122"/>
      <c r="CD112" s="2122"/>
      <c r="CE112" s="2122"/>
      <c r="CF112" s="2123"/>
    </row>
    <row r="113" spans="2:84" ht="13.5" customHeight="1">
      <c r="B113" s="637"/>
      <c r="C113" s="2091" t="s">
        <v>1211</v>
      </c>
      <c r="D113" s="2091"/>
      <c r="E113" s="2091"/>
      <c r="F113" s="2091"/>
      <c r="G113" s="2091"/>
      <c r="H113" s="638"/>
      <c r="I113" s="676" t="s">
        <v>1212</v>
      </c>
      <c r="J113" s="2094" t="s">
        <v>996</v>
      </c>
      <c r="K113" s="2094"/>
      <c r="L113" s="2094"/>
      <c r="M113" s="2094"/>
      <c r="N113" s="673"/>
      <c r="O113" s="2094" t="s">
        <v>997</v>
      </c>
      <c r="P113" s="2094"/>
      <c r="Q113" s="2094"/>
      <c r="R113" s="2094"/>
      <c r="S113" s="2094"/>
      <c r="T113" s="2094"/>
      <c r="U113" s="2094"/>
      <c r="V113" s="2094"/>
      <c r="W113" s="2094"/>
      <c r="X113" s="2094"/>
      <c r="Y113" s="2097" t="s">
        <v>998</v>
      </c>
      <c r="Z113" s="2097"/>
      <c r="AA113" s="2097"/>
      <c r="AB113" s="2097"/>
      <c r="AC113" s="2097"/>
      <c r="AD113" s="2097"/>
      <c r="AE113" s="2097"/>
      <c r="AF113" s="2097"/>
      <c r="AG113" s="2097"/>
      <c r="AH113" s="2094" t="s">
        <v>999</v>
      </c>
      <c r="AI113" s="2094"/>
      <c r="AJ113" s="2094"/>
      <c r="AK113" s="2094"/>
      <c r="AL113" s="2094"/>
      <c r="AM113" s="2094"/>
      <c r="AN113" s="2094"/>
      <c r="AO113" s="2094"/>
      <c r="AP113" s="2098"/>
      <c r="AQ113" s="522"/>
      <c r="AR113" s="526"/>
      <c r="AS113" s="522"/>
      <c r="AT113" s="2100" t="s">
        <v>1006</v>
      </c>
      <c r="AU113" s="2094"/>
      <c r="AV113" s="2094"/>
      <c r="AW113" s="2094"/>
      <c r="AX113" s="2094"/>
      <c r="AY113" s="2094"/>
      <c r="AZ113" s="2098"/>
      <c r="BA113" s="1989"/>
      <c r="BB113" s="1990"/>
      <c r="BC113" s="1990"/>
      <c r="BD113" s="1990"/>
      <c r="BE113" s="1990"/>
      <c r="BF113" s="1990"/>
      <c r="BG113" s="1990"/>
      <c r="BH113" s="1990"/>
      <c r="BI113" s="1990"/>
      <c r="BJ113" s="1990"/>
      <c r="BK113" s="1991"/>
      <c r="BL113" s="521"/>
      <c r="BM113" s="2115" t="s">
        <v>1007</v>
      </c>
      <c r="BN113" s="2116"/>
      <c r="BO113" s="2116"/>
      <c r="BP113" s="2116"/>
      <c r="BQ113" s="2116"/>
      <c r="BR113" s="2116"/>
      <c r="BS113" s="2116"/>
      <c r="BT113" s="2116"/>
      <c r="BU113" s="2117"/>
      <c r="BV113" s="1989"/>
      <c r="BW113" s="1990"/>
      <c r="BX113" s="1990"/>
      <c r="BY113" s="1990"/>
      <c r="BZ113" s="1990"/>
      <c r="CA113" s="1990"/>
      <c r="CB113" s="1990"/>
      <c r="CC113" s="1990"/>
      <c r="CD113" s="1990"/>
      <c r="CE113" s="1990"/>
      <c r="CF113" s="1991"/>
    </row>
    <row r="114" spans="2:84" ht="13.5" customHeight="1">
      <c r="B114" s="639"/>
      <c r="C114" s="2092"/>
      <c r="D114" s="2092"/>
      <c r="E114" s="2092"/>
      <c r="F114" s="2092"/>
      <c r="G114" s="2092"/>
      <c r="H114" s="640"/>
      <c r="I114" s="677"/>
      <c r="J114" s="2095"/>
      <c r="K114" s="2095"/>
      <c r="L114" s="2095"/>
      <c r="M114" s="2095"/>
      <c r="N114" s="678"/>
      <c r="O114" s="2096"/>
      <c r="P114" s="2096"/>
      <c r="Q114" s="2096"/>
      <c r="R114" s="2096"/>
      <c r="S114" s="2096"/>
      <c r="T114" s="2096"/>
      <c r="U114" s="2096"/>
      <c r="V114" s="2096"/>
      <c r="W114" s="2096"/>
      <c r="X114" s="2096"/>
      <c r="Y114" s="2097"/>
      <c r="Z114" s="2097"/>
      <c r="AA114" s="2097"/>
      <c r="AB114" s="2097"/>
      <c r="AC114" s="2097"/>
      <c r="AD114" s="2097"/>
      <c r="AE114" s="2097"/>
      <c r="AF114" s="2097"/>
      <c r="AG114" s="2097"/>
      <c r="AH114" s="2096"/>
      <c r="AI114" s="2096"/>
      <c r="AJ114" s="2096"/>
      <c r="AK114" s="2096"/>
      <c r="AL114" s="2096"/>
      <c r="AM114" s="2096"/>
      <c r="AN114" s="2096"/>
      <c r="AO114" s="2096"/>
      <c r="AP114" s="2099"/>
      <c r="AQ114" s="522"/>
      <c r="AR114" s="526"/>
      <c r="AS114" s="522"/>
      <c r="AT114" s="2266"/>
      <c r="AU114" s="2095"/>
      <c r="AV114" s="2095"/>
      <c r="AW114" s="2095"/>
      <c r="AX114" s="2095"/>
      <c r="AY114" s="2095"/>
      <c r="AZ114" s="2267"/>
      <c r="BA114" s="2121"/>
      <c r="BB114" s="2122"/>
      <c r="BC114" s="2122"/>
      <c r="BD114" s="2122"/>
      <c r="BE114" s="2122"/>
      <c r="BF114" s="2122"/>
      <c r="BG114" s="2122"/>
      <c r="BH114" s="2122"/>
      <c r="BI114" s="2122"/>
      <c r="BJ114" s="2122"/>
      <c r="BK114" s="2123"/>
      <c r="BL114" s="521"/>
      <c r="BM114" s="2118"/>
      <c r="BN114" s="2119"/>
      <c r="BO114" s="2119"/>
      <c r="BP114" s="2119"/>
      <c r="BQ114" s="2119"/>
      <c r="BR114" s="2119"/>
      <c r="BS114" s="2119"/>
      <c r="BT114" s="2119"/>
      <c r="BU114" s="2120"/>
      <c r="BV114" s="2121"/>
      <c r="BW114" s="2122"/>
      <c r="BX114" s="2122"/>
      <c r="BY114" s="2122"/>
      <c r="BZ114" s="2122"/>
      <c r="CA114" s="2122"/>
      <c r="CB114" s="2122"/>
      <c r="CC114" s="2122"/>
      <c r="CD114" s="2122"/>
      <c r="CE114" s="2122"/>
      <c r="CF114" s="2123"/>
    </row>
    <row r="115" spans="2:84" ht="13.5" customHeight="1">
      <c r="B115" s="639"/>
      <c r="C115" s="2092"/>
      <c r="D115" s="2092"/>
      <c r="E115" s="2092"/>
      <c r="F115" s="2092"/>
      <c r="G115" s="2092"/>
      <c r="H115" s="640"/>
      <c r="I115" s="679"/>
      <c r="J115" s="2095"/>
      <c r="K115" s="2095"/>
      <c r="L115" s="2095"/>
      <c r="M115" s="2095"/>
      <c r="N115" s="640"/>
      <c r="O115" s="2086" t="s">
        <v>1001</v>
      </c>
      <c r="P115" s="2086"/>
      <c r="Q115" s="2086"/>
      <c r="R115" s="2086"/>
      <c r="S115" s="2086"/>
      <c r="T115" s="2086"/>
      <c r="U115" s="2086"/>
      <c r="V115" s="2086"/>
      <c r="W115" s="2086"/>
      <c r="X115" s="2086"/>
      <c r="Y115" s="2088" t="s">
        <v>1001</v>
      </c>
      <c r="Z115" s="2088"/>
      <c r="AA115" s="2088"/>
      <c r="AB115" s="2088"/>
      <c r="AC115" s="2088"/>
      <c r="AD115" s="2088"/>
      <c r="AE115" s="2088"/>
      <c r="AF115" s="2088"/>
      <c r="AG115" s="2088"/>
      <c r="AH115" s="2086" t="s">
        <v>1001</v>
      </c>
      <c r="AI115" s="2086"/>
      <c r="AJ115" s="2086"/>
      <c r="AK115" s="2086"/>
      <c r="AL115" s="2086"/>
      <c r="AM115" s="2086"/>
      <c r="AN115" s="2086"/>
      <c r="AO115" s="2086"/>
      <c r="AP115" s="2089"/>
      <c r="AQ115" s="522"/>
      <c r="AR115" s="2136" t="s">
        <v>1008</v>
      </c>
      <c r="AS115" s="2137"/>
      <c r="AT115" s="2137"/>
      <c r="AU115" s="2137"/>
      <c r="AV115" s="2137"/>
      <c r="AW115" s="2137"/>
      <c r="AX115" s="2137"/>
      <c r="AY115" s="2137"/>
      <c r="AZ115" s="2138"/>
      <c r="BA115" s="2260" t="s">
        <v>1009</v>
      </c>
      <c r="BB115" s="2261"/>
      <c r="BC115" s="2261"/>
      <c r="BD115" s="2261"/>
      <c r="BE115" s="2261"/>
      <c r="BF115" s="2261"/>
      <c r="BG115" s="2261"/>
      <c r="BH115" s="2261"/>
      <c r="BI115" s="2261"/>
      <c r="BJ115" s="2261"/>
      <c r="BK115" s="2262"/>
      <c r="BL115" s="521"/>
      <c r="BM115" s="2115" t="s">
        <v>1010</v>
      </c>
      <c r="BN115" s="2116"/>
      <c r="BO115" s="2116"/>
      <c r="BP115" s="2116"/>
      <c r="BQ115" s="2116"/>
      <c r="BR115" s="2116"/>
      <c r="BS115" s="2116"/>
      <c r="BT115" s="2116"/>
      <c r="BU115" s="2117"/>
      <c r="BV115" s="1989"/>
      <c r="BW115" s="1990"/>
      <c r="BX115" s="1990"/>
      <c r="BY115" s="1990"/>
      <c r="BZ115" s="1990"/>
      <c r="CA115" s="1990"/>
      <c r="CB115" s="1990"/>
      <c r="CC115" s="1990"/>
      <c r="CD115" s="1990"/>
      <c r="CE115" s="1990"/>
      <c r="CF115" s="1991"/>
    </row>
    <row r="116" spans="2:84" ht="13.5" customHeight="1">
      <c r="B116" s="639"/>
      <c r="C116" s="2092"/>
      <c r="D116" s="2092"/>
      <c r="E116" s="2092"/>
      <c r="F116" s="2092"/>
      <c r="G116" s="2092"/>
      <c r="H116" s="640"/>
      <c r="I116" s="679"/>
      <c r="J116" s="2095"/>
      <c r="K116" s="2095"/>
      <c r="L116" s="2095"/>
      <c r="M116" s="2095"/>
      <c r="N116" s="640"/>
      <c r="O116" s="2087"/>
      <c r="P116" s="2087"/>
      <c r="Q116" s="2087"/>
      <c r="R116" s="2087"/>
      <c r="S116" s="2087"/>
      <c r="T116" s="2087"/>
      <c r="U116" s="2087"/>
      <c r="V116" s="2087"/>
      <c r="W116" s="2087"/>
      <c r="X116" s="2087"/>
      <c r="Y116" s="2088"/>
      <c r="Z116" s="2088"/>
      <c r="AA116" s="2088"/>
      <c r="AB116" s="2088"/>
      <c r="AC116" s="2088"/>
      <c r="AD116" s="2088"/>
      <c r="AE116" s="2088"/>
      <c r="AF116" s="2088"/>
      <c r="AG116" s="2088"/>
      <c r="AH116" s="2087"/>
      <c r="AI116" s="2087"/>
      <c r="AJ116" s="2087"/>
      <c r="AK116" s="2087"/>
      <c r="AL116" s="2087"/>
      <c r="AM116" s="2087"/>
      <c r="AN116" s="2087"/>
      <c r="AO116" s="2087"/>
      <c r="AP116" s="2090"/>
      <c r="AQ116" s="522"/>
      <c r="AR116" s="2139"/>
      <c r="AS116" s="2140"/>
      <c r="AT116" s="2140"/>
      <c r="AU116" s="2140"/>
      <c r="AV116" s="2140"/>
      <c r="AW116" s="2140"/>
      <c r="AX116" s="2140"/>
      <c r="AY116" s="2140"/>
      <c r="AZ116" s="2141"/>
      <c r="BA116" s="2263"/>
      <c r="BB116" s="2264"/>
      <c r="BC116" s="2264"/>
      <c r="BD116" s="2264"/>
      <c r="BE116" s="2264"/>
      <c r="BF116" s="2264"/>
      <c r="BG116" s="2264"/>
      <c r="BH116" s="2264"/>
      <c r="BI116" s="2264"/>
      <c r="BJ116" s="2264"/>
      <c r="BK116" s="2265"/>
      <c r="BL116" s="521"/>
      <c r="BM116" s="2118"/>
      <c r="BN116" s="2119"/>
      <c r="BO116" s="2119"/>
      <c r="BP116" s="2119"/>
      <c r="BQ116" s="2119"/>
      <c r="BR116" s="2119"/>
      <c r="BS116" s="2119"/>
      <c r="BT116" s="2119"/>
      <c r="BU116" s="2120"/>
      <c r="BV116" s="2121"/>
      <c r="BW116" s="2122"/>
      <c r="BX116" s="2122"/>
      <c r="BY116" s="2122"/>
      <c r="BZ116" s="2122"/>
      <c r="CA116" s="2122"/>
      <c r="CB116" s="2122"/>
      <c r="CC116" s="2122"/>
      <c r="CD116" s="2122"/>
      <c r="CE116" s="2122"/>
      <c r="CF116" s="2123"/>
    </row>
    <row r="117" spans="2:84" ht="13.5" customHeight="1">
      <c r="B117" s="639"/>
      <c r="C117" s="2092"/>
      <c r="D117" s="2092"/>
      <c r="E117" s="2092"/>
      <c r="F117" s="2092"/>
      <c r="G117" s="2092"/>
      <c r="H117" s="640"/>
      <c r="I117" s="2100" t="s">
        <v>1002</v>
      </c>
      <c r="J117" s="2014"/>
      <c r="K117" s="2014"/>
      <c r="L117" s="2014"/>
      <c r="M117" s="2014"/>
      <c r="N117" s="2015"/>
      <c r="O117" s="1989" t="s">
        <v>1003</v>
      </c>
      <c r="P117" s="1990"/>
      <c r="Q117" s="1990"/>
      <c r="R117" s="1990"/>
      <c r="S117" s="1990"/>
      <c r="T117" s="1990"/>
      <c r="U117" s="1990"/>
      <c r="V117" s="1989" t="s">
        <v>997</v>
      </c>
      <c r="W117" s="1990"/>
      <c r="X117" s="1990"/>
      <c r="Y117" s="1990"/>
      <c r="Z117" s="1990"/>
      <c r="AA117" s="1990"/>
      <c r="AB117" s="1990"/>
      <c r="AC117" s="1991"/>
      <c r="AD117" s="1989" t="s">
        <v>998</v>
      </c>
      <c r="AE117" s="1990"/>
      <c r="AF117" s="1990"/>
      <c r="AG117" s="1990"/>
      <c r="AH117" s="1990"/>
      <c r="AI117" s="1990"/>
      <c r="AJ117" s="1991"/>
      <c r="AK117" s="1989" t="s">
        <v>999</v>
      </c>
      <c r="AL117" s="1990"/>
      <c r="AM117" s="1990"/>
      <c r="AN117" s="1990"/>
      <c r="AO117" s="1990"/>
      <c r="AP117" s="1991"/>
      <c r="AQ117" s="522"/>
      <c r="AR117" s="526"/>
      <c r="AS117" s="522"/>
      <c r="AT117" s="2115" t="s">
        <v>1011</v>
      </c>
      <c r="AU117" s="2116"/>
      <c r="AV117" s="2116"/>
      <c r="AW117" s="2116"/>
      <c r="AX117" s="2116"/>
      <c r="AY117" s="2116"/>
      <c r="AZ117" s="2117"/>
      <c r="BA117" s="2151"/>
      <c r="BB117" s="2152"/>
      <c r="BC117" s="2152"/>
      <c r="BD117" s="2152"/>
      <c r="BE117" s="2152"/>
      <c r="BF117" s="2152"/>
      <c r="BG117" s="2152"/>
      <c r="BH117" s="2152"/>
      <c r="BI117" s="2152"/>
      <c r="BJ117" s="2152"/>
      <c r="BK117" s="2153"/>
      <c r="BL117" s="521"/>
      <c r="BM117" s="2115" t="s">
        <v>776</v>
      </c>
      <c r="BN117" s="2116"/>
      <c r="BO117" s="2116"/>
      <c r="BP117" s="2116"/>
      <c r="BQ117" s="2116"/>
      <c r="BR117" s="2116"/>
      <c r="BS117" s="2116"/>
      <c r="BT117" s="2116"/>
      <c r="BU117" s="2117"/>
      <c r="BV117" s="1989"/>
      <c r="BW117" s="1990"/>
      <c r="BX117" s="1990"/>
      <c r="BY117" s="1990"/>
      <c r="BZ117" s="1990"/>
      <c r="CA117" s="1990"/>
      <c r="CB117" s="1990"/>
      <c r="CC117" s="1990"/>
      <c r="CD117" s="1990"/>
      <c r="CE117" s="1990"/>
      <c r="CF117" s="1991"/>
    </row>
    <row r="118" spans="2:84" ht="13.5" customHeight="1">
      <c r="B118" s="639"/>
      <c r="C118" s="2092"/>
      <c r="D118" s="2092"/>
      <c r="E118" s="2092"/>
      <c r="F118" s="2092"/>
      <c r="G118" s="2092"/>
      <c r="H118" s="640"/>
      <c r="I118" s="2111"/>
      <c r="J118" s="1974"/>
      <c r="K118" s="1974"/>
      <c r="L118" s="1974"/>
      <c r="M118" s="1974"/>
      <c r="N118" s="2112"/>
      <c r="O118" s="1992"/>
      <c r="P118" s="1993"/>
      <c r="Q118" s="1993"/>
      <c r="R118" s="1993"/>
      <c r="S118" s="1993"/>
      <c r="T118" s="1993"/>
      <c r="U118" s="1993"/>
      <c r="V118" s="1992"/>
      <c r="W118" s="1993"/>
      <c r="X118" s="1993"/>
      <c r="Y118" s="1993"/>
      <c r="Z118" s="1993"/>
      <c r="AA118" s="1993"/>
      <c r="AB118" s="1993"/>
      <c r="AC118" s="1994"/>
      <c r="AD118" s="1992"/>
      <c r="AE118" s="1993"/>
      <c r="AF118" s="1993"/>
      <c r="AG118" s="1993"/>
      <c r="AH118" s="1993"/>
      <c r="AI118" s="1993"/>
      <c r="AJ118" s="1994"/>
      <c r="AK118" s="1992"/>
      <c r="AL118" s="1993"/>
      <c r="AM118" s="1993"/>
      <c r="AN118" s="1993"/>
      <c r="AO118" s="1993"/>
      <c r="AP118" s="1994"/>
      <c r="AQ118" s="522"/>
      <c r="AR118" s="631"/>
      <c r="AS118" s="632"/>
      <c r="AT118" s="2148"/>
      <c r="AU118" s="2149"/>
      <c r="AV118" s="2149"/>
      <c r="AW118" s="2149"/>
      <c r="AX118" s="2149"/>
      <c r="AY118" s="2149"/>
      <c r="AZ118" s="2150"/>
      <c r="BA118" s="2154"/>
      <c r="BB118" s="2155"/>
      <c r="BC118" s="2155"/>
      <c r="BD118" s="2155"/>
      <c r="BE118" s="2155"/>
      <c r="BF118" s="2155"/>
      <c r="BG118" s="2155"/>
      <c r="BH118" s="2155"/>
      <c r="BI118" s="2155"/>
      <c r="BJ118" s="2155"/>
      <c r="BK118" s="2156"/>
      <c r="BL118" s="521"/>
      <c r="BM118" s="2118"/>
      <c r="BN118" s="2119"/>
      <c r="BO118" s="2119"/>
      <c r="BP118" s="2119"/>
      <c r="BQ118" s="2119"/>
      <c r="BR118" s="2119"/>
      <c r="BS118" s="2119"/>
      <c r="BT118" s="2119"/>
      <c r="BU118" s="2120"/>
      <c r="BV118" s="2121"/>
      <c r="BW118" s="2122"/>
      <c r="BX118" s="2122"/>
      <c r="BY118" s="2122"/>
      <c r="BZ118" s="2122"/>
      <c r="CA118" s="2122"/>
      <c r="CB118" s="2122"/>
      <c r="CC118" s="2122"/>
      <c r="CD118" s="2122"/>
      <c r="CE118" s="2122"/>
      <c r="CF118" s="2123"/>
    </row>
    <row r="119" spans="2:84" ht="13.5" customHeight="1">
      <c r="B119" s="639"/>
      <c r="C119" s="2092"/>
      <c r="D119" s="2092"/>
      <c r="E119" s="2092"/>
      <c r="F119" s="2092"/>
      <c r="G119" s="2092"/>
      <c r="H119" s="640"/>
      <c r="I119" s="2111"/>
      <c r="J119" s="1974"/>
      <c r="K119" s="1974"/>
      <c r="L119" s="1974"/>
      <c r="M119" s="1974"/>
      <c r="N119" s="2112"/>
      <c r="O119" s="2114"/>
      <c r="P119" s="2041"/>
      <c r="Q119" s="2041"/>
      <c r="R119" s="2041"/>
      <c r="S119" s="2041"/>
      <c r="T119" s="2041"/>
      <c r="U119" s="2041"/>
      <c r="V119" s="2114"/>
      <c r="W119" s="2041"/>
      <c r="X119" s="2041"/>
      <c r="Y119" s="2041"/>
      <c r="Z119" s="2041"/>
      <c r="AA119" s="2041"/>
      <c r="AB119" s="2041"/>
      <c r="AC119" s="2042"/>
      <c r="AD119" s="2114"/>
      <c r="AE119" s="2041"/>
      <c r="AF119" s="2041"/>
      <c r="AG119" s="2041"/>
      <c r="AH119" s="2041"/>
      <c r="AI119" s="2041"/>
      <c r="AJ119" s="2042"/>
      <c r="AK119" s="2114"/>
      <c r="AL119" s="2041"/>
      <c r="AM119" s="2041"/>
      <c r="AN119" s="2041"/>
      <c r="AO119" s="2041"/>
      <c r="AP119" s="2042"/>
      <c r="AQ119" s="522"/>
      <c r="AR119" s="521"/>
      <c r="AS119" s="521"/>
      <c r="AT119" s="521"/>
      <c r="AU119" s="521"/>
      <c r="AV119" s="521"/>
      <c r="AW119" s="521"/>
      <c r="AX119" s="521"/>
      <c r="AY119" s="521"/>
      <c r="AZ119" s="521"/>
      <c r="BA119" s="521"/>
      <c r="BB119" s="521"/>
      <c r="BC119" s="521"/>
      <c r="BD119" s="521"/>
      <c r="BE119" s="521"/>
      <c r="BF119" s="521"/>
      <c r="BG119" s="521"/>
      <c r="BH119" s="521"/>
      <c r="BI119" s="521"/>
      <c r="BJ119" s="521"/>
      <c r="BK119" s="521"/>
      <c r="BL119" s="521"/>
      <c r="BM119" s="526"/>
      <c r="BN119" s="522"/>
      <c r="BO119" s="2115" t="s">
        <v>1011</v>
      </c>
      <c r="BP119" s="2116"/>
      <c r="BQ119" s="2116"/>
      <c r="BR119" s="2116"/>
      <c r="BS119" s="2116"/>
      <c r="BT119" s="2116"/>
      <c r="BU119" s="2117"/>
      <c r="BV119" s="1989"/>
      <c r="BW119" s="1990"/>
      <c r="BX119" s="1990"/>
      <c r="BY119" s="1990"/>
      <c r="BZ119" s="1990"/>
      <c r="CA119" s="1990"/>
      <c r="CB119" s="1990"/>
      <c r="CC119" s="1990"/>
      <c r="CD119" s="1990"/>
      <c r="CE119" s="1990"/>
      <c r="CF119" s="1991"/>
    </row>
    <row r="120" spans="2:84" ht="13.5" customHeight="1">
      <c r="B120" s="641"/>
      <c r="C120" s="2093"/>
      <c r="D120" s="2093"/>
      <c r="E120" s="2093"/>
      <c r="F120" s="2093"/>
      <c r="G120" s="2093"/>
      <c r="H120" s="642"/>
      <c r="I120" s="2016"/>
      <c r="J120" s="2017"/>
      <c r="K120" s="2017"/>
      <c r="L120" s="2017"/>
      <c r="M120" s="2017"/>
      <c r="N120" s="2018"/>
      <c r="O120" s="2058"/>
      <c r="P120" s="2046"/>
      <c r="Q120" s="2046"/>
      <c r="R120" s="2046"/>
      <c r="S120" s="2046"/>
      <c r="T120" s="2046"/>
      <c r="U120" s="2046"/>
      <c r="V120" s="2058"/>
      <c r="W120" s="2046"/>
      <c r="X120" s="2046"/>
      <c r="Y120" s="2046"/>
      <c r="Z120" s="2046"/>
      <c r="AA120" s="2046"/>
      <c r="AB120" s="2046"/>
      <c r="AC120" s="2047"/>
      <c r="AD120" s="2058"/>
      <c r="AE120" s="2046"/>
      <c r="AF120" s="2046"/>
      <c r="AG120" s="2046"/>
      <c r="AH120" s="2046"/>
      <c r="AI120" s="2046"/>
      <c r="AJ120" s="2047"/>
      <c r="AK120" s="2058"/>
      <c r="AL120" s="2046"/>
      <c r="AM120" s="2046"/>
      <c r="AN120" s="2046"/>
      <c r="AO120" s="2046"/>
      <c r="AP120" s="2047"/>
      <c r="AQ120" s="522"/>
      <c r="AR120" s="521"/>
      <c r="AS120" s="521"/>
      <c r="AT120" s="521"/>
      <c r="AU120" s="521"/>
      <c r="AV120" s="521"/>
      <c r="AW120" s="521"/>
      <c r="AX120" s="521"/>
      <c r="AY120" s="521"/>
      <c r="AZ120" s="521"/>
      <c r="BA120" s="521"/>
      <c r="BB120" s="521"/>
      <c r="BC120" s="521"/>
      <c r="BD120" s="521"/>
      <c r="BE120" s="521"/>
      <c r="BF120" s="521"/>
      <c r="BG120" s="521"/>
      <c r="BH120" s="521"/>
      <c r="BI120" s="521"/>
      <c r="BJ120" s="521"/>
      <c r="BK120" s="521"/>
      <c r="BL120" s="521"/>
      <c r="BM120" s="526"/>
      <c r="BN120" s="522"/>
      <c r="BO120" s="2118"/>
      <c r="BP120" s="2119"/>
      <c r="BQ120" s="2119"/>
      <c r="BR120" s="2119"/>
      <c r="BS120" s="2119"/>
      <c r="BT120" s="2119"/>
      <c r="BU120" s="2120"/>
      <c r="BV120" s="2121"/>
      <c r="BW120" s="2122"/>
      <c r="BX120" s="2122"/>
      <c r="BY120" s="2122"/>
      <c r="BZ120" s="2122"/>
      <c r="CA120" s="2122"/>
      <c r="CB120" s="2122"/>
      <c r="CC120" s="2122"/>
      <c r="CD120" s="2122"/>
      <c r="CE120" s="2122"/>
      <c r="CF120" s="2123"/>
    </row>
    <row r="121" spans="2:84" ht="13.5" customHeight="1">
      <c r="B121" s="522"/>
      <c r="C121" s="624"/>
      <c r="D121" s="624"/>
      <c r="E121" s="624"/>
      <c r="F121" s="624"/>
      <c r="G121" s="624"/>
      <c r="H121" s="522"/>
      <c r="I121" s="522"/>
      <c r="J121" s="522"/>
      <c r="K121" s="522"/>
      <c r="L121" s="522"/>
      <c r="M121" s="522"/>
      <c r="N121" s="522"/>
      <c r="O121" s="522"/>
      <c r="P121" s="522"/>
      <c r="Q121" s="522"/>
      <c r="R121" s="522"/>
      <c r="S121" s="522"/>
      <c r="T121" s="522"/>
      <c r="U121" s="522"/>
      <c r="V121" s="522"/>
      <c r="W121" s="522"/>
      <c r="X121" s="522"/>
      <c r="Y121" s="522"/>
      <c r="Z121" s="522"/>
      <c r="AA121" s="522"/>
      <c r="AB121" s="522"/>
      <c r="AC121" s="522"/>
      <c r="AD121" s="522"/>
      <c r="AE121" s="522"/>
      <c r="AF121" s="522"/>
      <c r="AG121" s="522"/>
      <c r="AH121" s="522"/>
      <c r="AI121" s="522"/>
      <c r="AJ121" s="522"/>
      <c r="AK121" s="522"/>
      <c r="AL121" s="522"/>
      <c r="AM121" s="522"/>
      <c r="AN121" s="522"/>
      <c r="AO121" s="522"/>
      <c r="AP121" s="522"/>
      <c r="AQ121" s="532"/>
      <c r="AR121" s="521"/>
      <c r="AS121" s="521"/>
      <c r="AT121" s="521"/>
      <c r="AU121" s="521"/>
      <c r="AV121" s="521"/>
      <c r="AW121" s="521"/>
      <c r="AX121" s="521"/>
      <c r="AY121" s="521"/>
      <c r="AZ121" s="521"/>
      <c r="BA121" s="521"/>
      <c r="BB121" s="521"/>
      <c r="BC121" s="521"/>
      <c r="BD121" s="521"/>
      <c r="BE121" s="521"/>
      <c r="BF121" s="521"/>
      <c r="BG121" s="521"/>
      <c r="BH121" s="521"/>
      <c r="BI121" s="521"/>
      <c r="BJ121" s="521"/>
      <c r="BK121" s="521"/>
      <c r="BL121" s="521"/>
      <c r="BM121" s="526"/>
      <c r="BN121" s="522"/>
      <c r="BO121" s="1989" t="s">
        <v>643</v>
      </c>
      <c r="BP121" s="1990"/>
      <c r="BQ121" s="1990"/>
      <c r="BR121" s="1990"/>
      <c r="BS121" s="1990"/>
      <c r="BT121" s="1990"/>
      <c r="BU121" s="1991"/>
      <c r="BV121" s="1989"/>
      <c r="BW121" s="1990"/>
      <c r="BX121" s="1990"/>
      <c r="BY121" s="1990"/>
      <c r="BZ121" s="1990"/>
      <c r="CA121" s="1990"/>
      <c r="CB121" s="1990"/>
      <c r="CC121" s="1990"/>
      <c r="CD121" s="1990"/>
      <c r="CE121" s="1990"/>
      <c r="CF121" s="1991"/>
    </row>
    <row r="122" spans="2:84" ht="13.5" customHeight="1">
      <c r="B122" s="2268" t="s">
        <v>774</v>
      </c>
      <c r="C122" s="2269"/>
      <c r="D122" s="2269"/>
      <c r="E122" s="2269"/>
      <c r="F122" s="2269"/>
      <c r="G122" s="2269"/>
      <c r="H122" s="2269"/>
      <c r="I122" s="2269"/>
      <c r="J122" s="2270"/>
      <c r="K122" s="1989"/>
      <c r="L122" s="1990"/>
      <c r="M122" s="1990"/>
      <c r="N122" s="1990"/>
      <c r="O122" s="1990"/>
      <c r="P122" s="1990"/>
      <c r="Q122" s="1990"/>
      <c r="R122" s="1990"/>
      <c r="S122" s="1990"/>
      <c r="T122" s="1990"/>
      <c r="U122" s="1991"/>
      <c r="V122" s="521"/>
      <c r="W122" s="2268" t="s">
        <v>1005</v>
      </c>
      <c r="X122" s="2269"/>
      <c r="Y122" s="2269"/>
      <c r="Z122" s="2269"/>
      <c r="AA122" s="2269"/>
      <c r="AB122" s="2269"/>
      <c r="AC122" s="2269"/>
      <c r="AD122" s="2269"/>
      <c r="AE122" s="2270"/>
      <c r="AF122" s="1989"/>
      <c r="AG122" s="1990"/>
      <c r="AH122" s="1990"/>
      <c r="AI122" s="1990"/>
      <c r="AJ122" s="1990"/>
      <c r="AK122" s="1990"/>
      <c r="AL122" s="1990"/>
      <c r="AM122" s="1990"/>
      <c r="AN122" s="1990"/>
      <c r="AO122" s="1990"/>
      <c r="AP122" s="1991"/>
      <c r="AQ122" s="532"/>
      <c r="AR122" s="521"/>
      <c r="AS122" s="521"/>
      <c r="AT122" s="521"/>
      <c r="AU122" s="521"/>
      <c r="AV122" s="521"/>
      <c r="AW122" s="521"/>
      <c r="AX122" s="521"/>
      <c r="AY122" s="521"/>
      <c r="AZ122" s="521"/>
      <c r="BA122" s="521"/>
      <c r="BB122" s="521"/>
      <c r="BC122" s="521"/>
      <c r="BD122" s="521"/>
      <c r="BE122" s="521"/>
      <c r="BF122" s="521"/>
      <c r="BG122" s="521"/>
      <c r="BH122" s="521"/>
      <c r="BI122" s="521"/>
      <c r="BJ122" s="521"/>
      <c r="BK122" s="521"/>
      <c r="BL122" s="521"/>
      <c r="BM122" s="631"/>
      <c r="BN122" s="632"/>
      <c r="BO122" s="1992"/>
      <c r="BP122" s="1993"/>
      <c r="BQ122" s="1993"/>
      <c r="BR122" s="1993"/>
      <c r="BS122" s="1993"/>
      <c r="BT122" s="1993"/>
      <c r="BU122" s="1994"/>
      <c r="BV122" s="1992"/>
      <c r="BW122" s="1993"/>
      <c r="BX122" s="1993"/>
      <c r="BY122" s="1993"/>
      <c r="BZ122" s="1993"/>
      <c r="CA122" s="1993"/>
      <c r="CB122" s="1993"/>
      <c r="CC122" s="1993"/>
      <c r="CD122" s="1993"/>
      <c r="CE122" s="1993"/>
      <c r="CF122" s="1994"/>
    </row>
    <row r="123" spans="2:84" ht="13.5" customHeight="1">
      <c r="B123" s="2271"/>
      <c r="C123" s="2272"/>
      <c r="D123" s="2272"/>
      <c r="E123" s="2272"/>
      <c r="F123" s="2272"/>
      <c r="G123" s="2272"/>
      <c r="H123" s="2272"/>
      <c r="I123" s="2272"/>
      <c r="J123" s="2273"/>
      <c r="K123" s="2121"/>
      <c r="L123" s="2122"/>
      <c r="M123" s="2122"/>
      <c r="N123" s="2122"/>
      <c r="O123" s="2122"/>
      <c r="P123" s="2122"/>
      <c r="Q123" s="2122"/>
      <c r="R123" s="2122"/>
      <c r="S123" s="2122"/>
      <c r="T123" s="2122"/>
      <c r="U123" s="2123"/>
      <c r="V123" s="521"/>
      <c r="W123" s="2271"/>
      <c r="X123" s="2272"/>
      <c r="Y123" s="2272"/>
      <c r="Z123" s="2272"/>
      <c r="AA123" s="2272"/>
      <c r="AB123" s="2272"/>
      <c r="AC123" s="2272"/>
      <c r="AD123" s="2272"/>
      <c r="AE123" s="2273"/>
      <c r="AF123" s="2121"/>
      <c r="AG123" s="2122"/>
      <c r="AH123" s="2122"/>
      <c r="AI123" s="2122"/>
      <c r="AJ123" s="2122"/>
      <c r="AK123" s="2122"/>
      <c r="AL123" s="2122"/>
      <c r="AM123" s="2122"/>
      <c r="AN123" s="2122"/>
      <c r="AO123" s="2122"/>
      <c r="AP123" s="2123"/>
      <c r="AQ123" s="532"/>
      <c r="AR123" s="521"/>
      <c r="AS123" s="521"/>
      <c r="AT123" s="521"/>
      <c r="AU123" s="521"/>
      <c r="AV123" s="521"/>
      <c r="AW123" s="521"/>
      <c r="AX123" s="521"/>
      <c r="AY123" s="521"/>
      <c r="AZ123" s="521"/>
      <c r="BA123" s="521"/>
      <c r="BB123" s="521"/>
      <c r="BC123" s="521"/>
      <c r="BD123" s="521"/>
      <c r="BE123" s="521"/>
      <c r="BF123" s="521"/>
      <c r="BG123" s="521"/>
      <c r="BH123" s="521"/>
      <c r="BI123" s="521"/>
      <c r="BJ123" s="521"/>
      <c r="BK123" s="521"/>
      <c r="BL123" s="521"/>
      <c r="BM123" s="521"/>
      <c r="BN123" s="521"/>
      <c r="BO123" s="521"/>
      <c r="BP123" s="521"/>
      <c r="BQ123" s="521"/>
      <c r="BR123" s="521"/>
      <c r="BS123" s="521"/>
      <c r="BT123" s="521"/>
      <c r="BU123" s="521"/>
      <c r="BV123" s="521"/>
      <c r="BW123" s="521"/>
      <c r="BX123" s="521"/>
      <c r="BY123" s="521"/>
      <c r="BZ123" s="521"/>
      <c r="CA123" s="521"/>
      <c r="CB123" s="521"/>
      <c r="CC123" s="521"/>
      <c r="CD123" s="521"/>
      <c r="CE123" s="521"/>
      <c r="CF123" s="521"/>
    </row>
    <row r="124" spans="2:84" ht="13.5" customHeight="1">
      <c r="B124" s="526"/>
      <c r="C124" s="522"/>
      <c r="D124" s="2100" t="s">
        <v>1006</v>
      </c>
      <c r="E124" s="2094"/>
      <c r="F124" s="2094"/>
      <c r="G124" s="2094"/>
      <c r="H124" s="2094"/>
      <c r="I124" s="2094"/>
      <c r="J124" s="2098"/>
      <c r="K124" s="1989"/>
      <c r="L124" s="1990"/>
      <c r="M124" s="1990"/>
      <c r="N124" s="1990"/>
      <c r="O124" s="1990"/>
      <c r="P124" s="1990"/>
      <c r="Q124" s="1990"/>
      <c r="R124" s="1990"/>
      <c r="S124" s="1990"/>
      <c r="T124" s="1990"/>
      <c r="U124" s="1991"/>
      <c r="V124" s="521"/>
      <c r="W124" s="2268" t="s">
        <v>1007</v>
      </c>
      <c r="X124" s="2269"/>
      <c r="Y124" s="2269"/>
      <c r="Z124" s="2269"/>
      <c r="AA124" s="2269"/>
      <c r="AB124" s="2269"/>
      <c r="AC124" s="2269"/>
      <c r="AD124" s="2269"/>
      <c r="AE124" s="2270"/>
      <c r="AF124" s="1989"/>
      <c r="AG124" s="1990"/>
      <c r="AH124" s="1990"/>
      <c r="AI124" s="1990"/>
      <c r="AJ124" s="1990"/>
      <c r="AK124" s="1990"/>
      <c r="AL124" s="1990"/>
      <c r="AM124" s="1990"/>
      <c r="AN124" s="1990"/>
      <c r="AO124" s="1990"/>
      <c r="AP124" s="1991"/>
      <c r="AQ124" s="532"/>
      <c r="AR124" s="2190" t="s">
        <v>1195</v>
      </c>
      <c r="AS124" s="2190"/>
      <c r="AT124" s="2190"/>
      <c r="AU124" s="2190"/>
      <c r="AV124" s="2190"/>
      <c r="AW124" s="2190"/>
      <c r="AX124" s="2190"/>
      <c r="AY124" s="2190"/>
      <c r="AZ124" s="2193" t="s">
        <v>1196</v>
      </c>
      <c r="BA124" s="2193"/>
      <c r="BB124" s="2193"/>
      <c r="BC124" s="2193"/>
      <c r="BD124" s="2193"/>
      <c r="BE124" s="2193"/>
      <c r="BF124" s="1611" t="s">
        <v>1213</v>
      </c>
      <c r="BG124" s="1688"/>
      <c r="BH124" s="1688"/>
      <c r="BI124" s="1688"/>
      <c r="BJ124" s="1688"/>
      <c r="BK124" s="1688"/>
      <c r="BL124" s="1688"/>
      <c r="BM124" s="1689"/>
      <c r="BN124" s="2162" t="s">
        <v>1196</v>
      </c>
      <c r="BO124" s="2163"/>
      <c r="BP124" s="2163"/>
      <c r="BQ124" s="2163"/>
      <c r="BR124" s="2163"/>
      <c r="BS124" s="2164"/>
      <c r="BT124" s="1673" t="s">
        <v>1214</v>
      </c>
      <c r="BU124" s="1688"/>
      <c r="BV124" s="1688"/>
      <c r="BW124" s="1688"/>
      <c r="BX124" s="1688"/>
      <c r="BY124" s="1688"/>
      <c r="BZ124" s="1689"/>
      <c r="CA124" s="2162" t="s">
        <v>1196</v>
      </c>
      <c r="CB124" s="2163"/>
      <c r="CC124" s="2163"/>
      <c r="CD124" s="2163"/>
      <c r="CE124" s="2163"/>
      <c r="CF124" s="2164"/>
    </row>
    <row r="125" spans="2:84" ht="13.5" customHeight="1">
      <c r="B125" s="526"/>
      <c r="C125" s="522"/>
      <c r="D125" s="2266"/>
      <c r="E125" s="2095"/>
      <c r="F125" s="2095"/>
      <c r="G125" s="2095"/>
      <c r="H125" s="2095"/>
      <c r="I125" s="2095"/>
      <c r="J125" s="2267"/>
      <c r="K125" s="2121"/>
      <c r="L125" s="2122"/>
      <c r="M125" s="2122"/>
      <c r="N125" s="2122"/>
      <c r="O125" s="2122"/>
      <c r="P125" s="2122"/>
      <c r="Q125" s="2122"/>
      <c r="R125" s="2122"/>
      <c r="S125" s="2122"/>
      <c r="T125" s="2122"/>
      <c r="U125" s="2123"/>
      <c r="V125" s="521"/>
      <c r="W125" s="2271"/>
      <c r="X125" s="2272"/>
      <c r="Y125" s="2272"/>
      <c r="Z125" s="2272"/>
      <c r="AA125" s="2272"/>
      <c r="AB125" s="2272"/>
      <c r="AC125" s="2272"/>
      <c r="AD125" s="2272"/>
      <c r="AE125" s="2273"/>
      <c r="AF125" s="2121"/>
      <c r="AG125" s="2122"/>
      <c r="AH125" s="2122"/>
      <c r="AI125" s="2122"/>
      <c r="AJ125" s="2122"/>
      <c r="AK125" s="2122"/>
      <c r="AL125" s="2122"/>
      <c r="AM125" s="2122"/>
      <c r="AN125" s="2122"/>
      <c r="AO125" s="2122"/>
      <c r="AP125" s="2123"/>
      <c r="AQ125" s="532"/>
      <c r="AR125" s="2191"/>
      <c r="AS125" s="2191"/>
      <c r="AT125" s="2191"/>
      <c r="AU125" s="2191"/>
      <c r="AV125" s="2191"/>
      <c r="AW125" s="2191"/>
      <c r="AX125" s="2191"/>
      <c r="AY125" s="2191"/>
      <c r="AZ125" s="2194"/>
      <c r="BA125" s="2194"/>
      <c r="BB125" s="2194"/>
      <c r="BC125" s="2194"/>
      <c r="BD125" s="2194"/>
      <c r="BE125" s="2194"/>
      <c r="BF125" s="1616"/>
      <c r="BG125" s="1616"/>
      <c r="BH125" s="1616"/>
      <c r="BI125" s="1616"/>
      <c r="BJ125" s="1616"/>
      <c r="BK125" s="1616"/>
      <c r="BL125" s="1616"/>
      <c r="BM125" s="2172"/>
      <c r="BN125" s="2165"/>
      <c r="BO125" s="2166"/>
      <c r="BP125" s="2166"/>
      <c r="BQ125" s="2166"/>
      <c r="BR125" s="2166"/>
      <c r="BS125" s="2167"/>
      <c r="BT125" s="2171"/>
      <c r="BU125" s="1616"/>
      <c r="BV125" s="1616"/>
      <c r="BW125" s="1616"/>
      <c r="BX125" s="1616"/>
      <c r="BY125" s="1616"/>
      <c r="BZ125" s="2172"/>
      <c r="CA125" s="2165"/>
      <c r="CB125" s="2166"/>
      <c r="CC125" s="2166"/>
      <c r="CD125" s="2166"/>
      <c r="CE125" s="2166"/>
      <c r="CF125" s="2167"/>
    </row>
    <row r="126" spans="2:84" ht="13.5" customHeight="1">
      <c r="B126" s="2268" t="s">
        <v>1004</v>
      </c>
      <c r="C126" s="2269"/>
      <c r="D126" s="2269"/>
      <c r="E126" s="2269"/>
      <c r="F126" s="2269"/>
      <c r="G126" s="2269"/>
      <c r="H126" s="2269"/>
      <c r="I126" s="2269"/>
      <c r="J126" s="2270"/>
      <c r="K126" s="1989"/>
      <c r="L126" s="1990"/>
      <c r="M126" s="1990"/>
      <c r="N126" s="1990"/>
      <c r="O126" s="1990"/>
      <c r="P126" s="1990"/>
      <c r="Q126" s="1990"/>
      <c r="R126" s="1990"/>
      <c r="S126" s="1990"/>
      <c r="T126" s="1990"/>
      <c r="U126" s="1991"/>
      <c r="V126" s="521"/>
      <c r="W126" s="2268" t="s">
        <v>1010</v>
      </c>
      <c r="X126" s="2269"/>
      <c r="Y126" s="2269"/>
      <c r="Z126" s="2269"/>
      <c r="AA126" s="2269"/>
      <c r="AB126" s="2269"/>
      <c r="AC126" s="2269"/>
      <c r="AD126" s="2269"/>
      <c r="AE126" s="2270"/>
      <c r="AF126" s="1989"/>
      <c r="AG126" s="1990"/>
      <c r="AH126" s="1990"/>
      <c r="AI126" s="1990"/>
      <c r="AJ126" s="1990"/>
      <c r="AK126" s="1990"/>
      <c r="AL126" s="1990"/>
      <c r="AM126" s="1990"/>
      <c r="AN126" s="1990"/>
      <c r="AO126" s="1990"/>
      <c r="AP126" s="1991"/>
      <c r="AQ126" s="532"/>
      <c r="AR126" s="2192"/>
      <c r="AS126" s="2192"/>
      <c r="AT126" s="2192"/>
      <c r="AU126" s="2192"/>
      <c r="AV126" s="2192"/>
      <c r="AW126" s="2192"/>
      <c r="AX126" s="2192"/>
      <c r="AY126" s="2192"/>
      <c r="AZ126" s="2195"/>
      <c r="BA126" s="2195"/>
      <c r="BB126" s="2195"/>
      <c r="BC126" s="2195"/>
      <c r="BD126" s="2195"/>
      <c r="BE126" s="2195"/>
      <c r="BF126" s="1630"/>
      <c r="BG126" s="1630"/>
      <c r="BH126" s="1630"/>
      <c r="BI126" s="1630"/>
      <c r="BJ126" s="1630"/>
      <c r="BK126" s="1630"/>
      <c r="BL126" s="1630"/>
      <c r="BM126" s="2173"/>
      <c r="BN126" s="2168"/>
      <c r="BO126" s="2169"/>
      <c r="BP126" s="2169"/>
      <c r="BQ126" s="2169"/>
      <c r="BR126" s="2169"/>
      <c r="BS126" s="2170"/>
      <c r="BT126" s="1629"/>
      <c r="BU126" s="1630"/>
      <c r="BV126" s="1630"/>
      <c r="BW126" s="1630"/>
      <c r="BX126" s="1630"/>
      <c r="BY126" s="1630"/>
      <c r="BZ126" s="2173"/>
      <c r="CA126" s="2168"/>
      <c r="CB126" s="2169"/>
      <c r="CC126" s="2169"/>
      <c r="CD126" s="2169"/>
      <c r="CE126" s="2169"/>
      <c r="CF126" s="2170"/>
    </row>
    <row r="127" spans="2:84" ht="13.5" customHeight="1">
      <c r="B127" s="2271"/>
      <c r="C127" s="2272"/>
      <c r="D127" s="2272"/>
      <c r="E127" s="2272"/>
      <c r="F127" s="2272"/>
      <c r="G127" s="2272"/>
      <c r="H127" s="2272"/>
      <c r="I127" s="2272"/>
      <c r="J127" s="2273"/>
      <c r="K127" s="2121"/>
      <c r="L127" s="2122"/>
      <c r="M127" s="2122"/>
      <c r="N127" s="2122"/>
      <c r="O127" s="2122"/>
      <c r="P127" s="2122"/>
      <c r="Q127" s="2122"/>
      <c r="R127" s="2122"/>
      <c r="S127" s="2122"/>
      <c r="T127" s="2122"/>
      <c r="U127" s="2123"/>
      <c r="V127" s="521"/>
      <c r="W127" s="2271"/>
      <c r="X127" s="2272"/>
      <c r="Y127" s="2272"/>
      <c r="Z127" s="2272"/>
      <c r="AA127" s="2272"/>
      <c r="AB127" s="2272"/>
      <c r="AC127" s="2272"/>
      <c r="AD127" s="2272"/>
      <c r="AE127" s="2273"/>
      <c r="AF127" s="2121"/>
      <c r="AG127" s="2122"/>
      <c r="AH127" s="2122"/>
      <c r="AI127" s="2122"/>
      <c r="AJ127" s="2122"/>
      <c r="AK127" s="2122"/>
      <c r="AL127" s="2122"/>
      <c r="AM127" s="2122"/>
      <c r="AN127" s="2122"/>
      <c r="AO127" s="2122"/>
      <c r="AP127" s="2123"/>
      <c r="AQ127" s="532"/>
      <c r="AR127" s="699"/>
      <c r="AS127" s="699"/>
      <c r="AT127" s="699"/>
      <c r="AU127" s="699"/>
      <c r="AV127" s="699"/>
      <c r="AW127" s="699"/>
      <c r="AX127" s="699"/>
      <c r="AY127" s="699"/>
      <c r="AZ127" s="699"/>
      <c r="BA127" s="699"/>
      <c r="BB127" s="699"/>
      <c r="BC127" s="699"/>
      <c r="BD127" s="699"/>
      <c r="BE127" s="699"/>
      <c r="BF127" s="699"/>
      <c r="BG127" s="699"/>
      <c r="BH127" s="699"/>
      <c r="BI127" s="699"/>
      <c r="BJ127" s="699"/>
      <c r="BK127" s="699"/>
      <c r="BL127" s="699"/>
      <c r="BM127" s="700"/>
      <c r="BN127" s="700"/>
      <c r="BO127" s="700"/>
      <c r="BP127" s="700"/>
      <c r="BQ127" s="700"/>
      <c r="BR127" s="700"/>
      <c r="BS127" s="700"/>
      <c r="BT127" s="700"/>
      <c r="BU127" s="700"/>
      <c r="BV127" s="700"/>
      <c r="BW127" s="700"/>
      <c r="BX127" s="700"/>
      <c r="BY127" s="700"/>
      <c r="BZ127" s="700"/>
      <c r="CA127" s="700"/>
      <c r="CB127" s="700"/>
      <c r="CC127" s="700"/>
      <c r="CD127" s="700"/>
      <c r="CE127" s="700"/>
      <c r="CF127" s="700"/>
    </row>
    <row r="128" spans="2:84" ht="13.5" customHeight="1">
      <c r="B128" s="526"/>
      <c r="C128" s="522"/>
      <c r="D128" s="2100" t="s">
        <v>1006</v>
      </c>
      <c r="E128" s="2094"/>
      <c r="F128" s="2094"/>
      <c r="G128" s="2094"/>
      <c r="H128" s="2094"/>
      <c r="I128" s="2094"/>
      <c r="J128" s="2098"/>
      <c r="K128" s="1989"/>
      <c r="L128" s="1990"/>
      <c r="M128" s="1990"/>
      <c r="N128" s="1990"/>
      <c r="O128" s="1990"/>
      <c r="P128" s="1990"/>
      <c r="Q128" s="1990"/>
      <c r="R128" s="1990"/>
      <c r="S128" s="1990"/>
      <c r="T128" s="1990"/>
      <c r="U128" s="1991"/>
      <c r="V128" s="521"/>
      <c r="W128" s="2268" t="s">
        <v>776</v>
      </c>
      <c r="X128" s="2269"/>
      <c r="Y128" s="2269"/>
      <c r="Z128" s="2269"/>
      <c r="AA128" s="2269"/>
      <c r="AB128" s="2269"/>
      <c r="AC128" s="2269"/>
      <c r="AD128" s="2269"/>
      <c r="AE128" s="2270"/>
      <c r="AF128" s="1989"/>
      <c r="AG128" s="1990"/>
      <c r="AH128" s="1990"/>
      <c r="AI128" s="1990"/>
      <c r="AJ128" s="1990"/>
      <c r="AK128" s="1990"/>
      <c r="AL128" s="1990"/>
      <c r="AM128" s="1990"/>
      <c r="AN128" s="1990"/>
      <c r="AO128" s="1990"/>
      <c r="AP128" s="1991"/>
      <c r="AQ128" s="532"/>
      <c r="AR128" s="524" t="s">
        <v>1215</v>
      </c>
      <c r="AS128" s="701"/>
      <c r="AT128" s="701"/>
      <c r="AU128" s="701"/>
      <c r="AV128" s="2215" t="s">
        <v>1019</v>
      </c>
      <c r="AW128" s="2216"/>
      <c r="AX128" s="2216"/>
      <c r="AY128" s="2216"/>
      <c r="AZ128" s="2216"/>
      <c r="BA128" s="2216"/>
      <c r="BB128" s="2216"/>
      <c r="BC128" s="2216"/>
      <c r="BD128" s="2216"/>
      <c r="BE128" s="2216"/>
      <c r="BF128" s="2216"/>
      <c r="BG128" s="2216"/>
      <c r="BH128" s="2216"/>
      <c r="BI128" s="2216"/>
      <c r="BJ128" s="2216"/>
      <c r="BK128" s="2216"/>
      <c r="BL128" s="2216"/>
      <c r="BM128" s="2216"/>
      <c r="BN128" s="2216"/>
      <c r="BO128" s="2216"/>
      <c r="BP128" s="2216"/>
      <c r="BQ128" s="2216"/>
      <c r="BR128" s="2216"/>
      <c r="BS128" s="2216"/>
      <c r="BT128" s="2216"/>
      <c r="BU128" s="2216"/>
      <c r="BV128" s="2216"/>
      <c r="BW128" s="2216"/>
      <c r="BX128" s="2216"/>
      <c r="BY128" s="2216"/>
      <c r="BZ128" s="2216"/>
      <c r="CA128" s="2216"/>
      <c r="CB128" s="2216"/>
      <c r="CC128" s="2216"/>
      <c r="CD128" s="2216"/>
      <c r="CE128" s="2216"/>
      <c r="CF128" s="2216"/>
    </row>
    <row r="129" spans="2:84" ht="13.5" customHeight="1">
      <c r="B129" s="526"/>
      <c r="C129" s="522"/>
      <c r="D129" s="2266"/>
      <c r="E129" s="2095"/>
      <c r="F129" s="2095"/>
      <c r="G129" s="2095"/>
      <c r="H129" s="2095"/>
      <c r="I129" s="2095"/>
      <c r="J129" s="2267"/>
      <c r="K129" s="2121"/>
      <c r="L129" s="2122"/>
      <c r="M129" s="2122"/>
      <c r="N129" s="2122"/>
      <c r="O129" s="2122"/>
      <c r="P129" s="2122"/>
      <c r="Q129" s="2122"/>
      <c r="R129" s="2122"/>
      <c r="S129" s="2122"/>
      <c r="T129" s="2122"/>
      <c r="U129" s="2123"/>
      <c r="V129" s="521"/>
      <c r="W129" s="2271"/>
      <c r="X129" s="2272"/>
      <c r="Y129" s="2272"/>
      <c r="Z129" s="2272"/>
      <c r="AA129" s="2272"/>
      <c r="AB129" s="2272"/>
      <c r="AC129" s="2272"/>
      <c r="AD129" s="2272"/>
      <c r="AE129" s="2273"/>
      <c r="AF129" s="2121"/>
      <c r="AG129" s="2122"/>
      <c r="AH129" s="2122"/>
      <c r="AI129" s="2122"/>
      <c r="AJ129" s="2122"/>
      <c r="AK129" s="2122"/>
      <c r="AL129" s="2122"/>
      <c r="AM129" s="2122"/>
      <c r="AN129" s="2122"/>
      <c r="AO129" s="2122"/>
      <c r="AP129" s="2123"/>
      <c r="AQ129" s="532"/>
      <c r="AR129" s="700"/>
      <c r="AS129" s="701"/>
      <c r="AT129" s="701"/>
      <c r="AU129" s="701"/>
      <c r="AV129" s="2216"/>
      <c r="AW129" s="2216"/>
      <c r="AX129" s="2216"/>
      <c r="AY129" s="2216"/>
      <c r="AZ129" s="2216"/>
      <c r="BA129" s="2216"/>
      <c r="BB129" s="2216"/>
      <c r="BC129" s="2216"/>
      <c r="BD129" s="2216"/>
      <c r="BE129" s="2216"/>
      <c r="BF129" s="2216"/>
      <c r="BG129" s="2216"/>
      <c r="BH129" s="2216"/>
      <c r="BI129" s="2216"/>
      <c r="BJ129" s="2216"/>
      <c r="BK129" s="2216"/>
      <c r="BL129" s="2216"/>
      <c r="BM129" s="2216"/>
      <c r="BN129" s="2216"/>
      <c r="BO129" s="2216"/>
      <c r="BP129" s="2216"/>
      <c r="BQ129" s="2216"/>
      <c r="BR129" s="2216"/>
      <c r="BS129" s="2216"/>
      <c r="BT129" s="2216"/>
      <c r="BU129" s="2216"/>
      <c r="BV129" s="2216"/>
      <c r="BW129" s="2216"/>
      <c r="BX129" s="2216"/>
      <c r="BY129" s="2216"/>
      <c r="BZ129" s="2216"/>
      <c r="CA129" s="2216"/>
      <c r="CB129" s="2216"/>
      <c r="CC129" s="2216"/>
      <c r="CD129" s="2216"/>
      <c r="CE129" s="2216"/>
      <c r="CF129" s="2216"/>
    </row>
    <row r="130" spans="2:84" ht="13.5" customHeight="1">
      <c r="B130" s="2274" t="s">
        <v>1008</v>
      </c>
      <c r="C130" s="2275"/>
      <c r="D130" s="2275"/>
      <c r="E130" s="2275"/>
      <c r="F130" s="2275"/>
      <c r="G130" s="2275"/>
      <c r="H130" s="2275"/>
      <c r="I130" s="2275"/>
      <c r="J130" s="2276"/>
      <c r="K130" s="2142" t="s">
        <v>1009</v>
      </c>
      <c r="L130" s="2143"/>
      <c r="M130" s="2143"/>
      <c r="N130" s="2143"/>
      <c r="O130" s="2143"/>
      <c r="P130" s="2143"/>
      <c r="Q130" s="2143"/>
      <c r="R130" s="2143"/>
      <c r="S130" s="2143"/>
      <c r="T130" s="2143"/>
      <c r="U130" s="2144"/>
      <c r="V130" s="521"/>
      <c r="W130" s="526"/>
      <c r="X130" s="522"/>
      <c r="Y130" s="2268" t="s">
        <v>1011</v>
      </c>
      <c r="Z130" s="2269"/>
      <c r="AA130" s="2269"/>
      <c r="AB130" s="2269"/>
      <c r="AC130" s="2269"/>
      <c r="AD130" s="2269"/>
      <c r="AE130" s="2270"/>
      <c r="AF130" s="1989"/>
      <c r="AG130" s="1990"/>
      <c r="AH130" s="1990"/>
      <c r="AI130" s="1990"/>
      <c r="AJ130" s="1990"/>
      <c r="AK130" s="1990"/>
      <c r="AL130" s="1990"/>
      <c r="AM130" s="1990"/>
      <c r="AN130" s="1990"/>
      <c r="AO130" s="1990"/>
      <c r="AP130" s="1991"/>
      <c r="AQ130" s="532"/>
      <c r="AS130" s="554"/>
      <c r="AT130" s="554"/>
      <c r="AU130" s="554"/>
      <c r="AV130" s="554"/>
      <c r="AW130" s="554"/>
      <c r="AX130" s="554"/>
      <c r="AY130" s="554"/>
      <c r="AZ130" s="554"/>
      <c r="BA130" s="554"/>
      <c r="BB130" s="554"/>
      <c r="BC130" s="554"/>
      <c r="BD130" s="554"/>
      <c r="BE130" s="554"/>
      <c r="BF130" s="554"/>
      <c r="BG130" s="554"/>
      <c r="BH130" s="554"/>
      <c r="BI130" s="554"/>
      <c r="BJ130" s="554"/>
      <c r="BK130" s="554"/>
      <c r="BL130" s="554"/>
      <c r="BM130" s="702"/>
      <c r="BN130" s="702"/>
      <c r="BO130" s="702"/>
      <c r="BP130" s="702"/>
      <c r="BQ130" s="702"/>
      <c r="BR130" s="702"/>
      <c r="BS130" s="702"/>
      <c r="BT130" s="702"/>
      <c r="BU130" s="702"/>
      <c r="BV130" s="702"/>
      <c r="BW130" s="702"/>
      <c r="BX130" s="702"/>
      <c r="BY130" s="702"/>
      <c r="BZ130" s="702"/>
      <c r="CA130" s="702"/>
      <c r="CB130" s="702"/>
      <c r="CC130" s="702"/>
      <c r="CD130" s="702"/>
      <c r="CE130" s="702"/>
      <c r="CF130" s="702"/>
    </row>
    <row r="131" spans="2:84" ht="13.5" customHeight="1">
      <c r="B131" s="2277"/>
      <c r="C131" s="2278"/>
      <c r="D131" s="2278"/>
      <c r="E131" s="2278"/>
      <c r="F131" s="2278"/>
      <c r="G131" s="2278"/>
      <c r="H131" s="2278"/>
      <c r="I131" s="2278"/>
      <c r="J131" s="2279"/>
      <c r="K131" s="2145"/>
      <c r="L131" s="2146"/>
      <c r="M131" s="2146"/>
      <c r="N131" s="2146"/>
      <c r="O131" s="2146"/>
      <c r="P131" s="2146"/>
      <c r="Q131" s="2146"/>
      <c r="R131" s="2146"/>
      <c r="S131" s="2146"/>
      <c r="T131" s="2146"/>
      <c r="U131" s="2147"/>
      <c r="V131" s="521"/>
      <c r="W131" s="526"/>
      <c r="X131" s="522"/>
      <c r="Y131" s="2271"/>
      <c r="Z131" s="2272"/>
      <c r="AA131" s="2272"/>
      <c r="AB131" s="2272"/>
      <c r="AC131" s="2272"/>
      <c r="AD131" s="2272"/>
      <c r="AE131" s="2273"/>
      <c r="AF131" s="2121"/>
      <c r="AG131" s="2122"/>
      <c r="AH131" s="2122"/>
      <c r="AI131" s="2122"/>
      <c r="AJ131" s="2122"/>
      <c r="AK131" s="2122"/>
      <c r="AL131" s="2122"/>
      <c r="AM131" s="2122"/>
      <c r="AN131" s="2122"/>
      <c r="AO131" s="2122"/>
      <c r="AP131" s="2123"/>
      <c r="AQ131" s="532"/>
      <c r="AR131" s="703"/>
      <c r="AS131" s="554"/>
      <c r="AT131" s="554"/>
      <c r="AU131" s="554"/>
      <c r="AV131" s="554"/>
      <c r="AW131" s="554"/>
      <c r="AX131" s="554"/>
      <c r="AY131" s="554"/>
      <c r="AZ131" s="554"/>
      <c r="BA131" s="554"/>
      <c r="BB131" s="554"/>
      <c r="BC131" s="554"/>
      <c r="BD131" s="554"/>
      <c r="BE131" s="554"/>
      <c r="BF131" s="554"/>
      <c r="BG131" s="554"/>
      <c r="BH131" s="554"/>
      <c r="BI131" s="554"/>
      <c r="BJ131" s="554"/>
      <c r="BK131" s="554"/>
      <c r="BL131" s="554"/>
      <c r="BM131" s="554"/>
      <c r="BN131" s="554"/>
      <c r="BO131" s="554"/>
      <c r="BP131" s="554"/>
      <c r="BQ131" s="554"/>
      <c r="BR131" s="554"/>
      <c r="BS131" s="554"/>
      <c r="BT131" s="554"/>
      <c r="BU131" s="554"/>
      <c r="BV131" s="554"/>
      <c r="BW131" s="554"/>
      <c r="BX131" s="554"/>
      <c r="BY131" s="554"/>
      <c r="BZ131" s="554"/>
      <c r="CA131" s="554"/>
      <c r="CB131" s="554"/>
      <c r="CC131" s="554"/>
      <c r="CD131" s="554"/>
      <c r="CE131" s="554"/>
      <c r="CF131" s="554"/>
    </row>
    <row r="132" spans="2:84" ht="13.5" customHeight="1">
      <c r="B132" s="526"/>
      <c r="C132" s="522"/>
      <c r="D132" s="2268" t="s">
        <v>1011</v>
      </c>
      <c r="E132" s="2269"/>
      <c r="F132" s="2269"/>
      <c r="G132" s="2269"/>
      <c r="H132" s="2269"/>
      <c r="I132" s="2269"/>
      <c r="J132" s="2270"/>
      <c r="K132" s="2151"/>
      <c r="L132" s="2152"/>
      <c r="M132" s="2152"/>
      <c r="N132" s="2152"/>
      <c r="O132" s="2152"/>
      <c r="P132" s="2152"/>
      <c r="Q132" s="2152"/>
      <c r="R132" s="2152"/>
      <c r="S132" s="2152"/>
      <c r="T132" s="2152"/>
      <c r="U132" s="2153"/>
      <c r="V132" s="521"/>
      <c r="W132" s="526"/>
      <c r="X132" s="522"/>
      <c r="Y132" s="2268" t="s">
        <v>643</v>
      </c>
      <c r="Z132" s="2269"/>
      <c r="AA132" s="2269"/>
      <c r="AB132" s="2269"/>
      <c r="AC132" s="2269"/>
      <c r="AD132" s="2269"/>
      <c r="AE132" s="2270"/>
      <c r="AF132" s="1989"/>
      <c r="AG132" s="1990"/>
      <c r="AH132" s="1990"/>
      <c r="AI132" s="1990"/>
      <c r="AJ132" s="1990"/>
      <c r="AK132" s="1990"/>
      <c r="AL132" s="1990"/>
      <c r="AM132" s="1990"/>
      <c r="AN132" s="1990"/>
      <c r="AO132" s="1990"/>
      <c r="AP132" s="1991"/>
      <c r="AQ132" s="532"/>
      <c r="AR132" s="704" t="s">
        <v>1023</v>
      </c>
      <c r="AS132" s="584"/>
      <c r="AT132" s="584"/>
      <c r="AU132" s="584"/>
      <c r="AV132" s="584"/>
      <c r="AW132" s="584"/>
      <c r="AX132" s="584"/>
      <c r="AY132" s="584"/>
      <c r="AZ132" s="584"/>
      <c r="BA132" s="584"/>
      <c r="BB132" s="584"/>
      <c r="BC132" s="584"/>
      <c r="BD132" s="584"/>
      <c r="BE132" s="584"/>
      <c r="BF132" s="584"/>
      <c r="BG132" s="584"/>
      <c r="BH132" s="584"/>
      <c r="BI132" s="584"/>
      <c r="BJ132" s="584"/>
      <c r="BK132" s="584"/>
      <c r="BL132" s="584"/>
      <c r="BM132" s="584"/>
      <c r="BN132" s="584"/>
      <c r="BO132" s="584"/>
      <c r="BP132" s="584"/>
      <c r="BQ132" s="584"/>
      <c r="BR132" s="584"/>
      <c r="BS132" s="584"/>
      <c r="BT132" s="584"/>
      <c r="BU132" s="584"/>
      <c r="BV132" s="584"/>
      <c r="BW132" s="584"/>
      <c r="BX132" s="584"/>
      <c r="BY132" s="584"/>
      <c r="BZ132" s="584"/>
      <c r="CA132" s="584"/>
      <c r="CB132" s="584"/>
      <c r="CC132" s="584"/>
      <c r="CD132" s="584"/>
      <c r="CE132" s="584"/>
      <c r="CF132" s="584"/>
    </row>
    <row r="133" spans="2:84" ht="13.5" customHeight="1">
      <c r="B133" s="631"/>
      <c r="C133" s="632"/>
      <c r="D133" s="2280"/>
      <c r="E133" s="2281"/>
      <c r="F133" s="2281"/>
      <c r="G133" s="2281"/>
      <c r="H133" s="2281"/>
      <c r="I133" s="2281"/>
      <c r="J133" s="2282"/>
      <c r="K133" s="2154"/>
      <c r="L133" s="2155"/>
      <c r="M133" s="2155"/>
      <c r="N133" s="2155"/>
      <c r="O133" s="2155"/>
      <c r="P133" s="2155"/>
      <c r="Q133" s="2155"/>
      <c r="R133" s="2155"/>
      <c r="S133" s="2155"/>
      <c r="T133" s="2155"/>
      <c r="U133" s="2156"/>
      <c r="V133" s="521"/>
      <c r="W133" s="631"/>
      <c r="X133" s="632"/>
      <c r="Y133" s="2280"/>
      <c r="Z133" s="2281"/>
      <c r="AA133" s="2281"/>
      <c r="AB133" s="2281"/>
      <c r="AC133" s="2281"/>
      <c r="AD133" s="2281"/>
      <c r="AE133" s="2282"/>
      <c r="AF133" s="1992"/>
      <c r="AG133" s="1993"/>
      <c r="AH133" s="1993"/>
      <c r="AI133" s="1993"/>
      <c r="AJ133" s="1993"/>
      <c r="AK133" s="1993"/>
      <c r="AL133" s="1993"/>
      <c r="AM133" s="1993"/>
      <c r="AN133" s="1993"/>
      <c r="AO133" s="1993"/>
      <c r="AP133" s="1994"/>
      <c r="AQ133" s="532"/>
      <c r="AR133" s="700"/>
      <c r="AS133" s="700"/>
      <c r="AT133" s="700"/>
      <c r="AU133" s="700"/>
      <c r="AV133" s="554"/>
      <c r="AW133" s="554"/>
      <c r="AX133" s="554"/>
      <c r="AY133" s="554"/>
      <c r="AZ133" s="554"/>
      <c r="BA133" s="554"/>
      <c r="BB133" s="554"/>
      <c r="BC133" s="554"/>
      <c r="BD133" s="554"/>
      <c r="BE133" s="554"/>
      <c r="BF133" s="554"/>
      <c r="BG133" s="554"/>
      <c r="BH133" s="554"/>
      <c r="BI133" s="554"/>
      <c r="BJ133" s="554"/>
      <c r="BK133" s="554"/>
      <c r="BL133" s="554"/>
      <c r="BM133" s="554"/>
      <c r="BN133" s="554"/>
      <c r="BO133" s="554"/>
      <c r="BP133" s="554"/>
      <c r="BQ133" s="554"/>
      <c r="BR133" s="554"/>
      <c r="BS133" s="554"/>
      <c r="BT133" s="554"/>
      <c r="BU133" s="554"/>
      <c r="BV133" s="554"/>
      <c r="BW133" s="554"/>
      <c r="BX133" s="554"/>
      <c r="BY133" s="554"/>
      <c r="BZ133" s="554"/>
      <c r="CA133" s="554"/>
      <c r="CB133" s="554"/>
      <c r="CC133" s="554"/>
      <c r="CD133" s="554"/>
      <c r="CE133" s="554"/>
      <c r="CF133" s="554"/>
    </row>
    <row r="134" spans="2:84" ht="13.5" customHeight="1">
      <c r="B134" s="522"/>
      <c r="C134" s="522"/>
      <c r="D134" s="634"/>
      <c r="E134" s="634"/>
      <c r="F134" s="634"/>
      <c r="G134" s="634"/>
      <c r="H134" s="634"/>
      <c r="I134" s="522"/>
      <c r="J134" s="522"/>
      <c r="K134" s="522"/>
      <c r="L134" s="522"/>
      <c r="M134" s="522"/>
      <c r="N134" s="522"/>
      <c r="O134" s="522"/>
      <c r="P134" s="522"/>
      <c r="Q134" s="522"/>
      <c r="R134" s="522"/>
      <c r="S134" s="522"/>
      <c r="T134" s="522"/>
      <c r="U134" s="522"/>
      <c r="V134" s="522"/>
      <c r="W134" s="522"/>
      <c r="X134" s="522"/>
      <c r="Y134" s="634"/>
      <c r="Z134" s="634"/>
      <c r="AA134" s="634"/>
      <c r="AB134" s="634"/>
      <c r="AC134" s="634"/>
      <c r="AD134" s="522"/>
      <c r="AE134" s="522"/>
      <c r="AF134" s="522"/>
      <c r="AG134" s="522"/>
      <c r="AH134" s="522"/>
      <c r="AI134" s="522"/>
      <c r="AJ134" s="522"/>
      <c r="AK134" s="522"/>
      <c r="AL134" s="522"/>
      <c r="AM134" s="522"/>
      <c r="AN134" s="522"/>
      <c r="AO134" s="522"/>
      <c r="AP134" s="522"/>
      <c r="AQ134" s="532"/>
      <c r="AR134" s="703"/>
      <c r="AS134" s="554"/>
      <c r="AT134" s="554"/>
      <c r="AU134" s="554"/>
      <c r="AV134" s="554"/>
      <c r="AW134" s="554"/>
      <c r="AX134" s="554"/>
      <c r="AY134" s="554"/>
      <c r="AZ134" s="554"/>
      <c r="BA134" s="554"/>
      <c r="BB134" s="554"/>
      <c r="BC134" s="554"/>
      <c r="BD134" s="554"/>
      <c r="BE134" s="554"/>
      <c r="BF134" s="554"/>
      <c r="BG134" s="554"/>
      <c r="BH134" s="554"/>
      <c r="BI134" s="554"/>
      <c r="BJ134" s="554"/>
      <c r="BK134" s="554"/>
      <c r="BL134" s="554"/>
      <c r="BM134" s="554"/>
      <c r="BN134" s="554"/>
      <c r="BO134" s="554"/>
      <c r="BP134" s="554"/>
      <c r="BQ134" s="554"/>
      <c r="BR134" s="554"/>
      <c r="BS134" s="554"/>
      <c r="BT134" s="554"/>
      <c r="BU134" s="554"/>
      <c r="BV134" s="554"/>
      <c r="BW134" s="554"/>
      <c r="BX134" s="554"/>
      <c r="BY134" s="554"/>
      <c r="BZ134" s="554"/>
      <c r="CA134" s="554"/>
      <c r="CB134" s="554"/>
      <c r="CC134" s="554"/>
      <c r="CD134" s="554"/>
      <c r="CE134" s="554"/>
      <c r="CF134" s="554"/>
    </row>
    <row r="135" spans="2:84" ht="13.5" customHeight="1">
      <c r="B135" s="2190" t="s">
        <v>1195</v>
      </c>
      <c r="C135" s="2190"/>
      <c r="D135" s="2190"/>
      <c r="E135" s="2190"/>
      <c r="F135" s="2190"/>
      <c r="G135" s="2190"/>
      <c r="H135" s="2190"/>
      <c r="I135" s="2190"/>
      <c r="J135" s="2193" t="s">
        <v>1196</v>
      </c>
      <c r="K135" s="2193"/>
      <c r="L135" s="2193"/>
      <c r="M135" s="2193"/>
      <c r="N135" s="2193"/>
      <c r="O135" s="2193"/>
      <c r="P135" s="1611" t="s">
        <v>1216</v>
      </c>
      <c r="Q135" s="1688"/>
      <c r="R135" s="1688"/>
      <c r="S135" s="1688"/>
      <c r="T135" s="1688"/>
      <c r="U135" s="1688"/>
      <c r="V135" s="1688"/>
      <c r="W135" s="1689"/>
      <c r="X135" s="2162" t="s">
        <v>1196</v>
      </c>
      <c r="Y135" s="2163"/>
      <c r="Z135" s="2163"/>
      <c r="AA135" s="2163"/>
      <c r="AB135" s="2163"/>
      <c r="AC135" s="2164"/>
      <c r="AD135" s="1673" t="s">
        <v>1217</v>
      </c>
      <c r="AE135" s="1688"/>
      <c r="AF135" s="1688"/>
      <c r="AG135" s="1688"/>
      <c r="AH135" s="1688"/>
      <c r="AI135" s="1688"/>
      <c r="AJ135" s="1689"/>
      <c r="AK135" s="2162" t="s">
        <v>1196</v>
      </c>
      <c r="AL135" s="2163"/>
      <c r="AM135" s="2163"/>
      <c r="AN135" s="2163"/>
      <c r="AO135" s="2163"/>
      <c r="AP135" s="2164"/>
      <c r="AQ135" s="532"/>
      <c r="AR135" s="703"/>
      <c r="AS135" s="554"/>
      <c r="AT135" s="554"/>
      <c r="AU135" s="554"/>
      <c r="AV135" s="554"/>
      <c r="AW135" s="554"/>
      <c r="AX135" s="554"/>
      <c r="AY135" s="554"/>
      <c r="AZ135" s="554"/>
      <c r="BA135" s="554"/>
      <c r="BB135" s="554"/>
      <c r="BC135" s="554"/>
      <c r="BD135" s="554"/>
      <c r="BE135" s="554"/>
      <c r="BF135" s="554"/>
      <c r="BG135" s="554"/>
      <c r="BH135" s="554"/>
      <c r="BI135" s="554"/>
      <c r="BJ135" s="554"/>
      <c r="BK135" s="554"/>
      <c r="BL135" s="554"/>
      <c r="BM135" s="554"/>
      <c r="BN135" s="554"/>
      <c r="BO135" s="554"/>
      <c r="BP135" s="554"/>
      <c r="BQ135" s="554"/>
      <c r="BR135" s="554"/>
      <c r="BS135" s="554"/>
      <c r="BT135" s="554"/>
      <c r="BU135" s="554"/>
      <c r="BV135" s="554"/>
      <c r="BW135" s="554"/>
      <c r="BX135" s="554"/>
      <c r="BY135" s="554"/>
      <c r="BZ135" s="554"/>
      <c r="CA135" s="554"/>
      <c r="CB135" s="554"/>
      <c r="CC135" s="554"/>
      <c r="CD135" s="554"/>
      <c r="CE135" s="554"/>
      <c r="CF135" s="554"/>
    </row>
    <row r="136" spans="2:84" ht="13.5" customHeight="1">
      <c r="B136" s="2191"/>
      <c r="C136" s="2191"/>
      <c r="D136" s="2191"/>
      <c r="E136" s="2191"/>
      <c r="F136" s="2191"/>
      <c r="G136" s="2191"/>
      <c r="H136" s="2191"/>
      <c r="I136" s="2191"/>
      <c r="J136" s="2194"/>
      <c r="K136" s="2194"/>
      <c r="L136" s="2194"/>
      <c r="M136" s="2194"/>
      <c r="N136" s="2194"/>
      <c r="O136" s="2194"/>
      <c r="P136" s="1616"/>
      <c r="Q136" s="1616"/>
      <c r="R136" s="1616"/>
      <c r="S136" s="1616"/>
      <c r="T136" s="1616"/>
      <c r="U136" s="1616"/>
      <c r="V136" s="1616"/>
      <c r="W136" s="2172"/>
      <c r="X136" s="2165"/>
      <c r="Y136" s="2166"/>
      <c r="Z136" s="2166"/>
      <c r="AA136" s="2166"/>
      <c r="AB136" s="2166"/>
      <c r="AC136" s="2167"/>
      <c r="AD136" s="2171"/>
      <c r="AE136" s="1616"/>
      <c r="AF136" s="1616"/>
      <c r="AG136" s="1616"/>
      <c r="AH136" s="1616"/>
      <c r="AI136" s="1616"/>
      <c r="AJ136" s="2172"/>
      <c r="AK136" s="2165"/>
      <c r="AL136" s="2166"/>
      <c r="AM136" s="2166"/>
      <c r="AN136" s="2166"/>
      <c r="AO136" s="2166"/>
      <c r="AP136" s="2167"/>
      <c r="AQ136" s="532"/>
    </row>
    <row r="137" spans="2:84" ht="13.5" customHeight="1">
      <c r="B137" s="2192"/>
      <c r="C137" s="2192"/>
      <c r="D137" s="2192"/>
      <c r="E137" s="2192"/>
      <c r="F137" s="2192"/>
      <c r="G137" s="2192"/>
      <c r="H137" s="2192"/>
      <c r="I137" s="2192"/>
      <c r="J137" s="2195"/>
      <c r="K137" s="2195"/>
      <c r="L137" s="2195"/>
      <c r="M137" s="2195"/>
      <c r="N137" s="2195"/>
      <c r="O137" s="2195"/>
      <c r="P137" s="1630"/>
      <c r="Q137" s="1630"/>
      <c r="R137" s="1630"/>
      <c r="S137" s="1630"/>
      <c r="T137" s="1630"/>
      <c r="U137" s="1630"/>
      <c r="V137" s="1630"/>
      <c r="W137" s="2173"/>
      <c r="X137" s="2168"/>
      <c r="Y137" s="2169"/>
      <c r="Z137" s="2169"/>
      <c r="AA137" s="2169"/>
      <c r="AB137" s="2169"/>
      <c r="AC137" s="2170"/>
      <c r="AD137" s="1629"/>
      <c r="AE137" s="1630"/>
      <c r="AF137" s="1630"/>
      <c r="AG137" s="1630"/>
      <c r="AH137" s="1630"/>
      <c r="AI137" s="1630"/>
      <c r="AJ137" s="2173"/>
      <c r="AK137" s="2168"/>
      <c r="AL137" s="2169"/>
      <c r="AM137" s="2169"/>
      <c r="AN137" s="2169"/>
      <c r="AO137" s="2169"/>
      <c r="AP137" s="2170"/>
      <c r="AQ137" s="532"/>
    </row>
  </sheetData>
  <mergeCells count="356">
    <mergeCell ref="D132:J133"/>
    <mergeCell ref="K132:U133"/>
    <mergeCell ref="Y132:AE133"/>
    <mergeCell ref="AF132:AP133"/>
    <mergeCell ref="B135:I137"/>
    <mergeCell ref="J135:O137"/>
    <mergeCell ref="P135:W137"/>
    <mergeCell ref="X135:AC137"/>
    <mergeCell ref="AD135:AJ137"/>
    <mergeCell ref="AK135:AP137"/>
    <mergeCell ref="D128:J129"/>
    <mergeCell ref="K128:U129"/>
    <mergeCell ref="W128:AE129"/>
    <mergeCell ref="AF128:AP129"/>
    <mergeCell ref="AV128:CF129"/>
    <mergeCell ref="B130:J131"/>
    <mergeCell ref="K130:U131"/>
    <mergeCell ref="Y130:AE131"/>
    <mergeCell ref="AF130:AP131"/>
    <mergeCell ref="BF124:BM126"/>
    <mergeCell ref="BN124:BS126"/>
    <mergeCell ref="BT124:BZ126"/>
    <mergeCell ref="CA124:CF126"/>
    <mergeCell ref="B126:J127"/>
    <mergeCell ref="K126:U127"/>
    <mergeCell ref="W126:AE127"/>
    <mergeCell ref="AF126:AP127"/>
    <mergeCell ref="D124:J125"/>
    <mergeCell ref="K124:U125"/>
    <mergeCell ref="W124:AE125"/>
    <mergeCell ref="AF124:AP125"/>
    <mergeCell ref="AR124:AY126"/>
    <mergeCell ref="AZ124:BE126"/>
    <mergeCell ref="BA113:BK114"/>
    <mergeCell ref="BO121:BU122"/>
    <mergeCell ref="BV121:CF122"/>
    <mergeCell ref="B122:J123"/>
    <mergeCell ref="K122:U123"/>
    <mergeCell ref="W122:AE123"/>
    <mergeCell ref="AF122:AP123"/>
    <mergeCell ref="O119:U120"/>
    <mergeCell ref="V119:AC120"/>
    <mergeCell ref="AD119:AJ120"/>
    <mergeCell ref="AK119:AP120"/>
    <mergeCell ref="BO119:BU120"/>
    <mergeCell ref="BV119:CF120"/>
    <mergeCell ref="BT108:BZ109"/>
    <mergeCell ref="C106:G111"/>
    <mergeCell ref="BV115:CF116"/>
    <mergeCell ref="I117:N120"/>
    <mergeCell ref="O117:U118"/>
    <mergeCell ref="V117:AC118"/>
    <mergeCell ref="AD117:AJ118"/>
    <mergeCell ref="AK117:AP118"/>
    <mergeCell ref="AT117:AZ118"/>
    <mergeCell ref="BA117:BK118"/>
    <mergeCell ref="BM117:BU118"/>
    <mergeCell ref="BV117:CF118"/>
    <mergeCell ref="O115:X116"/>
    <mergeCell ref="Y115:AG116"/>
    <mergeCell ref="AH115:AP116"/>
    <mergeCell ref="AR115:AZ116"/>
    <mergeCell ref="BA115:BK116"/>
    <mergeCell ref="BM115:BU116"/>
    <mergeCell ref="C113:G120"/>
    <mergeCell ref="J113:M116"/>
    <mergeCell ref="O113:X114"/>
    <mergeCell ref="Y113:AG114"/>
    <mergeCell ref="AH113:AP114"/>
    <mergeCell ref="AT113:AZ114"/>
    <mergeCell ref="BE106:BK107"/>
    <mergeCell ref="C98:G100"/>
    <mergeCell ref="I98:AP100"/>
    <mergeCell ref="BI98:BM98"/>
    <mergeCell ref="AY99:BH100"/>
    <mergeCell ref="BM113:BU114"/>
    <mergeCell ref="BV113:CF114"/>
    <mergeCell ref="CA108:CF109"/>
    <mergeCell ref="S109:W109"/>
    <mergeCell ref="I110:R111"/>
    <mergeCell ref="S110:W110"/>
    <mergeCell ref="X110:AF111"/>
    <mergeCell ref="AG110:AP111"/>
    <mergeCell ref="S111:W111"/>
    <mergeCell ref="AR111:AZ112"/>
    <mergeCell ref="BA111:BK112"/>
    <mergeCell ref="BM111:BU112"/>
    <mergeCell ref="BV111:CF112"/>
    <mergeCell ref="I108:R109"/>
    <mergeCell ref="S108:W108"/>
    <mergeCell ref="X108:AF109"/>
    <mergeCell ref="AG108:AP109"/>
    <mergeCell ref="BE108:BK109"/>
    <mergeCell ref="BL108:BS109"/>
    <mergeCell ref="BX102:CF103"/>
    <mergeCell ref="C103:G104"/>
    <mergeCell ref="I103:V104"/>
    <mergeCell ref="AD103:AP104"/>
    <mergeCell ref="BE104:BN105"/>
    <mergeCell ref="BO104:BW105"/>
    <mergeCell ref="BX104:CF105"/>
    <mergeCell ref="BW99:CF100"/>
    <mergeCell ref="BI100:BM100"/>
    <mergeCell ref="C101:G102"/>
    <mergeCell ref="I101:V102"/>
    <mergeCell ref="X101:AB104"/>
    <mergeCell ref="AD101:AP102"/>
    <mergeCell ref="AS102:AW109"/>
    <mergeCell ref="AZ102:BC105"/>
    <mergeCell ref="BE102:BN103"/>
    <mergeCell ref="BO102:BW103"/>
    <mergeCell ref="BL106:BS107"/>
    <mergeCell ref="BT106:BZ107"/>
    <mergeCell ref="CA106:CF107"/>
    <mergeCell ref="I106:R107"/>
    <mergeCell ref="S106:AF107"/>
    <mergeCell ref="AG106:AP107"/>
    <mergeCell ref="AY106:BD109"/>
    <mergeCell ref="AD93:AP93"/>
    <mergeCell ref="Y95:AB95"/>
    <mergeCell ref="AD95:AP95"/>
    <mergeCell ref="AS95:AW100"/>
    <mergeCell ref="AY95:BH96"/>
    <mergeCell ref="BI95:BV96"/>
    <mergeCell ref="BI99:BM99"/>
    <mergeCell ref="BN99:BV100"/>
    <mergeCell ref="C90:G93"/>
    <mergeCell ref="I90:V93"/>
    <mergeCell ref="AS90:AW91"/>
    <mergeCell ref="AY90:BL91"/>
    <mergeCell ref="BN90:BR93"/>
    <mergeCell ref="BT90:CF93"/>
    <mergeCell ref="AD91:AP91"/>
    <mergeCell ref="Y92:AB93"/>
    <mergeCell ref="AS92:AW93"/>
    <mergeCell ref="AY92:BL93"/>
    <mergeCell ref="BW95:CF96"/>
    <mergeCell ref="C96:AP97"/>
    <mergeCell ref="AY97:BH98"/>
    <mergeCell ref="BI97:BM97"/>
    <mergeCell ref="BN97:BV98"/>
    <mergeCell ref="BW97:CF98"/>
    <mergeCell ref="AR79:BB80"/>
    <mergeCell ref="B80:AP81"/>
    <mergeCell ref="BC80:CF80"/>
    <mergeCell ref="AS81:AW83"/>
    <mergeCell ref="AY81:BL83"/>
    <mergeCell ref="BN81:BR83"/>
    <mergeCell ref="BT81:CF83"/>
    <mergeCell ref="C83:G84"/>
    <mergeCell ref="AS84:AW86"/>
    <mergeCell ref="AY84:CF85"/>
    <mergeCell ref="X85:AF85"/>
    <mergeCell ref="C86:G87"/>
    <mergeCell ref="AY86:CF86"/>
    <mergeCell ref="H87:V87"/>
    <mergeCell ref="Y87:AB87"/>
    <mergeCell ref="AD87:AP87"/>
    <mergeCell ref="AS87:AW89"/>
    <mergeCell ref="AY87:CF89"/>
    <mergeCell ref="AD89:AP89"/>
    <mergeCell ref="B64:I66"/>
    <mergeCell ref="J64:O66"/>
    <mergeCell ref="P64:W66"/>
    <mergeCell ref="X64:AC66"/>
    <mergeCell ref="AD64:AJ66"/>
    <mergeCell ref="AK64:AP66"/>
    <mergeCell ref="AV57:CF58"/>
    <mergeCell ref="D59:H60"/>
    <mergeCell ref="I59:V60"/>
    <mergeCell ref="Y59:AC60"/>
    <mergeCell ref="AD59:AP60"/>
    <mergeCell ref="AV60:CF61"/>
    <mergeCell ref="D61:H62"/>
    <mergeCell ref="I61:V62"/>
    <mergeCell ref="Y61:AC62"/>
    <mergeCell ref="AD61:AP62"/>
    <mergeCell ref="C55:G56"/>
    <mergeCell ref="I55:V56"/>
    <mergeCell ref="X55:AB56"/>
    <mergeCell ref="AD55:AP56"/>
    <mergeCell ref="C57:G58"/>
    <mergeCell ref="I57:V58"/>
    <mergeCell ref="X57:AB58"/>
    <mergeCell ref="AD57:AP58"/>
    <mergeCell ref="BF52:BM54"/>
    <mergeCell ref="BN52:BS54"/>
    <mergeCell ref="BT52:BZ54"/>
    <mergeCell ref="CA52:CF54"/>
    <mergeCell ref="C53:G54"/>
    <mergeCell ref="I53:V54"/>
    <mergeCell ref="X53:AB54"/>
    <mergeCell ref="AD53:AP54"/>
    <mergeCell ref="C51:G52"/>
    <mergeCell ref="I51:V52"/>
    <mergeCell ref="X51:AB52"/>
    <mergeCell ref="AD51:AP52"/>
    <mergeCell ref="AR52:AY54"/>
    <mergeCell ref="AZ52:BE54"/>
    <mergeCell ref="C49:G50"/>
    <mergeCell ref="I49:V50"/>
    <mergeCell ref="X49:AB50"/>
    <mergeCell ref="AD49:AP50"/>
    <mergeCell ref="BO49:BU50"/>
    <mergeCell ref="BV49:CF50"/>
    <mergeCell ref="C46:G47"/>
    <mergeCell ref="I46:V47"/>
    <mergeCell ref="X46:AB47"/>
    <mergeCell ref="AD46:AP47"/>
    <mergeCell ref="BO47:BU48"/>
    <mergeCell ref="BV47:CF48"/>
    <mergeCell ref="BM43:BU44"/>
    <mergeCell ref="BV43:CF44"/>
    <mergeCell ref="AT45:AZ46"/>
    <mergeCell ref="BA45:BK46"/>
    <mergeCell ref="BM45:BU46"/>
    <mergeCell ref="BV45:CF46"/>
    <mergeCell ref="BA41:BK42"/>
    <mergeCell ref="BM41:BU42"/>
    <mergeCell ref="BV41:CF42"/>
    <mergeCell ref="O43:R44"/>
    <mergeCell ref="S43:Y44"/>
    <mergeCell ref="Z43:AE44"/>
    <mergeCell ref="AF43:AK44"/>
    <mergeCell ref="AL43:AP44"/>
    <mergeCell ref="AR43:AZ44"/>
    <mergeCell ref="BA43:BK44"/>
    <mergeCell ref="AR39:AZ40"/>
    <mergeCell ref="BA39:BK40"/>
    <mergeCell ref="I39:N44"/>
    <mergeCell ref="O39:R40"/>
    <mergeCell ref="S39:Y40"/>
    <mergeCell ref="Z39:AE40"/>
    <mergeCell ref="AF39:AK40"/>
    <mergeCell ref="AL39:AP40"/>
    <mergeCell ref="CA34:CF35"/>
    <mergeCell ref="C35:G44"/>
    <mergeCell ref="J35:M38"/>
    <mergeCell ref="O35:X36"/>
    <mergeCell ref="Y35:AG36"/>
    <mergeCell ref="AH35:AP36"/>
    <mergeCell ref="BE36:BK37"/>
    <mergeCell ref="BL36:BS37"/>
    <mergeCell ref="BT36:BZ37"/>
    <mergeCell ref="CA36:CF37"/>
    <mergeCell ref="BM39:BU40"/>
    <mergeCell ref="BV39:CF40"/>
    <mergeCell ref="O41:R42"/>
    <mergeCell ref="S41:Y42"/>
    <mergeCell ref="Z41:AE42"/>
    <mergeCell ref="AF41:AK42"/>
    <mergeCell ref="AL41:AP42"/>
    <mergeCell ref="AT41:AZ42"/>
    <mergeCell ref="BI28:BM28"/>
    <mergeCell ref="J30:M31"/>
    <mergeCell ref="O30:AC31"/>
    <mergeCell ref="J32:M33"/>
    <mergeCell ref="O32:AC33"/>
    <mergeCell ref="AD32:AP33"/>
    <mergeCell ref="BE32:BN33"/>
    <mergeCell ref="BO32:BW33"/>
    <mergeCell ref="BX32:CF33"/>
    <mergeCell ref="AD30:AP31"/>
    <mergeCell ref="AS30:AW37"/>
    <mergeCell ref="AZ30:BC33"/>
    <mergeCell ref="BE30:BN31"/>
    <mergeCell ref="BO30:BW31"/>
    <mergeCell ref="BX30:CF31"/>
    <mergeCell ref="AY34:BD37"/>
    <mergeCell ref="BE34:BK35"/>
    <mergeCell ref="BL34:BS35"/>
    <mergeCell ref="BT34:BZ35"/>
    <mergeCell ref="O37:X38"/>
    <mergeCell ref="Y37:AG38"/>
    <mergeCell ref="AH37:AP38"/>
    <mergeCell ref="BI23:BV24"/>
    <mergeCell ref="BW23:CF24"/>
    <mergeCell ref="C25:G26"/>
    <mergeCell ref="I25:V26"/>
    <mergeCell ref="AD25:AP26"/>
    <mergeCell ref="AY25:BH26"/>
    <mergeCell ref="BI25:BM25"/>
    <mergeCell ref="BN25:BV26"/>
    <mergeCell ref="BW25:CF26"/>
    <mergeCell ref="BI26:BM26"/>
    <mergeCell ref="C23:G24"/>
    <mergeCell ref="I23:V24"/>
    <mergeCell ref="X23:AB26"/>
    <mergeCell ref="AD23:AP24"/>
    <mergeCell ref="AS23:AW28"/>
    <mergeCell ref="AY23:BH24"/>
    <mergeCell ref="AY27:BH28"/>
    <mergeCell ref="BI27:BM27"/>
    <mergeCell ref="BN27:BV28"/>
    <mergeCell ref="BW27:CF28"/>
    <mergeCell ref="C28:G33"/>
    <mergeCell ref="J28:M29"/>
    <mergeCell ref="O28:AC29"/>
    <mergeCell ref="AD28:AP29"/>
    <mergeCell ref="AS16:AW17"/>
    <mergeCell ref="AY16:BL17"/>
    <mergeCell ref="BN16:BR17"/>
    <mergeCell ref="BT16:BY17"/>
    <mergeCell ref="BZ16:CF17"/>
    <mergeCell ref="BV19:CA19"/>
    <mergeCell ref="C20:G22"/>
    <mergeCell ref="I20:AP22"/>
    <mergeCell ref="AT20:AW20"/>
    <mergeCell ref="AZ20:BB20"/>
    <mergeCell ref="BC20:BF20"/>
    <mergeCell ref="BG20:BJ20"/>
    <mergeCell ref="BN20:BQ20"/>
    <mergeCell ref="BV20:CA20"/>
    <mergeCell ref="BN21:BR21"/>
    <mergeCell ref="C17:G19"/>
    <mergeCell ref="I17:AP19"/>
    <mergeCell ref="BN18:BQ18"/>
    <mergeCell ref="AS19:AW19"/>
    <mergeCell ref="AZ19:BB19"/>
    <mergeCell ref="BC19:BF19"/>
    <mergeCell ref="BG19:BJ19"/>
    <mergeCell ref="BN19:BQ19"/>
    <mergeCell ref="AY11:CF13"/>
    <mergeCell ref="I12:R13"/>
    <mergeCell ref="S12:W12"/>
    <mergeCell ref="X12:AF13"/>
    <mergeCell ref="AG12:AP13"/>
    <mergeCell ref="S13:W13"/>
    <mergeCell ref="BN14:BR15"/>
    <mergeCell ref="BT14:CF14"/>
    <mergeCell ref="S15:W15"/>
    <mergeCell ref="BT15:CF15"/>
    <mergeCell ref="B3:AP4"/>
    <mergeCell ref="AR3:CF4"/>
    <mergeCell ref="AS5:AW7"/>
    <mergeCell ref="AY5:BL7"/>
    <mergeCell ref="BN5:BR7"/>
    <mergeCell ref="BT5:CF7"/>
    <mergeCell ref="B6:K6"/>
    <mergeCell ref="L6:AL6"/>
    <mergeCell ref="B8:K8"/>
    <mergeCell ref="L8:AL8"/>
    <mergeCell ref="AS8:AW10"/>
    <mergeCell ref="AY8:CF9"/>
    <mergeCell ref="C10:G15"/>
    <mergeCell ref="I10:R11"/>
    <mergeCell ref="S10:AF11"/>
    <mergeCell ref="AG10:AP11"/>
    <mergeCell ref="AY10:CF10"/>
    <mergeCell ref="AS11:AW13"/>
    <mergeCell ref="I14:R15"/>
    <mergeCell ref="S14:W14"/>
    <mergeCell ref="X14:AF15"/>
    <mergeCell ref="AG14:AP15"/>
    <mergeCell ref="AS14:AW15"/>
    <mergeCell ref="AY14:BL15"/>
  </mergeCells>
  <phoneticPr fontId="13"/>
  <printOptions horizontalCentered="1"/>
  <pageMargins left="1.4173228346456694" right="0.6692913385826772" top="0.51181102362204722" bottom="0.35433070866141736" header="0.51181102362204722" footer="0.31496062992125984"/>
  <pageSetup paperSize="8" scale="83" fitToHeight="2" orientation="landscape" r:id="rId1"/>
  <headerFooter alignWithMargins="0"/>
  <rowBreaks count="1" manualBreakCount="1">
    <brk id="77"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Y94"/>
  <sheetViews>
    <sheetView showGridLines="0" view="pageBreakPreview" zoomScale="80" zoomScaleNormal="100" zoomScaleSheetLayoutView="80" workbookViewId="0">
      <selection activeCell="Z3" sqref="Z3"/>
    </sheetView>
  </sheetViews>
  <sheetFormatPr defaultRowHeight="13.5"/>
  <cols>
    <col min="1" max="1" width="4.625" style="732" customWidth="1"/>
    <col min="2" max="5" width="5.625" style="732" customWidth="1"/>
    <col min="6" max="8" width="2.625" style="732" customWidth="1"/>
    <col min="9" max="9" width="4.625" style="732" customWidth="1"/>
    <col min="10" max="12" width="6.625" style="732" customWidth="1"/>
    <col min="13" max="13" width="13.5" style="732" customWidth="1"/>
    <col min="14" max="15" width="13.75" style="732" customWidth="1"/>
    <col min="16" max="16" width="17.625" style="732" customWidth="1"/>
    <col min="17" max="17" width="3.875" style="732" customWidth="1"/>
    <col min="18" max="18" width="2.375" style="732" customWidth="1"/>
    <col min="19" max="19" width="2.5" style="732" customWidth="1"/>
    <col min="20" max="20" width="5.625" style="732" customWidth="1"/>
    <col min="21" max="21" width="4.25" style="732" customWidth="1"/>
    <col min="22" max="22" width="17.625" style="732" customWidth="1"/>
    <col min="23" max="23" width="12.625" style="732" customWidth="1"/>
    <col min="24" max="24" width="10.625" style="732" customWidth="1"/>
    <col min="25" max="25" width="12.125" style="734" customWidth="1"/>
    <col min="26" max="256" width="9" style="734"/>
    <col min="257" max="257" width="4.625" style="734" customWidth="1"/>
    <col min="258" max="261" width="5.625" style="734" customWidth="1"/>
    <col min="262" max="264" width="2.625" style="734" customWidth="1"/>
    <col min="265" max="265" width="4.625" style="734" customWidth="1"/>
    <col min="266" max="268" width="6.625" style="734" customWidth="1"/>
    <col min="269" max="269" width="13.5" style="734" customWidth="1"/>
    <col min="270" max="271" width="13.75" style="734" customWidth="1"/>
    <col min="272" max="272" width="17.625" style="734" customWidth="1"/>
    <col min="273" max="273" width="3.875" style="734" customWidth="1"/>
    <col min="274" max="274" width="2.375" style="734" customWidth="1"/>
    <col min="275" max="275" width="2.5" style="734" customWidth="1"/>
    <col min="276" max="276" width="5.625" style="734" customWidth="1"/>
    <col min="277" max="277" width="4.25" style="734" customWidth="1"/>
    <col min="278" max="278" width="17.625" style="734" customWidth="1"/>
    <col min="279" max="279" width="12.625" style="734" customWidth="1"/>
    <col min="280" max="280" width="10.625" style="734" customWidth="1"/>
    <col min="281" max="281" width="12.125" style="734" customWidth="1"/>
    <col min="282" max="512" width="9" style="734"/>
    <col min="513" max="513" width="4.625" style="734" customWidth="1"/>
    <col min="514" max="517" width="5.625" style="734" customWidth="1"/>
    <col min="518" max="520" width="2.625" style="734" customWidth="1"/>
    <col min="521" max="521" width="4.625" style="734" customWidth="1"/>
    <col min="522" max="524" width="6.625" style="734" customWidth="1"/>
    <col min="525" max="525" width="13.5" style="734" customWidth="1"/>
    <col min="526" max="527" width="13.75" style="734" customWidth="1"/>
    <col min="528" max="528" width="17.625" style="734" customWidth="1"/>
    <col min="529" max="529" width="3.875" style="734" customWidth="1"/>
    <col min="530" max="530" width="2.375" style="734" customWidth="1"/>
    <col min="531" max="531" width="2.5" style="734" customWidth="1"/>
    <col min="532" max="532" width="5.625" style="734" customWidth="1"/>
    <col min="533" max="533" width="4.25" style="734" customWidth="1"/>
    <col min="534" max="534" width="17.625" style="734" customWidth="1"/>
    <col min="535" max="535" width="12.625" style="734" customWidth="1"/>
    <col min="536" max="536" width="10.625" style="734" customWidth="1"/>
    <col min="537" max="537" width="12.125" style="734" customWidth="1"/>
    <col min="538" max="768" width="9" style="734"/>
    <col min="769" max="769" width="4.625" style="734" customWidth="1"/>
    <col min="770" max="773" width="5.625" style="734" customWidth="1"/>
    <col min="774" max="776" width="2.625" style="734" customWidth="1"/>
    <col min="777" max="777" width="4.625" style="734" customWidth="1"/>
    <col min="778" max="780" width="6.625" style="734" customWidth="1"/>
    <col min="781" max="781" width="13.5" style="734" customWidth="1"/>
    <col min="782" max="783" width="13.75" style="734" customWidth="1"/>
    <col min="784" max="784" width="17.625" style="734" customWidth="1"/>
    <col min="785" max="785" width="3.875" style="734" customWidth="1"/>
    <col min="786" max="786" width="2.375" style="734" customWidth="1"/>
    <col min="787" max="787" width="2.5" style="734" customWidth="1"/>
    <col min="788" max="788" width="5.625" style="734" customWidth="1"/>
    <col min="789" max="789" width="4.25" style="734" customWidth="1"/>
    <col min="790" max="790" width="17.625" style="734" customWidth="1"/>
    <col min="791" max="791" width="12.625" style="734" customWidth="1"/>
    <col min="792" max="792" width="10.625" style="734" customWidth="1"/>
    <col min="793" max="793" width="12.125" style="734" customWidth="1"/>
    <col min="794" max="1024" width="9" style="734"/>
    <col min="1025" max="1025" width="4.625" style="734" customWidth="1"/>
    <col min="1026" max="1029" width="5.625" style="734" customWidth="1"/>
    <col min="1030" max="1032" width="2.625" style="734" customWidth="1"/>
    <col min="1033" max="1033" width="4.625" style="734" customWidth="1"/>
    <col min="1034" max="1036" width="6.625" style="734" customWidth="1"/>
    <col min="1037" max="1037" width="13.5" style="734" customWidth="1"/>
    <col min="1038" max="1039" width="13.75" style="734" customWidth="1"/>
    <col min="1040" max="1040" width="17.625" style="734" customWidth="1"/>
    <col min="1041" max="1041" width="3.875" style="734" customWidth="1"/>
    <col min="1042" max="1042" width="2.375" style="734" customWidth="1"/>
    <col min="1043" max="1043" width="2.5" style="734" customWidth="1"/>
    <col min="1044" max="1044" width="5.625" style="734" customWidth="1"/>
    <col min="1045" max="1045" width="4.25" style="734" customWidth="1"/>
    <col min="1046" max="1046" width="17.625" style="734" customWidth="1"/>
    <col min="1047" max="1047" width="12.625" style="734" customWidth="1"/>
    <col min="1048" max="1048" width="10.625" style="734" customWidth="1"/>
    <col min="1049" max="1049" width="12.125" style="734" customWidth="1"/>
    <col min="1050" max="1280" width="9" style="734"/>
    <col min="1281" max="1281" width="4.625" style="734" customWidth="1"/>
    <col min="1282" max="1285" width="5.625" style="734" customWidth="1"/>
    <col min="1286" max="1288" width="2.625" style="734" customWidth="1"/>
    <col min="1289" max="1289" width="4.625" style="734" customWidth="1"/>
    <col min="1290" max="1292" width="6.625" style="734" customWidth="1"/>
    <col min="1293" max="1293" width="13.5" style="734" customWidth="1"/>
    <col min="1294" max="1295" width="13.75" style="734" customWidth="1"/>
    <col min="1296" max="1296" width="17.625" style="734" customWidth="1"/>
    <col min="1297" max="1297" width="3.875" style="734" customWidth="1"/>
    <col min="1298" max="1298" width="2.375" style="734" customWidth="1"/>
    <col min="1299" max="1299" width="2.5" style="734" customWidth="1"/>
    <col min="1300" max="1300" width="5.625" style="734" customWidth="1"/>
    <col min="1301" max="1301" width="4.25" style="734" customWidth="1"/>
    <col min="1302" max="1302" width="17.625" style="734" customWidth="1"/>
    <col min="1303" max="1303" width="12.625" style="734" customWidth="1"/>
    <col min="1304" max="1304" width="10.625" style="734" customWidth="1"/>
    <col min="1305" max="1305" width="12.125" style="734" customWidth="1"/>
    <col min="1306" max="1536" width="9" style="734"/>
    <col min="1537" max="1537" width="4.625" style="734" customWidth="1"/>
    <col min="1538" max="1541" width="5.625" style="734" customWidth="1"/>
    <col min="1542" max="1544" width="2.625" style="734" customWidth="1"/>
    <col min="1545" max="1545" width="4.625" style="734" customWidth="1"/>
    <col min="1546" max="1548" width="6.625" style="734" customWidth="1"/>
    <col min="1549" max="1549" width="13.5" style="734" customWidth="1"/>
    <col min="1550" max="1551" width="13.75" style="734" customWidth="1"/>
    <col min="1552" max="1552" width="17.625" style="734" customWidth="1"/>
    <col min="1553" max="1553" width="3.875" style="734" customWidth="1"/>
    <col min="1554" max="1554" width="2.375" style="734" customWidth="1"/>
    <col min="1555" max="1555" width="2.5" style="734" customWidth="1"/>
    <col min="1556" max="1556" width="5.625" style="734" customWidth="1"/>
    <col min="1557" max="1557" width="4.25" style="734" customWidth="1"/>
    <col min="1558" max="1558" width="17.625" style="734" customWidth="1"/>
    <col min="1559" max="1559" width="12.625" style="734" customWidth="1"/>
    <col min="1560" max="1560" width="10.625" style="734" customWidth="1"/>
    <col min="1561" max="1561" width="12.125" style="734" customWidth="1"/>
    <col min="1562" max="1792" width="9" style="734"/>
    <col min="1793" max="1793" width="4.625" style="734" customWidth="1"/>
    <col min="1794" max="1797" width="5.625" style="734" customWidth="1"/>
    <col min="1798" max="1800" width="2.625" style="734" customWidth="1"/>
    <col min="1801" max="1801" width="4.625" style="734" customWidth="1"/>
    <col min="1802" max="1804" width="6.625" style="734" customWidth="1"/>
    <col min="1805" max="1805" width="13.5" style="734" customWidth="1"/>
    <col min="1806" max="1807" width="13.75" style="734" customWidth="1"/>
    <col min="1808" max="1808" width="17.625" style="734" customWidth="1"/>
    <col min="1809" max="1809" width="3.875" style="734" customWidth="1"/>
    <col min="1810" max="1810" width="2.375" style="734" customWidth="1"/>
    <col min="1811" max="1811" width="2.5" style="734" customWidth="1"/>
    <col min="1812" max="1812" width="5.625" style="734" customWidth="1"/>
    <col min="1813" max="1813" width="4.25" style="734" customWidth="1"/>
    <col min="1814" max="1814" width="17.625" style="734" customWidth="1"/>
    <col min="1815" max="1815" width="12.625" style="734" customWidth="1"/>
    <col min="1816" max="1816" width="10.625" style="734" customWidth="1"/>
    <col min="1817" max="1817" width="12.125" style="734" customWidth="1"/>
    <col min="1818" max="2048" width="9" style="734"/>
    <col min="2049" max="2049" width="4.625" style="734" customWidth="1"/>
    <col min="2050" max="2053" width="5.625" style="734" customWidth="1"/>
    <col min="2054" max="2056" width="2.625" style="734" customWidth="1"/>
    <col min="2057" max="2057" width="4.625" style="734" customWidth="1"/>
    <col min="2058" max="2060" width="6.625" style="734" customWidth="1"/>
    <col min="2061" max="2061" width="13.5" style="734" customWidth="1"/>
    <col min="2062" max="2063" width="13.75" style="734" customWidth="1"/>
    <col min="2064" max="2064" width="17.625" style="734" customWidth="1"/>
    <col min="2065" max="2065" width="3.875" style="734" customWidth="1"/>
    <col min="2066" max="2066" width="2.375" style="734" customWidth="1"/>
    <col min="2067" max="2067" width="2.5" style="734" customWidth="1"/>
    <col min="2068" max="2068" width="5.625" style="734" customWidth="1"/>
    <col min="2069" max="2069" width="4.25" style="734" customWidth="1"/>
    <col min="2070" max="2070" width="17.625" style="734" customWidth="1"/>
    <col min="2071" max="2071" width="12.625" style="734" customWidth="1"/>
    <col min="2072" max="2072" width="10.625" style="734" customWidth="1"/>
    <col min="2073" max="2073" width="12.125" style="734" customWidth="1"/>
    <col min="2074" max="2304" width="9" style="734"/>
    <col min="2305" max="2305" width="4.625" style="734" customWidth="1"/>
    <col min="2306" max="2309" width="5.625" style="734" customWidth="1"/>
    <col min="2310" max="2312" width="2.625" style="734" customWidth="1"/>
    <col min="2313" max="2313" width="4.625" style="734" customWidth="1"/>
    <col min="2314" max="2316" width="6.625" style="734" customWidth="1"/>
    <col min="2317" max="2317" width="13.5" style="734" customWidth="1"/>
    <col min="2318" max="2319" width="13.75" style="734" customWidth="1"/>
    <col min="2320" max="2320" width="17.625" style="734" customWidth="1"/>
    <col min="2321" max="2321" width="3.875" style="734" customWidth="1"/>
    <col min="2322" max="2322" width="2.375" style="734" customWidth="1"/>
    <col min="2323" max="2323" width="2.5" style="734" customWidth="1"/>
    <col min="2324" max="2324" width="5.625" style="734" customWidth="1"/>
    <col min="2325" max="2325" width="4.25" style="734" customWidth="1"/>
    <col min="2326" max="2326" width="17.625" style="734" customWidth="1"/>
    <col min="2327" max="2327" width="12.625" style="734" customWidth="1"/>
    <col min="2328" max="2328" width="10.625" style="734" customWidth="1"/>
    <col min="2329" max="2329" width="12.125" style="734" customWidth="1"/>
    <col min="2330" max="2560" width="9" style="734"/>
    <col min="2561" max="2561" width="4.625" style="734" customWidth="1"/>
    <col min="2562" max="2565" width="5.625" style="734" customWidth="1"/>
    <col min="2566" max="2568" width="2.625" style="734" customWidth="1"/>
    <col min="2569" max="2569" width="4.625" style="734" customWidth="1"/>
    <col min="2570" max="2572" width="6.625" style="734" customWidth="1"/>
    <col min="2573" max="2573" width="13.5" style="734" customWidth="1"/>
    <col min="2574" max="2575" width="13.75" style="734" customWidth="1"/>
    <col min="2576" max="2576" width="17.625" style="734" customWidth="1"/>
    <col min="2577" max="2577" width="3.875" style="734" customWidth="1"/>
    <col min="2578" max="2578" width="2.375" style="734" customWidth="1"/>
    <col min="2579" max="2579" width="2.5" style="734" customWidth="1"/>
    <col min="2580" max="2580" width="5.625" style="734" customWidth="1"/>
    <col min="2581" max="2581" width="4.25" style="734" customWidth="1"/>
    <col min="2582" max="2582" width="17.625" style="734" customWidth="1"/>
    <col min="2583" max="2583" width="12.625" style="734" customWidth="1"/>
    <col min="2584" max="2584" width="10.625" style="734" customWidth="1"/>
    <col min="2585" max="2585" width="12.125" style="734" customWidth="1"/>
    <col min="2586" max="2816" width="9" style="734"/>
    <col min="2817" max="2817" width="4.625" style="734" customWidth="1"/>
    <col min="2818" max="2821" width="5.625" style="734" customWidth="1"/>
    <col min="2822" max="2824" width="2.625" style="734" customWidth="1"/>
    <col min="2825" max="2825" width="4.625" style="734" customWidth="1"/>
    <col min="2826" max="2828" width="6.625" style="734" customWidth="1"/>
    <col min="2829" max="2829" width="13.5" style="734" customWidth="1"/>
    <col min="2830" max="2831" width="13.75" style="734" customWidth="1"/>
    <col min="2832" max="2832" width="17.625" style="734" customWidth="1"/>
    <col min="2833" max="2833" width="3.875" style="734" customWidth="1"/>
    <col min="2834" max="2834" width="2.375" style="734" customWidth="1"/>
    <col min="2835" max="2835" width="2.5" style="734" customWidth="1"/>
    <col min="2836" max="2836" width="5.625" style="734" customWidth="1"/>
    <col min="2837" max="2837" width="4.25" style="734" customWidth="1"/>
    <col min="2838" max="2838" width="17.625" style="734" customWidth="1"/>
    <col min="2839" max="2839" width="12.625" style="734" customWidth="1"/>
    <col min="2840" max="2840" width="10.625" style="734" customWidth="1"/>
    <col min="2841" max="2841" width="12.125" style="734" customWidth="1"/>
    <col min="2842" max="3072" width="9" style="734"/>
    <col min="3073" max="3073" width="4.625" style="734" customWidth="1"/>
    <col min="3074" max="3077" width="5.625" style="734" customWidth="1"/>
    <col min="3078" max="3080" width="2.625" style="734" customWidth="1"/>
    <col min="3081" max="3081" width="4.625" style="734" customWidth="1"/>
    <col min="3082" max="3084" width="6.625" style="734" customWidth="1"/>
    <col min="3085" max="3085" width="13.5" style="734" customWidth="1"/>
    <col min="3086" max="3087" width="13.75" style="734" customWidth="1"/>
    <col min="3088" max="3088" width="17.625" style="734" customWidth="1"/>
    <col min="3089" max="3089" width="3.875" style="734" customWidth="1"/>
    <col min="3090" max="3090" width="2.375" style="734" customWidth="1"/>
    <col min="3091" max="3091" width="2.5" style="734" customWidth="1"/>
    <col min="3092" max="3092" width="5.625" style="734" customWidth="1"/>
    <col min="3093" max="3093" width="4.25" style="734" customWidth="1"/>
    <col min="3094" max="3094" width="17.625" style="734" customWidth="1"/>
    <col min="3095" max="3095" width="12.625" style="734" customWidth="1"/>
    <col min="3096" max="3096" width="10.625" style="734" customWidth="1"/>
    <col min="3097" max="3097" width="12.125" style="734" customWidth="1"/>
    <col min="3098" max="3328" width="9" style="734"/>
    <col min="3329" max="3329" width="4.625" style="734" customWidth="1"/>
    <col min="3330" max="3333" width="5.625" style="734" customWidth="1"/>
    <col min="3334" max="3336" width="2.625" style="734" customWidth="1"/>
    <col min="3337" max="3337" width="4.625" style="734" customWidth="1"/>
    <col min="3338" max="3340" width="6.625" style="734" customWidth="1"/>
    <col min="3341" max="3341" width="13.5" style="734" customWidth="1"/>
    <col min="3342" max="3343" width="13.75" style="734" customWidth="1"/>
    <col min="3344" max="3344" width="17.625" style="734" customWidth="1"/>
    <col min="3345" max="3345" width="3.875" style="734" customWidth="1"/>
    <col min="3346" max="3346" width="2.375" style="734" customWidth="1"/>
    <col min="3347" max="3347" width="2.5" style="734" customWidth="1"/>
    <col min="3348" max="3348" width="5.625" style="734" customWidth="1"/>
    <col min="3349" max="3349" width="4.25" style="734" customWidth="1"/>
    <col min="3350" max="3350" width="17.625" style="734" customWidth="1"/>
    <col min="3351" max="3351" width="12.625" style="734" customWidth="1"/>
    <col min="3352" max="3352" width="10.625" style="734" customWidth="1"/>
    <col min="3353" max="3353" width="12.125" style="734" customWidth="1"/>
    <col min="3354" max="3584" width="9" style="734"/>
    <col min="3585" max="3585" width="4.625" style="734" customWidth="1"/>
    <col min="3586" max="3589" width="5.625" style="734" customWidth="1"/>
    <col min="3590" max="3592" width="2.625" style="734" customWidth="1"/>
    <col min="3593" max="3593" width="4.625" style="734" customWidth="1"/>
    <col min="3594" max="3596" width="6.625" style="734" customWidth="1"/>
    <col min="3597" max="3597" width="13.5" style="734" customWidth="1"/>
    <col min="3598" max="3599" width="13.75" style="734" customWidth="1"/>
    <col min="3600" max="3600" width="17.625" style="734" customWidth="1"/>
    <col min="3601" max="3601" width="3.875" style="734" customWidth="1"/>
    <col min="3602" max="3602" width="2.375" style="734" customWidth="1"/>
    <col min="3603" max="3603" width="2.5" style="734" customWidth="1"/>
    <col min="3604" max="3604" width="5.625" style="734" customWidth="1"/>
    <col min="3605" max="3605" width="4.25" style="734" customWidth="1"/>
    <col min="3606" max="3606" width="17.625" style="734" customWidth="1"/>
    <col min="3607" max="3607" width="12.625" style="734" customWidth="1"/>
    <col min="3608" max="3608" width="10.625" style="734" customWidth="1"/>
    <col min="3609" max="3609" width="12.125" style="734" customWidth="1"/>
    <col min="3610" max="3840" width="9" style="734"/>
    <col min="3841" max="3841" width="4.625" style="734" customWidth="1"/>
    <col min="3842" max="3845" width="5.625" style="734" customWidth="1"/>
    <col min="3846" max="3848" width="2.625" style="734" customWidth="1"/>
    <col min="3849" max="3849" width="4.625" style="734" customWidth="1"/>
    <col min="3850" max="3852" width="6.625" style="734" customWidth="1"/>
    <col min="3853" max="3853" width="13.5" style="734" customWidth="1"/>
    <col min="3854" max="3855" width="13.75" style="734" customWidth="1"/>
    <col min="3856" max="3856" width="17.625" style="734" customWidth="1"/>
    <col min="3857" max="3857" width="3.875" style="734" customWidth="1"/>
    <col min="3858" max="3858" width="2.375" style="734" customWidth="1"/>
    <col min="3859" max="3859" width="2.5" style="734" customWidth="1"/>
    <col min="3860" max="3860" width="5.625" style="734" customWidth="1"/>
    <col min="3861" max="3861" width="4.25" style="734" customWidth="1"/>
    <col min="3862" max="3862" width="17.625" style="734" customWidth="1"/>
    <col min="3863" max="3863" width="12.625" style="734" customWidth="1"/>
    <col min="3864" max="3864" width="10.625" style="734" customWidth="1"/>
    <col min="3865" max="3865" width="12.125" style="734" customWidth="1"/>
    <col min="3866" max="4096" width="9" style="734"/>
    <col min="4097" max="4097" width="4.625" style="734" customWidth="1"/>
    <col min="4098" max="4101" width="5.625" style="734" customWidth="1"/>
    <col min="4102" max="4104" width="2.625" style="734" customWidth="1"/>
    <col min="4105" max="4105" width="4.625" style="734" customWidth="1"/>
    <col min="4106" max="4108" width="6.625" style="734" customWidth="1"/>
    <col min="4109" max="4109" width="13.5" style="734" customWidth="1"/>
    <col min="4110" max="4111" width="13.75" style="734" customWidth="1"/>
    <col min="4112" max="4112" width="17.625" style="734" customWidth="1"/>
    <col min="4113" max="4113" width="3.875" style="734" customWidth="1"/>
    <col min="4114" max="4114" width="2.375" style="734" customWidth="1"/>
    <col min="4115" max="4115" width="2.5" style="734" customWidth="1"/>
    <col min="4116" max="4116" width="5.625" style="734" customWidth="1"/>
    <col min="4117" max="4117" width="4.25" style="734" customWidth="1"/>
    <col min="4118" max="4118" width="17.625" style="734" customWidth="1"/>
    <col min="4119" max="4119" width="12.625" style="734" customWidth="1"/>
    <col min="4120" max="4120" width="10.625" style="734" customWidth="1"/>
    <col min="4121" max="4121" width="12.125" style="734" customWidth="1"/>
    <col min="4122" max="4352" width="9" style="734"/>
    <col min="4353" max="4353" width="4.625" style="734" customWidth="1"/>
    <col min="4354" max="4357" width="5.625" style="734" customWidth="1"/>
    <col min="4358" max="4360" width="2.625" style="734" customWidth="1"/>
    <col min="4361" max="4361" width="4.625" style="734" customWidth="1"/>
    <col min="4362" max="4364" width="6.625" style="734" customWidth="1"/>
    <col min="4365" max="4365" width="13.5" style="734" customWidth="1"/>
    <col min="4366" max="4367" width="13.75" style="734" customWidth="1"/>
    <col min="4368" max="4368" width="17.625" style="734" customWidth="1"/>
    <col min="4369" max="4369" width="3.875" style="734" customWidth="1"/>
    <col min="4370" max="4370" width="2.375" style="734" customWidth="1"/>
    <col min="4371" max="4371" width="2.5" style="734" customWidth="1"/>
    <col min="4372" max="4372" width="5.625" style="734" customWidth="1"/>
    <col min="4373" max="4373" width="4.25" style="734" customWidth="1"/>
    <col min="4374" max="4374" width="17.625" style="734" customWidth="1"/>
    <col min="4375" max="4375" width="12.625" style="734" customWidth="1"/>
    <col min="4376" max="4376" width="10.625" style="734" customWidth="1"/>
    <col min="4377" max="4377" width="12.125" style="734" customWidth="1"/>
    <col min="4378" max="4608" width="9" style="734"/>
    <col min="4609" max="4609" width="4.625" style="734" customWidth="1"/>
    <col min="4610" max="4613" width="5.625" style="734" customWidth="1"/>
    <col min="4614" max="4616" width="2.625" style="734" customWidth="1"/>
    <col min="4617" max="4617" width="4.625" style="734" customWidth="1"/>
    <col min="4618" max="4620" width="6.625" style="734" customWidth="1"/>
    <col min="4621" max="4621" width="13.5" style="734" customWidth="1"/>
    <col min="4622" max="4623" width="13.75" style="734" customWidth="1"/>
    <col min="4624" max="4624" width="17.625" style="734" customWidth="1"/>
    <col min="4625" max="4625" width="3.875" style="734" customWidth="1"/>
    <col min="4626" max="4626" width="2.375" style="734" customWidth="1"/>
    <col min="4627" max="4627" width="2.5" style="734" customWidth="1"/>
    <col min="4628" max="4628" width="5.625" style="734" customWidth="1"/>
    <col min="4629" max="4629" width="4.25" style="734" customWidth="1"/>
    <col min="4630" max="4630" width="17.625" style="734" customWidth="1"/>
    <col min="4631" max="4631" width="12.625" style="734" customWidth="1"/>
    <col min="4632" max="4632" width="10.625" style="734" customWidth="1"/>
    <col min="4633" max="4633" width="12.125" style="734" customWidth="1"/>
    <col min="4634" max="4864" width="9" style="734"/>
    <col min="4865" max="4865" width="4.625" style="734" customWidth="1"/>
    <col min="4866" max="4869" width="5.625" style="734" customWidth="1"/>
    <col min="4870" max="4872" width="2.625" style="734" customWidth="1"/>
    <col min="4873" max="4873" width="4.625" style="734" customWidth="1"/>
    <col min="4874" max="4876" width="6.625" style="734" customWidth="1"/>
    <col min="4877" max="4877" width="13.5" style="734" customWidth="1"/>
    <col min="4878" max="4879" width="13.75" style="734" customWidth="1"/>
    <col min="4880" max="4880" width="17.625" style="734" customWidth="1"/>
    <col min="4881" max="4881" width="3.875" style="734" customWidth="1"/>
    <col min="4882" max="4882" width="2.375" style="734" customWidth="1"/>
    <col min="4883" max="4883" width="2.5" style="734" customWidth="1"/>
    <col min="4884" max="4884" width="5.625" style="734" customWidth="1"/>
    <col min="4885" max="4885" width="4.25" style="734" customWidth="1"/>
    <col min="4886" max="4886" width="17.625" style="734" customWidth="1"/>
    <col min="4887" max="4887" width="12.625" style="734" customWidth="1"/>
    <col min="4888" max="4888" width="10.625" style="734" customWidth="1"/>
    <col min="4889" max="4889" width="12.125" style="734" customWidth="1"/>
    <col min="4890" max="5120" width="9" style="734"/>
    <col min="5121" max="5121" width="4.625" style="734" customWidth="1"/>
    <col min="5122" max="5125" width="5.625" style="734" customWidth="1"/>
    <col min="5126" max="5128" width="2.625" style="734" customWidth="1"/>
    <col min="5129" max="5129" width="4.625" style="734" customWidth="1"/>
    <col min="5130" max="5132" width="6.625" style="734" customWidth="1"/>
    <col min="5133" max="5133" width="13.5" style="734" customWidth="1"/>
    <col min="5134" max="5135" width="13.75" style="734" customWidth="1"/>
    <col min="5136" max="5136" width="17.625" style="734" customWidth="1"/>
    <col min="5137" max="5137" width="3.875" style="734" customWidth="1"/>
    <col min="5138" max="5138" width="2.375" style="734" customWidth="1"/>
    <col min="5139" max="5139" width="2.5" style="734" customWidth="1"/>
    <col min="5140" max="5140" width="5.625" style="734" customWidth="1"/>
    <col min="5141" max="5141" width="4.25" style="734" customWidth="1"/>
    <col min="5142" max="5142" width="17.625" style="734" customWidth="1"/>
    <col min="5143" max="5143" width="12.625" style="734" customWidth="1"/>
    <col min="5144" max="5144" width="10.625" style="734" customWidth="1"/>
    <col min="5145" max="5145" width="12.125" style="734" customWidth="1"/>
    <col min="5146" max="5376" width="9" style="734"/>
    <col min="5377" max="5377" width="4.625" style="734" customWidth="1"/>
    <col min="5378" max="5381" width="5.625" style="734" customWidth="1"/>
    <col min="5382" max="5384" width="2.625" style="734" customWidth="1"/>
    <col min="5385" max="5385" width="4.625" style="734" customWidth="1"/>
    <col min="5386" max="5388" width="6.625" style="734" customWidth="1"/>
    <col min="5389" max="5389" width="13.5" style="734" customWidth="1"/>
    <col min="5390" max="5391" width="13.75" style="734" customWidth="1"/>
    <col min="5392" max="5392" width="17.625" style="734" customWidth="1"/>
    <col min="5393" max="5393" width="3.875" style="734" customWidth="1"/>
    <col min="5394" max="5394" width="2.375" style="734" customWidth="1"/>
    <col min="5395" max="5395" width="2.5" style="734" customWidth="1"/>
    <col min="5396" max="5396" width="5.625" style="734" customWidth="1"/>
    <col min="5397" max="5397" width="4.25" style="734" customWidth="1"/>
    <col min="5398" max="5398" width="17.625" style="734" customWidth="1"/>
    <col min="5399" max="5399" width="12.625" style="734" customWidth="1"/>
    <col min="5400" max="5400" width="10.625" style="734" customWidth="1"/>
    <col min="5401" max="5401" width="12.125" style="734" customWidth="1"/>
    <col min="5402" max="5632" width="9" style="734"/>
    <col min="5633" max="5633" width="4.625" style="734" customWidth="1"/>
    <col min="5634" max="5637" width="5.625" style="734" customWidth="1"/>
    <col min="5638" max="5640" width="2.625" style="734" customWidth="1"/>
    <col min="5641" max="5641" width="4.625" style="734" customWidth="1"/>
    <col min="5642" max="5644" width="6.625" style="734" customWidth="1"/>
    <col min="5645" max="5645" width="13.5" style="734" customWidth="1"/>
    <col min="5646" max="5647" width="13.75" style="734" customWidth="1"/>
    <col min="5648" max="5648" width="17.625" style="734" customWidth="1"/>
    <col min="5649" max="5649" width="3.875" style="734" customWidth="1"/>
    <col min="5650" max="5650" width="2.375" style="734" customWidth="1"/>
    <col min="5651" max="5651" width="2.5" style="734" customWidth="1"/>
    <col min="5652" max="5652" width="5.625" style="734" customWidth="1"/>
    <col min="5653" max="5653" width="4.25" style="734" customWidth="1"/>
    <col min="5654" max="5654" width="17.625" style="734" customWidth="1"/>
    <col min="5655" max="5655" width="12.625" style="734" customWidth="1"/>
    <col min="5656" max="5656" width="10.625" style="734" customWidth="1"/>
    <col min="5657" max="5657" width="12.125" style="734" customWidth="1"/>
    <col min="5658" max="5888" width="9" style="734"/>
    <col min="5889" max="5889" width="4.625" style="734" customWidth="1"/>
    <col min="5890" max="5893" width="5.625" style="734" customWidth="1"/>
    <col min="5894" max="5896" width="2.625" style="734" customWidth="1"/>
    <col min="5897" max="5897" width="4.625" style="734" customWidth="1"/>
    <col min="5898" max="5900" width="6.625" style="734" customWidth="1"/>
    <col min="5901" max="5901" width="13.5" style="734" customWidth="1"/>
    <col min="5902" max="5903" width="13.75" style="734" customWidth="1"/>
    <col min="5904" max="5904" width="17.625" style="734" customWidth="1"/>
    <col min="5905" max="5905" width="3.875" style="734" customWidth="1"/>
    <col min="5906" max="5906" width="2.375" style="734" customWidth="1"/>
    <col min="5907" max="5907" width="2.5" style="734" customWidth="1"/>
    <col min="5908" max="5908" width="5.625" style="734" customWidth="1"/>
    <col min="5909" max="5909" width="4.25" style="734" customWidth="1"/>
    <col min="5910" max="5910" width="17.625" style="734" customWidth="1"/>
    <col min="5911" max="5911" width="12.625" style="734" customWidth="1"/>
    <col min="5912" max="5912" width="10.625" style="734" customWidth="1"/>
    <col min="5913" max="5913" width="12.125" style="734" customWidth="1"/>
    <col min="5914" max="6144" width="9" style="734"/>
    <col min="6145" max="6145" width="4.625" style="734" customWidth="1"/>
    <col min="6146" max="6149" width="5.625" style="734" customWidth="1"/>
    <col min="6150" max="6152" width="2.625" style="734" customWidth="1"/>
    <col min="6153" max="6153" width="4.625" style="734" customWidth="1"/>
    <col min="6154" max="6156" width="6.625" style="734" customWidth="1"/>
    <col min="6157" max="6157" width="13.5" style="734" customWidth="1"/>
    <col min="6158" max="6159" width="13.75" style="734" customWidth="1"/>
    <col min="6160" max="6160" width="17.625" style="734" customWidth="1"/>
    <col min="6161" max="6161" width="3.875" style="734" customWidth="1"/>
    <col min="6162" max="6162" width="2.375" style="734" customWidth="1"/>
    <col min="6163" max="6163" width="2.5" style="734" customWidth="1"/>
    <col min="6164" max="6164" width="5.625" style="734" customWidth="1"/>
    <col min="6165" max="6165" width="4.25" style="734" customWidth="1"/>
    <col min="6166" max="6166" width="17.625" style="734" customWidth="1"/>
    <col min="6167" max="6167" width="12.625" style="734" customWidth="1"/>
    <col min="6168" max="6168" width="10.625" style="734" customWidth="1"/>
    <col min="6169" max="6169" width="12.125" style="734" customWidth="1"/>
    <col min="6170" max="6400" width="9" style="734"/>
    <col min="6401" max="6401" width="4.625" style="734" customWidth="1"/>
    <col min="6402" max="6405" width="5.625" style="734" customWidth="1"/>
    <col min="6406" max="6408" width="2.625" style="734" customWidth="1"/>
    <col min="6409" max="6409" width="4.625" style="734" customWidth="1"/>
    <col min="6410" max="6412" width="6.625" style="734" customWidth="1"/>
    <col min="6413" max="6413" width="13.5" style="734" customWidth="1"/>
    <col min="6414" max="6415" width="13.75" style="734" customWidth="1"/>
    <col min="6416" max="6416" width="17.625" style="734" customWidth="1"/>
    <col min="6417" max="6417" width="3.875" style="734" customWidth="1"/>
    <col min="6418" max="6418" width="2.375" style="734" customWidth="1"/>
    <col min="6419" max="6419" width="2.5" style="734" customWidth="1"/>
    <col min="6420" max="6420" width="5.625" style="734" customWidth="1"/>
    <col min="6421" max="6421" width="4.25" style="734" customWidth="1"/>
    <col min="6422" max="6422" width="17.625" style="734" customWidth="1"/>
    <col min="6423" max="6423" width="12.625" style="734" customWidth="1"/>
    <col min="6424" max="6424" width="10.625" style="734" customWidth="1"/>
    <col min="6425" max="6425" width="12.125" style="734" customWidth="1"/>
    <col min="6426" max="6656" width="9" style="734"/>
    <col min="6657" max="6657" width="4.625" style="734" customWidth="1"/>
    <col min="6658" max="6661" width="5.625" style="734" customWidth="1"/>
    <col min="6662" max="6664" width="2.625" style="734" customWidth="1"/>
    <col min="6665" max="6665" width="4.625" style="734" customWidth="1"/>
    <col min="6666" max="6668" width="6.625" style="734" customWidth="1"/>
    <col min="6669" max="6669" width="13.5" style="734" customWidth="1"/>
    <col min="6670" max="6671" width="13.75" style="734" customWidth="1"/>
    <col min="6672" max="6672" width="17.625" style="734" customWidth="1"/>
    <col min="6673" max="6673" width="3.875" style="734" customWidth="1"/>
    <col min="6674" max="6674" width="2.375" style="734" customWidth="1"/>
    <col min="6675" max="6675" width="2.5" style="734" customWidth="1"/>
    <col min="6676" max="6676" width="5.625" style="734" customWidth="1"/>
    <col min="6677" max="6677" width="4.25" style="734" customWidth="1"/>
    <col min="6678" max="6678" width="17.625" style="734" customWidth="1"/>
    <col min="6679" max="6679" width="12.625" style="734" customWidth="1"/>
    <col min="6680" max="6680" width="10.625" style="734" customWidth="1"/>
    <col min="6681" max="6681" width="12.125" style="734" customWidth="1"/>
    <col min="6682" max="6912" width="9" style="734"/>
    <col min="6913" max="6913" width="4.625" style="734" customWidth="1"/>
    <col min="6914" max="6917" width="5.625" style="734" customWidth="1"/>
    <col min="6918" max="6920" width="2.625" style="734" customWidth="1"/>
    <col min="6921" max="6921" width="4.625" style="734" customWidth="1"/>
    <col min="6922" max="6924" width="6.625" style="734" customWidth="1"/>
    <col min="6925" max="6925" width="13.5" style="734" customWidth="1"/>
    <col min="6926" max="6927" width="13.75" style="734" customWidth="1"/>
    <col min="6928" max="6928" width="17.625" style="734" customWidth="1"/>
    <col min="6929" max="6929" width="3.875" style="734" customWidth="1"/>
    <col min="6930" max="6930" width="2.375" style="734" customWidth="1"/>
    <col min="6931" max="6931" width="2.5" style="734" customWidth="1"/>
    <col min="6932" max="6932" width="5.625" style="734" customWidth="1"/>
    <col min="6933" max="6933" width="4.25" style="734" customWidth="1"/>
    <col min="6934" max="6934" width="17.625" style="734" customWidth="1"/>
    <col min="6935" max="6935" width="12.625" style="734" customWidth="1"/>
    <col min="6936" max="6936" width="10.625" style="734" customWidth="1"/>
    <col min="6937" max="6937" width="12.125" style="734" customWidth="1"/>
    <col min="6938" max="7168" width="9" style="734"/>
    <col min="7169" max="7169" width="4.625" style="734" customWidth="1"/>
    <col min="7170" max="7173" width="5.625" style="734" customWidth="1"/>
    <col min="7174" max="7176" width="2.625" style="734" customWidth="1"/>
    <col min="7177" max="7177" width="4.625" style="734" customWidth="1"/>
    <col min="7178" max="7180" width="6.625" style="734" customWidth="1"/>
    <col min="7181" max="7181" width="13.5" style="734" customWidth="1"/>
    <col min="7182" max="7183" width="13.75" style="734" customWidth="1"/>
    <col min="7184" max="7184" width="17.625" style="734" customWidth="1"/>
    <col min="7185" max="7185" width="3.875" style="734" customWidth="1"/>
    <col min="7186" max="7186" width="2.375" style="734" customWidth="1"/>
    <col min="7187" max="7187" width="2.5" style="734" customWidth="1"/>
    <col min="7188" max="7188" width="5.625" style="734" customWidth="1"/>
    <col min="7189" max="7189" width="4.25" style="734" customWidth="1"/>
    <col min="7190" max="7190" width="17.625" style="734" customWidth="1"/>
    <col min="7191" max="7191" width="12.625" style="734" customWidth="1"/>
    <col min="7192" max="7192" width="10.625" style="734" customWidth="1"/>
    <col min="7193" max="7193" width="12.125" style="734" customWidth="1"/>
    <col min="7194" max="7424" width="9" style="734"/>
    <col min="7425" max="7425" width="4.625" style="734" customWidth="1"/>
    <col min="7426" max="7429" width="5.625" style="734" customWidth="1"/>
    <col min="7430" max="7432" width="2.625" style="734" customWidth="1"/>
    <col min="7433" max="7433" width="4.625" style="734" customWidth="1"/>
    <col min="7434" max="7436" width="6.625" style="734" customWidth="1"/>
    <col min="7437" max="7437" width="13.5" style="734" customWidth="1"/>
    <col min="7438" max="7439" width="13.75" style="734" customWidth="1"/>
    <col min="7440" max="7440" width="17.625" style="734" customWidth="1"/>
    <col min="7441" max="7441" width="3.875" style="734" customWidth="1"/>
    <col min="7442" max="7442" width="2.375" style="734" customWidth="1"/>
    <col min="7443" max="7443" width="2.5" style="734" customWidth="1"/>
    <col min="7444" max="7444" width="5.625" style="734" customWidth="1"/>
    <col min="7445" max="7445" width="4.25" style="734" customWidth="1"/>
    <col min="7446" max="7446" width="17.625" style="734" customWidth="1"/>
    <col min="7447" max="7447" width="12.625" style="734" customWidth="1"/>
    <col min="7448" max="7448" width="10.625" style="734" customWidth="1"/>
    <col min="7449" max="7449" width="12.125" style="734" customWidth="1"/>
    <col min="7450" max="7680" width="9" style="734"/>
    <col min="7681" max="7681" width="4.625" style="734" customWidth="1"/>
    <col min="7682" max="7685" width="5.625" style="734" customWidth="1"/>
    <col min="7686" max="7688" width="2.625" style="734" customWidth="1"/>
    <col min="7689" max="7689" width="4.625" style="734" customWidth="1"/>
    <col min="7690" max="7692" width="6.625" style="734" customWidth="1"/>
    <col min="7693" max="7693" width="13.5" style="734" customWidth="1"/>
    <col min="7694" max="7695" width="13.75" style="734" customWidth="1"/>
    <col min="7696" max="7696" width="17.625" style="734" customWidth="1"/>
    <col min="7697" max="7697" width="3.875" style="734" customWidth="1"/>
    <col min="7698" max="7698" width="2.375" style="734" customWidth="1"/>
    <col min="7699" max="7699" width="2.5" style="734" customWidth="1"/>
    <col min="7700" max="7700" width="5.625" style="734" customWidth="1"/>
    <col min="7701" max="7701" width="4.25" style="734" customWidth="1"/>
    <col min="7702" max="7702" width="17.625" style="734" customWidth="1"/>
    <col min="7703" max="7703" width="12.625" style="734" customWidth="1"/>
    <col min="7704" max="7704" width="10.625" style="734" customWidth="1"/>
    <col min="7705" max="7705" width="12.125" style="734" customWidth="1"/>
    <col min="7706" max="7936" width="9" style="734"/>
    <col min="7937" max="7937" width="4.625" style="734" customWidth="1"/>
    <col min="7938" max="7941" width="5.625" style="734" customWidth="1"/>
    <col min="7942" max="7944" width="2.625" style="734" customWidth="1"/>
    <col min="7945" max="7945" width="4.625" style="734" customWidth="1"/>
    <col min="7946" max="7948" width="6.625" style="734" customWidth="1"/>
    <col min="7949" max="7949" width="13.5" style="734" customWidth="1"/>
    <col min="7950" max="7951" width="13.75" style="734" customWidth="1"/>
    <col min="7952" max="7952" width="17.625" style="734" customWidth="1"/>
    <col min="7953" max="7953" width="3.875" style="734" customWidth="1"/>
    <col min="7954" max="7954" width="2.375" style="734" customWidth="1"/>
    <col min="7955" max="7955" width="2.5" style="734" customWidth="1"/>
    <col min="7956" max="7956" width="5.625" style="734" customWidth="1"/>
    <col min="7957" max="7957" width="4.25" style="734" customWidth="1"/>
    <col min="7958" max="7958" width="17.625" style="734" customWidth="1"/>
    <col min="7959" max="7959" width="12.625" style="734" customWidth="1"/>
    <col min="7960" max="7960" width="10.625" style="734" customWidth="1"/>
    <col min="7961" max="7961" width="12.125" style="734" customWidth="1"/>
    <col min="7962" max="8192" width="9" style="734"/>
    <col min="8193" max="8193" width="4.625" style="734" customWidth="1"/>
    <col min="8194" max="8197" width="5.625" style="734" customWidth="1"/>
    <col min="8198" max="8200" width="2.625" style="734" customWidth="1"/>
    <col min="8201" max="8201" width="4.625" style="734" customWidth="1"/>
    <col min="8202" max="8204" width="6.625" style="734" customWidth="1"/>
    <col min="8205" max="8205" width="13.5" style="734" customWidth="1"/>
    <col min="8206" max="8207" width="13.75" style="734" customWidth="1"/>
    <col min="8208" max="8208" width="17.625" style="734" customWidth="1"/>
    <col min="8209" max="8209" width="3.875" style="734" customWidth="1"/>
    <col min="8210" max="8210" width="2.375" style="734" customWidth="1"/>
    <col min="8211" max="8211" width="2.5" style="734" customWidth="1"/>
    <col min="8212" max="8212" width="5.625" style="734" customWidth="1"/>
    <col min="8213" max="8213" width="4.25" style="734" customWidth="1"/>
    <col min="8214" max="8214" width="17.625" style="734" customWidth="1"/>
    <col min="8215" max="8215" width="12.625" style="734" customWidth="1"/>
    <col min="8216" max="8216" width="10.625" style="734" customWidth="1"/>
    <col min="8217" max="8217" width="12.125" style="734" customWidth="1"/>
    <col min="8218" max="8448" width="9" style="734"/>
    <col min="8449" max="8449" width="4.625" style="734" customWidth="1"/>
    <col min="8450" max="8453" width="5.625" style="734" customWidth="1"/>
    <col min="8454" max="8456" width="2.625" style="734" customWidth="1"/>
    <col min="8457" max="8457" width="4.625" style="734" customWidth="1"/>
    <col min="8458" max="8460" width="6.625" style="734" customWidth="1"/>
    <col min="8461" max="8461" width="13.5" style="734" customWidth="1"/>
    <col min="8462" max="8463" width="13.75" style="734" customWidth="1"/>
    <col min="8464" max="8464" width="17.625" style="734" customWidth="1"/>
    <col min="8465" max="8465" width="3.875" style="734" customWidth="1"/>
    <col min="8466" max="8466" width="2.375" style="734" customWidth="1"/>
    <col min="8467" max="8467" width="2.5" style="734" customWidth="1"/>
    <col min="8468" max="8468" width="5.625" style="734" customWidth="1"/>
    <col min="8469" max="8469" width="4.25" style="734" customWidth="1"/>
    <col min="8470" max="8470" width="17.625" style="734" customWidth="1"/>
    <col min="8471" max="8471" width="12.625" style="734" customWidth="1"/>
    <col min="8472" max="8472" width="10.625" style="734" customWidth="1"/>
    <col min="8473" max="8473" width="12.125" style="734" customWidth="1"/>
    <col min="8474" max="8704" width="9" style="734"/>
    <col min="8705" max="8705" width="4.625" style="734" customWidth="1"/>
    <col min="8706" max="8709" width="5.625" style="734" customWidth="1"/>
    <col min="8710" max="8712" width="2.625" style="734" customWidth="1"/>
    <col min="8713" max="8713" width="4.625" style="734" customWidth="1"/>
    <col min="8714" max="8716" width="6.625" style="734" customWidth="1"/>
    <col min="8717" max="8717" width="13.5" style="734" customWidth="1"/>
    <col min="8718" max="8719" width="13.75" style="734" customWidth="1"/>
    <col min="8720" max="8720" width="17.625" style="734" customWidth="1"/>
    <col min="8721" max="8721" width="3.875" style="734" customWidth="1"/>
    <col min="8722" max="8722" width="2.375" style="734" customWidth="1"/>
    <col min="8723" max="8723" width="2.5" style="734" customWidth="1"/>
    <col min="8724" max="8724" width="5.625" style="734" customWidth="1"/>
    <col min="8725" max="8725" width="4.25" style="734" customWidth="1"/>
    <col min="8726" max="8726" width="17.625" style="734" customWidth="1"/>
    <col min="8727" max="8727" width="12.625" style="734" customWidth="1"/>
    <col min="8728" max="8728" width="10.625" style="734" customWidth="1"/>
    <col min="8729" max="8729" width="12.125" style="734" customWidth="1"/>
    <col min="8730" max="8960" width="9" style="734"/>
    <col min="8961" max="8961" width="4.625" style="734" customWidth="1"/>
    <col min="8962" max="8965" width="5.625" style="734" customWidth="1"/>
    <col min="8966" max="8968" width="2.625" style="734" customWidth="1"/>
    <col min="8969" max="8969" width="4.625" style="734" customWidth="1"/>
    <col min="8970" max="8972" width="6.625" style="734" customWidth="1"/>
    <col min="8973" max="8973" width="13.5" style="734" customWidth="1"/>
    <col min="8974" max="8975" width="13.75" style="734" customWidth="1"/>
    <col min="8976" max="8976" width="17.625" style="734" customWidth="1"/>
    <col min="8977" max="8977" width="3.875" style="734" customWidth="1"/>
    <col min="8978" max="8978" width="2.375" style="734" customWidth="1"/>
    <col min="8979" max="8979" width="2.5" style="734" customWidth="1"/>
    <col min="8980" max="8980" width="5.625" style="734" customWidth="1"/>
    <col min="8981" max="8981" width="4.25" style="734" customWidth="1"/>
    <col min="8982" max="8982" width="17.625" style="734" customWidth="1"/>
    <col min="8983" max="8983" width="12.625" style="734" customWidth="1"/>
    <col min="8984" max="8984" width="10.625" style="734" customWidth="1"/>
    <col min="8985" max="8985" width="12.125" style="734" customWidth="1"/>
    <col min="8986" max="9216" width="9" style="734"/>
    <col min="9217" max="9217" width="4.625" style="734" customWidth="1"/>
    <col min="9218" max="9221" width="5.625" style="734" customWidth="1"/>
    <col min="9222" max="9224" width="2.625" style="734" customWidth="1"/>
    <col min="9225" max="9225" width="4.625" style="734" customWidth="1"/>
    <col min="9226" max="9228" width="6.625" style="734" customWidth="1"/>
    <col min="9229" max="9229" width="13.5" style="734" customWidth="1"/>
    <col min="9230" max="9231" width="13.75" style="734" customWidth="1"/>
    <col min="9232" max="9232" width="17.625" style="734" customWidth="1"/>
    <col min="9233" max="9233" width="3.875" style="734" customWidth="1"/>
    <col min="9234" max="9234" width="2.375" style="734" customWidth="1"/>
    <col min="9235" max="9235" width="2.5" style="734" customWidth="1"/>
    <col min="9236" max="9236" width="5.625" style="734" customWidth="1"/>
    <col min="9237" max="9237" width="4.25" style="734" customWidth="1"/>
    <col min="9238" max="9238" width="17.625" style="734" customWidth="1"/>
    <col min="9239" max="9239" width="12.625" style="734" customWidth="1"/>
    <col min="9240" max="9240" width="10.625" style="734" customWidth="1"/>
    <col min="9241" max="9241" width="12.125" style="734" customWidth="1"/>
    <col min="9242" max="9472" width="9" style="734"/>
    <col min="9473" max="9473" width="4.625" style="734" customWidth="1"/>
    <col min="9474" max="9477" width="5.625" style="734" customWidth="1"/>
    <col min="9478" max="9480" width="2.625" style="734" customWidth="1"/>
    <col min="9481" max="9481" width="4.625" style="734" customWidth="1"/>
    <col min="9482" max="9484" width="6.625" style="734" customWidth="1"/>
    <col min="9485" max="9485" width="13.5" style="734" customWidth="1"/>
    <col min="9486" max="9487" width="13.75" style="734" customWidth="1"/>
    <col min="9488" max="9488" width="17.625" style="734" customWidth="1"/>
    <col min="9489" max="9489" width="3.875" style="734" customWidth="1"/>
    <col min="9490" max="9490" width="2.375" style="734" customWidth="1"/>
    <col min="9491" max="9491" width="2.5" style="734" customWidth="1"/>
    <col min="9492" max="9492" width="5.625" style="734" customWidth="1"/>
    <col min="9493" max="9493" width="4.25" style="734" customWidth="1"/>
    <col min="9494" max="9494" width="17.625" style="734" customWidth="1"/>
    <col min="9495" max="9495" width="12.625" style="734" customWidth="1"/>
    <col min="9496" max="9496" width="10.625" style="734" customWidth="1"/>
    <col min="9497" max="9497" width="12.125" style="734" customWidth="1"/>
    <col min="9498" max="9728" width="9" style="734"/>
    <col min="9729" max="9729" width="4.625" style="734" customWidth="1"/>
    <col min="9730" max="9733" width="5.625" style="734" customWidth="1"/>
    <col min="9734" max="9736" width="2.625" style="734" customWidth="1"/>
    <col min="9737" max="9737" width="4.625" style="734" customWidth="1"/>
    <col min="9738" max="9740" width="6.625" style="734" customWidth="1"/>
    <col min="9741" max="9741" width="13.5" style="734" customWidth="1"/>
    <col min="9742" max="9743" width="13.75" style="734" customWidth="1"/>
    <col min="9744" max="9744" width="17.625" style="734" customWidth="1"/>
    <col min="9745" max="9745" width="3.875" style="734" customWidth="1"/>
    <col min="9746" max="9746" width="2.375" style="734" customWidth="1"/>
    <col min="9747" max="9747" width="2.5" style="734" customWidth="1"/>
    <col min="9748" max="9748" width="5.625" style="734" customWidth="1"/>
    <col min="9749" max="9749" width="4.25" style="734" customWidth="1"/>
    <col min="9750" max="9750" width="17.625" style="734" customWidth="1"/>
    <col min="9751" max="9751" width="12.625" style="734" customWidth="1"/>
    <col min="9752" max="9752" width="10.625" style="734" customWidth="1"/>
    <col min="9753" max="9753" width="12.125" style="734" customWidth="1"/>
    <col min="9754" max="9984" width="9" style="734"/>
    <col min="9985" max="9985" width="4.625" style="734" customWidth="1"/>
    <col min="9986" max="9989" width="5.625" style="734" customWidth="1"/>
    <col min="9990" max="9992" width="2.625" style="734" customWidth="1"/>
    <col min="9993" max="9993" width="4.625" style="734" customWidth="1"/>
    <col min="9994" max="9996" width="6.625" style="734" customWidth="1"/>
    <col min="9997" max="9997" width="13.5" style="734" customWidth="1"/>
    <col min="9998" max="9999" width="13.75" style="734" customWidth="1"/>
    <col min="10000" max="10000" width="17.625" style="734" customWidth="1"/>
    <col min="10001" max="10001" width="3.875" style="734" customWidth="1"/>
    <col min="10002" max="10002" width="2.375" style="734" customWidth="1"/>
    <col min="10003" max="10003" width="2.5" style="734" customWidth="1"/>
    <col min="10004" max="10004" width="5.625" style="734" customWidth="1"/>
    <col min="10005" max="10005" width="4.25" style="734" customWidth="1"/>
    <col min="10006" max="10006" width="17.625" style="734" customWidth="1"/>
    <col min="10007" max="10007" width="12.625" style="734" customWidth="1"/>
    <col min="10008" max="10008" width="10.625" style="734" customWidth="1"/>
    <col min="10009" max="10009" width="12.125" style="734" customWidth="1"/>
    <col min="10010" max="10240" width="9" style="734"/>
    <col min="10241" max="10241" width="4.625" style="734" customWidth="1"/>
    <col min="10242" max="10245" width="5.625" style="734" customWidth="1"/>
    <col min="10246" max="10248" width="2.625" style="734" customWidth="1"/>
    <col min="10249" max="10249" width="4.625" style="734" customWidth="1"/>
    <col min="10250" max="10252" width="6.625" style="734" customWidth="1"/>
    <col min="10253" max="10253" width="13.5" style="734" customWidth="1"/>
    <col min="10254" max="10255" width="13.75" style="734" customWidth="1"/>
    <col min="10256" max="10256" width="17.625" style="734" customWidth="1"/>
    <col min="10257" max="10257" width="3.875" style="734" customWidth="1"/>
    <col min="10258" max="10258" width="2.375" style="734" customWidth="1"/>
    <col min="10259" max="10259" width="2.5" style="734" customWidth="1"/>
    <col min="10260" max="10260" width="5.625" style="734" customWidth="1"/>
    <col min="10261" max="10261" width="4.25" style="734" customWidth="1"/>
    <col min="10262" max="10262" width="17.625" style="734" customWidth="1"/>
    <col min="10263" max="10263" width="12.625" style="734" customWidth="1"/>
    <col min="10264" max="10264" width="10.625" style="734" customWidth="1"/>
    <col min="10265" max="10265" width="12.125" style="734" customWidth="1"/>
    <col min="10266" max="10496" width="9" style="734"/>
    <col min="10497" max="10497" width="4.625" style="734" customWidth="1"/>
    <col min="10498" max="10501" width="5.625" style="734" customWidth="1"/>
    <col min="10502" max="10504" width="2.625" style="734" customWidth="1"/>
    <col min="10505" max="10505" width="4.625" style="734" customWidth="1"/>
    <col min="10506" max="10508" width="6.625" style="734" customWidth="1"/>
    <col min="10509" max="10509" width="13.5" style="734" customWidth="1"/>
    <col min="10510" max="10511" width="13.75" style="734" customWidth="1"/>
    <col min="10512" max="10512" width="17.625" style="734" customWidth="1"/>
    <col min="10513" max="10513" width="3.875" style="734" customWidth="1"/>
    <col min="10514" max="10514" width="2.375" style="734" customWidth="1"/>
    <col min="10515" max="10515" width="2.5" style="734" customWidth="1"/>
    <col min="10516" max="10516" width="5.625" style="734" customWidth="1"/>
    <col min="10517" max="10517" width="4.25" style="734" customWidth="1"/>
    <col min="10518" max="10518" width="17.625" style="734" customWidth="1"/>
    <col min="10519" max="10519" width="12.625" style="734" customWidth="1"/>
    <col min="10520" max="10520" width="10.625" style="734" customWidth="1"/>
    <col min="10521" max="10521" width="12.125" style="734" customWidth="1"/>
    <col min="10522" max="10752" width="9" style="734"/>
    <col min="10753" max="10753" width="4.625" style="734" customWidth="1"/>
    <col min="10754" max="10757" width="5.625" style="734" customWidth="1"/>
    <col min="10758" max="10760" width="2.625" style="734" customWidth="1"/>
    <col min="10761" max="10761" width="4.625" style="734" customWidth="1"/>
    <col min="10762" max="10764" width="6.625" style="734" customWidth="1"/>
    <col min="10765" max="10765" width="13.5" style="734" customWidth="1"/>
    <col min="10766" max="10767" width="13.75" style="734" customWidth="1"/>
    <col min="10768" max="10768" width="17.625" style="734" customWidth="1"/>
    <col min="10769" max="10769" width="3.875" style="734" customWidth="1"/>
    <col min="10770" max="10770" width="2.375" style="734" customWidth="1"/>
    <col min="10771" max="10771" width="2.5" style="734" customWidth="1"/>
    <col min="10772" max="10772" width="5.625" style="734" customWidth="1"/>
    <col min="10773" max="10773" width="4.25" style="734" customWidth="1"/>
    <col min="10774" max="10774" width="17.625" style="734" customWidth="1"/>
    <col min="10775" max="10775" width="12.625" style="734" customWidth="1"/>
    <col min="10776" max="10776" width="10.625" style="734" customWidth="1"/>
    <col min="10777" max="10777" width="12.125" style="734" customWidth="1"/>
    <col min="10778" max="11008" width="9" style="734"/>
    <col min="11009" max="11009" width="4.625" style="734" customWidth="1"/>
    <col min="11010" max="11013" width="5.625" style="734" customWidth="1"/>
    <col min="11014" max="11016" width="2.625" style="734" customWidth="1"/>
    <col min="11017" max="11017" width="4.625" style="734" customWidth="1"/>
    <col min="11018" max="11020" width="6.625" style="734" customWidth="1"/>
    <col min="11021" max="11021" width="13.5" style="734" customWidth="1"/>
    <col min="11022" max="11023" width="13.75" style="734" customWidth="1"/>
    <col min="11024" max="11024" width="17.625" style="734" customWidth="1"/>
    <col min="11025" max="11025" width="3.875" style="734" customWidth="1"/>
    <col min="11026" max="11026" width="2.375" style="734" customWidth="1"/>
    <col min="11027" max="11027" width="2.5" style="734" customWidth="1"/>
    <col min="11028" max="11028" width="5.625" style="734" customWidth="1"/>
    <col min="11029" max="11029" width="4.25" style="734" customWidth="1"/>
    <col min="11030" max="11030" width="17.625" style="734" customWidth="1"/>
    <col min="11031" max="11031" width="12.625" style="734" customWidth="1"/>
    <col min="11032" max="11032" width="10.625" style="734" customWidth="1"/>
    <col min="11033" max="11033" width="12.125" style="734" customWidth="1"/>
    <col min="11034" max="11264" width="9" style="734"/>
    <col min="11265" max="11265" width="4.625" style="734" customWidth="1"/>
    <col min="11266" max="11269" width="5.625" style="734" customWidth="1"/>
    <col min="11270" max="11272" width="2.625" style="734" customWidth="1"/>
    <col min="11273" max="11273" width="4.625" style="734" customWidth="1"/>
    <col min="11274" max="11276" width="6.625" style="734" customWidth="1"/>
    <col min="11277" max="11277" width="13.5" style="734" customWidth="1"/>
    <col min="11278" max="11279" width="13.75" style="734" customWidth="1"/>
    <col min="11280" max="11280" width="17.625" style="734" customWidth="1"/>
    <col min="11281" max="11281" width="3.875" style="734" customWidth="1"/>
    <col min="11282" max="11282" width="2.375" style="734" customWidth="1"/>
    <col min="11283" max="11283" width="2.5" style="734" customWidth="1"/>
    <col min="11284" max="11284" width="5.625" style="734" customWidth="1"/>
    <col min="11285" max="11285" width="4.25" style="734" customWidth="1"/>
    <col min="11286" max="11286" width="17.625" style="734" customWidth="1"/>
    <col min="11287" max="11287" width="12.625" style="734" customWidth="1"/>
    <col min="11288" max="11288" width="10.625" style="734" customWidth="1"/>
    <col min="11289" max="11289" width="12.125" style="734" customWidth="1"/>
    <col min="11290" max="11520" width="9" style="734"/>
    <col min="11521" max="11521" width="4.625" style="734" customWidth="1"/>
    <col min="11522" max="11525" width="5.625" style="734" customWidth="1"/>
    <col min="11526" max="11528" width="2.625" style="734" customWidth="1"/>
    <col min="11529" max="11529" width="4.625" style="734" customWidth="1"/>
    <col min="11530" max="11532" width="6.625" style="734" customWidth="1"/>
    <col min="11533" max="11533" width="13.5" style="734" customWidth="1"/>
    <col min="11534" max="11535" width="13.75" style="734" customWidth="1"/>
    <col min="11536" max="11536" width="17.625" style="734" customWidth="1"/>
    <col min="11537" max="11537" width="3.875" style="734" customWidth="1"/>
    <col min="11538" max="11538" width="2.375" style="734" customWidth="1"/>
    <col min="11539" max="11539" width="2.5" style="734" customWidth="1"/>
    <col min="11540" max="11540" width="5.625" style="734" customWidth="1"/>
    <col min="11541" max="11541" width="4.25" style="734" customWidth="1"/>
    <col min="11542" max="11542" width="17.625" style="734" customWidth="1"/>
    <col min="11543" max="11543" width="12.625" style="734" customWidth="1"/>
    <col min="11544" max="11544" width="10.625" style="734" customWidth="1"/>
    <col min="11545" max="11545" width="12.125" style="734" customWidth="1"/>
    <col min="11546" max="11776" width="9" style="734"/>
    <col min="11777" max="11777" width="4.625" style="734" customWidth="1"/>
    <col min="11778" max="11781" width="5.625" style="734" customWidth="1"/>
    <col min="11782" max="11784" width="2.625" style="734" customWidth="1"/>
    <col min="11785" max="11785" width="4.625" style="734" customWidth="1"/>
    <col min="11786" max="11788" width="6.625" style="734" customWidth="1"/>
    <col min="11789" max="11789" width="13.5" style="734" customWidth="1"/>
    <col min="11790" max="11791" width="13.75" style="734" customWidth="1"/>
    <col min="11792" max="11792" width="17.625" style="734" customWidth="1"/>
    <col min="11793" max="11793" width="3.875" style="734" customWidth="1"/>
    <col min="11794" max="11794" width="2.375" style="734" customWidth="1"/>
    <col min="11795" max="11795" width="2.5" style="734" customWidth="1"/>
    <col min="11796" max="11796" width="5.625" style="734" customWidth="1"/>
    <col min="11797" max="11797" width="4.25" style="734" customWidth="1"/>
    <col min="11798" max="11798" width="17.625" style="734" customWidth="1"/>
    <col min="11799" max="11799" width="12.625" style="734" customWidth="1"/>
    <col min="11800" max="11800" width="10.625" style="734" customWidth="1"/>
    <col min="11801" max="11801" width="12.125" style="734" customWidth="1"/>
    <col min="11802" max="12032" width="9" style="734"/>
    <col min="12033" max="12033" width="4.625" style="734" customWidth="1"/>
    <col min="12034" max="12037" width="5.625" style="734" customWidth="1"/>
    <col min="12038" max="12040" width="2.625" style="734" customWidth="1"/>
    <col min="12041" max="12041" width="4.625" style="734" customWidth="1"/>
    <col min="12042" max="12044" width="6.625" style="734" customWidth="1"/>
    <col min="12045" max="12045" width="13.5" style="734" customWidth="1"/>
    <col min="12046" max="12047" width="13.75" style="734" customWidth="1"/>
    <col min="12048" max="12048" width="17.625" style="734" customWidth="1"/>
    <col min="12049" max="12049" width="3.875" style="734" customWidth="1"/>
    <col min="12050" max="12050" width="2.375" style="734" customWidth="1"/>
    <col min="12051" max="12051" width="2.5" style="734" customWidth="1"/>
    <col min="12052" max="12052" width="5.625" style="734" customWidth="1"/>
    <col min="12053" max="12053" width="4.25" style="734" customWidth="1"/>
    <col min="12054" max="12054" width="17.625" style="734" customWidth="1"/>
    <col min="12055" max="12055" width="12.625" style="734" customWidth="1"/>
    <col min="12056" max="12056" width="10.625" style="734" customWidth="1"/>
    <col min="12057" max="12057" width="12.125" style="734" customWidth="1"/>
    <col min="12058" max="12288" width="9" style="734"/>
    <col min="12289" max="12289" width="4.625" style="734" customWidth="1"/>
    <col min="12290" max="12293" width="5.625" style="734" customWidth="1"/>
    <col min="12294" max="12296" width="2.625" style="734" customWidth="1"/>
    <col min="12297" max="12297" width="4.625" style="734" customWidth="1"/>
    <col min="12298" max="12300" width="6.625" style="734" customWidth="1"/>
    <col min="12301" max="12301" width="13.5" style="734" customWidth="1"/>
    <col min="12302" max="12303" width="13.75" style="734" customWidth="1"/>
    <col min="12304" max="12304" width="17.625" style="734" customWidth="1"/>
    <col min="12305" max="12305" width="3.875" style="734" customWidth="1"/>
    <col min="12306" max="12306" width="2.375" style="734" customWidth="1"/>
    <col min="12307" max="12307" width="2.5" style="734" customWidth="1"/>
    <col min="12308" max="12308" width="5.625" style="734" customWidth="1"/>
    <col min="12309" max="12309" width="4.25" style="734" customWidth="1"/>
    <col min="12310" max="12310" width="17.625" style="734" customWidth="1"/>
    <col min="12311" max="12311" width="12.625" style="734" customWidth="1"/>
    <col min="12312" max="12312" width="10.625" style="734" customWidth="1"/>
    <col min="12313" max="12313" width="12.125" style="734" customWidth="1"/>
    <col min="12314" max="12544" width="9" style="734"/>
    <col min="12545" max="12545" width="4.625" style="734" customWidth="1"/>
    <col min="12546" max="12549" width="5.625" style="734" customWidth="1"/>
    <col min="12550" max="12552" width="2.625" style="734" customWidth="1"/>
    <col min="12553" max="12553" width="4.625" style="734" customWidth="1"/>
    <col min="12554" max="12556" width="6.625" style="734" customWidth="1"/>
    <col min="12557" max="12557" width="13.5" style="734" customWidth="1"/>
    <col min="12558" max="12559" width="13.75" style="734" customWidth="1"/>
    <col min="12560" max="12560" width="17.625" style="734" customWidth="1"/>
    <col min="12561" max="12561" width="3.875" style="734" customWidth="1"/>
    <col min="12562" max="12562" width="2.375" style="734" customWidth="1"/>
    <col min="12563" max="12563" width="2.5" style="734" customWidth="1"/>
    <col min="12564" max="12564" width="5.625" style="734" customWidth="1"/>
    <col min="12565" max="12565" width="4.25" style="734" customWidth="1"/>
    <col min="12566" max="12566" width="17.625" style="734" customWidth="1"/>
    <col min="12567" max="12567" width="12.625" style="734" customWidth="1"/>
    <col min="12568" max="12568" width="10.625" style="734" customWidth="1"/>
    <col min="12569" max="12569" width="12.125" style="734" customWidth="1"/>
    <col min="12570" max="12800" width="9" style="734"/>
    <col min="12801" max="12801" width="4.625" style="734" customWidth="1"/>
    <col min="12802" max="12805" width="5.625" style="734" customWidth="1"/>
    <col min="12806" max="12808" width="2.625" style="734" customWidth="1"/>
    <col min="12809" max="12809" width="4.625" style="734" customWidth="1"/>
    <col min="12810" max="12812" width="6.625" style="734" customWidth="1"/>
    <col min="12813" max="12813" width="13.5" style="734" customWidth="1"/>
    <col min="12814" max="12815" width="13.75" style="734" customWidth="1"/>
    <col min="12816" max="12816" width="17.625" style="734" customWidth="1"/>
    <col min="12817" max="12817" width="3.875" style="734" customWidth="1"/>
    <col min="12818" max="12818" width="2.375" style="734" customWidth="1"/>
    <col min="12819" max="12819" width="2.5" style="734" customWidth="1"/>
    <col min="12820" max="12820" width="5.625" style="734" customWidth="1"/>
    <col min="12821" max="12821" width="4.25" style="734" customWidth="1"/>
    <col min="12822" max="12822" width="17.625" style="734" customWidth="1"/>
    <col min="12823" max="12823" width="12.625" style="734" customWidth="1"/>
    <col min="12824" max="12824" width="10.625" style="734" customWidth="1"/>
    <col min="12825" max="12825" width="12.125" style="734" customWidth="1"/>
    <col min="12826" max="13056" width="9" style="734"/>
    <col min="13057" max="13057" width="4.625" style="734" customWidth="1"/>
    <col min="13058" max="13061" width="5.625" style="734" customWidth="1"/>
    <col min="13062" max="13064" width="2.625" style="734" customWidth="1"/>
    <col min="13065" max="13065" width="4.625" style="734" customWidth="1"/>
    <col min="13066" max="13068" width="6.625" style="734" customWidth="1"/>
    <col min="13069" max="13069" width="13.5" style="734" customWidth="1"/>
    <col min="13070" max="13071" width="13.75" style="734" customWidth="1"/>
    <col min="13072" max="13072" width="17.625" style="734" customWidth="1"/>
    <col min="13073" max="13073" width="3.875" style="734" customWidth="1"/>
    <col min="13074" max="13074" width="2.375" style="734" customWidth="1"/>
    <col min="13075" max="13075" width="2.5" style="734" customWidth="1"/>
    <col min="13076" max="13076" width="5.625" style="734" customWidth="1"/>
    <col min="13077" max="13077" width="4.25" style="734" customWidth="1"/>
    <col min="13078" max="13078" width="17.625" style="734" customWidth="1"/>
    <col min="13079" max="13079" width="12.625" style="734" customWidth="1"/>
    <col min="13080" max="13080" width="10.625" style="734" customWidth="1"/>
    <col min="13081" max="13081" width="12.125" style="734" customWidth="1"/>
    <col min="13082" max="13312" width="9" style="734"/>
    <col min="13313" max="13313" width="4.625" style="734" customWidth="1"/>
    <col min="13314" max="13317" width="5.625" style="734" customWidth="1"/>
    <col min="13318" max="13320" width="2.625" style="734" customWidth="1"/>
    <col min="13321" max="13321" width="4.625" style="734" customWidth="1"/>
    <col min="13322" max="13324" width="6.625" style="734" customWidth="1"/>
    <col min="13325" max="13325" width="13.5" style="734" customWidth="1"/>
    <col min="13326" max="13327" width="13.75" style="734" customWidth="1"/>
    <col min="13328" max="13328" width="17.625" style="734" customWidth="1"/>
    <col min="13329" max="13329" width="3.875" style="734" customWidth="1"/>
    <col min="13330" max="13330" width="2.375" style="734" customWidth="1"/>
    <col min="13331" max="13331" width="2.5" style="734" customWidth="1"/>
    <col min="13332" max="13332" width="5.625" style="734" customWidth="1"/>
    <col min="13333" max="13333" width="4.25" style="734" customWidth="1"/>
    <col min="13334" max="13334" width="17.625" style="734" customWidth="1"/>
    <col min="13335" max="13335" width="12.625" style="734" customWidth="1"/>
    <col min="13336" max="13336" width="10.625" style="734" customWidth="1"/>
    <col min="13337" max="13337" width="12.125" style="734" customWidth="1"/>
    <col min="13338" max="13568" width="9" style="734"/>
    <col min="13569" max="13569" width="4.625" style="734" customWidth="1"/>
    <col min="13570" max="13573" width="5.625" style="734" customWidth="1"/>
    <col min="13574" max="13576" width="2.625" style="734" customWidth="1"/>
    <col min="13577" max="13577" width="4.625" style="734" customWidth="1"/>
    <col min="13578" max="13580" width="6.625" style="734" customWidth="1"/>
    <col min="13581" max="13581" width="13.5" style="734" customWidth="1"/>
    <col min="13582" max="13583" width="13.75" style="734" customWidth="1"/>
    <col min="13584" max="13584" width="17.625" style="734" customWidth="1"/>
    <col min="13585" max="13585" width="3.875" style="734" customWidth="1"/>
    <col min="13586" max="13586" width="2.375" style="734" customWidth="1"/>
    <col min="13587" max="13587" width="2.5" style="734" customWidth="1"/>
    <col min="13588" max="13588" width="5.625" style="734" customWidth="1"/>
    <col min="13589" max="13589" width="4.25" style="734" customWidth="1"/>
    <col min="13590" max="13590" width="17.625" style="734" customWidth="1"/>
    <col min="13591" max="13591" width="12.625" style="734" customWidth="1"/>
    <col min="13592" max="13592" width="10.625" style="734" customWidth="1"/>
    <col min="13593" max="13593" width="12.125" style="734" customWidth="1"/>
    <col min="13594" max="13824" width="9" style="734"/>
    <col min="13825" max="13825" width="4.625" style="734" customWidth="1"/>
    <col min="13826" max="13829" width="5.625" style="734" customWidth="1"/>
    <col min="13830" max="13832" width="2.625" style="734" customWidth="1"/>
    <col min="13833" max="13833" width="4.625" style="734" customWidth="1"/>
    <col min="13834" max="13836" width="6.625" style="734" customWidth="1"/>
    <col min="13837" max="13837" width="13.5" style="734" customWidth="1"/>
    <col min="13838" max="13839" width="13.75" style="734" customWidth="1"/>
    <col min="13840" max="13840" width="17.625" style="734" customWidth="1"/>
    <col min="13841" max="13841" width="3.875" style="734" customWidth="1"/>
    <col min="13842" max="13842" width="2.375" style="734" customWidth="1"/>
    <col min="13843" max="13843" width="2.5" style="734" customWidth="1"/>
    <col min="13844" max="13844" width="5.625" style="734" customWidth="1"/>
    <col min="13845" max="13845" width="4.25" style="734" customWidth="1"/>
    <col min="13846" max="13846" width="17.625" style="734" customWidth="1"/>
    <col min="13847" max="13847" width="12.625" style="734" customWidth="1"/>
    <col min="13848" max="13848" width="10.625" style="734" customWidth="1"/>
    <col min="13849" max="13849" width="12.125" style="734" customWidth="1"/>
    <col min="13850" max="14080" width="9" style="734"/>
    <col min="14081" max="14081" width="4.625" style="734" customWidth="1"/>
    <col min="14082" max="14085" width="5.625" style="734" customWidth="1"/>
    <col min="14086" max="14088" width="2.625" style="734" customWidth="1"/>
    <col min="14089" max="14089" width="4.625" style="734" customWidth="1"/>
    <col min="14090" max="14092" width="6.625" style="734" customWidth="1"/>
    <col min="14093" max="14093" width="13.5" style="734" customWidth="1"/>
    <col min="14094" max="14095" width="13.75" style="734" customWidth="1"/>
    <col min="14096" max="14096" width="17.625" style="734" customWidth="1"/>
    <col min="14097" max="14097" width="3.875" style="734" customWidth="1"/>
    <col min="14098" max="14098" width="2.375" style="734" customWidth="1"/>
    <col min="14099" max="14099" width="2.5" style="734" customWidth="1"/>
    <col min="14100" max="14100" width="5.625" style="734" customWidth="1"/>
    <col min="14101" max="14101" width="4.25" style="734" customWidth="1"/>
    <col min="14102" max="14102" width="17.625" style="734" customWidth="1"/>
    <col min="14103" max="14103" width="12.625" style="734" customWidth="1"/>
    <col min="14104" max="14104" width="10.625" style="734" customWidth="1"/>
    <col min="14105" max="14105" width="12.125" style="734" customWidth="1"/>
    <col min="14106" max="14336" width="9" style="734"/>
    <col min="14337" max="14337" width="4.625" style="734" customWidth="1"/>
    <col min="14338" max="14341" width="5.625" style="734" customWidth="1"/>
    <col min="14342" max="14344" width="2.625" style="734" customWidth="1"/>
    <col min="14345" max="14345" width="4.625" style="734" customWidth="1"/>
    <col min="14346" max="14348" width="6.625" style="734" customWidth="1"/>
    <col min="14349" max="14349" width="13.5" style="734" customWidth="1"/>
    <col min="14350" max="14351" width="13.75" style="734" customWidth="1"/>
    <col min="14352" max="14352" width="17.625" style="734" customWidth="1"/>
    <col min="14353" max="14353" width="3.875" style="734" customWidth="1"/>
    <col min="14354" max="14354" width="2.375" style="734" customWidth="1"/>
    <col min="14355" max="14355" width="2.5" style="734" customWidth="1"/>
    <col min="14356" max="14356" width="5.625" style="734" customWidth="1"/>
    <col min="14357" max="14357" width="4.25" style="734" customWidth="1"/>
    <col min="14358" max="14358" width="17.625" style="734" customWidth="1"/>
    <col min="14359" max="14359" width="12.625" style="734" customWidth="1"/>
    <col min="14360" max="14360" width="10.625" style="734" customWidth="1"/>
    <col min="14361" max="14361" width="12.125" style="734" customWidth="1"/>
    <col min="14362" max="14592" width="9" style="734"/>
    <col min="14593" max="14593" width="4.625" style="734" customWidth="1"/>
    <col min="14594" max="14597" width="5.625" style="734" customWidth="1"/>
    <col min="14598" max="14600" width="2.625" style="734" customWidth="1"/>
    <col min="14601" max="14601" width="4.625" style="734" customWidth="1"/>
    <col min="14602" max="14604" width="6.625" style="734" customWidth="1"/>
    <col min="14605" max="14605" width="13.5" style="734" customWidth="1"/>
    <col min="14606" max="14607" width="13.75" style="734" customWidth="1"/>
    <col min="14608" max="14608" width="17.625" style="734" customWidth="1"/>
    <col min="14609" max="14609" width="3.875" style="734" customWidth="1"/>
    <col min="14610" max="14610" width="2.375" style="734" customWidth="1"/>
    <col min="14611" max="14611" width="2.5" style="734" customWidth="1"/>
    <col min="14612" max="14612" width="5.625" style="734" customWidth="1"/>
    <col min="14613" max="14613" width="4.25" style="734" customWidth="1"/>
    <col min="14614" max="14614" width="17.625" style="734" customWidth="1"/>
    <col min="14615" max="14615" width="12.625" style="734" customWidth="1"/>
    <col min="14616" max="14616" width="10.625" style="734" customWidth="1"/>
    <col min="14617" max="14617" width="12.125" style="734" customWidth="1"/>
    <col min="14618" max="14848" width="9" style="734"/>
    <col min="14849" max="14849" width="4.625" style="734" customWidth="1"/>
    <col min="14850" max="14853" width="5.625" style="734" customWidth="1"/>
    <col min="14854" max="14856" width="2.625" style="734" customWidth="1"/>
    <col min="14857" max="14857" width="4.625" style="734" customWidth="1"/>
    <col min="14858" max="14860" width="6.625" style="734" customWidth="1"/>
    <col min="14861" max="14861" width="13.5" style="734" customWidth="1"/>
    <col min="14862" max="14863" width="13.75" style="734" customWidth="1"/>
    <col min="14864" max="14864" width="17.625" style="734" customWidth="1"/>
    <col min="14865" max="14865" width="3.875" style="734" customWidth="1"/>
    <col min="14866" max="14866" width="2.375" style="734" customWidth="1"/>
    <col min="14867" max="14867" width="2.5" style="734" customWidth="1"/>
    <col min="14868" max="14868" width="5.625" style="734" customWidth="1"/>
    <col min="14869" max="14869" width="4.25" style="734" customWidth="1"/>
    <col min="14870" max="14870" width="17.625" style="734" customWidth="1"/>
    <col min="14871" max="14871" width="12.625" style="734" customWidth="1"/>
    <col min="14872" max="14872" width="10.625" style="734" customWidth="1"/>
    <col min="14873" max="14873" width="12.125" style="734" customWidth="1"/>
    <col min="14874" max="15104" width="9" style="734"/>
    <col min="15105" max="15105" width="4.625" style="734" customWidth="1"/>
    <col min="15106" max="15109" width="5.625" style="734" customWidth="1"/>
    <col min="15110" max="15112" width="2.625" style="734" customWidth="1"/>
    <col min="15113" max="15113" width="4.625" style="734" customWidth="1"/>
    <col min="15114" max="15116" width="6.625" style="734" customWidth="1"/>
    <col min="15117" max="15117" width="13.5" style="734" customWidth="1"/>
    <col min="15118" max="15119" width="13.75" style="734" customWidth="1"/>
    <col min="15120" max="15120" width="17.625" style="734" customWidth="1"/>
    <col min="15121" max="15121" width="3.875" style="734" customWidth="1"/>
    <col min="15122" max="15122" width="2.375" style="734" customWidth="1"/>
    <col min="15123" max="15123" width="2.5" style="734" customWidth="1"/>
    <col min="15124" max="15124" width="5.625" style="734" customWidth="1"/>
    <col min="15125" max="15125" width="4.25" style="734" customWidth="1"/>
    <col min="15126" max="15126" width="17.625" style="734" customWidth="1"/>
    <col min="15127" max="15127" width="12.625" style="734" customWidth="1"/>
    <col min="15128" max="15128" width="10.625" style="734" customWidth="1"/>
    <col min="15129" max="15129" width="12.125" style="734" customWidth="1"/>
    <col min="15130" max="15360" width="9" style="734"/>
    <col min="15361" max="15361" width="4.625" style="734" customWidth="1"/>
    <col min="15362" max="15365" width="5.625" style="734" customWidth="1"/>
    <col min="15366" max="15368" width="2.625" style="734" customWidth="1"/>
    <col min="15369" max="15369" width="4.625" style="734" customWidth="1"/>
    <col min="15370" max="15372" width="6.625" style="734" customWidth="1"/>
    <col min="15373" max="15373" width="13.5" style="734" customWidth="1"/>
    <col min="15374" max="15375" width="13.75" style="734" customWidth="1"/>
    <col min="15376" max="15376" width="17.625" style="734" customWidth="1"/>
    <col min="15377" max="15377" width="3.875" style="734" customWidth="1"/>
    <col min="15378" max="15378" width="2.375" style="734" customWidth="1"/>
    <col min="15379" max="15379" width="2.5" style="734" customWidth="1"/>
    <col min="15380" max="15380" width="5.625" style="734" customWidth="1"/>
    <col min="15381" max="15381" width="4.25" style="734" customWidth="1"/>
    <col min="15382" max="15382" width="17.625" style="734" customWidth="1"/>
    <col min="15383" max="15383" width="12.625" style="734" customWidth="1"/>
    <col min="15384" max="15384" width="10.625" style="734" customWidth="1"/>
    <col min="15385" max="15385" width="12.125" style="734" customWidth="1"/>
    <col min="15386" max="15616" width="9" style="734"/>
    <col min="15617" max="15617" width="4.625" style="734" customWidth="1"/>
    <col min="15618" max="15621" width="5.625" style="734" customWidth="1"/>
    <col min="15622" max="15624" width="2.625" style="734" customWidth="1"/>
    <col min="15625" max="15625" width="4.625" style="734" customWidth="1"/>
    <col min="15626" max="15628" width="6.625" style="734" customWidth="1"/>
    <col min="15629" max="15629" width="13.5" style="734" customWidth="1"/>
    <col min="15630" max="15631" width="13.75" style="734" customWidth="1"/>
    <col min="15632" max="15632" width="17.625" style="734" customWidth="1"/>
    <col min="15633" max="15633" width="3.875" style="734" customWidth="1"/>
    <col min="15634" max="15634" width="2.375" style="734" customWidth="1"/>
    <col min="15635" max="15635" width="2.5" style="734" customWidth="1"/>
    <col min="15636" max="15636" width="5.625" style="734" customWidth="1"/>
    <col min="15637" max="15637" width="4.25" style="734" customWidth="1"/>
    <col min="15638" max="15638" width="17.625" style="734" customWidth="1"/>
    <col min="15639" max="15639" width="12.625" style="734" customWidth="1"/>
    <col min="15640" max="15640" width="10.625" style="734" customWidth="1"/>
    <col min="15641" max="15641" width="12.125" style="734" customWidth="1"/>
    <col min="15642" max="15872" width="9" style="734"/>
    <col min="15873" max="15873" width="4.625" style="734" customWidth="1"/>
    <col min="15874" max="15877" width="5.625" style="734" customWidth="1"/>
    <col min="15878" max="15880" width="2.625" style="734" customWidth="1"/>
    <col min="15881" max="15881" width="4.625" style="734" customWidth="1"/>
    <col min="15882" max="15884" width="6.625" style="734" customWidth="1"/>
    <col min="15885" max="15885" width="13.5" style="734" customWidth="1"/>
    <col min="15886" max="15887" width="13.75" style="734" customWidth="1"/>
    <col min="15888" max="15888" width="17.625" style="734" customWidth="1"/>
    <col min="15889" max="15889" width="3.875" style="734" customWidth="1"/>
    <col min="15890" max="15890" width="2.375" style="734" customWidth="1"/>
    <col min="15891" max="15891" width="2.5" style="734" customWidth="1"/>
    <col min="15892" max="15892" width="5.625" style="734" customWidth="1"/>
    <col min="15893" max="15893" width="4.25" style="734" customWidth="1"/>
    <col min="15894" max="15894" width="17.625" style="734" customWidth="1"/>
    <col min="15895" max="15895" width="12.625" style="734" customWidth="1"/>
    <col min="15896" max="15896" width="10.625" style="734" customWidth="1"/>
    <col min="15897" max="15897" width="12.125" style="734" customWidth="1"/>
    <col min="15898" max="16128" width="9" style="734"/>
    <col min="16129" max="16129" width="4.625" style="734" customWidth="1"/>
    <col min="16130" max="16133" width="5.625" style="734" customWidth="1"/>
    <col min="16134" max="16136" width="2.625" style="734" customWidth="1"/>
    <col min="16137" max="16137" width="4.625" style="734" customWidth="1"/>
    <col min="16138" max="16140" width="6.625" style="734" customWidth="1"/>
    <col min="16141" max="16141" width="13.5" style="734" customWidth="1"/>
    <col min="16142" max="16143" width="13.75" style="734" customWidth="1"/>
    <col min="16144" max="16144" width="17.625" style="734" customWidth="1"/>
    <col min="16145" max="16145" width="3.875" style="734" customWidth="1"/>
    <col min="16146" max="16146" width="2.375" style="734" customWidth="1"/>
    <col min="16147" max="16147" width="2.5" style="734" customWidth="1"/>
    <col min="16148" max="16148" width="5.625" style="734" customWidth="1"/>
    <col min="16149" max="16149" width="4.25" style="734" customWidth="1"/>
    <col min="16150" max="16150" width="17.625" style="734" customWidth="1"/>
    <col min="16151" max="16151" width="12.625" style="734" customWidth="1"/>
    <col min="16152" max="16152" width="10.625" style="734" customWidth="1"/>
    <col min="16153" max="16153" width="12.125" style="734" customWidth="1"/>
    <col min="16154" max="16384" width="9" style="734"/>
  </cols>
  <sheetData>
    <row r="1" spans="1:25" ht="24" customHeight="1">
      <c r="A1" s="731"/>
      <c r="B1" s="731"/>
      <c r="C1" s="731"/>
      <c r="D1" s="731"/>
      <c r="E1" s="731"/>
      <c r="F1" s="731"/>
      <c r="G1" s="731"/>
      <c r="H1" s="731"/>
      <c r="I1" s="731"/>
      <c r="J1" s="731"/>
      <c r="K1" s="731"/>
      <c r="L1" s="731"/>
      <c r="M1" s="2283" t="s">
        <v>1226</v>
      </c>
      <c r="N1" s="2283"/>
      <c r="O1" s="2283"/>
      <c r="P1" s="2283"/>
      <c r="Q1" s="2283"/>
      <c r="R1" s="2283"/>
      <c r="S1" s="2283"/>
      <c r="T1" s="731"/>
      <c r="U1" s="731"/>
      <c r="Y1" s="733"/>
    </row>
    <row r="2" spans="1:25" ht="15" customHeight="1">
      <c r="L2" s="735"/>
      <c r="M2" s="2284" t="s">
        <v>1227</v>
      </c>
      <c r="N2" s="2284"/>
      <c r="O2" s="2284"/>
      <c r="P2" s="2284"/>
      <c r="Q2" s="2284"/>
      <c r="R2" s="2284"/>
      <c r="S2" s="2284"/>
      <c r="T2" s="736"/>
      <c r="U2" s="737"/>
      <c r="V2" s="2285" t="s">
        <v>1228</v>
      </c>
      <c r="W2" s="2287"/>
      <c r="X2" s="2288"/>
    </row>
    <row r="3" spans="1:25" ht="31.5" customHeight="1">
      <c r="A3" s="2284" t="s">
        <v>1229</v>
      </c>
      <c r="B3" s="2284"/>
      <c r="C3" s="2284"/>
      <c r="D3" s="2291"/>
      <c r="E3" s="2291"/>
      <c r="F3" s="2291"/>
      <c r="G3" s="2291"/>
      <c r="H3" s="2291"/>
      <c r="I3" s="2291"/>
      <c r="J3" s="738"/>
      <c r="K3" s="2292" t="s">
        <v>1230</v>
      </c>
      <c r="L3" s="2292"/>
      <c r="M3" s="2292"/>
      <c r="Q3" s="735"/>
      <c r="R3" s="735"/>
      <c r="S3" s="736"/>
      <c r="T3" s="736"/>
      <c r="U3" s="737"/>
      <c r="V3" s="2286"/>
      <c r="W3" s="2289"/>
      <c r="X3" s="2290"/>
    </row>
    <row r="4" spans="1:25" ht="24" customHeight="1">
      <c r="A4" s="2293" t="s">
        <v>1231</v>
      </c>
      <c r="B4" s="2293"/>
      <c r="C4" s="2293"/>
      <c r="D4" s="2294"/>
      <c r="E4" s="2294"/>
      <c r="F4" s="2294"/>
      <c r="G4" s="2294"/>
      <c r="H4" s="2294"/>
      <c r="I4" s="2294"/>
      <c r="J4" s="739"/>
      <c r="K4" s="2292"/>
      <c r="L4" s="2292"/>
      <c r="M4" s="2292"/>
      <c r="T4" s="740"/>
      <c r="U4" s="740"/>
      <c r="V4" s="2295" t="s">
        <v>1232</v>
      </c>
      <c r="W4" s="2296"/>
      <c r="X4" s="2296"/>
    </row>
    <row r="5" spans="1:25" ht="7.5" customHeight="1">
      <c r="A5" s="741"/>
      <c r="B5" s="741"/>
      <c r="C5" s="741"/>
      <c r="D5" s="741"/>
      <c r="E5" s="741"/>
      <c r="F5" s="741"/>
      <c r="G5" s="741"/>
      <c r="H5" s="742"/>
      <c r="I5" s="742"/>
      <c r="J5" s="743"/>
      <c r="K5" s="2292"/>
      <c r="L5" s="2292"/>
      <c r="M5" s="2292"/>
      <c r="T5" s="740"/>
      <c r="U5" s="740"/>
      <c r="V5" s="744"/>
      <c r="W5" s="739"/>
      <c r="X5" s="739"/>
    </row>
    <row r="6" spans="1:25" ht="27" customHeight="1">
      <c r="A6" s="745"/>
      <c r="B6" s="745"/>
      <c r="C6" s="745"/>
      <c r="D6" s="745"/>
      <c r="E6" s="745"/>
      <c r="F6" s="745"/>
      <c r="G6" s="745"/>
      <c r="H6" s="745"/>
      <c r="I6" s="745"/>
      <c r="J6" s="745"/>
      <c r="K6" s="2292"/>
      <c r="L6" s="2292"/>
      <c r="M6" s="2292"/>
      <c r="N6" s="746"/>
      <c r="O6" s="747" t="s">
        <v>1233</v>
      </c>
      <c r="P6" s="2297"/>
      <c r="Q6" s="2297"/>
      <c r="R6" s="2297"/>
      <c r="S6" s="2297"/>
      <c r="V6" s="747" t="s">
        <v>1234</v>
      </c>
      <c r="W6" s="2297"/>
      <c r="X6" s="2297"/>
    </row>
    <row r="7" spans="1:25" s="752" customFormat="1" ht="18" customHeight="1">
      <c r="A7" s="748"/>
      <c r="B7" s="748"/>
      <c r="C7" s="748"/>
      <c r="D7" s="748"/>
      <c r="E7" s="748"/>
      <c r="F7" s="748"/>
      <c r="G7" s="748"/>
      <c r="H7" s="748"/>
      <c r="I7" s="748"/>
      <c r="J7" s="749"/>
      <c r="K7" s="749"/>
      <c r="L7" s="749"/>
      <c r="M7" s="750"/>
      <c r="N7" s="751"/>
      <c r="O7" s="750"/>
      <c r="P7" s="750"/>
      <c r="Q7" s="750"/>
      <c r="R7" s="750"/>
      <c r="S7" s="750"/>
      <c r="T7" s="750"/>
      <c r="U7" s="750"/>
      <c r="V7" s="751"/>
      <c r="W7" s="750"/>
      <c r="X7" s="750"/>
    </row>
    <row r="8" spans="1:25" s="752" customFormat="1" ht="9" customHeight="1">
      <c r="A8" s="748"/>
      <c r="B8" s="748"/>
      <c r="C8" s="748"/>
      <c r="D8" s="748"/>
      <c r="E8" s="748"/>
      <c r="F8" s="748"/>
      <c r="G8" s="748"/>
      <c r="H8" s="748"/>
      <c r="I8" s="748"/>
      <c r="J8" s="749"/>
      <c r="K8" s="749"/>
      <c r="L8" s="749"/>
      <c r="M8" s="753"/>
      <c r="N8" s="753"/>
      <c r="O8" s="753"/>
      <c r="P8" s="753"/>
      <c r="Q8" s="748"/>
      <c r="R8" s="748"/>
      <c r="S8" s="748"/>
      <c r="T8" s="748"/>
      <c r="U8" s="748"/>
      <c r="V8" s="754"/>
      <c r="W8" s="753"/>
      <c r="X8" s="753"/>
    </row>
    <row r="9" spans="1:25" ht="9.9499999999999993" customHeight="1">
      <c r="A9" s="2298" t="s">
        <v>1235</v>
      </c>
      <c r="B9" s="2301" t="s">
        <v>1236</v>
      </c>
      <c r="C9" s="2302"/>
      <c r="D9" s="2302"/>
      <c r="E9" s="2303"/>
      <c r="F9" s="2307" t="s">
        <v>1237</v>
      </c>
      <c r="G9" s="2308"/>
      <c r="H9" s="2309"/>
      <c r="I9" s="2316" t="s">
        <v>1238</v>
      </c>
      <c r="J9" s="2301" t="s">
        <v>1239</v>
      </c>
      <c r="K9" s="2302"/>
      <c r="L9" s="2303"/>
      <c r="M9" s="2322" t="s">
        <v>997</v>
      </c>
      <c r="N9" s="2323"/>
      <c r="O9" s="2326" t="s">
        <v>1240</v>
      </c>
      <c r="P9" s="2328" t="s">
        <v>1241</v>
      </c>
      <c r="Q9" s="2302"/>
      <c r="R9" s="2302"/>
      <c r="S9" s="2302"/>
      <c r="T9" s="2302"/>
      <c r="U9" s="2302"/>
      <c r="V9" s="2303"/>
      <c r="W9" s="2334" t="s">
        <v>1242</v>
      </c>
      <c r="X9" s="2335"/>
    </row>
    <row r="10" spans="1:25" ht="9.9499999999999993" customHeight="1">
      <c r="A10" s="2299"/>
      <c r="B10" s="2304"/>
      <c r="C10" s="2305"/>
      <c r="D10" s="2305"/>
      <c r="E10" s="2306"/>
      <c r="F10" s="2310"/>
      <c r="G10" s="2311"/>
      <c r="H10" s="2312"/>
      <c r="I10" s="2317"/>
      <c r="J10" s="2304"/>
      <c r="K10" s="2305"/>
      <c r="L10" s="2306"/>
      <c r="M10" s="2324"/>
      <c r="N10" s="2325"/>
      <c r="O10" s="2327"/>
      <c r="P10" s="2329"/>
      <c r="Q10" s="2305"/>
      <c r="R10" s="2305"/>
      <c r="S10" s="2305"/>
      <c r="T10" s="2305"/>
      <c r="U10" s="2305"/>
      <c r="V10" s="2306"/>
      <c r="W10" s="2336"/>
      <c r="X10" s="2337"/>
    </row>
    <row r="11" spans="1:25" ht="9.9499999999999993" customHeight="1">
      <c r="A11" s="2299"/>
      <c r="B11" s="2338" t="s">
        <v>1243</v>
      </c>
      <c r="C11" s="2339"/>
      <c r="D11" s="2339"/>
      <c r="E11" s="2340"/>
      <c r="F11" s="2310"/>
      <c r="G11" s="2311"/>
      <c r="H11" s="2312"/>
      <c r="I11" s="2317"/>
      <c r="J11" s="2319"/>
      <c r="K11" s="2320"/>
      <c r="L11" s="2321"/>
      <c r="M11" s="2341" t="s">
        <v>1244</v>
      </c>
      <c r="N11" s="2342"/>
      <c r="O11" s="2327"/>
      <c r="P11" s="2324"/>
      <c r="Q11" s="2320"/>
      <c r="R11" s="2320"/>
      <c r="S11" s="2320"/>
      <c r="T11" s="2320"/>
      <c r="U11" s="2320"/>
      <c r="V11" s="2321"/>
      <c r="W11" s="2336"/>
      <c r="X11" s="2337"/>
    </row>
    <row r="12" spans="1:25" ht="9.9499999999999993" customHeight="1">
      <c r="A12" s="2299"/>
      <c r="B12" s="2319"/>
      <c r="C12" s="2320"/>
      <c r="D12" s="2320"/>
      <c r="E12" s="2321"/>
      <c r="F12" s="2310"/>
      <c r="G12" s="2311"/>
      <c r="H12" s="2312"/>
      <c r="I12" s="2317"/>
      <c r="J12" s="2338" t="s">
        <v>1245</v>
      </c>
      <c r="K12" s="2339"/>
      <c r="L12" s="2340"/>
      <c r="M12" s="2324"/>
      <c r="N12" s="2325"/>
      <c r="O12" s="2331" t="s">
        <v>1246</v>
      </c>
      <c r="P12" s="2331" t="s">
        <v>1247</v>
      </c>
      <c r="Q12" s="2338" t="s">
        <v>1248</v>
      </c>
      <c r="R12" s="2339"/>
      <c r="S12" s="2339"/>
      <c r="T12" s="2339"/>
      <c r="U12" s="2340"/>
      <c r="V12" s="2347" t="s">
        <v>1249</v>
      </c>
      <c r="W12" s="2348" t="s">
        <v>1250</v>
      </c>
      <c r="X12" s="2349"/>
    </row>
    <row r="13" spans="1:25" ht="9.9499999999999993" customHeight="1">
      <c r="A13" s="2299"/>
      <c r="B13" s="2304" t="s">
        <v>1251</v>
      </c>
      <c r="C13" s="2305"/>
      <c r="D13" s="2305"/>
      <c r="E13" s="2306"/>
      <c r="F13" s="2310"/>
      <c r="G13" s="2311"/>
      <c r="H13" s="2312"/>
      <c r="I13" s="2317"/>
      <c r="J13" s="2304"/>
      <c r="K13" s="2305"/>
      <c r="L13" s="2306"/>
      <c r="M13" s="2330" t="s">
        <v>999</v>
      </c>
      <c r="N13" s="2331"/>
      <c r="O13" s="2306"/>
      <c r="P13" s="2346"/>
      <c r="Q13" s="2304"/>
      <c r="R13" s="2305"/>
      <c r="S13" s="2305"/>
      <c r="T13" s="2305"/>
      <c r="U13" s="2306"/>
      <c r="V13" s="2317"/>
      <c r="W13" s="2350"/>
      <c r="X13" s="2351"/>
    </row>
    <row r="14" spans="1:25" ht="15.75" customHeight="1">
      <c r="A14" s="2300"/>
      <c r="B14" s="2343"/>
      <c r="C14" s="2344"/>
      <c r="D14" s="2344"/>
      <c r="E14" s="2345"/>
      <c r="F14" s="2313"/>
      <c r="G14" s="2314"/>
      <c r="H14" s="2315"/>
      <c r="I14" s="2318"/>
      <c r="J14" s="2343"/>
      <c r="K14" s="2344"/>
      <c r="L14" s="2345"/>
      <c r="M14" s="2332"/>
      <c r="N14" s="2333"/>
      <c r="O14" s="2345"/>
      <c r="P14" s="2333"/>
      <c r="Q14" s="2343"/>
      <c r="R14" s="2344"/>
      <c r="S14" s="2344"/>
      <c r="T14" s="2344"/>
      <c r="U14" s="2345"/>
      <c r="V14" s="2318"/>
      <c r="W14" s="2352"/>
      <c r="X14" s="2353"/>
    </row>
    <row r="15" spans="1:25" ht="9.9499999999999993" customHeight="1">
      <c r="A15" s="2354"/>
      <c r="B15" s="2357"/>
      <c r="C15" s="2358"/>
      <c r="D15" s="2358"/>
      <c r="E15" s="2359"/>
      <c r="F15" s="2363"/>
      <c r="G15" s="2364"/>
      <c r="H15" s="2365"/>
      <c r="I15" s="2316"/>
      <c r="J15" s="2363" t="s">
        <v>1252</v>
      </c>
      <c r="K15" s="2364"/>
      <c r="L15" s="2365"/>
      <c r="M15" s="2375"/>
      <c r="N15" s="2406"/>
      <c r="O15" s="2377"/>
      <c r="P15" s="2379"/>
      <c r="Q15" s="2382"/>
      <c r="R15" s="2383"/>
      <c r="S15" s="2383"/>
      <c r="T15" s="2383"/>
      <c r="U15" s="2384"/>
      <c r="V15" s="2424"/>
      <c r="W15" s="2427" t="s">
        <v>1252</v>
      </c>
      <c r="X15" s="2428"/>
    </row>
    <row r="16" spans="1:25" ht="9.9499999999999993" customHeight="1">
      <c r="A16" s="2355"/>
      <c r="B16" s="2360"/>
      <c r="C16" s="2361"/>
      <c r="D16" s="2361"/>
      <c r="E16" s="2362"/>
      <c r="F16" s="2366"/>
      <c r="G16" s="2367"/>
      <c r="H16" s="2368"/>
      <c r="I16" s="2317"/>
      <c r="J16" s="2366"/>
      <c r="K16" s="2367"/>
      <c r="L16" s="2368"/>
      <c r="M16" s="2376"/>
      <c r="N16" s="2407"/>
      <c r="O16" s="2378"/>
      <c r="P16" s="2380"/>
      <c r="Q16" s="2385"/>
      <c r="R16" s="2386"/>
      <c r="S16" s="2386"/>
      <c r="T16" s="2386"/>
      <c r="U16" s="2387"/>
      <c r="V16" s="2425"/>
      <c r="W16" s="2410"/>
      <c r="X16" s="2411"/>
    </row>
    <row r="17" spans="1:24" ht="9.9499999999999993" customHeight="1">
      <c r="A17" s="2355"/>
      <c r="B17" s="2391"/>
      <c r="C17" s="2392"/>
      <c r="D17" s="2392"/>
      <c r="E17" s="2393"/>
      <c r="F17" s="2366"/>
      <c r="G17" s="2367"/>
      <c r="H17" s="2368"/>
      <c r="I17" s="2317"/>
      <c r="J17" s="2372"/>
      <c r="K17" s="2373"/>
      <c r="L17" s="2374"/>
      <c r="M17" s="2397"/>
      <c r="N17" s="2398"/>
      <c r="O17" s="2378"/>
      <c r="P17" s="2380"/>
      <c r="Q17" s="2385"/>
      <c r="R17" s="2386"/>
      <c r="S17" s="2386"/>
      <c r="T17" s="2386"/>
      <c r="U17" s="2387"/>
      <c r="V17" s="2425"/>
      <c r="W17" s="2410"/>
      <c r="X17" s="2411"/>
    </row>
    <row r="18" spans="1:24" ht="9.9499999999999993" customHeight="1">
      <c r="A18" s="2355"/>
      <c r="B18" s="2394"/>
      <c r="C18" s="2395"/>
      <c r="D18" s="2395"/>
      <c r="E18" s="2396"/>
      <c r="F18" s="2366"/>
      <c r="G18" s="2367"/>
      <c r="H18" s="2368"/>
      <c r="I18" s="2317"/>
      <c r="J18" s="2400" t="s">
        <v>1253</v>
      </c>
      <c r="K18" s="2401"/>
      <c r="L18" s="2402"/>
      <c r="M18" s="2376"/>
      <c r="N18" s="2399"/>
      <c r="O18" s="2403"/>
      <c r="P18" s="2380"/>
      <c r="Q18" s="2385"/>
      <c r="R18" s="2386"/>
      <c r="S18" s="2386"/>
      <c r="T18" s="2386"/>
      <c r="U18" s="2387"/>
      <c r="V18" s="2425"/>
      <c r="W18" s="2408" t="s">
        <v>1252</v>
      </c>
      <c r="X18" s="2409"/>
    </row>
    <row r="19" spans="1:24" ht="9.9499999999999993" customHeight="1">
      <c r="A19" s="2355"/>
      <c r="B19" s="2414"/>
      <c r="C19" s="2415"/>
      <c r="D19" s="2415"/>
      <c r="E19" s="2416"/>
      <c r="F19" s="2366"/>
      <c r="G19" s="2367"/>
      <c r="H19" s="2368"/>
      <c r="I19" s="2317"/>
      <c r="J19" s="2366"/>
      <c r="K19" s="2367"/>
      <c r="L19" s="2368"/>
      <c r="M19" s="2420"/>
      <c r="N19" s="2422"/>
      <c r="O19" s="2404"/>
      <c r="P19" s="2380"/>
      <c r="Q19" s="2385"/>
      <c r="R19" s="2386"/>
      <c r="S19" s="2386"/>
      <c r="T19" s="2386"/>
      <c r="U19" s="2387"/>
      <c r="V19" s="2425"/>
      <c r="W19" s="2410"/>
      <c r="X19" s="2411"/>
    </row>
    <row r="20" spans="1:24" ht="9.9499999999999993" customHeight="1">
      <c r="A20" s="2356"/>
      <c r="B20" s="2417"/>
      <c r="C20" s="2418"/>
      <c r="D20" s="2418"/>
      <c r="E20" s="2419"/>
      <c r="F20" s="2369"/>
      <c r="G20" s="2370"/>
      <c r="H20" s="2371"/>
      <c r="I20" s="2318"/>
      <c r="J20" s="2369"/>
      <c r="K20" s="2370"/>
      <c r="L20" s="2371"/>
      <c r="M20" s="2421"/>
      <c r="N20" s="2423"/>
      <c r="O20" s="2405"/>
      <c r="P20" s="2381"/>
      <c r="Q20" s="2388"/>
      <c r="R20" s="2389"/>
      <c r="S20" s="2389"/>
      <c r="T20" s="2389"/>
      <c r="U20" s="2390"/>
      <c r="V20" s="2426"/>
      <c r="W20" s="2412"/>
      <c r="X20" s="2413"/>
    </row>
    <row r="21" spans="1:24" ht="9.9499999999999993" customHeight="1">
      <c r="A21" s="2354"/>
      <c r="B21" s="2357"/>
      <c r="C21" s="2358"/>
      <c r="D21" s="2358"/>
      <c r="E21" s="2359"/>
      <c r="F21" s="2363"/>
      <c r="G21" s="2364"/>
      <c r="H21" s="2365"/>
      <c r="I21" s="2316"/>
      <c r="J21" s="2363" t="s">
        <v>1252</v>
      </c>
      <c r="K21" s="2364"/>
      <c r="L21" s="2365"/>
      <c r="M21" s="2375"/>
      <c r="N21" s="2406"/>
      <c r="O21" s="2377"/>
      <c r="P21" s="2379"/>
      <c r="Q21" s="2382"/>
      <c r="R21" s="2383"/>
      <c r="S21" s="2383"/>
      <c r="T21" s="2383"/>
      <c r="U21" s="2384"/>
      <c r="V21" s="2424"/>
      <c r="W21" s="2427" t="s">
        <v>1252</v>
      </c>
      <c r="X21" s="2428"/>
    </row>
    <row r="22" spans="1:24" ht="9.9499999999999993" customHeight="1">
      <c r="A22" s="2355"/>
      <c r="B22" s="2360"/>
      <c r="C22" s="2361"/>
      <c r="D22" s="2361"/>
      <c r="E22" s="2362"/>
      <c r="F22" s="2366"/>
      <c r="G22" s="2367"/>
      <c r="H22" s="2368"/>
      <c r="I22" s="2317"/>
      <c r="J22" s="2366"/>
      <c r="K22" s="2367"/>
      <c r="L22" s="2368"/>
      <c r="M22" s="2376"/>
      <c r="N22" s="2407"/>
      <c r="O22" s="2378"/>
      <c r="P22" s="2380"/>
      <c r="Q22" s="2385"/>
      <c r="R22" s="2386"/>
      <c r="S22" s="2386"/>
      <c r="T22" s="2386"/>
      <c r="U22" s="2387"/>
      <c r="V22" s="2425"/>
      <c r="W22" s="2410"/>
      <c r="X22" s="2411"/>
    </row>
    <row r="23" spans="1:24" ht="9.9499999999999993" customHeight="1">
      <c r="A23" s="2355"/>
      <c r="B23" s="2391"/>
      <c r="C23" s="2392"/>
      <c r="D23" s="2392"/>
      <c r="E23" s="2393"/>
      <c r="F23" s="2366"/>
      <c r="G23" s="2367"/>
      <c r="H23" s="2368"/>
      <c r="I23" s="2317"/>
      <c r="J23" s="2372"/>
      <c r="K23" s="2373"/>
      <c r="L23" s="2374"/>
      <c r="M23" s="2397"/>
      <c r="N23" s="2398"/>
      <c r="O23" s="2378"/>
      <c r="P23" s="2380"/>
      <c r="Q23" s="2385"/>
      <c r="R23" s="2386"/>
      <c r="S23" s="2386"/>
      <c r="T23" s="2386"/>
      <c r="U23" s="2387"/>
      <c r="V23" s="2425"/>
      <c r="W23" s="2410"/>
      <c r="X23" s="2411"/>
    </row>
    <row r="24" spans="1:24" ht="9.9499999999999993" customHeight="1">
      <c r="A24" s="2355"/>
      <c r="B24" s="2394"/>
      <c r="C24" s="2395"/>
      <c r="D24" s="2395"/>
      <c r="E24" s="2396"/>
      <c r="F24" s="2366"/>
      <c r="G24" s="2367"/>
      <c r="H24" s="2368"/>
      <c r="I24" s="2317"/>
      <c r="J24" s="2400" t="s">
        <v>1253</v>
      </c>
      <c r="K24" s="2401"/>
      <c r="L24" s="2402"/>
      <c r="M24" s="2376"/>
      <c r="N24" s="2399"/>
      <c r="O24" s="2403"/>
      <c r="P24" s="2380"/>
      <c r="Q24" s="2385"/>
      <c r="R24" s="2386"/>
      <c r="S24" s="2386"/>
      <c r="T24" s="2386"/>
      <c r="U24" s="2387"/>
      <c r="V24" s="2425"/>
      <c r="W24" s="2408" t="s">
        <v>1252</v>
      </c>
      <c r="X24" s="2409"/>
    </row>
    <row r="25" spans="1:24" ht="9.9499999999999993" customHeight="1">
      <c r="A25" s="2355"/>
      <c r="B25" s="2414"/>
      <c r="C25" s="2415"/>
      <c r="D25" s="2415"/>
      <c r="E25" s="2416"/>
      <c r="F25" s="2366"/>
      <c r="G25" s="2367"/>
      <c r="H25" s="2368"/>
      <c r="I25" s="2317"/>
      <c r="J25" s="2366"/>
      <c r="K25" s="2367"/>
      <c r="L25" s="2368"/>
      <c r="M25" s="2420"/>
      <c r="N25" s="2422"/>
      <c r="O25" s="2404"/>
      <c r="P25" s="2380"/>
      <c r="Q25" s="2385"/>
      <c r="R25" s="2386"/>
      <c r="S25" s="2386"/>
      <c r="T25" s="2386"/>
      <c r="U25" s="2387"/>
      <c r="V25" s="2425"/>
      <c r="W25" s="2410"/>
      <c r="X25" s="2411"/>
    </row>
    <row r="26" spans="1:24" ht="9.9499999999999993" customHeight="1">
      <c r="A26" s="2356"/>
      <c r="B26" s="2417"/>
      <c r="C26" s="2418"/>
      <c r="D26" s="2418"/>
      <c r="E26" s="2419"/>
      <c r="F26" s="2369"/>
      <c r="G26" s="2370"/>
      <c r="H26" s="2371"/>
      <c r="I26" s="2318"/>
      <c r="J26" s="2369"/>
      <c r="K26" s="2370"/>
      <c r="L26" s="2371"/>
      <c r="M26" s="2421"/>
      <c r="N26" s="2423"/>
      <c r="O26" s="2405"/>
      <c r="P26" s="2381"/>
      <c r="Q26" s="2388"/>
      <c r="R26" s="2389"/>
      <c r="S26" s="2389"/>
      <c r="T26" s="2389"/>
      <c r="U26" s="2390"/>
      <c r="V26" s="2426"/>
      <c r="W26" s="2412"/>
      <c r="X26" s="2413"/>
    </row>
    <row r="27" spans="1:24" ht="9.9499999999999993" customHeight="1">
      <c r="A27" s="2354"/>
      <c r="B27" s="2357"/>
      <c r="C27" s="2358"/>
      <c r="D27" s="2358"/>
      <c r="E27" s="2359"/>
      <c r="F27" s="2363"/>
      <c r="G27" s="2364"/>
      <c r="H27" s="2365"/>
      <c r="I27" s="2316"/>
      <c r="J27" s="2363" t="s">
        <v>1252</v>
      </c>
      <c r="K27" s="2364"/>
      <c r="L27" s="2365"/>
      <c r="M27" s="2375"/>
      <c r="N27" s="2406"/>
      <c r="O27" s="2377"/>
      <c r="P27" s="2379"/>
      <c r="Q27" s="2382"/>
      <c r="R27" s="2383"/>
      <c r="S27" s="2383"/>
      <c r="T27" s="2383"/>
      <c r="U27" s="2384"/>
      <c r="V27" s="2424"/>
      <c r="W27" s="2427" t="s">
        <v>1252</v>
      </c>
      <c r="X27" s="2428"/>
    </row>
    <row r="28" spans="1:24" ht="9.9499999999999993" customHeight="1">
      <c r="A28" s="2355"/>
      <c r="B28" s="2360"/>
      <c r="C28" s="2361"/>
      <c r="D28" s="2361"/>
      <c r="E28" s="2362"/>
      <c r="F28" s="2366"/>
      <c r="G28" s="2367"/>
      <c r="H28" s="2368"/>
      <c r="I28" s="2317"/>
      <c r="J28" s="2366"/>
      <c r="K28" s="2367"/>
      <c r="L28" s="2368"/>
      <c r="M28" s="2376"/>
      <c r="N28" s="2407"/>
      <c r="O28" s="2378"/>
      <c r="P28" s="2380"/>
      <c r="Q28" s="2385"/>
      <c r="R28" s="2386"/>
      <c r="S28" s="2386"/>
      <c r="T28" s="2386"/>
      <c r="U28" s="2387"/>
      <c r="V28" s="2425"/>
      <c r="W28" s="2410"/>
      <c r="X28" s="2411"/>
    </row>
    <row r="29" spans="1:24" ht="9.9499999999999993" customHeight="1">
      <c r="A29" s="2355"/>
      <c r="B29" s="2391"/>
      <c r="C29" s="2392"/>
      <c r="D29" s="2392"/>
      <c r="E29" s="2393"/>
      <c r="F29" s="2366"/>
      <c r="G29" s="2367"/>
      <c r="H29" s="2368"/>
      <c r="I29" s="2317"/>
      <c r="J29" s="2372"/>
      <c r="K29" s="2373"/>
      <c r="L29" s="2374"/>
      <c r="M29" s="2397"/>
      <c r="N29" s="2398"/>
      <c r="O29" s="2378"/>
      <c r="P29" s="2380"/>
      <c r="Q29" s="2385"/>
      <c r="R29" s="2386"/>
      <c r="S29" s="2386"/>
      <c r="T29" s="2386"/>
      <c r="U29" s="2387"/>
      <c r="V29" s="2425"/>
      <c r="W29" s="2429"/>
      <c r="X29" s="2430"/>
    </row>
    <row r="30" spans="1:24" ht="9.9499999999999993" customHeight="1">
      <c r="A30" s="2355"/>
      <c r="B30" s="2394"/>
      <c r="C30" s="2395"/>
      <c r="D30" s="2395"/>
      <c r="E30" s="2396"/>
      <c r="F30" s="2366"/>
      <c r="G30" s="2367"/>
      <c r="H30" s="2368"/>
      <c r="I30" s="2317"/>
      <c r="J30" s="2400" t="s">
        <v>1253</v>
      </c>
      <c r="K30" s="2401"/>
      <c r="L30" s="2402"/>
      <c r="M30" s="2376"/>
      <c r="N30" s="2399"/>
      <c r="O30" s="2403"/>
      <c r="P30" s="2380"/>
      <c r="Q30" s="2385"/>
      <c r="R30" s="2386"/>
      <c r="S30" s="2386"/>
      <c r="T30" s="2386"/>
      <c r="U30" s="2387"/>
      <c r="V30" s="2425"/>
      <c r="W30" s="2408" t="s">
        <v>1252</v>
      </c>
      <c r="X30" s="2409"/>
    </row>
    <row r="31" spans="1:24" ht="9.9499999999999993" customHeight="1">
      <c r="A31" s="2355"/>
      <c r="B31" s="2414"/>
      <c r="C31" s="2415"/>
      <c r="D31" s="2415"/>
      <c r="E31" s="2416"/>
      <c r="F31" s="2366"/>
      <c r="G31" s="2367"/>
      <c r="H31" s="2368"/>
      <c r="I31" s="2317"/>
      <c r="J31" s="2366"/>
      <c r="K31" s="2367"/>
      <c r="L31" s="2368"/>
      <c r="M31" s="2420"/>
      <c r="N31" s="2422"/>
      <c r="O31" s="2404"/>
      <c r="P31" s="2380"/>
      <c r="Q31" s="2385"/>
      <c r="R31" s="2386"/>
      <c r="S31" s="2386"/>
      <c r="T31" s="2386"/>
      <c r="U31" s="2387"/>
      <c r="V31" s="2425"/>
      <c r="W31" s="2410"/>
      <c r="X31" s="2411"/>
    </row>
    <row r="32" spans="1:24" ht="9.9499999999999993" customHeight="1">
      <c r="A32" s="2356"/>
      <c r="B32" s="2417"/>
      <c r="C32" s="2418"/>
      <c r="D32" s="2418"/>
      <c r="E32" s="2419"/>
      <c r="F32" s="2369"/>
      <c r="G32" s="2370"/>
      <c r="H32" s="2371"/>
      <c r="I32" s="2318"/>
      <c r="J32" s="2369"/>
      <c r="K32" s="2370"/>
      <c r="L32" s="2371"/>
      <c r="M32" s="2421"/>
      <c r="N32" s="2423"/>
      <c r="O32" s="2405"/>
      <c r="P32" s="2381"/>
      <c r="Q32" s="2388"/>
      <c r="R32" s="2389"/>
      <c r="S32" s="2389"/>
      <c r="T32" s="2389"/>
      <c r="U32" s="2390"/>
      <c r="V32" s="2426"/>
      <c r="W32" s="2412"/>
      <c r="X32" s="2413"/>
    </row>
    <row r="33" spans="1:24" ht="9.9499999999999993" customHeight="1">
      <c r="A33" s="2354"/>
      <c r="B33" s="2357"/>
      <c r="C33" s="2358"/>
      <c r="D33" s="2358"/>
      <c r="E33" s="2359"/>
      <c r="F33" s="2363"/>
      <c r="G33" s="2364"/>
      <c r="H33" s="2365"/>
      <c r="I33" s="2316"/>
      <c r="J33" s="2363" t="s">
        <v>1252</v>
      </c>
      <c r="K33" s="2364"/>
      <c r="L33" s="2365"/>
      <c r="M33" s="2375"/>
      <c r="N33" s="2406"/>
      <c r="O33" s="2377"/>
      <c r="P33" s="2379"/>
      <c r="Q33" s="2382"/>
      <c r="R33" s="2383"/>
      <c r="S33" s="2383"/>
      <c r="T33" s="2383"/>
      <c r="U33" s="2384"/>
      <c r="V33" s="2424"/>
      <c r="W33" s="2427" t="s">
        <v>1252</v>
      </c>
      <c r="X33" s="2428"/>
    </row>
    <row r="34" spans="1:24" ht="9.9499999999999993" customHeight="1">
      <c r="A34" s="2355"/>
      <c r="B34" s="2360"/>
      <c r="C34" s="2361"/>
      <c r="D34" s="2361"/>
      <c r="E34" s="2362"/>
      <c r="F34" s="2366"/>
      <c r="G34" s="2367"/>
      <c r="H34" s="2368"/>
      <c r="I34" s="2317"/>
      <c r="J34" s="2366"/>
      <c r="K34" s="2367"/>
      <c r="L34" s="2368"/>
      <c r="M34" s="2376"/>
      <c r="N34" s="2407"/>
      <c r="O34" s="2378"/>
      <c r="P34" s="2380"/>
      <c r="Q34" s="2385"/>
      <c r="R34" s="2386"/>
      <c r="S34" s="2386"/>
      <c r="T34" s="2386"/>
      <c r="U34" s="2387"/>
      <c r="V34" s="2425"/>
      <c r="W34" s="2410"/>
      <c r="X34" s="2411"/>
    </row>
    <row r="35" spans="1:24" ht="9.9499999999999993" customHeight="1">
      <c r="A35" s="2355"/>
      <c r="B35" s="2391"/>
      <c r="C35" s="2392"/>
      <c r="D35" s="2392"/>
      <c r="E35" s="2393"/>
      <c r="F35" s="2366"/>
      <c r="G35" s="2367"/>
      <c r="H35" s="2368"/>
      <c r="I35" s="2317"/>
      <c r="J35" s="2372"/>
      <c r="K35" s="2373"/>
      <c r="L35" s="2374"/>
      <c r="M35" s="2397"/>
      <c r="N35" s="2398"/>
      <c r="O35" s="2378"/>
      <c r="P35" s="2380"/>
      <c r="Q35" s="2385"/>
      <c r="R35" s="2386"/>
      <c r="S35" s="2386"/>
      <c r="T35" s="2386"/>
      <c r="U35" s="2387"/>
      <c r="V35" s="2425"/>
      <c r="W35" s="2410"/>
      <c r="X35" s="2411"/>
    </row>
    <row r="36" spans="1:24" ht="9.9499999999999993" customHeight="1">
      <c r="A36" s="2355"/>
      <c r="B36" s="2394"/>
      <c r="C36" s="2395"/>
      <c r="D36" s="2395"/>
      <c r="E36" s="2396"/>
      <c r="F36" s="2366"/>
      <c r="G36" s="2367"/>
      <c r="H36" s="2368"/>
      <c r="I36" s="2317"/>
      <c r="J36" s="2400" t="s">
        <v>1253</v>
      </c>
      <c r="K36" s="2401"/>
      <c r="L36" s="2402"/>
      <c r="M36" s="2376"/>
      <c r="N36" s="2399"/>
      <c r="O36" s="2403"/>
      <c r="P36" s="2380"/>
      <c r="Q36" s="2385"/>
      <c r="R36" s="2386"/>
      <c r="S36" s="2386"/>
      <c r="T36" s="2386"/>
      <c r="U36" s="2387"/>
      <c r="V36" s="2425"/>
      <c r="W36" s="2408" t="s">
        <v>1252</v>
      </c>
      <c r="X36" s="2409"/>
    </row>
    <row r="37" spans="1:24" ht="9.9499999999999993" customHeight="1">
      <c r="A37" s="2355"/>
      <c r="B37" s="2414"/>
      <c r="C37" s="2415"/>
      <c r="D37" s="2415"/>
      <c r="E37" s="2416"/>
      <c r="F37" s="2366"/>
      <c r="G37" s="2367"/>
      <c r="H37" s="2368"/>
      <c r="I37" s="2317"/>
      <c r="J37" s="2366"/>
      <c r="K37" s="2367"/>
      <c r="L37" s="2368"/>
      <c r="M37" s="2420"/>
      <c r="N37" s="2422"/>
      <c r="O37" s="2404"/>
      <c r="P37" s="2380"/>
      <c r="Q37" s="2385"/>
      <c r="R37" s="2386"/>
      <c r="S37" s="2386"/>
      <c r="T37" s="2386"/>
      <c r="U37" s="2387"/>
      <c r="V37" s="2425"/>
      <c r="W37" s="2410"/>
      <c r="X37" s="2411"/>
    </row>
    <row r="38" spans="1:24" ht="9.9499999999999993" customHeight="1">
      <c r="A38" s="2356"/>
      <c r="B38" s="2417"/>
      <c r="C38" s="2418"/>
      <c r="D38" s="2418"/>
      <c r="E38" s="2419"/>
      <c r="F38" s="2369"/>
      <c r="G38" s="2370"/>
      <c r="H38" s="2371"/>
      <c r="I38" s="2318"/>
      <c r="J38" s="2369"/>
      <c r="K38" s="2370"/>
      <c r="L38" s="2371"/>
      <c r="M38" s="2421"/>
      <c r="N38" s="2423"/>
      <c r="O38" s="2405"/>
      <c r="P38" s="2381"/>
      <c r="Q38" s="2388"/>
      <c r="R38" s="2389"/>
      <c r="S38" s="2389"/>
      <c r="T38" s="2389"/>
      <c r="U38" s="2390"/>
      <c r="V38" s="2426"/>
      <c r="W38" s="2412"/>
      <c r="X38" s="2413"/>
    </row>
    <row r="39" spans="1:24" ht="9.9499999999999993" customHeight="1">
      <c r="A39" s="2354"/>
      <c r="B39" s="2357"/>
      <c r="C39" s="2358"/>
      <c r="D39" s="2358"/>
      <c r="E39" s="2359"/>
      <c r="F39" s="2363"/>
      <c r="G39" s="2364"/>
      <c r="H39" s="2365"/>
      <c r="I39" s="2316"/>
      <c r="J39" s="2363" t="s">
        <v>1252</v>
      </c>
      <c r="K39" s="2364"/>
      <c r="L39" s="2365"/>
      <c r="M39" s="2375"/>
      <c r="N39" s="2406"/>
      <c r="O39" s="2377"/>
      <c r="P39" s="2379"/>
      <c r="Q39" s="2382"/>
      <c r="R39" s="2383"/>
      <c r="S39" s="2383"/>
      <c r="T39" s="2383"/>
      <c r="U39" s="2384"/>
      <c r="V39" s="2424"/>
      <c r="W39" s="2427" t="s">
        <v>1252</v>
      </c>
      <c r="X39" s="2428"/>
    </row>
    <row r="40" spans="1:24" ht="9.9499999999999993" customHeight="1">
      <c r="A40" s="2355"/>
      <c r="B40" s="2360"/>
      <c r="C40" s="2361"/>
      <c r="D40" s="2361"/>
      <c r="E40" s="2362"/>
      <c r="F40" s="2366"/>
      <c r="G40" s="2367"/>
      <c r="H40" s="2368"/>
      <c r="I40" s="2317"/>
      <c r="J40" s="2366"/>
      <c r="K40" s="2367"/>
      <c r="L40" s="2368"/>
      <c r="M40" s="2376"/>
      <c r="N40" s="2407"/>
      <c r="O40" s="2378"/>
      <c r="P40" s="2380"/>
      <c r="Q40" s="2385"/>
      <c r="R40" s="2386"/>
      <c r="S40" s="2386"/>
      <c r="T40" s="2386"/>
      <c r="U40" s="2387"/>
      <c r="V40" s="2425"/>
      <c r="W40" s="2410"/>
      <c r="X40" s="2411"/>
    </row>
    <row r="41" spans="1:24" ht="9.9499999999999993" customHeight="1">
      <c r="A41" s="2355"/>
      <c r="B41" s="2391"/>
      <c r="C41" s="2392"/>
      <c r="D41" s="2392"/>
      <c r="E41" s="2393"/>
      <c r="F41" s="2366"/>
      <c r="G41" s="2367"/>
      <c r="H41" s="2368"/>
      <c r="I41" s="2317"/>
      <c r="J41" s="2372"/>
      <c r="K41" s="2373"/>
      <c r="L41" s="2374"/>
      <c r="M41" s="2397"/>
      <c r="N41" s="2398"/>
      <c r="O41" s="2378"/>
      <c r="P41" s="2380"/>
      <c r="Q41" s="2385"/>
      <c r="R41" s="2386"/>
      <c r="S41" s="2386"/>
      <c r="T41" s="2386"/>
      <c r="U41" s="2387"/>
      <c r="V41" s="2425"/>
      <c r="W41" s="2410"/>
      <c r="X41" s="2411"/>
    </row>
    <row r="42" spans="1:24" ht="9.9499999999999993" customHeight="1">
      <c r="A42" s="2355"/>
      <c r="B42" s="2394"/>
      <c r="C42" s="2395"/>
      <c r="D42" s="2395"/>
      <c r="E42" s="2396"/>
      <c r="F42" s="2366"/>
      <c r="G42" s="2367"/>
      <c r="H42" s="2368"/>
      <c r="I42" s="2317"/>
      <c r="J42" s="2400" t="s">
        <v>1253</v>
      </c>
      <c r="K42" s="2401"/>
      <c r="L42" s="2402"/>
      <c r="M42" s="2376"/>
      <c r="N42" s="2399"/>
      <c r="O42" s="2403"/>
      <c r="P42" s="2380"/>
      <c r="Q42" s="2385"/>
      <c r="R42" s="2386"/>
      <c r="S42" s="2386"/>
      <c r="T42" s="2386"/>
      <c r="U42" s="2387"/>
      <c r="V42" s="2425"/>
      <c r="W42" s="2408" t="s">
        <v>1252</v>
      </c>
      <c r="X42" s="2409"/>
    </row>
    <row r="43" spans="1:24" ht="9.9499999999999993" customHeight="1">
      <c r="A43" s="2355"/>
      <c r="B43" s="2414"/>
      <c r="C43" s="2415"/>
      <c r="D43" s="2415"/>
      <c r="E43" s="2416"/>
      <c r="F43" s="2366"/>
      <c r="G43" s="2367"/>
      <c r="H43" s="2368"/>
      <c r="I43" s="2317"/>
      <c r="J43" s="2366"/>
      <c r="K43" s="2367"/>
      <c r="L43" s="2368"/>
      <c r="M43" s="2420"/>
      <c r="N43" s="2422"/>
      <c r="O43" s="2404"/>
      <c r="P43" s="2380"/>
      <c r="Q43" s="2385"/>
      <c r="R43" s="2386"/>
      <c r="S43" s="2386"/>
      <c r="T43" s="2386"/>
      <c r="U43" s="2387"/>
      <c r="V43" s="2425"/>
      <c r="W43" s="2410"/>
      <c r="X43" s="2411"/>
    </row>
    <row r="44" spans="1:24" ht="9.9499999999999993" customHeight="1">
      <c r="A44" s="2356"/>
      <c r="B44" s="2417"/>
      <c r="C44" s="2418"/>
      <c r="D44" s="2418"/>
      <c r="E44" s="2419"/>
      <c r="F44" s="2369"/>
      <c r="G44" s="2370"/>
      <c r="H44" s="2371"/>
      <c r="I44" s="2318"/>
      <c r="J44" s="2369"/>
      <c r="K44" s="2370"/>
      <c r="L44" s="2371"/>
      <c r="M44" s="2421"/>
      <c r="N44" s="2423"/>
      <c r="O44" s="2405"/>
      <c r="P44" s="2381"/>
      <c r="Q44" s="2388"/>
      <c r="R44" s="2389"/>
      <c r="S44" s="2389"/>
      <c r="T44" s="2389"/>
      <c r="U44" s="2390"/>
      <c r="V44" s="2426"/>
      <c r="W44" s="2412"/>
      <c r="X44" s="2413"/>
    </row>
    <row r="45" spans="1:24" ht="9.9499999999999993" customHeight="1">
      <c r="A45" s="2354"/>
      <c r="B45" s="2357"/>
      <c r="C45" s="2358"/>
      <c r="D45" s="2358"/>
      <c r="E45" s="2359"/>
      <c r="F45" s="2363"/>
      <c r="G45" s="2364"/>
      <c r="H45" s="2365"/>
      <c r="I45" s="2316"/>
      <c r="J45" s="2363" t="s">
        <v>1252</v>
      </c>
      <c r="K45" s="2364"/>
      <c r="L45" s="2365"/>
      <c r="M45" s="2375"/>
      <c r="N45" s="2406"/>
      <c r="O45" s="2377"/>
      <c r="P45" s="2379"/>
      <c r="Q45" s="2382"/>
      <c r="R45" s="2383"/>
      <c r="S45" s="2383"/>
      <c r="T45" s="2383"/>
      <c r="U45" s="2384"/>
      <c r="V45" s="2424"/>
      <c r="W45" s="2427" t="s">
        <v>1252</v>
      </c>
      <c r="X45" s="2428"/>
    </row>
    <row r="46" spans="1:24" ht="9.9499999999999993" customHeight="1">
      <c r="A46" s="2355"/>
      <c r="B46" s="2360"/>
      <c r="C46" s="2361"/>
      <c r="D46" s="2361"/>
      <c r="E46" s="2362"/>
      <c r="F46" s="2366"/>
      <c r="G46" s="2367"/>
      <c r="H46" s="2368"/>
      <c r="I46" s="2317"/>
      <c r="J46" s="2366"/>
      <c r="K46" s="2367"/>
      <c r="L46" s="2368"/>
      <c r="M46" s="2376"/>
      <c r="N46" s="2407"/>
      <c r="O46" s="2378"/>
      <c r="P46" s="2380"/>
      <c r="Q46" s="2385"/>
      <c r="R46" s="2386"/>
      <c r="S46" s="2386"/>
      <c r="T46" s="2386"/>
      <c r="U46" s="2387"/>
      <c r="V46" s="2425"/>
      <c r="W46" s="2410"/>
      <c r="X46" s="2411"/>
    </row>
    <row r="47" spans="1:24" ht="9.9499999999999993" customHeight="1">
      <c r="A47" s="2355"/>
      <c r="B47" s="2391"/>
      <c r="C47" s="2392"/>
      <c r="D47" s="2392"/>
      <c r="E47" s="2393"/>
      <c r="F47" s="2366"/>
      <c r="G47" s="2367"/>
      <c r="H47" s="2368"/>
      <c r="I47" s="2317"/>
      <c r="J47" s="2372"/>
      <c r="K47" s="2373"/>
      <c r="L47" s="2374"/>
      <c r="M47" s="2397"/>
      <c r="N47" s="2398"/>
      <c r="O47" s="2378"/>
      <c r="P47" s="2380"/>
      <c r="Q47" s="2385"/>
      <c r="R47" s="2386"/>
      <c r="S47" s="2386"/>
      <c r="T47" s="2386"/>
      <c r="U47" s="2387"/>
      <c r="V47" s="2425"/>
      <c r="W47" s="2410"/>
      <c r="X47" s="2411"/>
    </row>
    <row r="48" spans="1:24" ht="9.9499999999999993" customHeight="1">
      <c r="A48" s="2355"/>
      <c r="B48" s="2394"/>
      <c r="C48" s="2395"/>
      <c r="D48" s="2395"/>
      <c r="E48" s="2396"/>
      <c r="F48" s="2366"/>
      <c r="G48" s="2367"/>
      <c r="H48" s="2368"/>
      <c r="I48" s="2317"/>
      <c r="J48" s="2400" t="s">
        <v>1253</v>
      </c>
      <c r="K48" s="2401"/>
      <c r="L48" s="2402"/>
      <c r="M48" s="2376"/>
      <c r="N48" s="2399"/>
      <c r="O48" s="2403"/>
      <c r="P48" s="2380"/>
      <c r="Q48" s="2385"/>
      <c r="R48" s="2386"/>
      <c r="S48" s="2386"/>
      <c r="T48" s="2386"/>
      <c r="U48" s="2387"/>
      <c r="V48" s="2425"/>
      <c r="W48" s="2408" t="s">
        <v>1252</v>
      </c>
      <c r="X48" s="2409"/>
    </row>
    <row r="49" spans="1:25" ht="9.9499999999999993" customHeight="1">
      <c r="A49" s="2355"/>
      <c r="B49" s="2414"/>
      <c r="C49" s="2415"/>
      <c r="D49" s="2415"/>
      <c r="E49" s="2416"/>
      <c r="F49" s="2366"/>
      <c r="G49" s="2367"/>
      <c r="H49" s="2368"/>
      <c r="I49" s="2317"/>
      <c r="J49" s="2366"/>
      <c r="K49" s="2367"/>
      <c r="L49" s="2368"/>
      <c r="M49" s="2420"/>
      <c r="N49" s="2422"/>
      <c r="O49" s="2404"/>
      <c r="P49" s="2380"/>
      <c r="Q49" s="2385"/>
      <c r="R49" s="2386"/>
      <c r="S49" s="2386"/>
      <c r="T49" s="2386"/>
      <c r="U49" s="2387"/>
      <c r="V49" s="2425"/>
      <c r="W49" s="2410"/>
      <c r="X49" s="2411"/>
    </row>
    <row r="50" spans="1:25" ht="9.9499999999999993" customHeight="1">
      <c r="A50" s="2356"/>
      <c r="B50" s="2417"/>
      <c r="C50" s="2418"/>
      <c r="D50" s="2418"/>
      <c r="E50" s="2419"/>
      <c r="F50" s="2369"/>
      <c r="G50" s="2370"/>
      <c r="H50" s="2371"/>
      <c r="I50" s="2318"/>
      <c r="J50" s="2369"/>
      <c r="K50" s="2370"/>
      <c r="L50" s="2371"/>
      <c r="M50" s="2421"/>
      <c r="N50" s="2423"/>
      <c r="O50" s="2405"/>
      <c r="P50" s="2381"/>
      <c r="Q50" s="2388"/>
      <c r="R50" s="2389"/>
      <c r="S50" s="2389"/>
      <c r="T50" s="2389"/>
      <c r="U50" s="2390"/>
      <c r="V50" s="2426"/>
      <c r="W50" s="2412"/>
      <c r="X50" s="2413"/>
    </row>
    <row r="51" spans="1:25" ht="9.9499999999999993" customHeight="1">
      <c r="A51" s="2354"/>
      <c r="B51" s="2357"/>
      <c r="C51" s="2358"/>
      <c r="D51" s="2358"/>
      <c r="E51" s="2359"/>
      <c r="F51" s="2363"/>
      <c r="G51" s="2364"/>
      <c r="H51" s="2365"/>
      <c r="I51" s="2316"/>
      <c r="J51" s="2363" t="s">
        <v>1252</v>
      </c>
      <c r="K51" s="2364"/>
      <c r="L51" s="2365"/>
      <c r="M51" s="2375"/>
      <c r="N51" s="2406"/>
      <c r="O51" s="2377"/>
      <c r="P51" s="2379"/>
      <c r="Q51" s="2382"/>
      <c r="R51" s="2383"/>
      <c r="S51" s="2383"/>
      <c r="T51" s="2383"/>
      <c r="U51" s="2384"/>
      <c r="V51" s="2424"/>
      <c r="W51" s="2427" t="s">
        <v>1252</v>
      </c>
      <c r="X51" s="2428"/>
    </row>
    <row r="52" spans="1:25" ht="9.9499999999999993" customHeight="1">
      <c r="A52" s="2355"/>
      <c r="B52" s="2360"/>
      <c r="C52" s="2361"/>
      <c r="D52" s="2361"/>
      <c r="E52" s="2362"/>
      <c r="F52" s="2366"/>
      <c r="G52" s="2367"/>
      <c r="H52" s="2368"/>
      <c r="I52" s="2317"/>
      <c r="J52" s="2366"/>
      <c r="K52" s="2367"/>
      <c r="L52" s="2368"/>
      <c r="M52" s="2376"/>
      <c r="N52" s="2407"/>
      <c r="O52" s="2378"/>
      <c r="P52" s="2380"/>
      <c r="Q52" s="2385"/>
      <c r="R52" s="2386"/>
      <c r="S52" s="2386"/>
      <c r="T52" s="2386"/>
      <c r="U52" s="2387"/>
      <c r="V52" s="2425"/>
      <c r="W52" s="2410"/>
      <c r="X52" s="2411"/>
    </row>
    <row r="53" spans="1:25" ht="9.9499999999999993" customHeight="1">
      <c r="A53" s="2355"/>
      <c r="B53" s="2391"/>
      <c r="C53" s="2392"/>
      <c r="D53" s="2392"/>
      <c r="E53" s="2393"/>
      <c r="F53" s="2366"/>
      <c r="G53" s="2367"/>
      <c r="H53" s="2368"/>
      <c r="I53" s="2317"/>
      <c r="J53" s="2372"/>
      <c r="K53" s="2373"/>
      <c r="L53" s="2374"/>
      <c r="M53" s="2397"/>
      <c r="N53" s="2398"/>
      <c r="O53" s="2378"/>
      <c r="P53" s="2380"/>
      <c r="Q53" s="2385"/>
      <c r="R53" s="2386"/>
      <c r="S53" s="2386"/>
      <c r="T53" s="2386"/>
      <c r="U53" s="2387"/>
      <c r="V53" s="2425"/>
      <c r="W53" s="2410"/>
      <c r="X53" s="2411"/>
    </row>
    <row r="54" spans="1:25" ht="9.9499999999999993" customHeight="1">
      <c r="A54" s="2355"/>
      <c r="B54" s="2394"/>
      <c r="C54" s="2395"/>
      <c r="D54" s="2395"/>
      <c r="E54" s="2396"/>
      <c r="F54" s="2366"/>
      <c r="G54" s="2367"/>
      <c r="H54" s="2368"/>
      <c r="I54" s="2317"/>
      <c r="J54" s="2400" t="s">
        <v>1253</v>
      </c>
      <c r="K54" s="2401"/>
      <c r="L54" s="2402"/>
      <c r="M54" s="2376"/>
      <c r="N54" s="2399"/>
      <c r="O54" s="2403"/>
      <c r="P54" s="2380"/>
      <c r="Q54" s="2385"/>
      <c r="R54" s="2386"/>
      <c r="S54" s="2386"/>
      <c r="T54" s="2386"/>
      <c r="U54" s="2387"/>
      <c r="V54" s="2425"/>
      <c r="W54" s="2408" t="s">
        <v>1252</v>
      </c>
      <c r="X54" s="2409"/>
    </row>
    <row r="55" spans="1:25" ht="9.9499999999999993" customHeight="1">
      <c r="A55" s="2355"/>
      <c r="B55" s="2414"/>
      <c r="C55" s="2415"/>
      <c r="D55" s="2415"/>
      <c r="E55" s="2416"/>
      <c r="F55" s="2366"/>
      <c r="G55" s="2367"/>
      <c r="H55" s="2368"/>
      <c r="I55" s="2317"/>
      <c r="J55" s="2366"/>
      <c r="K55" s="2367"/>
      <c r="L55" s="2368"/>
      <c r="M55" s="2420"/>
      <c r="N55" s="2422"/>
      <c r="O55" s="2404"/>
      <c r="P55" s="2380"/>
      <c r="Q55" s="2385"/>
      <c r="R55" s="2386"/>
      <c r="S55" s="2386"/>
      <c r="T55" s="2386"/>
      <c r="U55" s="2387"/>
      <c r="V55" s="2425"/>
      <c r="W55" s="2410"/>
      <c r="X55" s="2411"/>
    </row>
    <row r="56" spans="1:25" ht="9.9499999999999993" customHeight="1">
      <c r="A56" s="2356"/>
      <c r="B56" s="2417"/>
      <c r="C56" s="2418"/>
      <c r="D56" s="2418"/>
      <c r="E56" s="2419"/>
      <c r="F56" s="2369"/>
      <c r="G56" s="2370"/>
      <c r="H56" s="2371"/>
      <c r="I56" s="2318"/>
      <c r="J56" s="2369"/>
      <c r="K56" s="2370"/>
      <c r="L56" s="2371"/>
      <c r="M56" s="2421"/>
      <c r="N56" s="2423"/>
      <c r="O56" s="2405"/>
      <c r="P56" s="2381"/>
      <c r="Q56" s="2388"/>
      <c r="R56" s="2389"/>
      <c r="S56" s="2389"/>
      <c r="T56" s="2389"/>
      <c r="U56" s="2390"/>
      <c r="V56" s="2426"/>
      <c r="W56" s="2412"/>
      <c r="X56" s="2413"/>
    </row>
    <row r="57" spans="1:25" ht="9.9499999999999993" customHeight="1">
      <c r="A57" s="2354"/>
      <c r="B57" s="2357"/>
      <c r="C57" s="2358"/>
      <c r="D57" s="2358"/>
      <c r="E57" s="2359"/>
      <c r="F57" s="2363"/>
      <c r="G57" s="2364"/>
      <c r="H57" s="2365"/>
      <c r="I57" s="2316"/>
      <c r="J57" s="2363" t="s">
        <v>1252</v>
      </c>
      <c r="K57" s="2364"/>
      <c r="L57" s="2365"/>
      <c r="M57" s="2375"/>
      <c r="N57" s="2406"/>
      <c r="O57" s="2377"/>
      <c r="P57" s="2379"/>
      <c r="Q57" s="2382"/>
      <c r="R57" s="2383"/>
      <c r="S57" s="2383"/>
      <c r="T57" s="2383"/>
      <c r="U57" s="2384"/>
      <c r="V57" s="2424"/>
      <c r="W57" s="2427" t="s">
        <v>1252</v>
      </c>
      <c r="X57" s="2428"/>
    </row>
    <row r="58" spans="1:25" ht="9.9499999999999993" customHeight="1">
      <c r="A58" s="2355"/>
      <c r="B58" s="2360"/>
      <c r="C58" s="2361"/>
      <c r="D58" s="2361"/>
      <c r="E58" s="2362"/>
      <c r="F58" s="2366"/>
      <c r="G58" s="2367"/>
      <c r="H58" s="2368"/>
      <c r="I58" s="2317"/>
      <c r="J58" s="2366"/>
      <c r="K58" s="2367"/>
      <c r="L58" s="2368"/>
      <c r="M58" s="2376"/>
      <c r="N58" s="2407"/>
      <c r="O58" s="2378"/>
      <c r="P58" s="2380"/>
      <c r="Q58" s="2385"/>
      <c r="R58" s="2386"/>
      <c r="S58" s="2386"/>
      <c r="T58" s="2386"/>
      <c r="U58" s="2387"/>
      <c r="V58" s="2425"/>
      <c r="W58" s="2410"/>
      <c r="X58" s="2411"/>
    </row>
    <row r="59" spans="1:25" ht="9.9499999999999993" customHeight="1">
      <c r="A59" s="2355"/>
      <c r="B59" s="2391"/>
      <c r="C59" s="2392"/>
      <c r="D59" s="2392"/>
      <c r="E59" s="2393"/>
      <c r="F59" s="2366"/>
      <c r="G59" s="2367"/>
      <c r="H59" s="2368"/>
      <c r="I59" s="2317"/>
      <c r="J59" s="2372"/>
      <c r="K59" s="2373"/>
      <c r="L59" s="2374"/>
      <c r="M59" s="2397"/>
      <c r="N59" s="2398"/>
      <c r="O59" s="2378"/>
      <c r="P59" s="2380"/>
      <c r="Q59" s="2385"/>
      <c r="R59" s="2386"/>
      <c r="S59" s="2386"/>
      <c r="T59" s="2386"/>
      <c r="U59" s="2387"/>
      <c r="V59" s="2425"/>
      <c r="W59" s="2410"/>
      <c r="X59" s="2411"/>
    </row>
    <row r="60" spans="1:25" ht="9.9499999999999993" customHeight="1">
      <c r="A60" s="2355"/>
      <c r="B60" s="2394"/>
      <c r="C60" s="2395"/>
      <c r="D60" s="2395"/>
      <c r="E60" s="2396"/>
      <c r="F60" s="2366"/>
      <c r="G60" s="2367"/>
      <c r="H60" s="2368"/>
      <c r="I60" s="2317"/>
      <c r="J60" s="2400" t="s">
        <v>1253</v>
      </c>
      <c r="K60" s="2401"/>
      <c r="L60" s="2402"/>
      <c r="M60" s="2376"/>
      <c r="N60" s="2399"/>
      <c r="O60" s="2403"/>
      <c r="P60" s="2380"/>
      <c r="Q60" s="2385"/>
      <c r="R60" s="2386"/>
      <c r="S60" s="2386"/>
      <c r="T60" s="2386"/>
      <c r="U60" s="2387"/>
      <c r="V60" s="2425"/>
      <c r="W60" s="2408" t="s">
        <v>1252</v>
      </c>
      <c r="X60" s="2409"/>
    </row>
    <row r="61" spans="1:25" ht="9.9499999999999993" customHeight="1">
      <c r="A61" s="2355"/>
      <c r="B61" s="2414"/>
      <c r="C61" s="2415"/>
      <c r="D61" s="2415"/>
      <c r="E61" s="2416"/>
      <c r="F61" s="2366"/>
      <c r="G61" s="2367"/>
      <c r="H61" s="2368"/>
      <c r="I61" s="2317"/>
      <c r="J61" s="2366"/>
      <c r="K61" s="2367"/>
      <c r="L61" s="2368"/>
      <c r="M61" s="2420"/>
      <c r="N61" s="2422"/>
      <c r="O61" s="2404"/>
      <c r="P61" s="2380"/>
      <c r="Q61" s="2385"/>
      <c r="R61" s="2386"/>
      <c r="S61" s="2386"/>
      <c r="T61" s="2386"/>
      <c r="U61" s="2387"/>
      <c r="V61" s="2425"/>
      <c r="W61" s="2410"/>
      <c r="X61" s="2411"/>
    </row>
    <row r="62" spans="1:25" ht="9.9499999999999993" customHeight="1">
      <c r="A62" s="2356"/>
      <c r="B62" s="2417"/>
      <c r="C62" s="2418"/>
      <c r="D62" s="2418"/>
      <c r="E62" s="2419"/>
      <c r="F62" s="2369"/>
      <c r="G62" s="2370"/>
      <c r="H62" s="2371"/>
      <c r="I62" s="2318"/>
      <c r="J62" s="2369"/>
      <c r="K62" s="2370"/>
      <c r="L62" s="2371"/>
      <c r="M62" s="2421"/>
      <c r="N62" s="2423"/>
      <c r="O62" s="2405"/>
      <c r="P62" s="2381"/>
      <c r="Q62" s="2388"/>
      <c r="R62" s="2389"/>
      <c r="S62" s="2389"/>
      <c r="T62" s="2389"/>
      <c r="U62" s="2390"/>
      <c r="V62" s="2426"/>
      <c r="W62" s="2412"/>
      <c r="X62" s="2413"/>
    </row>
    <row r="63" spans="1:25" s="752" customFormat="1" ht="13.5" customHeight="1">
      <c r="A63" s="749" t="s">
        <v>1254</v>
      </c>
      <c r="B63" s="749"/>
      <c r="C63" s="749"/>
      <c r="D63" s="749"/>
      <c r="H63" s="749"/>
      <c r="I63" s="749"/>
      <c r="J63" s="749"/>
      <c r="K63" s="749"/>
      <c r="L63" s="749"/>
      <c r="M63" s="755"/>
      <c r="N63" s="755"/>
      <c r="O63" s="755"/>
      <c r="P63" s="755"/>
      <c r="Q63" s="2432" t="s">
        <v>1255</v>
      </c>
      <c r="R63" s="2432"/>
      <c r="S63" s="2432"/>
      <c r="T63" s="2432"/>
      <c r="U63" s="2432"/>
      <c r="V63" s="2432"/>
      <c r="W63" s="2432"/>
      <c r="X63" s="2432"/>
      <c r="Y63" s="2432"/>
    </row>
    <row r="64" spans="1:25" s="752" customFormat="1" ht="13.5" customHeight="1">
      <c r="A64" s="749"/>
      <c r="B64" s="749"/>
      <c r="C64" s="749"/>
      <c r="D64" s="749"/>
      <c r="E64" s="749"/>
      <c r="F64" s="749"/>
      <c r="G64" s="749"/>
      <c r="H64" s="749"/>
      <c r="I64" s="749"/>
      <c r="J64" s="749"/>
      <c r="K64" s="749"/>
      <c r="L64" s="749"/>
      <c r="M64" s="755"/>
      <c r="N64" s="755"/>
      <c r="O64" s="755"/>
      <c r="P64" s="755"/>
      <c r="Q64" s="2432"/>
      <c r="R64" s="2432"/>
      <c r="S64" s="2432"/>
      <c r="T64" s="2432"/>
      <c r="U64" s="2432"/>
      <c r="V64" s="2432"/>
      <c r="W64" s="2432"/>
      <c r="X64" s="2432"/>
      <c r="Y64" s="2432"/>
    </row>
    <row r="65" spans="1:25" s="752" customFormat="1" ht="13.5" customHeight="1">
      <c r="A65" s="756" t="s">
        <v>1256</v>
      </c>
      <c r="B65" s="756"/>
      <c r="C65" s="756"/>
      <c r="E65" s="756" t="s">
        <v>1257</v>
      </c>
      <c r="F65" s="756"/>
      <c r="G65" s="756"/>
      <c r="H65" s="756"/>
      <c r="I65" s="756"/>
      <c r="K65" s="756" t="s">
        <v>1258</v>
      </c>
      <c r="N65" s="756" t="s">
        <v>1259</v>
      </c>
      <c r="P65" s="749"/>
      <c r="Q65" s="2432"/>
      <c r="R65" s="2432"/>
      <c r="S65" s="2432"/>
      <c r="T65" s="2432"/>
      <c r="U65" s="2432"/>
      <c r="V65" s="2432"/>
      <c r="W65" s="2432"/>
      <c r="X65" s="2432"/>
      <c r="Y65" s="2432"/>
    </row>
    <row r="66" spans="1:25" s="752" customFormat="1" ht="11.25" customHeight="1">
      <c r="A66" s="756"/>
      <c r="B66" s="756"/>
      <c r="C66" s="756"/>
      <c r="D66" s="756"/>
      <c r="E66" s="756"/>
      <c r="F66" s="756"/>
      <c r="G66" s="756"/>
      <c r="H66" s="756"/>
      <c r="I66" s="756"/>
      <c r="J66" s="756"/>
      <c r="K66" s="756"/>
      <c r="L66" s="756"/>
      <c r="M66" s="757"/>
      <c r="N66" s="757"/>
      <c r="O66" s="757"/>
      <c r="P66" s="757"/>
      <c r="Q66" s="2432"/>
      <c r="R66" s="2432"/>
      <c r="S66" s="2432"/>
      <c r="T66" s="2432"/>
      <c r="U66" s="2432"/>
      <c r="V66" s="2432"/>
      <c r="W66" s="2432"/>
      <c r="X66" s="2432"/>
      <c r="Y66" s="2432"/>
    </row>
    <row r="67" spans="1:25" s="752" customFormat="1" ht="14.25" customHeight="1">
      <c r="A67" s="756" t="s">
        <v>1260</v>
      </c>
      <c r="B67" s="756"/>
      <c r="C67" s="756"/>
      <c r="E67" s="756" t="s">
        <v>1261</v>
      </c>
      <c r="F67" s="756"/>
      <c r="G67" s="756"/>
      <c r="I67" s="756" t="s">
        <v>1262</v>
      </c>
      <c r="J67" s="756"/>
      <c r="K67" s="756"/>
      <c r="L67" s="756" t="s">
        <v>1263</v>
      </c>
      <c r="M67" s="757"/>
      <c r="N67" s="756" t="s">
        <v>1264</v>
      </c>
      <c r="O67" s="756"/>
      <c r="P67" s="757"/>
      <c r="Q67" s="2432" t="s">
        <v>1265</v>
      </c>
      <c r="R67" s="2432"/>
      <c r="S67" s="2432"/>
      <c r="T67" s="2432"/>
      <c r="U67" s="2432"/>
      <c r="V67" s="2432"/>
      <c r="W67" s="2432"/>
      <c r="X67" s="2432"/>
      <c r="Y67" s="2432"/>
    </row>
    <row r="68" spans="1:25" s="752" customFormat="1" ht="13.5" customHeight="1">
      <c r="A68" s="756"/>
      <c r="B68" s="756"/>
      <c r="C68" s="756"/>
      <c r="D68" s="756"/>
      <c r="E68" s="756"/>
      <c r="F68" s="756"/>
      <c r="G68" s="756"/>
      <c r="H68" s="756"/>
      <c r="I68" s="756"/>
      <c r="J68" s="756"/>
      <c r="K68" s="756"/>
      <c r="L68" s="756"/>
      <c r="M68" s="756"/>
      <c r="N68" s="756"/>
      <c r="O68" s="756"/>
      <c r="P68" s="749"/>
      <c r="Q68" s="2432"/>
      <c r="R68" s="2432"/>
      <c r="S68" s="2432"/>
      <c r="T68" s="2432"/>
      <c r="U68" s="2432"/>
      <c r="V68" s="2432"/>
      <c r="W68" s="2432"/>
      <c r="X68" s="2432"/>
      <c r="Y68" s="2432"/>
    </row>
    <row r="69" spans="1:25" s="752" customFormat="1" ht="13.5" customHeight="1">
      <c r="A69" s="756" t="s">
        <v>1266</v>
      </c>
      <c r="B69" s="758"/>
      <c r="C69" s="758"/>
      <c r="D69" s="758"/>
      <c r="E69" s="749"/>
      <c r="F69" s="756" t="s">
        <v>1267</v>
      </c>
      <c r="G69" s="758"/>
      <c r="H69" s="758"/>
      <c r="I69" s="758"/>
      <c r="J69" s="758"/>
      <c r="K69" s="756" t="s">
        <v>1268</v>
      </c>
      <c r="M69" s="756"/>
      <c r="N69" s="749"/>
      <c r="O69" s="749"/>
      <c r="P69" s="749"/>
      <c r="Q69" s="2432" t="s">
        <v>1269</v>
      </c>
      <c r="R69" s="2432"/>
      <c r="S69" s="2432"/>
      <c r="T69" s="2432"/>
      <c r="U69" s="2432"/>
      <c r="V69" s="2432"/>
      <c r="W69" s="2432"/>
      <c r="X69" s="2432"/>
      <c r="Y69" s="2432"/>
    </row>
    <row r="70" spans="1:25" s="752" customFormat="1" ht="13.5" customHeight="1">
      <c r="A70" s="759"/>
      <c r="B70" s="2433"/>
      <c r="C70" s="2433"/>
      <c r="D70" s="2433"/>
      <c r="E70" s="758"/>
      <c r="F70" s="2433"/>
      <c r="G70" s="2433"/>
      <c r="H70" s="2433"/>
      <c r="I70" s="2433"/>
      <c r="J70" s="2433"/>
      <c r="K70" s="758"/>
      <c r="L70" s="2433"/>
      <c r="M70" s="2433"/>
      <c r="N70" s="758"/>
      <c r="O70" s="758"/>
      <c r="P70" s="749"/>
      <c r="Q70" s="2432"/>
      <c r="R70" s="2432"/>
      <c r="S70" s="2432"/>
      <c r="T70" s="2432"/>
      <c r="U70" s="2432"/>
      <c r="V70" s="2432"/>
      <c r="W70" s="2432"/>
      <c r="X70" s="2432"/>
      <c r="Y70" s="2432"/>
    </row>
    <row r="71" spans="1:25" s="752" customFormat="1" ht="13.5" customHeight="1">
      <c r="A71" s="2432" t="s">
        <v>1270</v>
      </c>
      <c r="B71" s="2432"/>
      <c r="C71" s="2432"/>
      <c r="D71" s="2432"/>
      <c r="E71" s="2432"/>
      <c r="F71" s="2432"/>
      <c r="G71" s="2432"/>
      <c r="H71" s="2432"/>
      <c r="I71" s="2432"/>
      <c r="J71" s="2432"/>
      <c r="K71" s="2432"/>
      <c r="L71" s="2432"/>
      <c r="M71" s="2432"/>
      <c r="N71" s="2432"/>
      <c r="O71" s="2432"/>
      <c r="P71" s="2432"/>
      <c r="Q71" s="2432"/>
      <c r="R71" s="2432"/>
      <c r="S71" s="2432"/>
      <c r="T71" s="2432"/>
      <c r="U71" s="2432"/>
      <c r="V71" s="2432"/>
      <c r="W71" s="2432"/>
      <c r="X71" s="2432"/>
      <c r="Y71" s="2432"/>
    </row>
    <row r="72" spans="1:25" s="752" customFormat="1" ht="13.5" customHeight="1">
      <c r="A72" s="2432"/>
      <c r="B72" s="2432"/>
      <c r="C72" s="2432"/>
      <c r="D72" s="2432"/>
      <c r="E72" s="2432"/>
      <c r="F72" s="2432"/>
      <c r="G72" s="2432"/>
      <c r="H72" s="2432"/>
      <c r="I72" s="2432"/>
      <c r="J72" s="2432"/>
      <c r="K72" s="2432"/>
      <c r="L72" s="2432"/>
      <c r="M72" s="2432"/>
      <c r="N72" s="2432"/>
      <c r="O72" s="2432"/>
      <c r="P72" s="2432"/>
      <c r="Q72" s="2431" t="s">
        <v>1271</v>
      </c>
      <c r="R72" s="2431"/>
      <c r="S72" s="2431"/>
      <c r="T72" s="2431"/>
      <c r="U72" s="2431"/>
      <c r="V72" s="2431"/>
      <c r="W72" s="2431"/>
      <c r="X72" s="2431"/>
      <c r="Y72" s="2431"/>
    </row>
    <row r="73" spans="1:25" ht="13.5" customHeight="1">
      <c r="A73" s="2432"/>
      <c r="B73" s="2432"/>
      <c r="C73" s="2432"/>
      <c r="D73" s="2432"/>
      <c r="E73" s="2432"/>
      <c r="F73" s="2432"/>
      <c r="G73" s="2432"/>
      <c r="H73" s="2432"/>
      <c r="I73" s="2432"/>
      <c r="J73" s="2432"/>
      <c r="K73" s="2432"/>
      <c r="L73" s="2432"/>
      <c r="M73" s="2432"/>
      <c r="N73" s="2432"/>
      <c r="O73" s="2432"/>
      <c r="P73" s="2432"/>
      <c r="Q73" s="2431"/>
      <c r="R73" s="2431"/>
      <c r="S73" s="2431"/>
      <c r="T73" s="2431"/>
      <c r="U73" s="2431"/>
      <c r="V73" s="2431"/>
      <c r="W73" s="2431"/>
      <c r="X73" s="2431"/>
      <c r="Y73" s="2431"/>
    </row>
    <row r="74" spans="1:25" ht="13.5" customHeight="1">
      <c r="A74" s="749" t="s">
        <v>1272</v>
      </c>
      <c r="M74" s="755"/>
      <c r="N74" s="755"/>
      <c r="O74" s="755"/>
      <c r="P74" s="755"/>
      <c r="Q74" s="2431" t="s">
        <v>1273</v>
      </c>
      <c r="R74" s="2431"/>
      <c r="S74" s="2431"/>
      <c r="T74" s="2431"/>
      <c r="U74" s="2431"/>
      <c r="V74" s="2431"/>
      <c r="W74" s="2431"/>
      <c r="X74" s="2431"/>
      <c r="Y74" s="2431"/>
    </row>
    <row r="75" spans="1:25" s="752" customFormat="1" ht="3.75" customHeight="1">
      <c r="A75" s="756"/>
      <c r="B75" s="756"/>
      <c r="C75" s="756"/>
      <c r="D75" s="756"/>
      <c r="E75" s="756"/>
      <c r="F75" s="756"/>
      <c r="G75" s="756"/>
      <c r="H75" s="756"/>
      <c r="I75" s="756"/>
      <c r="J75" s="756"/>
      <c r="K75" s="756"/>
      <c r="L75" s="756"/>
      <c r="M75" s="749"/>
      <c r="N75" s="749"/>
      <c r="O75" s="749"/>
      <c r="P75" s="749"/>
      <c r="Q75" s="2431"/>
      <c r="R75" s="2431"/>
      <c r="S75" s="2431"/>
      <c r="T75" s="2431"/>
      <c r="U75" s="2431"/>
      <c r="V75" s="2431"/>
      <c r="W75" s="2431"/>
      <c r="X75" s="2431"/>
      <c r="Y75" s="2431"/>
    </row>
    <row r="76" spans="1:25" ht="13.5" customHeight="1">
      <c r="A76" s="749" t="s">
        <v>1363</v>
      </c>
      <c r="M76" s="755"/>
      <c r="N76" s="755"/>
      <c r="O76" s="755"/>
      <c r="P76" s="755"/>
      <c r="Q76" s="2431"/>
      <c r="R76" s="2431"/>
      <c r="S76" s="2431"/>
      <c r="T76" s="2431"/>
      <c r="U76" s="2431"/>
      <c r="V76" s="2431"/>
      <c r="W76" s="2431"/>
      <c r="X76" s="2431"/>
      <c r="Y76" s="2431"/>
    </row>
    <row r="77" spans="1:25">
      <c r="A77" s="734"/>
      <c r="B77" s="760"/>
      <c r="C77" s="760"/>
      <c r="D77" s="760"/>
      <c r="E77" s="760"/>
      <c r="F77" s="760"/>
      <c r="G77" s="760"/>
      <c r="H77" s="760"/>
      <c r="I77" s="760"/>
      <c r="J77" s="760"/>
      <c r="K77" s="760"/>
      <c r="L77" s="760"/>
      <c r="M77" s="760"/>
      <c r="N77" s="760"/>
      <c r="P77" s="760"/>
      <c r="Q77" s="2431"/>
      <c r="R77" s="2431"/>
      <c r="S77" s="2431"/>
      <c r="T77" s="2431"/>
      <c r="U77" s="2431"/>
      <c r="V77" s="2431"/>
      <c r="W77" s="2431"/>
      <c r="X77" s="2431"/>
      <c r="Y77" s="2431"/>
    </row>
    <row r="78" spans="1:25" ht="13.5" customHeight="1">
      <c r="M78" s="755"/>
      <c r="N78" s="755"/>
      <c r="P78" s="755"/>
      <c r="Q78" s="2431" t="s">
        <v>1274</v>
      </c>
      <c r="R78" s="2431"/>
      <c r="S78" s="2431"/>
      <c r="T78" s="2431"/>
      <c r="U78" s="2431"/>
      <c r="V78" s="2431"/>
      <c r="W78" s="2431"/>
      <c r="X78" s="2431"/>
      <c r="Y78" s="2431"/>
    </row>
    <row r="79" spans="1:25" ht="13.5" customHeight="1">
      <c r="A79" s="761" t="s">
        <v>1023</v>
      </c>
      <c r="M79" s="755"/>
      <c r="N79" s="755"/>
      <c r="P79" s="755"/>
      <c r="Q79" s="2431"/>
      <c r="R79" s="2431"/>
      <c r="S79" s="2431"/>
      <c r="T79" s="2431"/>
      <c r="U79" s="2431"/>
      <c r="V79" s="2431"/>
      <c r="W79" s="2431"/>
      <c r="X79" s="2431"/>
      <c r="Y79" s="2431"/>
    </row>
    <row r="80" spans="1:25">
      <c r="M80" s="755"/>
      <c r="N80" s="755"/>
      <c r="P80" s="755"/>
      <c r="Q80" s="762" t="s">
        <v>1275</v>
      </c>
    </row>
    <row r="81" spans="8:24">
      <c r="M81" s="763"/>
      <c r="N81" s="757"/>
      <c r="P81" s="757"/>
    </row>
    <row r="82" spans="8:24">
      <c r="Q82" s="734"/>
      <c r="R82" s="734"/>
      <c r="S82" s="734"/>
      <c r="T82" s="734"/>
      <c r="U82" s="734"/>
      <c r="V82" s="734"/>
      <c r="W82" s="734"/>
      <c r="X82" s="734"/>
    </row>
    <row r="83" spans="8:24">
      <c r="Q83" s="734"/>
      <c r="R83" s="734"/>
      <c r="S83" s="734"/>
      <c r="T83" s="734"/>
      <c r="U83" s="734"/>
      <c r="V83" s="734"/>
      <c r="W83" s="734"/>
      <c r="X83" s="734"/>
    </row>
    <row r="85" spans="8:24">
      <c r="H85" s="734"/>
      <c r="I85" s="734"/>
      <c r="J85" s="734"/>
      <c r="K85" s="734"/>
      <c r="L85" s="734"/>
      <c r="M85" s="734"/>
      <c r="N85" s="734"/>
      <c r="O85" s="734"/>
      <c r="P85" s="734"/>
      <c r="Q85" s="734"/>
      <c r="R85" s="734"/>
      <c r="S85" s="734"/>
      <c r="T85" s="734"/>
      <c r="U85" s="734"/>
      <c r="V85" s="734"/>
      <c r="W85" s="734"/>
      <c r="X85" s="734"/>
    </row>
    <row r="86" spans="8:24">
      <c r="H86" s="734"/>
      <c r="I86" s="734"/>
      <c r="J86" s="734"/>
      <c r="K86" s="734"/>
      <c r="L86" s="734"/>
      <c r="M86" s="734"/>
      <c r="N86" s="734"/>
      <c r="O86" s="734"/>
      <c r="P86" s="734"/>
      <c r="Q86" s="734"/>
      <c r="R86" s="734"/>
      <c r="S86" s="734"/>
      <c r="T86" s="734"/>
      <c r="U86" s="734"/>
      <c r="V86" s="734"/>
      <c r="W86" s="734"/>
      <c r="X86" s="734"/>
    </row>
    <row r="87" spans="8:24">
      <c r="H87" s="734"/>
      <c r="I87" s="734"/>
      <c r="J87" s="734"/>
      <c r="K87" s="734"/>
      <c r="L87" s="734"/>
      <c r="M87" s="734"/>
      <c r="N87" s="734"/>
      <c r="O87" s="734"/>
      <c r="P87" s="734"/>
    </row>
    <row r="94" spans="8:24">
      <c r="O94" s="734"/>
      <c r="P94" s="762"/>
      <c r="Q94" s="762"/>
      <c r="R94" s="762"/>
      <c r="S94" s="762"/>
      <c r="T94" s="762"/>
      <c r="U94" s="762"/>
      <c r="V94" s="762"/>
      <c r="W94" s="764"/>
    </row>
  </sheetData>
  <mergeCells count="209">
    <mergeCell ref="Q74:Y77"/>
    <mergeCell ref="Q78:Y79"/>
    <mergeCell ref="Q63:Y66"/>
    <mergeCell ref="Q67:Y68"/>
    <mergeCell ref="Q69:Y71"/>
    <mergeCell ref="B70:D70"/>
    <mergeCell ref="F70:J70"/>
    <mergeCell ref="L70:M70"/>
    <mergeCell ref="A71:P73"/>
    <mergeCell ref="Q72:Y73"/>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O45:O47"/>
    <mergeCell ref="P45:P50"/>
    <mergeCell ref="Q45:U50"/>
    <mergeCell ref="V45:V50"/>
    <mergeCell ref="W45:X47"/>
    <mergeCell ref="N47:N48"/>
    <mergeCell ref="O48:O50"/>
    <mergeCell ref="W48:X50"/>
    <mergeCell ref="V39:V44"/>
    <mergeCell ref="W39:X41"/>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O27:O29"/>
    <mergeCell ref="P27:P32"/>
    <mergeCell ref="Q27:U32"/>
    <mergeCell ref="V27:V32"/>
    <mergeCell ref="W27:X29"/>
    <mergeCell ref="N29:N30"/>
    <mergeCell ref="O30:O32"/>
    <mergeCell ref="W30:X32"/>
    <mergeCell ref="V21:V26"/>
    <mergeCell ref="W21:X23"/>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9:X11"/>
    <mergeCell ref="B11:E12"/>
    <mergeCell ref="M11:N12"/>
    <mergeCell ref="J12:L14"/>
    <mergeCell ref="O12:O14"/>
    <mergeCell ref="P12:P14"/>
    <mergeCell ref="Q12:U14"/>
    <mergeCell ref="V12:V14"/>
    <mergeCell ref="W12:X14"/>
    <mergeCell ref="B13:E14"/>
    <mergeCell ref="A9:A14"/>
    <mergeCell ref="B9:E10"/>
    <mergeCell ref="F9:H14"/>
    <mergeCell ref="I9:I14"/>
    <mergeCell ref="J9:L11"/>
    <mergeCell ref="M9:N10"/>
    <mergeCell ref="O9:O11"/>
    <mergeCell ref="P9:V11"/>
    <mergeCell ref="M13:N14"/>
    <mergeCell ref="M1:S1"/>
    <mergeCell ref="M2:S2"/>
    <mergeCell ref="V2:V3"/>
    <mergeCell ref="W2:X3"/>
    <mergeCell ref="A3:C3"/>
    <mergeCell ref="D3:I3"/>
    <mergeCell ref="K3:M6"/>
    <mergeCell ref="A4:C4"/>
    <mergeCell ref="D4:I4"/>
    <mergeCell ref="V4:X4"/>
    <mergeCell ref="P6:S6"/>
    <mergeCell ref="W6:X6"/>
  </mergeCells>
  <phoneticPr fontId="13"/>
  <printOptions horizontalCentered="1" verticalCentered="1"/>
  <pageMargins left="0.43307086614173229" right="0.19685039370078741" top="0.51181102362204722" bottom="0.19685039370078741" header="0.19685039370078741" footer="0.19685039370078741"/>
  <pageSetup paperSize="9" scale="6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I49"/>
  <sheetViews>
    <sheetView view="pageBreakPreview" zoomScaleNormal="100" zoomScaleSheetLayoutView="100" workbookViewId="0">
      <selection activeCell="D8" sqref="D8"/>
    </sheetView>
  </sheetViews>
  <sheetFormatPr defaultRowHeight="13.5"/>
  <cols>
    <col min="1" max="1" width="3.75" customWidth="1"/>
    <col min="2" max="2" width="9.75" customWidth="1"/>
    <col min="3" max="3" width="11.625" customWidth="1"/>
    <col min="4" max="4" width="17.625" customWidth="1"/>
    <col min="5" max="5" width="7.5" customWidth="1"/>
    <col min="6" max="6" width="7.625" customWidth="1"/>
    <col min="7" max="7" width="9.625" customWidth="1"/>
    <col min="8" max="9" width="11.625" customWidth="1"/>
    <col min="10" max="10" width="3.75" customWidth="1"/>
  </cols>
  <sheetData>
    <row r="2" spans="2:9" ht="17.100000000000001" customHeight="1"/>
    <row r="3" spans="2:9" ht="18" customHeight="1">
      <c r="B3" s="74"/>
      <c r="C3" s="74"/>
      <c r="D3" s="74"/>
      <c r="E3" s="74"/>
      <c r="F3" s="74"/>
      <c r="G3" s="74"/>
      <c r="H3" s="2435" t="s">
        <v>1583</v>
      </c>
      <c r="I3" s="2435"/>
    </row>
    <row r="4" spans="2:9" ht="18" customHeight="1">
      <c r="B4" s="74"/>
      <c r="C4" s="74"/>
      <c r="D4" s="74"/>
      <c r="E4" s="74"/>
      <c r="F4" s="74"/>
      <c r="G4" s="74"/>
      <c r="I4" s="74"/>
    </row>
    <row r="5" spans="2:9" ht="18" customHeight="1">
      <c r="B5" s="2" t="s">
        <v>295</v>
      </c>
      <c r="C5" s="2"/>
      <c r="D5" s="2"/>
      <c r="E5" s="2"/>
      <c r="F5" s="2"/>
      <c r="G5" s="2"/>
      <c r="H5" s="2"/>
    </row>
    <row r="6" spans="2:9" ht="18" customHeight="1">
      <c r="B6" s="2"/>
      <c r="C6" s="2"/>
      <c r="D6" s="2"/>
      <c r="E6" s="2"/>
      <c r="F6" s="2"/>
      <c r="G6" s="2"/>
      <c r="H6" s="2"/>
    </row>
    <row r="7" spans="2:9" ht="18.95" customHeight="1">
      <c r="D7" s="12" t="s">
        <v>1875</v>
      </c>
      <c r="E7" s="248" t="s">
        <v>325</v>
      </c>
      <c r="G7" s="2" t="str">
        <f>入力シート!D16</f>
        <v>福岡県大野城市白木原＊丁目＊番地＊号</v>
      </c>
      <c r="H7" s="2"/>
    </row>
    <row r="8" spans="2:9" ht="18.95" customHeight="1">
      <c r="E8" s="248" t="s">
        <v>582</v>
      </c>
      <c r="G8" s="585" t="str">
        <f>入力シート!D14</f>
        <v>株式会社□□製作所</v>
      </c>
      <c r="H8" s="2"/>
    </row>
    <row r="9" spans="2:9" ht="18.95" customHeight="1">
      <c r="E9" s="248" t="s">
        <v>326</v>
      </c>
      <c r="G9" s="585" t="str">
        <f>入力シート!D18</f>
        <v>代表取締役　福岡　太郎</v>
      </c>
      <c r="H9" s="2"/>
      <c r="I9" s="1"/>
    </row>
    <row r="10" spans="2:9" ht="18.95" customHeight="1">
      <c r="E10" s="248"/>
      <c r="G10" s="2"/>
      <c r="H10" s="2"/>
      <c r="I10" s="1"/>
    </row>
    <row r="11" spans="2:9" ht="18" customHeight="1">
      <c r="D11" s="225"/>
      <c r="E11" s="225"/>
      <c r="F11" s="225"/>
      <c r="G11" s="5"/>
      <c r="H11" s="5"/>
    </row>
    <row r="12" spans="2:9" ht="24">
      <c r="B12" s="230" t="s">
        <v>297</v>
      </c>
      <c r="C12" s="249"/>
      <c r="D12" s="249"/>
      <c r="E12" s="249"/>
      <c r="F12" s="249"/>
      <c r="G12" s="249"/>
      <c r="H12" s="249"/>
      <c r="I12" s="249"/>
    </row>
    <row r="13" spans="2:9" ht="18.75">
      <c r="B13" s="490"/>
      <c r="C13" s="249"/>
      <c r="D13" s="249"/>
      <c r="E13" s="249"/>
      <c r="F13" s="249"/>
      <c r="G13" s="249"/>
      <c r="H13" s="249"/>
      <c r="I13" s="249"/>
    </row>
    <row r="14" spans="2:9" ht="20.100000000000001" customHeight="1">
      <c r="B14" t="s">
        <v>298</v>
      </c>
    </row>
    <row r="15" spans="2:9" ht="20.100000000000001" customHeight="1"/>
    <row r="16" spans="2:9" ht="20.100000000000001" customHeight="1">
      <c r="B16" s="2434" t="s">
        <v>291</v>
      </c>
      <c r="C16" s="2434"/>
      <c r="D16" s="2434"/>
      <c r="E16" s="2434"/>
      <c r="F16" s="2434"/>
      <c r="G16" s="2434"/>
      <c r="H16" s="2434"/>
      <c r="I16" s="2434"/>
    </row>
    <row r="17" spans="2:4" ht="20.100000000000001" customHeight="1"/>
    <row r="18" spans="2:4" ht="20.100000000000001" customHeight="1">
      <c r="B18" t="s">
        <v>300</v>
      </c>
    </row>
    <row r="19" spans="2:4" ht="20.100000000000001" customHeight="1"/>
    <row r="20" spans="2:4" ht="20.100000000000001" customHeight="1"/>
    <row r="21" spans="2:4" ht="20.100000000000001" customHeight="1">
      <c r="B21" t="s">
        <v>299</v>
      </c>
    </row>
    <row r="22" spans="2:4" ht="20.100000000000001" customHeight="1"/>
    <row r="23" spans="2:4" ht="20.100000000000001" customHeight="1"/>
    <row r="24" spans="2:4" ht="20.100000000000001" customHeight="1">
      <c r="B24" t="s">
        <v>301</v>
      </c>
    </row>
    <row r="25" spans="2:4" ht="20.100000000000001" customHeight="1">
      <c r="D25" t="s">
        <v>306</v>
      </c>
    </row>
    <row r="26" spans="2:4" ht="20.100000000000001" customHeight="1"/>
    <row r="27" spans="2:4" ht="20.100000000000001" customHeight="1">
      <c r="B27" t="s">
        <v>302</v>
      </c>
    </row>
    <row r="28" spans="2:4" ht="20.100000000000001" customHeight="1"/>
    <row r="29" spans="2:4" ht="20.100000000000001" customHeight="1"/>
    <row r="30" spans="2:4" ht="20.100000000000001" customHeight="1">
      <c r="B30" t="s">
        <v>303</v>
      </c>
    </row>
    <row r="31" spans="2:4" ht="20.100000000000001" customHeight="1"/>
    <row r="32" spans="2:4" ht="20.100000000000001" customHeight="1"/>
    <row r="33" spans="2:9" ht="20.100000000000001" customHeight="1">
      <c r="B33" t="s">
        <v>304</v>
      </c>
    </row>
    <row r="34" spans="2:9" ht="20.100000000000001" customHeight="1">
      <c r="B34" t="s">
        <v>305</v>
      </c>
    </row>
    <row r="35" spans="2:9" ht="9" customHeight="1"/>
    <row r="36" spans="2:9">
      <c r="B36" s="491"/>
      <c r="C36" s="487"/>
      <c r="D36" s="487"/>
      <c r="E36" s="487"/>
      <c r="F36" s="487"/>
      <c r="G36" s="487"/>
      <c r="H36" s="487"/>
      <c r="I36" s="245"/>
    </row>
    <row r="37" spans="2:9">
      <c r="B37" s="488"/>
      <c r="C37" s="81"/>
      <c r="D37" s="81"/>
      <c r="E37" s="81"/>
      <c r="F37" s="81"/>
      <c r="G37" s="81"/>
      <c r="H37" s="81"/>
      <c r="I37" s="246"/>
    </row>
    <row r="38" spans="2:9">
      <c r="B38" s="488"/>
      <c r="C38" s="81"/>
      <c r="D38" s="81"/>
      <c r="E38" s="81"/>
      <c r="F38" s="81"/>
      <c r="G38" s="81"/>
      <c r="H38" s="81"/>
      <c r="I38" s="246"/>
    </row>
    <row r="39" spans="2:9">
      <c r="B39" s="488"/>
      <c r="C39" s="81"/>
      <c r="D39" s="81"/>
      <c r="E39" s="81"/>
      <c r="F39" s="81"/>
      <c r="G39" s="81"/>
      <c r="H39" s="81"/>
      <c r="I39" s="246"/>
    </row>
    <row r="40" spans="2:9">
      <c r="B40" s="488"/>
      <c r="C40" s="81"/>
      <c r="D40" s="81"/>
      <c r="E40" s="81"/>
      <c r="F40" s="81"/>
      <c r="G40" s="81"/>
      <c r="H40" s="81"/>
      <c r="I40" s="246"/>
    </row>
    <row r="41" spans="2:9">
      <c r="B41" s="488"/>
      <c r="C41" s="81"/>
      <c r="D41" s="81"/>
      <c r="E41" s="81"/>
      <c r="F41" s="81"/>
      <c r="G41" s="81"/>
      <c r="H41" s="81"/>
      <c r="I41" s="246"/>
    </row>
    <row r="42" spans="2:9">
      <c r="B42" s="488"/>
      <c r="C42" s="81"/>
      <c r="D42" s="81"/>
      <c r="E42" s="81"/>
      <c r="F42" s="81"/>
      <c r="G42" s="81"/>
      <c r="H42" s="81"/>
      <c r="I42" s="246"/>
    </row>
    <row r="43" spans="2:9">
      <c r="B43" s="488"/>
      <c r="C43" s="81"/>
      <c r="D43" s="81"/>
      <c r="E43" s="81"/>
      <c r="F43" s="81"/>
      <c r="G43" s="81"/>
      <c r="H43" s="81"/>
      <c r="I43" s="246"/>
    </row>
    <row r="44" spans="2:9">
      <c r="B44" s="488"/>
      <c r="C44" s="81"/>
      <c r="D44" s="81"/>
      <c r="E44" s="81"/>
      <c r="F44" s="81"/>
      <c r="G44" s="81"/>
      <c r="H44" s="81"/>
      <c r="I44" s="246"/>
    </row>
    <row r="45" spans="2:9">
      <c r="B45" s="488"/>
      <c r="C45" s="81"/>
      <c r="D45" s="81"/>
      <c r="E45" s="81"/>
      <c r="F45" s="81"/>
      <c r="G45" s="81"/>
      <c r="H45" s="81"/>
      <c r="I45" s="246"/>
    </row>
    <row r="46" spans="2:9">
      <c r="B46" s="488"/>
      <c r="C46" s="81"/>
      <c r="D46" s="81"/>
      <c r="E46" s="81"/>
      <c r="F46" s="81"/>
      <c r="G46" s="81"/>
      <c r="H46" s="81"/>
      <c r="I46" s="246"/>
    </row>
    <row r="47" spans="2:9">
      <c r="B47" s="488"/>
      <c r="C47" s="81"/>
      <c r="D47" s="81"/>
      <c r="E47" s="81"/>
      <c r="F47" s="81"/>
      <c r="G47" s="81"/>
      <c r="H47" s="81"/>
      <c r="I47" s="246"/>
    </row>
    <row r="48" spans="2:9">
      <c r="B48" s="489"/>
      <c r="C48" s="235"/>
      <c r="D48" s="235"/>
      <c r="E48" s="235"/>
      <c r="F48" s="235"/>
      <c r="G48" s="235"/>
      <c r="H48" s="235"/>
      <c r="I48" s="234"/>
    </row>
    <row r="49" ht="3" customHeight="1"/>
  </sheetData>
  <mergeCells count="2">
    <mergeCell ref="B16:I16"/>
    <mergeCell ref="H3:I3"/>
  </mergeCells>
  <phoneticPr fontId="13"/>
  <pageMargins left="0.98425196850393704" right="0.39370078740157483" top="0.39370078740157483" bottom="0.19685039370078741" header="0.51181102362204722" footer="0.39370078740157483"/>
  <pageSetup paperSize="9" scale="94" orientation="portrait" blackAndWhite="1" horizont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44"/>
  <sheetViews>
    <sheetView view="pageBreakPreview" zoomScale="80" zoomScaleNormal="100" zoomScaleSheetLayoutView="80" workbookViewId="0">
      <selection activeCell="Q13" sqref="Q13"/>
    </sheetView>
  </sheetViews>
  <sheetFormatPr defaultRowHeight="13.5"/>
  <cols>
    <col min="1" max="1" width="3.75" customWidth="1"/>
    <col min="2" max="2" width="9.25" customWidth="1"/>
    <col min="3" max="3" width="2.25" customWidth="1"/>
    <col min="4" max="4" width="5.625" customWidth="1"/>
    <col min="5" max="5" width="2.5" bestFit="1" customWidth="1"/>
    <col min="6" max="7" width="7.625" customWidth="1"/>
    <col min="8" max="12" width="8.125" customWidth="1"/>
  </cols>
  <sheetData>
    <row r="1" spans="1:12" ht="17.100000000000001" customHeight="1">
      <c r="A1" s="482" t="s">
        <v>647</v>
      </c>
    </row>
    <row r="2" spans="1:12" ht="17.100000000000001" customHeight="1">
      <c r="L2" s="74" t="s">
        <v>646</v>
      </c>
    </row>
    <row r="3" spans="1:12" ht="20.100000000000001" customHeight="1">
      <c r="A3" s="12"/>
      <c r="B3" s="12"/>
      <c r="C3" s="12"/>
      <c r="D3" s="12"/>
      <c r="E3" s="12"/>
      <c r="F3" s="12"/>
      <c r="G3" s="12"/>
      <c r="H3" s="12"/>
      <c r="I3" s="12"/>
      <c r="J3" s="12"/>
      <c r="K3" s="12"/>
      <c r="L3" s="12" t="s">
        <v>1154</v>
      </c>
    </row>
    <row r="4" spans="1:12" ht="20.100000000000001" customHeight="1">
      <c r="A4" s="2" t="s">
        <v>1878</v>
      </c>
      <c r="B4" s="2"/>
      <c r="C4" s="2"/>
      <c r="D4" s="2"/>
      <c r="E4" s="2"/>
      <c r="F4" s="2"/>
      <c r="G4" s="2"/>
      <c r="H4" s="2"/>
      <c r="I4" s="2"/>
      <c r="J4" s="2"/>
      <c r="K4" s="2"/>
      <c r="L4" s="2"/>
    </row>
    <row r="5" spans="1:12" ht="20.100000000000001" customHeight="1">
      <c r="A5" s="2"/>
      <c r="B5" s="2"/>
      <c r="C5" s="2"/>
      <c r="D5" s="2"/>
      <c r="E5" s="2"/>
      <c r="F5" s="2"/>
      <c r="G5" s="2"/>
      <c r="H5" s="2"/>
      <c r="I5" s="2"/>
      <c r="J5" s="2"/>
      <c r="K5" s="2"/>
      <c r="L5" s="2"/>
    </row>
    <row r="6" spans="1:12" ht="20.100000000000001" customHeight="1">
      <c r="A6" s="2"/>
      <c r="B6" s="2"/>
      <c r="C6" s="2"/>
      <c r="D6" s="2"/>
      <c r="E6" s="2"/>
      <c r="F6" s="2"/>
      <c r="G6" s="12"/>
      <c r="H6" s="12"/>
      <c r="I6" s="5"/>
      <c r="J6" s="5"/>
      <c r="K6" s="5"/>
      <c r="L6" s="5"/>
    </row>
    <row r="7" spans="1:12" ht="20.100000000000001" customHeight="1">
      <c r="A7" s="2"/>
      <c r="B7" s="2"/>
      <c r="C7" s="2"/>
      <c r="D7" s="2"/>
      <c r="E7" s="2"/>
      <c r="F7" s="2"/>
      <c r="G7" s="12"/>
      <c r="H7" s="12"/>
      <c r="I7" s="5"/>
      <c r="J7" s="5"/>
      <c r="K7" s="5"/>
      <c r="L7" s="5"/>
    </row>
    <row r="8" spans="1:12" ht="20.100000000000001" customHeight="1">
      <c r="A8" s="2"/>
      <c r="B8" s="2"/>
      <c r="C8" s="2"/>
      <c r="D8" s="2"/>
      <c r="E8" s="2"/>
      <c r="F8" s="2"/>
      <c r="G8" s="12"/>
      <c r="H8" s="12"/>
      <c r="I8" s="5"/>
      <c r="J8" s="5"/>
      <c r="K8" s="12" t="s">
        <v>666</v>
      </c>
      <c r="L8" s="5" t="s">
        <v>285</v>
      </c>
    </row>
    <row r="9" spans="1:12" ht="20.100000000000001" customHeight="1">
      <c r="A9" s="2"/>
      <c r="B9" s="2"/>
      <c r="C9" s="2"/>
      <c r="D9" s="2"/>
      <c r="E9" s="2"/>
      <c r="F9" s="2"/>
      <c r="G9" s="12"/>
      <c r="H9" s="12"/>
      <c r="I9" s="5"/>
      <c r="J9" s="5"/>
      <c r="K9" s="5"/>
      <c r="L9" s="5"/>
    </row>
    <row r="10" spans="1:12" ht="30" customHeight="1">
      <c r="A10" s="230" t="s">
        <v>607</v>
      </c>
      <c r="B10" s="230"/>
      <c r="C10" s="230"/>
      <c r="D10" s="230"/>
      <c r="E10" s="230"/>
      <c r="F10" s="230"/>
      <c r="G10" s="230"/>
      <c r="H10" s="230"/>
      <c r="I10" s="230"/>
      <c r="J10" s="230"/>
      <c r="K10" s="230"/>
      <c r="L10" s="230"/>
    </row>
    <row r="11" spans="1:12" ht="20.100000000000001" customHeight="1">
      <c r="A11" s="2"/>
      <c r="B11" s="2"/>
      <c r="C11" s="2"/>
      <c r="D11" s="2"/>
      <c r="E11" s="2"/>
      <c r="F11" s="2"/>
      <c r="G11" s="2"/>
      <c r="H11" s="2"/>
      <c r="I11" s="2"/>
      <c r="J11" s="2"/>
      <c r="K11" s="2"/>
      <c r="L11" s="2"/>
    </row>
    <row r="12" spans="1:12" ht="20.100000000000001" customHeight="1">
      <c r="A12" s="2"/>
      <c r="B12" s="2" t="s">
        <v>648</v>
      </c>
      <c r="C12" s="2"/>
      <c r="D12" s="2"/>
      <c r="E12" s="2"/>
      <c r="F12" s="2"/>
      <c r="G12" s="2"/>
      <c r="H12" s="2"/>
      <c r="I12" s="2"/>
      <c r="J12" s="2"/>
      <c r="K12" s="2"/>
      <c r="L12" s="2"/>
    </row>
    <row r="13" spans="1:12" ht="20.100000000000001" customHeight="1">
      <c r="A13" s="2"/>
      <c r="B13" s="2" t="s">
        <v>649</v>
      </c>
      <c r="C13" s="2"/>
      <c r="E13" s="2"/>
      <c r="F13" s="2"/>
      <c r="G13" s="2"/>
      <c r="H13" s="2"/>
      <c r="I13" s="2"/>
      <c r="J13" s="2"/>
      <c r="K13" s="2"/>
      <c r="L13" s="2"/>
    </row>
    <row r="14" spans="1:12" ht="20.100000000000001" customHeight="1">
      <c r="B14" s="2" t="s">
        <v>650</v>
      </c>
      <c r="C14" s="2"/>
      <c r="D14" s="2"/>
      <c r="E14" s="2"/>
      <c r="F14" s="2"/>
      <c r="G14" s="2"/>
      <c r="H14" s="2"/>
      <c r="I14" s="2"/>
      <c r="J14" s="2"/>
      <c r="K14" s="2"/>
      <c r="L14" s="2"/>
    </row>
    <row r="15" spans="1:12" ht="20.100000000000001" customHeight="1">
      <c r="B15" s="2" t="s">
        <v>1155</v>
      </c>
      <c r="C15" s="2"/>
      <c r="D15" s="2"/>
      <c r="E15" s="2"/>
      <c r="F15" s="2"/>
      <c r="G15" s="2"/>
      <c r="H15" s="2"/>
      <c r="I15" s="2"/>
      <c r="J15" s="2"/>
      <c r="K15" s="2"/>
      <c r="L15" s="2"/>
    </row>
    <row r="16" spans="1:12" ht="20.100000000000001" customHeight="1">
      <c r="B16" s="2" t="s">
        <v>651</v>
      </c>
      <c r="C16" s="2"/>
      <c r="D16" s="2"/>
      <c r="E16" s="2"/>
      <c r="F16" s="2"/>
      <c r="G16" s="2"/>
      <c r="H16" s="2"/>
      <c r="I16" s="2"/>
      <c r="J16" s="2"/>
      <c r="K16" s="2"/>
      <c r="L16" s="2"/>
    </row>
    <row r="17" spans="1:12" ht="20.100000000000001" customHeight="1">
      <c r="B17" s="2"/>
      <c r="C17" s="2"/>
      <c r="D17" s="2"/>
      <c r="E17" s="2"/>
      <c r="F17" s="2"/>
      <c r="G17" s="2"/>
      <c r="H17" s="2"/>
      <c r="I17" s="2"/>
      <c r="J17" s="2"/>
      <c r="K17" s="2"/>
      <c r="L17" s="2"/>
    </row>
    <row r="18" spans="1:12" ht="20.100000000000001" customHeight="1">
      <c r="A18" s="2"/>
      <c r="C18" s="2"/>
      <c r="D18" s="2"/>
      <c r="E18" s="2"/>
      <c r="F18" s="2"/>
      <c r="G18" s="2"/>
      <c r="H18" s="2"/>
      <c r="I18" s="2"/>
      <c r="J18" s="2"/>
      <c r="K18" s="2"/>
      <c r="L18" s="2"/>
    </row>
    <row r="19" spans="1:12" ht="20.100000000000001" customHeight="1">
      <c r="A19" s="2"/>
      <c r="B19" s="2434" t="s">
        <v>291</v>
      </c>
      <c r="C19" s="2434"/>
      <c r="D19" s="2434"/>
      <c r="E19" s="2434"/>
      <c r="F19" s="2434"/>
      <c r="G19" s="2434"/>
      <c r="H19" s="2434"/>
      <c r="I19" s="2434"/>
      <c r="J19" s="2434"/>
      <c r="K19" s="2434"/>
      <c r="L19" s="2"/>
    </row>
    <row r="20" spans="1:12" ht="20.100000000000001" customHeight="1">
      <c r="A20" s="2"/>
      <c r="B20" s="1"/>
      <c r="C20" s="1"/>
      <c r="D20" s="1"/>
      <c r="E20" s="1"/>
      <c r="F20" s="1"/>
      <c r="G20" s="1"/>
      <c r="H20" s="1"/>
      <c r="I20" s="1"/>
      <c r="J20" s="1"/>
      <c r="K20" s="1"/>
      <c r="L20" s="2"/>
    </row>
    <row r="21" spans="1:12" ht="20.100000000000001" customHeight="1">
      <c r="A21" s="2"/>
      <c r="B21" s="2" t="s">
        <v>652</v>
      </c>
      <c r="C21" s="2"/>
      <c r="D21" s="2"/>
      <c r="E21" s="2" t="s">
        <v>660</v>
      </c>
      <c r="F21" s="2"/>
      <c r="G21" s="2"/>
      <c r="H21" s="2"/>
      <c r="I21" s="2"/>
      <c r="J21" s="2"/>
      <c r="K21" s="2"/>
      <c r="L21" s="2"/>
    </row>
    <row r="22" spans="1:12" ht="20.100000000000001" customHeight="1">
      <c r="A22" s="2"/>
      <c r="D22" s="2"/>
      <c r="E22" s="2"/>
      <c r="F22" s="2"/>
      <c r="G22" s="2"/>
      <c r="H22" s="2"/>
      <c r="I22" s="2"/>
      <c r="J22" s="2"/>
      <c r="K22" s="2"/>
      <c r="L22" s="2"/>
    </row>
    <row r="23" spans="1:12" ht="20.100000000000001" customHeight="1">
      <c r="A23" s="2"/>
      <c r="B23" s="2"/>
      <c r="C23" s="2"/>
      <c r="D23" s="2"/>
      <c r="E23" s="2"/>
      <c r="F23" s="2"/>
      <c r="G23" s="2"/>
      <c r="H23" s="2"/>
      <c r="I23" s="2"/>
      <c r="J23" s="2"/>
      <c r="K23" s="2"/>
      <c r="L23" s="2"/>
    </row>
    <row r="24" spans="1:12" ht="20.100000000000001" customHeight="1">
      <c r="A24" s="2"/>
      <c r="B24" s="2" t="s">
        <v>653</v>
      </c>
      <c r="C24" s="2"/>
      <c r="D24" s="3"/>
      <c r="E24" s="483" t="s">
        <v>660</v>
      </c>
      <c r="F24" s="2" t="str">
        <f>入力シート!D6</f>
        <v>○○流域下水道事業</v>
      </c>
      <c r="G24" s="483"/>
      <c r="H24" s="2"/>
      <c r="I24" s="2"/>
      <c r="J24" s="2"/>
      <c r="K24" s="2"/>
      <c r="L24" s="2"/>
    </row>
    <row r="25" spans="1:12" ht="20.100000000000001" customHeight="1">
      <c r="A25" s="2"/>
      <c r="B25" s="2"/>
      <c r="C25" s="2"/>
      <c r="D25" s="3"/>
      <c r="E25" s="483"/>
      <c r="F25" s="2" t="str">
        <f>入力シート!D7</f>
        <v>☆☆機械設備工事</v>
      </c>
      <c r="G25" s="483"/>
      <c r="H25" s="2"/>
      <c r="I25" s="2"/>
      <c r="J25" s="2"/>
      <c r="K25" s="2"/>
      <c r="L25" s="2"/>
    </row>
    <row r="26" spans="1:12" ht="20.100000000000001" customHeight="1">
      <c r="A26" s="2"/>
      <c r="B26" s="2"/>
      <c r="C26" s="2"/>
      <c r="D26" s="3"/>
      <c r="E26" s="2"/>
      <c r="F26" s="2"/>
      <c r="G26" s="2"/>
      <c r="H26" s="2"/>
      <c r="I26" s="2"/>
      <c r="J26" s="2"/>
      <c r="K26" s="2"/>
      <c r="L26" s="2"/>
    </row>
    <row r="27" spans="1:12" ht="20.100000000000001" customHeight="1">
      <c r="A27" s="2"/>
      <c r="B27" s="2" t="s">
        <v>654</v>
      </c>
      <c r="C27" s="2"/>
      <c r="D27" s="3"/>
      <c r="E27" s="2" t="s">
        <v>660</v>
      </c>
      <c r="F27" s="2436">
        <f>入力シート!D13</f>
        <v>45017</v>
      </c>
      <c r="G27" s="2436"/>
      <c r="H27" s="2436"/>
      <c r="I27" s="2"/>
      <c r="J27" s="2"/>
      <c r="K27" s="2"/>
      <c r="L27" s="2"/>
    </row>
    <row r="28" spans="1:12" ht="20.100000000000001" customHeight="1">
      <c r="A28" s="2"/>
      <c r="B28" s="2"/>
      <c r="C28" s="2"/>
      <c r="D28" s="3"/>
      <c r="E28" s="2"/>
      <c r="F28" s="2"/>
      <c r="G28" s="2"/>
      <c r="H28" s="2"/>
      <c r="I28" s="2"/>
      <c r="J28" s="2"/>
      <c r="K28" s="2"/>
      <c r="L28" s="2"/>
    </row>
    <row r="29" spans="1:12" ht="20.100000000000001" customHeight="1">
      <c r="A29" s="2"/>
      <c r="B29" s="2"/>
      <c r="C29" s="2"/>
      <c r="D29" s="3"/>
      <c r="E29" s="2"/>
      <c r="F29" s="2"/>
      <c r="G29" s="2"/>
      <c r="H29" s="2"/>
      <c r="I29" s="2"/>
      <c r="J29" s="2"/>
      <c r="K29" s="2"/>
      <c r="L29" s="2"/>
    </row>
    <row r="30" spans="1:12" ht="20.100000000000001" customHeight="1">
      <c r="A30" s="2"/>
      <c r="B30" s="2" t="s">
        <v>655</v>
      </c>
      <c r="C30" s="2"/>
      <c r="D30" s="3"/>
      <c r="E30" s="2" t="s">
        <v>660</v>
      </c>
      <c r="F30" s="3" t="s">
        <v>286</v>
      </c>
      <c r="G30" s="1858">
        <f>入力シート!D9</f>
        <v>45018</v>
      </c>
      <c r="H30" s="1858"/>
      <c r="I30" s="1858"/>
      <c r="J30" s="2"/>
      <c r="K30" s="2"/>
      <c r="L30" s="2"/>
    </row>
    <row r="31" spans="1:12" ht="20.100000000000001" customHeight="1">
      <c r="A31" s="2"/>
      <c r="B31" s="2"/>
      <c r="C31" s="2"/>
      <c r="D31" s="3"/>
      <c r="E31" s="2"/>
      <c r="F31" s="3" t="s">
        <v>287</v>
      </c>
      <c r="G31" s="1858">
        <f>入力シート!D10</f>
        <v>45731</v>
      </c>
      <c r="H31" s="1858"/>
      <c r="I31" s="1858"/>
      <c r="J31" s="2"/>
      <c r="K31" s="2"/>
      <c r="L31" s="2"/>
    </row>
    <row r="32" spans="1:12" ht="20.100000000000001" customHeight="1">
      <c r="A32" s="2"/>
      <c r="B32" s="2"/>
      <c r="C32" s="2"/>
      <c r="D32" s="3"/>
      <c r="E32" s="2"/>
      <c r="F32" s="2"/>
      <c r="G32" s="2"/>
      <c r="H32" s="2"/>
      <c r="I32" s="2"/>
      <c r="J32" s="2"/>
      <c r="K32" s="2"/>
      <c r="L32" s="2"/>
    </row>
    <row r="33" spans="1:16" ht="20.100000000000001" customHeight="1">
      <c r="A33" s="2"/>
      <c r="B33" s="2" t="s">
        <v>656</v>
      </c>
      <c r="C33" s="2"/>
      <c r="D33" s="3"/>
      <c r="E33" s="2"/>
      <c r="F33" s="2"/>
      <c r="G33" s="2"/>
      <c r="H33" s="2"/>
      <c r="I33" s="2"/>
      <c r="J33" s="2"/>
      <c r="K33" s="2"/>
      <c r="L33" s="2"/>
    </row>
    <row r="34" spans="1:16" ht="20.100000000000001" customHeight="1">
      <c r="A34" s="2"/>
      <c r="B34" s="2" t="s">
        <v>657</v>
      </c>
      <c r="C34" s="2"/>
      <c r="D34" s="3"/>
      <c r="E34" s="2" t="s">
        <v>660</v>
      </c>
      <c r="F34" s="2"/>
      <c r="G34" s="2"/>
      <c r="H34" s="2"/>
      <c r="I34" s="2"/>
      <c r="J34" s="2"/>
      <c r="K34" s="2"/>
      <c r="L34" s="2"/>
    </row>
    <row r="35" spans="1:16" ht="20.100000000000001" customHeight="1">
      <c r="A35" s="2"/>
      <c r="B35" s="2" t="s">
        <v>658</v>
      </c>
      <c r="C35" s="2"/>
      <c r="D35" s="3"/>
      <c r="E35" s="2" t="s">
        <v>660</v>
      </c>
      <c r="F35" s="2"/>
      <c r="G35" s="2"/>
      <c r="H35" s="2"/>
      <c r="I35" s="2"/>
      <c r="J35" s="2"/>
      <c r="K35" s="2"/>
      <c r="L35" s="2"/>
    </row>
    <row r="36" spans="1:16" ht="20.100000000000001" customHeight="1">
      <c r="A36" s="2"/>
      <c r="B36" s="2" t="s">
        <v>659</v>
      </c>
      <c r="C36" s="2"/>
      <c r="D36" s="3"/>
      <c r="E36" s="2" t="s">
        <v>660</v>
      </c>
      <c r="F36" s="2"/>
      <c r="G36" s="2"/>
      <c r="H36" s="2"/>
      <c r="I36" s="2"/>
      <c r="J36" s="2"/>
      <c r="K36" s="2"/>
      <c r="L36" s="2"/>
    </row>
    <row r="37" spans="1:16" ht="20.100000000000001" customHeight="1">
      <c r="A37" s="2"/>
      <c r="B37" s="2"/>
      <c r="C37" s="2"/>
      <c r="D37" s="3"/>
      <c r="E37" s="206"/>
      <c r="F37" s="2"/>
      <c r="G37" s="2"/>
      <c r="H37" s="2"/>
      <c r="I37" s="2"/>
      <c r="J37" s="2"/>
      <c r="K37" s="2"/>
      <c r="L37" s="2"/>
    </row>
    <row r="38" spans="1:16" ht="20.100000000000001" customHeight="1">
      <c r="A38" s="2"/>
      <c r="B38" s="2"/>
      <c r="C38" s="2"/>
      <c r="D38" s="426"/>
      <c r="E38" s="206"/>
      <c r="F38" s="2"/>
      <c r="G38" s="2"/>
      <c r="H38" s="2"/>
      <c r="I38" s="2"/>
      <c r="J38" s="2"/>
      <c r="K38" s="2"/>
      <c r="L38" s="2"/>
    </row>
    <row r="39" spans="1:16" ht="20.100000000000001" customHeight="1">
      <c r="A39" s="2"/>
      <c r="B39" s="2"/>
      <c r="C39" s="2"/>
      <c r="D39" s="3"/>
      <c r="E39" s="2"/>
      <c r="F39" s="2"/>
      <c r="G39" s="2"/>
      <c r="H39" s="2"/>
      <c r="I39" s="2"/>
      <c r="J39" s="2"/>
      <c r="K39" s="2"/>
      <c r="L39" s="2"/>
    </row>
    <row r="40" spans="1:16" ht="20.100000000000001" customHeight="1">
      <c r="A40" s="2"/>
      <c r="B40" s="2"/>
      <c r="C40" s="2"/>
      <c r="D40" s="3"/>
      <c r="E40" s="2"/>
      <c r="F40" s="2"/>
      <c r="G40" s="2"/>
      <c r="H40" s="2"/>
      <c r="I40" s="2"/>
      <c r="J40" s="2"/>
      <c r="K40" s="2"/>
      <c r="L40" s="2"/>
    </row>
    <row r="41" spans="1:16">
      <c r="D41" s="1"/>
    </row>
    <row r="42" spans="1:16">
      <c r="D42" s="1"/>
    </row>
    <row r="44" spans="1:16">
      <c r="G44" s="197"/>
      <c r="H44" s="197"/>
      <c r="I44" s="123"/>
      <c r="J44" s="123"/>
      <c r="K44" s="123"/>
      <c r="L44" s="123"/>
      <c r="M44" s="123"/>
      <c r="N44" s="123"/>
      <c r="O44" s="123"/>
      <c r="P44" s="123"/>
    </row>
  </sheetData>
  <mergeCells count="4">
    <mergeCell ref="B19:K19"/>
    <mergeCell ref="G30:I30"/>
    <mergeCell ref="G31:I31"/>
    <mergeCell ref="F27:H27"/>
  </mergeCells>
  <phoneticPr fontId="13"/>
  <pageMargins left="0.98425196850393704" right="0.78740157480314965" top="0.59055118110236227" bottom="0.78740157480314965" header="0.51181102362204722" footer="0.51181102362204722"/>
  <pageSetup paperSize="9" orientation="portrait" blackAndWhite="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33"/>
  <sheetViews>
    <sheetView view="pageBreakPreview" zoomScale="85" zoomScaleNormal="100" zoomScaleSheetLayoutView="85" workbookViewId="0">
      <selection activeCell="K8" sqref="K8"/>
    </sheetView>
  </sheetViews>
  <sheetFormatPr defaultRowHeight="13.5"/>
  <cols>
    <col min="1" max="1" width="3.75" customWidth="1"/>
    <col min="2" max="2" width="9.25" customWidth="1"/>
    <col min="3" max="3" width="2.25" customWidth="1"/>
    <col min="4" max="4" width="5.625" customWidth="1"/>
    <col min="5" max="5" width="2.5" bestFit="1" customWidth="1"/>
    <col min="6" max="7" width="7.625" customWidth="1"/>
    <col min="8" max="12" width="8.125" customWidth="1"/>
  </cols>
  <sheetData>
    <row r="1" spans="1:12" ht="17.100000000000001" customHeight="1">
      <c r="A1" s="482" t="s">
        <v>665</v>
      </c>
    </row>
    <row r="2" spans="1:12" ht="20.100000000000001" customHeight="1">
      <c r="A2" s="12"/>
      <c r="B2" s="12"/>
      <c r="C2" s="12"/>
      <c r="D2" s="12"/>
      <c r="E2" s="12"/>
      <c r="F2" s="12"/>
      <c r="G2" s="12"/>
      <c r="H2" s="12"/>
      <c r="I2" s="12"/>
      <c r="J2" s="12"/>
      <c r="K2" s="12"/>
      <c r="L2" s="12" t="s">
        <v>1154</v>
      </c>
    </row>
    <row r="3" spans="1:12" ht="20.100000000000001" customHeight="1">
      <c r="A3" s="2" t="s">
        <v>295</v>
      </c>
      <c r="B3" s="2"/>
      <c r="C3" s="2"/>
      <c r="D3" s="2"/>
      <c r="E3" s="2"/>
      <c r="F3" s="2"/>
      <c r="G3" s="2"/>
      <c r="H3" s="2"/>
      <c r="I3" s="2"/>
      <c r="J3" s="2"/>
      <c r="K3" s="2"/>
      <c r="L3" s="2"/>
    </row>
    <row r="4" spans="1:12" ht="20.100000000000001" customHeight="1">
      <c r="A4" s="2"/>
      <c r="B4" s="2"/>
      <c r="C4" s="2"/>
      <c r="D4" s="2"/>
      <c r="E4" s="2"/>
      <c r="F4" s="2"/>
      <c r="G4" s="2"/>
      <c r="H4" s="2"/>
      <c r="I4" s="2"/>
      <c r="J4" s="2"/>
      <c r="K4" s="2"/>
      <c r="L4" s="2"/>
    </row>
    <row r="5" spans="1:12" ht="20.100000000000001" customHeight="1">
      <c r="A5" s="2"/>
      <c r="B5" s="2"/>
      <c r="C5" s="2"/>
      <c r="D5" s="2"/>
      <c r="E5" s="2"/>
      <c r="F5" s="2"/>
      <c r="G5" s="12"/>
      <c r="H5" s="12"/>
      <c r="I5" s="5"/>
      <c r="J5" s="5"/>
      <c r="K5" s="5"/>
      <c r="L5" s="5"/>
    </row>
    <row r="6" spans="1:12" ht="20.100000000000001" customHeight="1">
      <c r="A6" s="2"/>
      <c r="B6" s="2"/>
      <c r="C6" s="2"/>
      <c r="D6" s="2"/>
      <c r="E6" s="2"/>
      <c r="F6" s="2"/>
      <c r="G6" s="12"/>
      <c r="H6" s="12"/>
      <c r="I6" s="5"/>
      <c r="J6" s="5"/>
      <c r="K6" s="5"/>
      <c r="L6" s="5"/>
    </row>
    <row r="7" spans="1:12" ht="20.100000000000001" customHeight="1">
      <c r="A7" s="2"/>
      <c r="B7" s="2"/>
      <c r="C7" s="2"/>
      <c r="D7" s="2"/>
      <c r="E7" s="2"/>
      <c r="F7" s="2"/>
      <c r="G7" s="12"/>
      <c r="H7" s="12"/>
      <c r="I7" s="5"/>
      <c r="J7" s="5"/>
      <c r="K7" s="12" t="s">
        <v>1879</v>
      </c>
      <c r="L7" s="5" t="s">
        <v>285</v>
      </c>
    </row>
    <row r="8" spans="1:12" ht="20.100000000000001" customHeight="1">
      <c r="A8" s="2"/>
      <c r="B8" s="2"/>
      <c r="C8" s="2"/>
      <c r="D8" s="2"/>
      <c r="E8" s="2"/>
      <c r="F8" s="2"/>
      <c r="G8" s="12"/>
      <c r="H8" s="12"/>
      <c r="I8" s="5"/>
      <c r="J8" s="5"/>
      <c r="K8" s="5"/>
      <c r="L8" s="5"/>
    </row>
    <row r="9" spans="1:12" ht="30" customHeight="1">
      <c r="A9" s="230" t="s">
        <v>608</v>
      </c>
      <c r="B9" s="230"/>
      <c r="C9" s="230"/>
      <c r="D9" s="230"/>
      <c r="E9" s="230"/>
      <c r="F9" s="230"/>
      <c r="G9" s="230"/>
      <c r="H9" s="230"/>
      <c r="I9" s="230"/>
      <c r="J9" s="230"/>
      <c r="K9" s="230"/>
      <c r="L9" s="230"/>
    </row>
    <row r="10" spans="1:12" ht="20.100000000000001" customHeight="1">
      <c r="A10" s="2"/>
      <c r="B10" s="2"/>
      <c r="C10" s="2"/>
      <c r="D10" s="2"/>
      <c r="E10" s="2"/>
      <c r="F10" s="2"/>
      <c r="G10" s="2"/>
      <c r="H10" s="2"/>
      <c r="I10" s="2"/>
      <c r="J10" s="2"/>
      <c r="K10" s="2"/>
      <c r="L10" s="2"/>
    </row>
    <row r="11" spans="1:12" ht="20.100000000000001" customHeight="1">
      <c r="A11" s="2"/>
      <c r="B11" s="2" t="s">
        <v>1156</v>
      </c>
      <c r="C11" s="2"/>
      <c r="D11" s="2"/>
      <c r="E11" s="2"/>
      <c r="F11" s="2"/>
      <c r="G11" s="2"/>
      <c r="H11" s="2"/>
      <c r="I11" s="2"/>
      <c r="J11" s="2"/>
      <c r="K11" s="2"/>
      <c r="L11" s="2"/>
    </row>
    <row r="12" spans="1:12" ht="20.100000000000001" customHeight="1">
      <c r="A12" s="2"/>
      <c r="B12" s="2" t="s">
        <v>667</v>
      </c>
      <c r="C12" s="2"/>
      <c r="E12" s="2"/>
      <c r="F12" s="2"/>
      <c r="G12" s="2"/>
      <c r="H12" s="2"/>
      <c r="I12" s="2"/>
      <c r="J12" s="2"/>
      <c r="K12" s="2"/>
      <c r="L12" s="2"/>
    </row>
    <row r="13" spans="1:12" ht="20.100000000000001" customHeight="1">
      <c r="A13" s="2"/>
      <c r="C13" s="2"/>
      <c r="D13" s="2"/>
      <c r="E13" s="2"/>
      <c r="F13" s="2"/>
      <c r="G13" s="2"/>
      <c r="H13" s="2"/>
      <c r="I13" s="2"/>
      <c r="J13" s="2"/>
      <c r="K13" s="2"/>
      <c r="L13" s="2"/>
    </row>
    <row r="14" spans="1:12" ht="20.100000000000001" customHeight="1">
      <c r="A14" s="2"/>
      <c r="B14" s="2434" t="s">
        <v>291</v>
      </c>
      <c r="C14" s="2434"/>
      <c r="D14" s="2434"/>
      <c r="E14" s="2434"/>
      <c r="F14" s="2434"/>
      <c r="G14" s="2434"/>
      <c r="H14" s="2434"/>
      <c r="I14" s="2434"/>
      <c r="J14" s="2434"/>
      <c r="K14" s="2434"/>
      <c r="L14" s="2"/>
    </row>
    <row r="15" spans="1:12" ht="20.100000000000001" customHeight="1">
      <c r="A15" s="2"/>
      <c r="B15" s="1"/>
      <c r="C15" s="1"/>
      <c r="D15" s="1"/>
      <c r="E15" s="1"/>
      <c r="F15" s="1"/>
      <c r="G15" s="1"/>
      <c r="H15" s="1"/>
      <c r="I15" s="1"/>
      <c r="J15" s="1"/>
      <c r="K15" s="1"/>
      <c r="L15" s="2"/>
    </row>
    <row r="16" spans="1:12" ht="20.100000000000001" customHeight="1">
      <c r="A16" s="2"/>
      <c r="B16" s="2" t="s">
        <v>652</v>
      </c>
      <c r="C16" s="2"/>
      <c r="D16" s="2"/>
      <c r="E16" s="2" t="s">
        <v>661</v>
      </c>
      <c r="F16" s="2"/>
      <c r="G16" s="2"/>
      <c r="H16" s="2"/>
      <c r="I16" s="2"/>
      <c r="J16" s="2"/>
      <c r="K16" s="2"/>
      <c r="L16" s="2"/>
    </row>
    <row r="17" spans="1:12" ht="20.100000000000001" customHeight="1">
      <c r="A17" s="2"/>
      <c r="D17" s="2"/>
      <c r="E17" s="2"/>
      <c r="F17" s="2"/>
      <c r="G17" s="2"/>
      <c r="H17" s="2"/>
      <c r="I17" s="2"/>
      <c r="J17" s="2"/>
      <c r="K17" s="2"/>
      <c r="L17" s="2"/>
    </row>
    <row r="18" spans="1:12" ht="20.100000000000001" customHeight="1">
      <c r="A18" s="2"/>
      <c r="B18" s="2"/>
      <c r="C18" s="2"/>
      <c r="D18" s="2"/>
      <c r="E18" s="2"/>
      <c r="F18" s="2"/>
      <c r="G18" s="2"/>
      <c r="H18" s="2"/>
      <c r="I18" s="2"/>
      <c r="J18" s="2"/>
      <c r="K18" s="2"/>
      <c r="L18" s="2"/>
    </row>
    <row r="19" spans="1:12" ht="20.100000000000001" customHeight="1">
      <c r="A19" s="2"/>
      <c r="B19" s="2" t="s">
        <v>653</v>
      </c>
      <c r="C19" s="2"/>
      <c r="D19" s="3"/>
      <c r="E19" s="483" t="s">
        <v>384</v>
      </c>
      <c r="F19" s="2" t="str">
        <f>入力シート!D6</f>
        <v>○○流域下水道事業</v>
      </c>
      <c r="G19" s="483"/>
      <c r="H19" s="2"/>
      <c r="I19" s="2"/>
      <c r="J19" s="2"/>
      <c r="K19" s="2"/>
      <c r="L19" s="2"/>
    </row>
    <row r="20" spans="1:12" ht="20.100000000000001" customHeight="1">
      <c r="A20" s="2"/>
      <c r="B20" s="2"/>
      <c r="C20" s="2"/>
      <c r="D20" s="3"/>
      <c r="E20" s="483"/>
      <c r="F20" s="2" t="str">
        <f>入力シート!D7</f>
        <v>☆☆機械設備工事</v>
      </c>
      <c r="G20" s="483"/>
      <c r="H20" s="2"/>
      <c r="I20" s="2"/>
      <c r="J20" s="2"/>
      <c r="K20" s="2"/>
      <c r="L20" s="2"/>
    </row>
    <row r="21" spans="1:12" ht="20.100000000000001" customHeight="1">
      <c r="A21" s="2"/>
      <c r="B21" s="2"/>
      <c r="C21" s="2"/>
      <c r="D21" s="3"/>
      <c r="E21" s="2"/>
      <c r="F21" s="2"/>
      <c r="G21" s="2"/>
      <c r="H21" s="2"/>
      <c r="I21" s="2"/>
      <c r="J21" s="2"/>
      <c r="K21" s="2"/>
      <c r="L21" s="2"/>
    </row>
    <row r="22" spans="1:12" ht="20.100000000000001" customHeight="1">
      <c r="A22" s="2"/>
      <c r="B22" s="2" t="s">
        <v>668</v>
      </c>
      <c r="C22" s="2"/>
      <c r="D22" s="3"/>
      <c r="E22" s="2"/>
      <c r="F22" s="2"/>
      <c r="G22" s="2"/>
      <c r="H22" s="2"/>
      <c r="I22" s="2"/>
      <c r="J22" s="2"/>
      <c r="K22" s="2"/>
      <c r="L22" s="2"/>
    </row>
    <row r="23" spans="1:12" ht="20.100000000000001" customHeight="1">
      <c r="A23" s="2"/>
      <c r="B23" s="2" t="s">
        <v>657</v>
      </c>
      <c r="C23" s="2"/>
      <c r="D23" s="3"/>
      <c r="E23" s="2" t="s">
        <v>662</v>
      </c>
      <c r="F23" s="2"/>
      <c r="G23" s="2"/>
      <c r="H23" s="2"/>
      <c r="I23" s="2"/>
      <c r="J23" s="2"/>
      <c r="K23" s="2"/>
      <c r="L23" s="2"/>
    </row>
    <row r="24" spans="1:12" ht="20.100000000000001" customHeight="1">
      <c r="A24" s="2"/>
      <c r="B24" s="2" t="s">
        <v>658</v>
      </c>
      <c r="C24" s="2"/>
      <c r="D24" s="3"/>
      <c r="E24" s="2" t="s">
        <v>663</v>
      </c>
      <c r="F24" s="2"/>
      <c r="G24" s="2"/>
      <c r="H24" s="2"/>
      <c r="I24" s="2"/>
      <c r="J24" s="2"/>
      <c r="K24" s="2"/>
      <c r="L24" s="2"/>
    </row>
    <row r="25" spans="1:12" ht="20.100000000000001" customHeight="1">
      <c r="A25" s="2"/>
      <c r="B25" s="2" t="s">
        <v>659</v>
      </c>
      <c r="C25" s="2"/>
      <c r="D25" s="3"/>
      <c r="E25" s="2" t="s">
        <v>664</v>
      </c>
      <c r="F25" s="2"/>
      <c r="G25" s="2"/>
      <c r="H25" s="2"/>
      <c r="I25" s="2"/>
      <c r="J25" s="2"/>
      <c r="K25" s="2"/>
      <c r="L25" s="2"/>
    </row>
    <row r="26" spans="1:12" ht="20.100000000000001" customHeight="1">
      <c r="A26" s="2"/>
      <c r="B26" s="2"/>
      <c r="C26" s="2"/>
      <c r="D26" s="3"/>
      <c r="E26" s="206"/>
      <c r="F26" s="2"/>
      <c r="G26" s="2"/>
      <c r="H26" s="2"/>
      <c r="I26" s="2"/>
      <c r="J26" s="2"/>
      <c r="K26" s="2"/>
      <c r="L26" s="2"/>
    </row>
    <row r="27" spans="1:12" ht="20.100000000000001" customHeight="1">
      <c r="A27" s="2"/>
      <c r="B27" s="2"/>
      <c r="C27" s="2"/>
      <c r="D27" s="426"/>
      <c r="E27" s="206"/>
      <c r="F27" s="2"/>
      <c r="G27" s="2"/>
      <c r="H27" s="2"/>
      <c r="I27" s="2"/>
      <c r="J27" s="2"/>
      <c r="K27" s="2"/>
      <c r="L27" s="2"/>
    </row>
    <row r="28" spans="1:12" ht="20.100000000000001" customHeight="1">
      <c r="A28" s="2"/>
      <c r="B28" s="2" t="s">
        <v>669</v>
      </c>
      <c r="C28" s="2"/>
      <c r="D28" s="3"/>
      <c r="E28" s="2"/>
      <c r="F28" s="2"/>
      <c r="G28" s="2"/>
      <c r="H28" s="2"/>
      <c r="I28" s="2"/>
      <c r="J28" s="2"/>
      <c r="K28" s="2"/>
      <c r="L28" s="2"/>
    </row>
    <row r="29" spans="1:12" ht="20.100000000000001" customHeight="1">
      <c r="A29" s="2"/>
      <c r="B29" s="2"/>
      <c r="C29" s="2"/>
      <c r="D29" s="3"/>
      <c r="E29" s="2"/>
      <c r="F29" s="2"/>
      <c r="G29" s="2"/>
      <c r="H29" s="2"/>
      <c r="I29" s="2"/>
      <c r="J29" s="2"/>
      <c r="K29" s="2"/>
      <c r="L29" s="2"/>
    </row>
    <row r="30" spans="1:12">
      <c r="B30" t="s">
        <v>670</v>
      </c>
      <c r="D30" s="1" t="s">
        <v>672</v>
      </c>
      <c r="F30" t="s">
        <v>673</v>
      </c>
      <c r="I30" t="s">
        <v>1157</v>
      </c>
    </row>
    <row r="31" spans="1:12">
      <c r="D31" s="1"/>
    </row>
    <row r="32" spans="1:12">
      <c r="B32" t="s">
        <v>671</v>
      </c>
      <c r="D32" s="1" t="s">
        <v>672</v>
      </c>
      <c r="F32" t="s">
        <v>674</v>
      </c>
    </row>
    <row r="33" spans="6:16">
      <c r="F33" t="s">
        <v>675</v>
      </c>
      <c r="G33" s="197"/>
      <c r="H33" s="197"/>
      <c r="I33" s="123"/>
      <c r="J33" s="123"/>
      <c r="K33" s="123"/>
      <c r="L33" s="123"/>
      <c r="M33" s="123"/>
      <c r="N33" s="123"/>
      <c r="O33" s="123"/>
      <c r="P33" s="123"/>
    </row>
  </sheetData>
  <mergeCells count="1">
    <mergeCell ref="B14:K14"/>
  </mergeCells>
  <phoneticPr fontId="13"/>
  <pageMargins left="0.98425196850393704" right="0.78740157480314965" top="0.59055118110236227" bottom="0.78740157480314965" header="0.51181102362204722" footer="0.51181102362204722"/>
  <pageSetup paperSize="9" orientation="portrait" blackAndWhite="1" horizontalDpi="4294967292"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K42"/>
  <sheetViews>
    <sheetView view="pageBreakPreview" zoomScaleNormal="100" workbookViewId="0">
      <selection activeCell="M15" sqref="M15"/>
    </sheetView>
  </sheetViews>
  <sheetFormatPr defaultRowHeight="17.25" customHeight="1"/>
  <cols>
    <col min="1" max="1" width="9.625" style="206" customWidth="1"/>
    <col min="2" max="2" width="15.75" style="206" customWidth="1"/>
    <col min="3" max="3" width="4.625" style="206" customWidth="1"/>
    <col min="4" max="4" width="7.625" style="206" customWidth="1"/>
    <col min="5" max="5" width="7.25" style="206" customWidth="1"/>
    <col min="6" max="10" width="8.125" style="206" customWidth="1"/>
    <col min="11" max="16384" width="9" style="206"/>
  </cols>
  <sheetData>
    <row r="2" spans="1:10" s="211" customFormat="1" ht="17.25" customHeight="1">
      <c r="I2" s="222"/>
      <c r="J2" s="222"/>
    </row>
    <row r="3" spans="1:10" s="211" customFormat="1" ht="17.25" customHeight="1">
      <c r="I3" s="222"/>
      <c r="J3" s="222"/>
    </row>
    <row r="4" spans="1:10" ht="17.25" customHeight="1">
      <c r="A4" s="211"/>
      <c r="B4" s="211"/>
      <c r="C4" s="211"/>
      <c r="D4" s="211"/>
      <c r="E4" s="211"/>
      <c r="F4" s="211"/>
      <c r="G4" s="211"/>
      <c r="H4" s="2439" t="s">
        <v>1153</v>
      </c>
      <c r="I4" s="2439"/>
      <c r="J4" s="2439"/>
    </row>
    <row r="5" spans="1:10" s="211" customFormat="1" ht="17.25" customHeight="1">
      <c r="A5" s="2440" t="s">
        <v>923</v>
      </c>
      <c r="B5" s="2440"/>
      <c r="C5" s="2440"/>
      <c r="D5" s="2440"/>
      <c r="I5" s="222"/>
      <c r="J5" s="222"/>
    </row>
    <row r="6" spans="1:10" s="211" customFormat="1" ht="17.25" customHeight="1">
      <c r="J6" s="78"/>
    </row>
    <row r="7" spans="1:10" ht="24" customHeight="1">
      <c r="A7" s="211"/>
      <c r="B7" s="211"/>
      <c r="C7" s="211"/>
      <c r="D7" s="211"/>
      <c r="E7" s="78"/>
      <c r="F7" s="73" t="s">
        <v>1880</v>
      </c>
      <c r="G7" s="211"/>
      <c r="H7" s="211" t="str">
        <f>入力シート!D14</f>
        <v>株式会社□□製作所</v>
      </c>
      <c r="I7" s="211"/>
      <c r="J7" s="211"/>
    </row>
    <row r="8" spans="1:10" ht="24" customHeight="1">
      <c r="A8" s="211"/>
      <c r="B8" s="211"/>
      <c r="C8" s="211"/>
      <c r="D8" s="211"/>
      <c r="E8" s="211"/>
      <c r="F8" s="73" t="s">
        <v>322</v>
      </c>
      <c r="G8" s="211"/>
      <c r="H8" s="211"/>
      <c r="I8" s="211"/>
      <c r="J8" s="211"/>
    </row>
    <row r="9" spans="1:10" ht="24" customHeight="1">
      <c r="A9" s="211"/>
      <c r="B9" s="211"/>
      <c r="C9" s="211"/>
      <c r="D9" s="211"/>
      <c r="E9" s="217"/>
      <c r="F9" s="73" t="s">
        <v>924</v>
      </c>
      <c r="G9" s="211"/>
      <c r="H9" s="1266" t="str">
        <f>IF(入力シート!$B$19="〇",入力シート!$D$19,IF(入力シート!$B$28="〇",入力シート!$D$28,""))</f>
        <v>福岡　次郎</v>
      </c>
      <c r="I9" s="211"/>
      <c r="J9" s="211"/>
    </row>
    <row r="10" spans="1:10" s="211" customFormat="1" ht="17.25" customHeight="1"/>
    <row r="11" spans="1:10" s="211" customFormat="1" ht="24.95" customHeight="1">
      <c r="B11" s="503" t="s">
        <v>925</v>
      </c>
      <c r="C11" s="504"/>
      <c r="D11" s="504"/>
      <c r="E11" s="504"/>
      <c r="F11" s="504"/>
      <c r="G11" s="504"/>
    </row>
    <row r="12" spans="1:10" s="211" customFormat="1" ht="24.95" customHeight="1">
      <c r="B12" s="503" t="s">
        <v>926</v>
      </c>
      <c r="C12" s="504"/>
      <c r="D12" s="2443" t="s">
        <v>927</v>
      </c>
      <c r="E12" s="2443"/>
      <c r="F12" s="2443"/>
      <c r="G12" s="2443"/>
    </row>
    <row r="13" spans="1:10" s="211" customFormat="1" ht="24.95" customHeight="1">
      <c r="B13" s="503" t="s">
        <v>928</v>
      </c>
      <c r="C13" s="504"/>
      <c r="D13" s="504"/>
      <c r="E13" s="504"/>
      <c r="F13" s="504"/>
      <c r="G13" s="504"/>
    </row>
    <row r="14" spans="1:10" s="211" customFormat="1" ht="17.25" customHeight="1"/>
    <row r="15" spans="1:10" ht="17.25" customHeight="1">
      <c r="A15" s="2437" t="s">
        <v>929</v>
      </c>
      <c r="B15" s="2437"/>
      <c r="C15" s="2437"/>
      <c r="D15" s="2437"/>
      <c r="E15" s="2437"/>
      <c r="F15" s="2437"/>
      <c r="G15" s="2437"/>
      <c r="H15" s="2437"/>
      <c r="I15" s="2437"/>
      <c r="J15" s="2437"/>
    </row>
    <row r="16" spans="1:10" ht="17.25" customHeight="1">
      <c r="A16" s="202"/>
      <c r="B16" s="202"/>
      <c r="C16" s="202"/>
      <c r="D16" s="202"/>
      <c r="E16" s="202"/>
      <c r="F16" s="202"/>
      <c r="G16" s="202"/>
      <c r="H16" s="202"/>
      <c r="I16" s="202"/>
      <c r="J16" s="202"/>
    </row>
    <row r="17" spans="1:11" s="211" customFormat="1" ht="17.25" customHeight="1">
      <c r="A17" s="223" t="s">
        <v>930</v>
      </c>
      <c r="B17" s="223"/>
      <c r="C17" s="223"/>
      <c r="D17" s="223"/>
      <c r="E17" s="223"/>
      <c r="F17" s="223"/>
      <c r="G17" s="223"/>
      <c r="H17" s="223"/>
      <c r="I17" s="223"/>
      <c r="J17" s="223"/>
    </row>
    <row r="18" spans="1:11" ht="17.25" customHeight="1">
      <c r="A18" s="211"/>
      <c r="B18" s="211"/>
      <c r="C18" s="211"/>
      <c r="D18" s="211"/>
      <c r="E18" s="211"/>
      <c r="F18" s="211"/>
      <c r="G18" s="211"/>
      <c r="H18" s="211"/>
      <c r="I18" s="211"/>
      <c r="J18" s="211"/>
      <c r="K18" s="211"/>
    </row>
    <row r="19" spans="1:11" ht="17.25" customHeight="1">
      <c r="A19" s="211"/>
      <c r="B19" s="211" t="s">
        <v>931</v>
      </c>
      <c r="C19" s="218" t="str">
        <f>入力シート!D6&amp;"   "&amp;入力シート!D7</f>
        <v>○○流域下水道事業   ☆☆機械設備工事</v>
      </c>
      <c r="D19" s="218"/>
      <c r="E19" s="218"/>
      <c r="F19" s="218"/>
      <c r="G19" s="218"/>
      <c r="H19" s="218"/>
      <c r="I19" s="218"/>
      <c r="J19" s="211"/>
      <c r="K19" s="211"/>
    </row>
    <row r="20" spans="1:11" ht="17.25" customHeight="1">
      <c r="A20" s="211"/>
      <c r="B20" s="211"/>
      <c r="C20" s="211"/>
      <c r="D20" s="211"/>
      <c r="E20" s="211"/>
      <c r="F20" s="211"/>
      <c r="G20" s="211"/>
      <c r="H20" s="211"/>
      <c r="I20" s="211"/>
      <c r="J20" s="211"/>
      <c r="K20" s="211"/>
    </row>
    <row r="21" spans="1:11" ht="17.25" customHeight="1">
      <c r="A21" s="211"/>
      <c r="B21" s="211" t="s">
        <v>932</v>
      </c>
      <c r="C21" s="218" t="str">
        <f>入力シート!D8</f>
        <v>○○川浄化センター（□□ポンプ場）</v>
      </c>
      <c r="D21" s="218"/>
      <c r="E21" s="218"/>
      <c r="F21" s="218"/>
      <c r="G21" s="218"/>
      <c r="H21" s="218"/>
      <c r="I21" s="218"/>
      <c r="J21" s="211"/>
      <c r="K21" s="211"/>
    </row>
    <row r="22" spans="1:11" ht="17.25" customHeight="1">
      <c r="A22" s="211"/>
      <c r="B22" s="211"/>
      <c r="C22" s="211"/>
      <c r="D22" s="211"/>
      <c r="E22" s="211"/>
      <c r="F22" s="211"/>
      <c r="G22" s="211"/>
      <c r="H22" s="211"/>
      <c r="I22" s="211"/>
      <c r="J22" s="211"/>
      <c r="K22" s="211"/>
    </row>
    <row r="23" spans="1:11" ht="17.25" customHeight="1">
      <c r="A23" s="211"/>
      <c r="B23" s="211" t="s">
        <v>933</v>
      </c>
      <c r="C23" s="252" t="s">
        <v>286</v>
      </c>
      <c r="D23" s="2441">
        <f>入力シート!D9</f>
        <v>45018</v>
      </c>
      <c r="E23" s="2442"/>
      <c r="F23" s="2442"/>
      <c r="G23" s="211"/>
      <c r="H23" s="211"/>
      <c r="I23" s="211"/>
      <c r="J23" s="211"/>
      <c r="K23" s="211"/>
    </row>
    <row r="24" spans="1:11" ht="17.25" customHeight="1">
      <c r="A24" s="211"/>
      <c r="B24" s="211"/>
      <c r="C24" s="252" t="s">
        <v>287</v>
      </c>
      <c r="D24" s="2441">
        <f>入力シート!D10</f>
        <v>45731</v>
      </c>
      <c r="E24" s="2442"/>
      <c r="F24" s="2442"/>
      <c r="G24" s="211"/>
      <c r="H24" s="211"/>
      <c r="I24" s="211"/>
      <c r="J24" s="211"/>
      <c r="K24" s="211"/>
    </row>
    <row r="25" spans="1:11" ht="17.25" customHeight="1">
      <c r="A25" s="211"/>
      <c r="B25" s="211"/>
      <c r="C25" s="252"/>
      <c r="D25" s="505"/>
      <c r="E25" s="279"/>
      <c r="F25" s="279"/>
      <c r="G25" s="211"/>
      <c r="H25" s="211"/>
      <c r="I25" s="211"/>
      <c r="J25" s="211"/>
      <c r="K25" s="211"/>
    </row>
    <row r="26" spans="1:11" s="211" customFormat="1" ht="17.25" customHeight="1">
      <c r="A26" s="2437" t="s">
        <v>1158</v>
      </c>
      <c r="B26" s="2438"/>
      <c r="C26" s="2438"/>
      <c r="D26" s="2438"/>
      <c r="E26" s="2438"/>
      <c r="F26" s="2438"/>
      <c r="G26" s="2438"/>
      <c r="H26" s="2438"/>
      <c r="I26" s="2438"/>
      <c r="J26" s="2438"/>
    </row>
    <row r="27" spans="1:11" s="211" customFormat="1" ht="17.25" customHeight="1" thickBot="1">
      <c r="A27" s="202"/>
      <c r="B27" s="252"/>
      <c r="C27" s="252"/>
      <c r="D27" s="252"/>
      <c r="E27" s="252"/>
      <c r="F27" s="252"/>
      <c r="G27" s="252"/>
      <c r="H27" s="252"/>
      <c r="I27" s="252"/>
      <c r="J27" s="252"/>
    </row>
    <row r="28" spans="1:11" ht="17.100000000000001" customHeight="1">
      <c r="A28" s="244"/>
      <c r="B28" s="244"/>
      <c r="C28" s="211"/>
      <c r="D28" s="211"/>
      <c r="E28" s="211"/>
      <c r="F28" s="502" t="s">
        <v>1166</v>
      </c>
      <c r="G28" s="501" t="s">
        <v>576</v>
      </c>
      <c r="H28" s="500" t="s">
        <v>579</v>
      </c>
      <c r="I28" s="300"/>
      <c r="J28" s="300"/>
    </row>
    <row r="29" spans="1:11" ht="17.100000000000001" customHeight="1">
      <c r="A29" s="244"/>
      <c r="B29" s="244"/>
      <c r="C29" s="211"/>
      <c r="D29" s="211"/>
      <c r="E29" s="211"/>
      <c r="F29" s="499"/>
      <c r="G29" s="207"/>
      <c r="H29" s="498"/>
      <c r="I29" s="222"/>
      <c r="J29" s="222"/>
    </row>
    <row r="30" spans="1:11" ht="17.100000000000001" customHeight="1">
      <c r="A30" s="211"/>
      <c r="B30" s="211"/>
      <c r="C30" s="211"/>
      <c r="D30" s="211"/>
      <c r="E30" s="211"/>
      <c r="F30" s="497"/>
      <c r="G30" s="208"/>
      <c r="H30" s="496"/>
      <c r="I30" s="211"/>
      <c r="J30" s="211"/>
    </row>
    <row r="31" spans="1:11" ht="17.100000000000001" customHeight="1" thickBot="1">
      <c r="A31" s="211"/>
      <c r="B31" s="211"/>
      <c r="C31" s="211"/>
      <c r="D31" s="211"/>
      <c r="E31" s="211"/>
      <c r="F31" s="495"/>
      <c r="G31" s="494"/>
      <c r="H31" s="493"/>
      <c r="I31" s="211"/>
      <c r="J31" s="211"/>
    </row>
    <row r="32" spans="1:11" ht="20.100000000000001" customHeight="1">
      <c r="A32" s="211"/>
      <c r="B32" s="492"/>
      <c r="C32" s="211"/>
      <c r="D32" s="211"/>
      <c r="E32" s="211"/>
      <c r="F32" s="211"/>
      <c r="G32" s="211"/>
      <c r="H32" s="211"/>
      <c r="I32" s="211"/>
      <c r="J32" s="211"/>
    </row>
    <row r="33" spans="1:11" ht="17.25" customHeight="1">
      <c r="A33" s="211"/>
      <c r="B33" s="211"/>
      <c r="C33" s="211"/>
      <c r="D33" s="211"/>
      <c r="E33" s="211"/>
      <c r="F33" s="211"/>
      <c r="G33" s="211"/>
      <c r="H33" s="211"/>
      <c r="I33" s="211"/>
      <c r="J33" s="211"/>
      <c r="K33" s="211"/>
    </row>
    <row r="34" spans="1:11" s="211" customFormat="1" ht="17.25" customHeight="1" thickBot="1">
      <c r="B34" s="211" t="s">
        <v>289</v>
      </c>
    </row>
    <row r="35" spans="1:11" s="211" customFormat="1" ht="24.95" customHeight="1">
      <c r="B35" s="506"/>
      <c r="C35" s="507"/>
      <c r="D35" s="507"/>
      <c r="E35" s="507"/>
      <c r="F35" s="507"/>
      <c r="G35" s="507"/>
      <c r="H35" s="507"/>
      <c r="I35" s="508"/>
    </row>
    <row r="36" spans="1:11" ht="24.95" customHeight="1">
      <c r="A36" s="211"/>
      <c r="B36" s="509"/>
      <c r="C36" s="224"/>
      <c r="D36" s="224"/>
      <c r="E36" s="224"/>
      <c r="F36" s="224"/>
      <c r="G36" s="224"/>
      <c r="H36" s="224"/>
      <c r="I36" s="510"/>
      <c r="J36" s="211"/>
    </row>
    <row r="37" spans="1:11" ht="24.95" customHeight="1">
      <c r="A37" s="211"/>
      <c r="B37" s="509"/>
      <c r="C37" s="224"/>
      <c r="D37" s="224"/>
      <c r="E37" s="224"/>
      <c r="F37" s="224"/>
      <c r="G37" s="224"/>
      <c r="H37" s="224"/>
      <c r="I37" s="510"/>
      <c r="J37" s="211"/>
    </row>
    <row r="38" spans="1:11" ht="24.95" customHeight="1">
      <c r="A38" s="211"/>
      <c r="B38" s="509"/>
      <c r="C38" s="224"/>
      <c r="D38" s="224"/>
      <c r="E38" s="224"/>
      <c r="F38" s="224"/>
      <c r="G38" s="224"/>
      <c r="H38" s="224"/>
      <c r="I38" s="510"/>
      <c r="J38" s="211"/>
    </row>
    <row r="39" spans="1:11" ht="24.95" customHeight="1">
      <c r="A39" s="211"/>
      <c r="B39" s="509"/>
      <c r="C39" s="224"/>
      <c r="D39" s="224"/>
      <c r="E39" s="224"/>
      <c r="F39" s="224"/>
      <c r="G39" s="224"/>
      <c r="H39" s="224"/>
      <c r="I39" s="510"/>
      <c r="J39" s="211"/>
    </row>
    <row r="40" spans="1:11" ht="24.95" customHeight="1">
      <c r="A40" s="211"/>
      <c r="B40" s="509"/>
      <c r="C40" s="224"/>
      <c r="D40" s="224"/>
      <c r="E40" s="224"/>
      <c r="F40" s="224"/>
      <c r="G40" s="224"/>
      <c r="H40" s="224"/>
      <c r="I40" s="510"/>
      <c r="J40" s="211"/>
    </row>
    <row r="41" spans="1:11" ht="24.95" customHeight="1" thickBot="1">
      <c r="A41" s="211"/>
      <c r="B41" s="511"/>
      <c r="C41" s="512"/>
      <c r="D41" s="512"/>
      <c r="E41" s="512"/>
      <c r="F41" s="512"/>
      <c r="G41" s="512"/>
      <c r="H41" s="512"/>
      <c r="I41" s="513"/>
      <c r="J41" s="211"/>
    </row>
    <row r="42" spans="1:11" ht="20.100000000000001" customHeight="1">
      <c r="A42" s="211"/>
      <c r="B42" s="514"/>
      <c r="C42" s="211"/>
      <c r="D42" s="211"/>
      <c r="E42" s="211"/>
      <c r="F42" s="211"/>
      <c r="G42" s="211"/>
      <c r="H42" s="211"/>
      <c r="I42" s="211"/>
      <c r="J42" s="211"/>
    </row>
  </sheetData>
  <mergeCells count="7">
    <mergeCell ref="A26:J26"/>
    <mergeCell ref="H4:J4"/>
    <mergeCell ref="A5:D5"/>
    <mergeCell ref="A15:J15"/>
    <mergeCell ref="D23:F23"/>
    <mergeCell ref="D24:F24"/>
    <mergeCell ref="D12:G12"/>
  </mergeCells>
  <phoneticPr fontId="13"/>
  <pageMargins left="0.98425196850393704" right="0.59055118110236227" top="0.59055118110236227" bottom="0.78740157480314965" header="0.51181102362204722" footer="0.51181102362204722"/>
  <pageSetup paperSize="9" orientation="portrait" blackAndWhite="1" r:id="rId1"/>
  <headerFooter alignWithMargins="0"/>
  <rowBreaks count="1" manualBreakCount="1">
    <brk id="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pageSetUpPr fitToPage="1"/>
  </sheetPr>
  <dimension ref="A1:G59"/>
  <sheetViews>
    <sheetView showGridLines="0" tabSelected="1" view="pageBreakPreview" zoomScale="90" zoomScaleNormal="100" zoomScaleSheetLayoutView="90" workbookViewId="0"/>
  </sheetViews>
  <sheetFormatPr defaultRowHeight="13.5"/>
  <cols>
    <col min="1" max="1" width="4.625" style="1020" customWidth="1"/>
    <col min="2" max="2" width="9" style="1020" customWidth="1"/>
    <col min="3" max="3" width="16.25" style="1020" customWidth="1"/>
    <col min="4" max="4" width="10.625" style="1020" customWidth="1"/>
    <col min="5" max="5" width="37.375" style="1020" customWidth="1"/>
    <col min="6" max="6" width="13.625" style="1020" customWidth="1"/>
    <col min="7" max="7" width="11.625" style="1020" customWidth="1"/>
    <col min="8" max="16384" width="9" style="1020"/>
  </cols>
  <sheetData>
    <row r="1" spans="1:7" ht="22.5" customHeight="1">
      <c r="A1" s="1142" t="s">
        <v>516</v>
      </c>
      <c r="F1" s="1552">
        <v>45383</v>
      </c>
      <c r="G1" s="1552"/>
    </row>
    <row r="2" spans="1:7" ht="20.100000000000001" customHeight="1">
      <c r="A2" s="1143" t="s">
        <v>564</v>
      </c>
      <c r="B2" s="1143" t="s">
        <v>562</v>
      </c>
      <c r="C2" s="1144" t="s">
        <v>563</v>
      </c>
      <c r="D2" s="1144"/>
      <c r="E2" s="1145"/>
      <c r="F2" s="1553" t="s">
        <v>575</v>
      </c>
      <c r="G2" s="1554"/>
    </row>
    <row r="3" spans="1:7" ht="20.100000000000001" customHeight="1">
      <c r="A3" s="1555" t="s">
        <v>1172</v>
      </c>
      <c r="B3" s="930" t="s">
        <v>1641</v>
      </c>
      <c r="C3" s="920" t="str">
        <f>HYPERLINK("#"&amp;B3&amp;"!A1","建設リサイクル法　説明書")</f>
        <v>建設リサイクル法　説明書</v>
      </c>
      <c r="D3" s="1146"/>
      <c r="E3" s="1147"/>
      <c r="F3" s="1148"/>
      <c r="G3" s="1149"/>
    </row>
    <row r="4" spans="1:7" ht="20.100000000000001" customHeight="1">
      <c r="A4" s="1548"/>
      <c r="B4" s="1150" t="s">
        <v>1476</v>
      </c>
      <c r="C4" s="921" t="str">
        <f>HYPERLINK("#"&amp;B4&amp;"!A1","分別解体等の計画等（別表３）")</f>
        <v>分別解体等の計画等（別表３）</v>
      </c>
      <c r="D4" s="1151"/>
      <c r="E4" s="1152"/>
      <c r="F4" s="1153"/>
      <c r="G4" s="1154"/>
    </row>
    <row r="5" spans="1:7" ht="20.100000000000001" customHeight="1">
      <c r="A5" s="1548"/>
      <c r="B5" s="1150" t="s">
        <v>1477</v>
      </c>
      <c r="C5" s="921" t="str">
        <f>HYPERLINK("#"&amp;B5&amp;"!A1","工事工程表")</f>
        <v>工事工程表</v>
      </c>
      <c r="D5" s="1151"/>
      <c r="E5" s="1155"/>
      <c r="F5" s="1156"/>
      <c r="G5" s="1155"/>
    </row>
    <row r="6" spans="1:7" ht="20.100000000000001" customHeight="1">
      <c r="A6" s="1548"/>
      <c r="B6" s="1157" t="s">
        <v>1478</v>
      </c>
      <c r="C6" s="922" t="str">
        <f>HYPERLINK("#"&amp;B6&amp;"!A1","工事工程表（工場制作・現場工事期間分割）")</f>
        <v>工事工程表（工場制作・現場工事期間分割）</v>
      </c>
      <c r="D6" s="1151"/>
      <c r="E6" s="1152"/>
      <c r="F6" s="1156"/>
      <c r="G6" s="1155"/>
    </row>
    <row r="7" spans="1:7" ht="20.100000000000001" customHeight="1">
      <c r="A7" s="1548"/>
      <c r="B7" s="1157" t="s">
        <v>1479</v>
      </c>
      <c r="C7" s="922" t="str">
        <f>HYPERLINK("#"&amp;B7&amp;"!A1","請負代金内訳書")</f>
        <v>請負代金内訳書</v>
      </c>
      <c r="D7" s="1151"/>
      <c r="E7" s="1152"/>
      <c r="F7" s="1156"/>
      <c r="G7" s="1158"/>
    </row>
    <row r="8" spans="1:7" ht="20.100000000000001" customHeight="1">
      <c r="A8" s="1548"/>
      <c r="B8" s="1157" t="s">
        <v>1480</v>
      </c>
      <c r="C8" s="922" t="str">
        <f>HYPERLINK("#"&amp;B8&amp;"!A1","現場代理人及び主任技術者等の届")</f>
        <v>現場代理人及び主任技術者等の届</v>
      </c>
      <c r="D8" s="1159"/>
      <c r="E8" s="1155"/>
      <c r="F8" s="1156"/>
      <c r="G8" s="1155"/>
    </row>
    <row r="9" spans="1:7" ht="20.100000000000001" customHeight="1">
      <c r="A9" s="1548"/>
      <c r="B9" s="1157" t="s">
        <v>1481</v>
      </c>
      <c r="C9" s="923" t="str">
        <f>HYPERLINK("#"&amp;B9&amp;"!A1","建設業退職金共済組合証紙購入状況報告書")</f>
        <v>建設業退職金共済組合証紙購入状況報告書</v>
      </c>
      <c r="D9" s="1160"/>
      <c r="E9" s="1161"/>
      <c r="F9" s="1156"/>
      <c r="G9" s="1155"/>
    </row>
    <row r="10" spans="1:7" ht="20.100000000000001" customHeight="1">
      <c r="A10" s="1548"/>
      <c r="B10" s="1157" t="s">
        <v>1482</v>
      </c>
      <c r="C10" s="922" t="str">
        <f>HYPERLINK("#"&amp;B10&amp;"!A1","主要機器材料製作者通知書")</f>
        <v>主要機器材料製作者通知書</v>
      </c>
      <c r="D10" s="1159"/>
      <c r="E10" s="1155"/>
      <c r="F10" s="1156"/>
      <c r="G10" s="1158"/>
    </row>
    <row r="11" spans="1:7" ht="20.100000000000001" customHeight="1">
      <c r="A11" s="1548"/>
      <c r="B11" s="1162"/>
      <c r="C11" s="1163"/>
      <c r="D11" s="1163"/>
      <c r="E11" s="1164"/>
      <c r="F11" s="1165"/>
      <c r="G11" s="1166"/>
    </row>
    <row r="12" spans="1:7" ht="20.100000000000001" customHeight="1">
      <c r="A12" s="1555" t="s">
        <v>1173</v>
      </c>
      <c r="B12" s="1167" t="s">
        <v>1483</v>
      </c>
      <c r="C12" s="924" t="str">
        <f>HYPERLINK("#"&amp;B12&amp;"!A1","施工体制台帳鑑")</f>
        <v>施工体制台帳鑑</v>
      </c>
      <c r="D12" s="1168"/>
      <c r="E12" s="1167"/>
      <c r="F12" s="1169"/>
      <c r="G12" s="1149"/>
    </row>
    <row r="13" spans="1:7" ht="20.100000000000001" customHeight="1">
      <c r="A13" s="1548"/>
      <c r="B13" s="1170" t="s">
        <v>1484</v>
      </c>
      <c r="C13" s="925" t="str">
        <f>HYPERLINK("#"&amp;B13&amp;"!A1","施工体系図")</f>
        <v>施工体系図</v>
      </c>
      <c r="D13" s="1171"/>
      <c r="E13" s="1170"/>
      <c r="F13" s="1172"/>
      <c r="G13" s="1158"/>
    </row>
    <row r="14" spans="1:7" ht="20.100000000000001" customHeight="1">
      <c r="A14" s="1548"/>
      <c r="B14" s="1170" t="s">
        <v>1485</v>
      </c>
      <c r="C14" s="925" t="str">
        <f>HYPERLINK("#"&amp;B14&amp;"!A1","施工体制台帳、再下請負通知書")</f>
        <v>施工体制台帳、再下請負通知書</v>
      </c>
      <c r="D14" s="1173"/>
      <c r="E14" s="1174"/>
      <c r="F14" s="1156"/>
      <c r="G14" s="1158"/>
    </row>
    <row r="15" spans="1:7" ht="20.100000000000001" customHeight="1">
      <c r="A15" s="1548"/>
      <c r="B15" s="1170" t="s">
        <v>1486</v>
      </c>
      <c r="C15" s="925" t="str">
        <f>HYPERLINK("#"&amp;B15&amp;"!A1","作業員名簿（参考様式）")</f>
        <v>作業員名簿（参考様式）</v>
      </c>
      <c r="D15" s="1173"/>
      <c r="E15" s="1174"/>
      <c r="F15" s="1156"/>
      <c r="G15" s="1158"/>
    </row>
    <row r="16" spans="1:7" ht="20.100000000000001" customHeight="1">
      <c r="A16" s="1548"/>
      <c r="B16" s="1175" t="s">
        <v>1487</v>
      </c>
      <c r="C16" s="926" t="str">
        <f>HYPERLINK("#"&amp;B16&amp;"!A1","選定理由書")</f>
        <v>選定理由書</v>
      </c>
      <c r="D16" s="1176"/>
      <c r="E16" s="1177"/>
      <c r="F16" s="1156"/>
      <c r="G16" s="1158"/>
    </row>
    <row r="17" spans="1:7" ht="20.100000000000001" customHeight="1">
      <c r="A17" s="1548"/>
      <c r="B17" s="1178" t="s">
        <v>1488</v>
      </c>
      <c r="C17" s="925" t="str">
        <f>HYPERLINK("#"&amp;B17&amp;"!A1","下請契約解除要求書")</f>
        <v>下請契約解除要求書</v>
      </c>
      <c r="D17" s="1171"/>
      <c r="E17" s="1170"/>
      <c r="F17" s="1156"/>
      <c r="G17" s="1158"/>
    </row>
    <row r="18" spans="1:7" ht="20.100000000000001" customHeight="1">
      <c r="A18" s="1548"/>
      <c r="B18" s="1170" t="s">
        <v>1489</v>
      </c>
      <c r="C18" s="925" t="str">
        <f>HYPERLINK("#"&amp;B18&amp;"!A1","下請契約解除要求書に対する回答書")</f>
        <v>下請契約解除要求書に対する回答書</v>
      </c>
      <c r="D18" s="1171"/>
      <c r="E18" s="1170"/>
      <c r="F18" s="1156"/>
      <c r="G18" s="1158"/>
    </row>
    <row r="19" spans="1:7" ht="20.100000000000001" customHeight="1">
      <c r="A19" s="1548"/>
      <c r="B19" s="1177" t="s">
        <v>1490</v>
      </c>
      <c r="C19" s="926" t="str">
        <f>HYPERLINK("#"&amp;B19&amp;"!A1","施工計画・機器・施工　承諾申請書、承諾通知書")</f>
        <v>施工計画・機器・施工　承諾申請書、承諾通知書</v>
      </c>
      <c r="D19" s="1176"/>
      <c r="E19" s="1177"/>
      <c r="F19" s="1156"/>
      <c r="G19" s="1158"/>
    </row>
    <row r="20" spans="1:7" ht="20.100000000000001" customHeight="1">
      <c r="A20" s="1548"/>
      <c r="B20" s="1179" t="s">
        <v>1491</v>
      </c>
      <c r="C20" s="925" t="str">
        <f>HYPERLINK("#"&amp;B20&amp;"!A1","安全・訓練等の活動計画・報告書鑑")</f>
        <v>安全・訓練等の活動計画・報告書鑑</v>
      </c>
      <c r="D20" s="1171"/>
      <c r="E20" s="1170"/>
      <c r="F20" s="1156"/>
      <c r="G20" s="1158"/>
    </row>
    <row r="21" spans="1:7" ht="20.100000000000001" customHeight="1">
      <c r="A21" s="1548"/>
      <c r="B21" s="1170" t="s">
        <v>1492</v>
      </c>
      <c r="C21" s="925" t="str">
        <f>HYPERLINK("#"&amp;B21&amp;"!A1","建設副産物の処理計画届")</f>
        <v>建設副産物の処理計画届</v>
      </c>
      <c r="D21" s="1171"/>
      <c r="E21" s="1170"/>
      <c r="F21" s="1156"/>
      <c r="G21" s="1155"/>
    </row>
    <row r="22" spans="1:7" ht="20.100000000000001" customHeight="1">
      <c r="A22" s="1548"/>
      <c r="B22" s="1170" t="s">
        <v>1493</v>
      </c>
      <c r="C22" s="925" t="str">
        <f>HYPERLINK("#"&amp;B22&amp;"!A1","建設副産物処理計画書")</f>
        <v>建設副産物処理計画書</v>
      </c>
      <c r="D22" s="1171"/>
      <c r="E22" s="1170"/>
      <c r="F22" s="1180"/>
      <c r="G22" s="1158"/>
    </row>
    <row r="23" spans="1:7" ht="20.100000000000001" customHeight="1">
      <c r="A23" s="1548"/>
      <c r="B23" s="1170" t="s">
        <v>1494</v>
      </c>
      <c r="C23" s="925" t="str">
        <f>HYPERLINK("#"&amp;B23&amp;"!A1","建設副産物の処理系統図")</f>
        <v>建設副産物の処理系統図</v>
      </c>
      <c r="D23" s="1171"/>
      <c r="E23" s="1170"/>
      <c r="F23" s="1156"/>
      <c r="G23" s="1158"/>
    </row>
    <row r="24" spans="1:7" ht="20.100000000000001" customHeight="1">
      <c r="A24" s="1548"/>
      <c r="B24" s="1170" t="s">
        <v>1495</v>
      </c>
      <c r="C24" s="925" t="str">
        <f>HYPERLINK("#"&amp;B24&amp;"!A1","再生資源利用計画書（実施書）")</f>
        <v>再生資源利用計画書（実施書）</v>
      </c>
      <c r="D24" s="1171"/>
      <c r="E24" s="1170"/>
      <c r="F24" s="1156"/>
      <c r="G24" s="1158"/>
    </row>
    <row r="25" spans="1:7" ht="20.100000000000001" customHeight="1">
      <c r="A25" s="1548"/>
      <c r="B25" s="1341" t="s">
        <v>1496</v>
      </c>
      <c r="C25" s="926" t="str">
        <f>HYPERLINK("#"&amp;B25&amp;"!A1","簡易な施工計画履行計画書　※総合評価対象工事のみ")</f>
        <v>簡易な施工計画履行計画書　※総合評価対象工事のみ</v>
      </c>
      <c r="D25" s="1176"/>
      <c r="E25" s="1177"/>
      <c r="F25" s="1156"/>
      <c r="G25" s="1158"/>
    </row>
    <row r="26" spans="1:7" ht="20.100000000000001" customHeight="1">
      <c r="A26" s="1548"/>
      <c r="B26" s="1272" t="s">
        <v>1835</v>
      </c>
      <c r="C26" s="925" t="str">
        <f>HYPERLINK("#"&amp;B26&amp;"!A1","簡易な施工計画不履行協議書")</f>
        <v>簡易な施工計画不履行協議書</v>
      </c>
      <c r="D26" s="1171"/>
      <c r="E26" s="1170"/>
      <c r="F26" s="1156"/>
      <c r="G26" s="1158"/>
    </row>
    <row r="27" spans="1:7" ht="20.100000000000001" customHeight="1">
      <c r="A27" s="1548"/>
      <c r="B27" s="1272" t="s">
        <v>1836</v>
      </c>
      <c r="C27" s="925" t="str">
        <f>HYPERLINK("#"&amp;B27&amp;"!A1","簡易な施工計画不履行確認通知書")</f>
        <v>簡易な施工計画不履行確認通知書</v>
      </c>
      <c r="D27" s="1171"/>
      <c r="E27" s="1170"/>
      <c r="F27" s="1156"/>
      <c r="G27" s="1158"/>
    </row>
    <row r="28" spans="1:7" ht="20.100000000000001" customHeight="1">
      <c r="A28" s="1548"/>
      <c r="B28" s="1272" t="s">
        <v>1497</v>
      </c>
      <c r="C28" s="925" t="str">
        <f>HYPERLINK("#"&amp;B28&amp;"!A1","主要資材発注一覧表")</f>
        <v>主要資材発注一覧表</v>
      </c>
      <c r="D28" s="1171"/>
      <c r="E28" s="1170"/>
      <c r="F28" s="1156"/>
      <c r="G28" s="1158"/>
    </row>
    <row r="29" spans="1:7" ht="20.100000000000001" customHeight="1">
      <c r="A29" s="1548"/>
      <c r="B29" s="1272" t="s">
        <v>1837</v>
      </c>
      <c r="C29" s="925" t="str">
        <f>HYPERLINK("#"&amp;B29&amp;"!A1","県産資材不使用理由書")</f>
        <v>県産資材不使用理由書</v>
      </c>
      <c r="D29" s="1171"/>
      <c r="E29" s="1170"/>
      <c r="F29" s="1156"/>
      <c r="G29" s="1158"/>
    </row>
    <row r="30" spans="1:7" ht="20.100000000000001" customHeight="1">
      <c r="A30" s="1548"/>
      <c r="B30" s="1272" t="s">
        <v>1498</v>
      </c>
      <c r="C30" s="925" t="str">
        <f>HYPERLINK("#"&amp;B30&amp;"!A1","あと施工アンカー施工申請書")</f>
        <v>あと施工アンカー施工申請書</v>
      </c>
      <c r="D30" s="1171"/>
      <c r="E30" s="1170"/>
      <c r="F30" s="1156"/>
      <c r="G30" s="1158"/>
    </row>
    <row r="31" spans="1:7" ht="20.100000000000001" customHeight="1">
      <c r="A31" s="1548"/>
      <c r="B31" s="1272" t="s">
        <v>1499</v>
      </c>
      <c r="C31" s="925" t="str">
        <f>HYPERLINK("#"&amp;B31&amp;"!A1","電気保安技術者の配置届")</f>
        <v>電気保安技術者の配置届</v>
      </c>
      <c r="D31" s="1171"/>
      <c r="E31" s="1170"/>
      <c r="F31" s="1156"/>
      <c r="G31" s="1158"/>
    </row>
    <row r="32" spans="1:7" ht="20.100000000000001" customHeight="1">
      <c r="A32" s="1548"/>
      <c r="B32" s="1272" t="s">
        <v>1832</v>
      </c>
      <c r="C32" s="925" t="str">
        <f>HYPERLINK("#"&amp;B32&amp;"!A1","工場検査立会申請書")</f>
        <v>工場検査立会申請書</v>
      </c>
      <c r="D32" s="1171"/>
      <c r="E32" s="1170"/>
      <c r="F32" s="1156"/>
      <c r="G32" s="1158"/>
    </row>
    <row r="33" spans="1:7" ht="20.100000000000001" customHeight="1">
      <c r="A33" s="1548"/>
      <c r="B33" s="1272" t="s">
        <v>1838</v>
      </c>
      <c r="C33" s="925" t="str">
        <f>HYPERLINK("#"&amp;B33&amp;"!A1","機器・材料搬入検査申請書")</f>
        <v>機器・材料搬入検査申請書</v>
      </c>
      <c r="D33" s="1171"/>
      <c r="E33" s="1170"/>
      <c r="F33" s="1156"/>
      <c r="G33" s="1158"/>
    </row>
    <row r="34" spans="1:7" ht="20.100000000000001" customHeight="1">
      <c r="A34" s="1548"/>
      <c r="B34" s="1272" t="s">
        <v>1839</v>
      </c>
      <c r="C34" s="925" t="str">
        <f>HYPERLINK("#"&amp;B34&amp;"!A1","レディミクストコンクリートの使用願（報告）")</f>
        <v>レディミクストコンクリートの使用願（報告）</v>
      </c>
      <c r="D34" s="1171"/>
      <c r="E34" s="1170"/>
      <c r="F34" s="1156"/>
      <c r="G34" s="1158"/>
    </row>
    <row r="35" spans="1:7" ht="20.100000000000001" customHeight="1">
      <c r="A35" s="1548"/>
      <c r="B35" s="1272" t="s">
        <v>1840</v>
      </c>
      <c r="C35" s="925" t="str">
        <f>HYPERLINK("#"&amp;B35&amp;"!A1","建設副産物の処理結果報告書")</f>
        <v>建設副産物の処理結果報告書</v>
      </c>
      <c r="D35" s="1171"/>
      <c r="E35" s="1170"/>
      <c r="F35" s="1156"/>
      <c r="G35" s="1158"/>
    </row>
    <row r="36" spans="1:7" ht="20.100000000000001" customHeight="1">
      <c r="A36" s="1548"/>
      <c r="B36" s="1520" t="s">
        <v>1841</v>
      </c>
      <c r="C36" s="925" t="str">
        <f>HYPERLINK("#"&amp;B36&amp;"!A1","建設副産物処理の内訳")</f>
        <v>建設副産物処理の内訳</v>
      </c>
      <c r="D36" s="1182"/>
      <c r="E36" s="1181"/>
      <c r="F36" s="1183"/>
      <c r="G36" s="1184"/>
    </row>
    <row r="37" spans="1:7" ht="20.100000000000001" customHeight="1">
      <c r="A37" s="1548"/>
      <c r="B37" s="1520" t="s">
        <v>1842</v>
      </c>
      <c r="C37" s="927" t="str">
        <f>HYPERLINK("#"&amp;B37&amp;"!A1","再資源化等報告書　　　※対象工事のみ")</f>
        <v>再資源化等報告書　　　※対象工事のみ</v>
      </c>
      <c r="D37" s="1186"/>
      <c r="E37" s="1185"/>
      <c r="F37" s="1183"/>
      <c r="G37" s="1184"/>
    </row>
    <row r="38" spans="1:7" ht="20.100000000000001" customHeight="1">
      <c r="A38" s="1548"/>
      <c r="B38" s="1187"/>
      <c r="C38" s="926" t="str">
        <f>HYPERLINK("#"&amp;B24&amp;"!A1","※再生資源利用計画書（実施書）については施404を流用")</f>
        <v>※再生資源利用計画書（実施書）については施404を流用</v>
      </c>
      <c r="D38" s="1188"/>
      <c r="E38" s="1189"/>
      <c r="F38" s="1153"/>
      <c r="G38" s="1154"/>
    </row>
    <row r="39" spans="1:7" ht="20.100000000000001" customHeight="1">
      <c r="A39" s="1548"/>
      <c r="B39" s="1520" t="s">
        <v>1843</v>
      </c>
      <c r="C39" s="927" t="str">
        <f>HYPERLINK("#"&amp;B39&amp;"!A1","簡易な施工計画履行確認書　※総合評価対象工事のみ")</f>
        <v>簡易な施工計画履行確認書　※総合評価対象工事のみ</v>
      </c>
      <c r="D39" s="1182"/>
      <c r="E39" s="1181"/>
      <c r="F39" s="1190"/>
      <c r="G39" s="1191"/>
    </row>
    <row r="40" spans="1:7" ht="20.100000000000001" customHeight="1">
      <c r="A40" s="1549"/>
      <c r="B40" s="1520" t="s">
        <v>1844</v>
      </c>
      <c r="C40" s="927" t="str">
        <f>HYPERLINK("#"&amp;B40&amp;"!A1","簡易な施工計画履行確認表")</f>
        <v>簡易な施工計画履行確認表</v>
      </c>
      <c r="D40" s="1182"/>
      <c r="E40" s="1181"/>
      <c r="F40" s="1165"/>
      <c r="G40" s="1166"/>
    </row>
    <row r="41" spans="1:7" ht="20.100000000000001" customHeight="1">
      <c r="A41" s="1192"/>
      <c r="B41" s="1193"/>
      <c r="C41" s="1193"/>
      <c r="D41" s="1193"/>
      <c r="E41" s="1193"/>
      <c r="F41" s="1194"/>
    </row>
    <row r="42" spans="1:7" ht="20.100000000000001" customHeight="1">
      <c r="A42" s="1195" t="s">
        <v>564</v>
      </c>
      <c r="B42" s="1195" t="s">
        <v>562</v>
      </c>
      <c r="C42" s="1196" t="s">
        <v>563</v>
      </c>
      <c r="D42" s="1196"/>
      <c r="E42" s="1197"/>
      <c r="F42" s="1556" t="s">
        <v>575</v>
      </c>
      <c r="G42" s="1557"/>
    </row>
    <row r="43" spans="1:7" ht="20.100000000000001" customHeight="1">
      <c r="A43" s="1550" t="s">
        <v>1329</v>
      </c>
      <c r="B43" s="1150" t="s">
        <v>1500</v>
      </c>
      <c r="C43" s="921" t="str">
        <f>HYPERLINK("#"&amp;B43&amp;"!A1","工事竣工届")</f>
        <v>工事竣工届</v>
      </c>
      <c r="D43" s="1198"/>
      <c r="E43" s="1199"/>
      <c r="F43" s="1156"/>
      <c r="G43" s="1158"/>
    </row>
    <row r="44" spans="1:7" ht="20.100000000000001" customHeight="1">
      <c r="A44" s="1551"/>
      <c r="B44" s="1157" t="s">
        <v>1503</v>
      </c>
      <c r="C44" s="922" t="str">
        <f>HYPERLINK("#"&amp;B44&amp;"!A1","出来形検査要求書")</f>
        <v>出来形検査要求書</v>
      </c>
      <c r="D44" s="1200"/>
      <c r="E44" s="1201"/>
      <c r="F44" s="1156"/>
      <c r="G44" s="1158"/>
    </row>
    <row r="45" spans="1:7" ht="20.100000000000001" customHeight="1">
      <c r="A45" s="1551"/>
      <c r="B45" s="1202" t="s">
        <v>1501</v>
      </c>
      <c r="C45" s="923" t="str">
        <f>HYPERLINK("#"&amp;B45&amp;"!A1","請求書（前払金、中間前払金、指定部分完済払金、部分払金、完成代金）")</f>
        <v>請求書（前払金、中間前払金、指定部分完済払金、部分払金、完成代金）</v>
      </c>
      <c r="D45" s="1203"/>
      <c r="E45" s="1204"/>
      <c r="F45" s="1183"/>
      <c r="G45" s="1184"/>
    </row>
    <row r="46" spans="1:7" ht="20.100000000000001" customHeight="1">
      <c r="A46" s="1551"/>
      <c r="B46" s="1205" t="s">
        <v>1502</v>
      </c>
      <c r="C46" s="923" t="str">
        <f>HYPERLINK("#"&amp;B46&amp;"!A1","請求内訳書（部分払）")</f>
        <v>請求内訳書（部分払）</v>
      </c>
      <c r="D46" s="1203"/>
      <c r="E46" s="1206"/>
      <c r="F46" s="1183"/>
      <c r="G46" s="1184"/>
    </row>
    <row r="47" spans="1:7" ht="20.100000000000001" customHeight="1">
      <c r="A47" s="1551"/>
      <c r="B47" s="1207" t="s">
        <v>1642</v>
      </c>
      <c r="C47" s="923" t="str">
        <f>HYPERLINK("#"&amp;B47&amp;"!A1","工事の部分使用について")</f>
        <v>工事の部分使用について</v>
      </c>
      <c r="D47" s="1203"/>
      <c r="E47" s="1208"/>
      <c r="F47" s="1183"/>
      <c r="G47" s="1184"/>
    </row>
    <row r="48" spans="1:7" ht="20.100000000000001" customHeight="1">
      <c r="A48" s="1547" t="s">
        <v>1830</v>
      </c>
      <c r="B48" s="1209" t="s">
        <v>1046</v>
      </c>
      <c r="C48" s="920" t="str">
        <f>HYPERLINK("#"&amp;B48&amp;"!A1","工事打合簿")</f>
        <v>工事打合簿</v>
      </c>
      <c r="D48" s="1210"/>
      <c r="E48" s="1211"/>
      <c r="F48" s="1148"/>
      <c r="G48" s="1149"/>
    </row>
    <row r="49" spans="1:7" ht="20.100000000000001" customHeight="1">
      <c r="A49" s="1548"/>
      <c r="B49" s="1514" t="s">
        <v>1047</v>
      </c>
      <c r="C49" s="922" t="str">
        <f>HYPERLINK("#"&amp;B49&amp;"!A1","週間工程表")</f>
        <v>週間工程表</v>
      </c>
      <c r="D49" s="1200"/>
      <c r="E49" s="1206"/>
      <c r="F49" s="1156"/>
      <c r="G49" s="1158"/>
    </row>
    <row r="50" spans="1:7" ht="20.100000000000001" customHeight="1">
      <c r="A50" s="1548"/>
      <c r="B50" s="1515" t="s">
        <v>1048</v>
      </c>
      <c r="C50" s="923" t="str">
        <f>HYPERLINK("#"&amp;B50&amp;"!A1","月間工程表")</f>
        <v>月間工程表</v>
      </c>
      <c r="D50" s="1203"/>
      <c r="E50" s="1212"/>
      <c r="F50" s="1156"/>
      <c r="G50" s="1158"/>
    </row>
    <row r="51" spans="1:7" ht="20.100000000000001" customHeight="1">
      <c r="A51" s="1548"/>
      <c r="B51" s="1516" t="s">
        <v>1831</v>
      </c>
      <c r="C51" s="923" t="str">
        <f>HYPERLINK("#"&amp;B51&amp;"!A1","質疑回答")</f>
        <v>質疑回答</v>
      </c>
      <c r="D51" s="1203"/>
      <c r="E51" s="1212"/>
      <c r="F51" s="1156"/>
      <c r="G51" s="1158"/>
    </row>
    <row r="52" spans="1:7" ht="20.100000000000001" customHeight="1">
      <c r="A52" s="1548"/>
      <c r="B52" s="1515" t="s">
        <v>1049</v>
      </c>
      <c r="C52" s="923" t="str">
        <f>HYPERLINK("#"&amp;B52&amp;"!A1","工事進捗状況")</f>
        <v>工事進捗状況</v>
      </c>
      <c r="D52" s="1203"/>
      <c r="E52" s="1212"/>
      <c r="F52" s="1156"/>
      <c r="G52" s="1158"/>
    </row>
    <row r="53" spans="1:7" ht="20.100000000000001" customHeight="1">
      <c r="A53" s="1548"/>
      <c r="B53" s="1517" t="s">
        <v>1050</v>
      </c>
      <c r="C53" s="923" t="str">
        <f>HYPERLINK("#"&amp;B53&amp;"!A1","工事作業所施工体系図")</f>
        <v>工事作業所施工体系図</v>
      </c>
      <c r="D53" s="1203"/>
      <c r="E53" s="1212"/>
      <c r="F53" s="1156"/>
      <c r="G53" s="1158"/>
    </row>
    <row r="54" spans="1:7" ht="20.100000000000001" customHeight="1">
      <c r="A54" s="1549"/>
      <c r="B54" s="1518" t="s">
        <v>1051</v>
      </c>
      <c r="C54" s="928" t="str">
        <f>HYPERLINK("#"&amp;B54&amp;"!A1","衣装ケース表示")</f>
        <v>衣装ケース表示</v>
      </c>
      <c r="D54" s="1213"/>
      <c r="E54" s="1214"/>
      <c r="F54" s="1165"/>
      <c r="G54" s="1166"/>
    </row>
    <row r="55" spans="1:7" ht="20.100000000000001" customHeight="1">
      <c r="A55" s="1215"/>
      <c r="B55" s="1215"/>
      <c r="C55" s="1215"/>
      <c r="D55" s="1215"/>
      <c r="E55" s="1215"/>
      <c r="F55" s="1215"/>
    </row>
    <row r="56" spans="1:7" ht="20.100000000000001" customHeight="1">
      <c r="A56" s="1215"/>
      <c r="B56" s="1215"/>
      <c r="C56" s="1215"/>
      <c r="D56" s="1215"/>
      <c r="E56" s="1215"/>
      <c r="F56" s="1215"/>
    </row>
    <row r="57" spans="1:7" ht="20.100000000000001" customHeight="1">
      <c r="A57" s="1215"/>
      <c r="B57" s="1215"/>
      <c r="C57" s="1215"/>
      <c r="D57" s="1215"/>
      <c r="E57" s="1215"/>
      <c r="F57" s="1215"/>
    </row>
    <row r="58" spans="1:7" ht="20.100000000000001" customHeight="1">
      <c r="A58" s="1215"/>
      <c r="B58" s="1215"/>
      <c r="C58" s="1215"/>
      <c r="D58" s="1215"/>
      <c r="E58" s="1215"/>
      <c r="F58" s="1215"/>
    </row>
    <row r="59" spans="1:7">
      <c r="A59" s="1215"/>
      <c r="B59" s="1215"/>
      <c r="C59" s="1215"/>
      <c r="D59" s="1215"/>
      <c r="E59" s="1215"/>
      <c r="F59" s="1215"/>
    </row>
  </sheetData>
  <mergeCells count="7">
    <mergeCell ref="A48:A54"/>
    <mergeCell ref="A43:A47"/>
    <mergeCell ref="F1:G1"/>
    <mergeCell ref="F2:G2"/>
    <mergeCell ref="A3:A11"/>
    <mergeCell ref="A12:A40"/>
    <mergeCell ref="F42:G42"/>
  </mergeCells>
  <phoneticPr fontId="13"/>
  <printOptions horizontalCentered="1"/>
  <pageMargins left="0.59055118110236227" right="0.39370078740157483" top="0.94488188976377963" bottom="0.51181102362204722" header="0.51181102362204722" footer="0.27559055118110237"/>
  <pageSetup paperSize="9" scale="69" orientation="portrait" r:id="rId1"/>
  <headerFooter alignWithMargins="0">
    <oddFooter>&amp;R&amp;Z&amp;F</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Q49"/>
  <sheetViews>
    <sheetView view="pageBreakPreview" zoomScaleNormal="100" zoomScaleSheetLayoutView="100" workbookViewId="0">
      <selection activeCell="P20" sqref="P20"/>
    </sheetView>
  </sheetViews>
  <sheetFormatPr defaultRowHeight="13.5"/>
  <cols>
    <col min="1" max="1" width="5" style="984" customWidth="1"/>
    <col min="2" max="2" width="7.5" style="984" customWidth="1"/>
    <col min="3" max="3" width="7.75" style="984" customWidth="1"/>
    <col min="4" max="4" width="4" style="984" customWidth="1"/>
    <col min="5" max="5" width="3.75" style="984" customWidth="1"/>
    <col min="6" max="13" width="7.75" style="984" customWidth="1"/>
    <col min="14" max="16384" width="9" style="984"/>
  </cols>
  <sheetData>
    <row r="2" spans="1:13">
      <c r="K2" s="2471" t="s">
        <v>1533</v>
      </c>
      <c r="L2" s="2471"/>
      <c r="M2" s="2471"/>
    </row>
    <row r="4" spans="1:13">
      <c r="A4" s="984" t="s">
        <v>1534</v>
      </c>
    </row>
    <row r="6" spans="1:13">
      <c r="H6" s="1541" t="s">
        <v>1877</v>
      </c>
      <c r="J6" s="984" t="str">
        <f>入力シート!D14</f>
        <v>株式会社□□製作所</v>
      </c>
    </row>
    <row r="7" spans="1:13">
      <c r="H7" s="984" t="s">
        <v>1531</v>
      </c>
    </row>
    <row r="8" spans="1:13">
      <c r="H8" s="986" t="s">
        <v>1532</v>
      </c>
      <c r="J8" s="1266" t="str">
        <f>IF(入力シート!$B$19="〇",入力シート!$D$19,IF(入力シート!$B$28="〇",入力シート!$D$28,""))</f>
        <v>福岡　次郎</v>
      </c>
    </row>
    <row r="11" spans="1:13">
      <c r="A11" s="2477" t="s">
        <v>1535</v>
      </c>
      <c r="B11" s="2477"/>
      <c r="C11" s="2477"/>
      <c r="D11" s="2477"/>
      <c r="E11" s="2477"/>
      <c r="F11" s="2477"/>
      <c r="G11" s="2477"/>
      <c r="H11" s="2477"/>
      <c r="I11" s="2477"/>
      <c r="J11" s="2477"/>
      <c r="K11" s="2477"/>
      <c r="L11" s="2477"/>
      <c r="M11" s="2477"/>
    </row>
    <row r="12" spans="1:13">
      <c r="A12" s="2477"/>
      <c r="B12" s="2477"/>
      <c r="C12" s="2477"/>
      <c r="D12" s="2477"/>
      <c r="E12" s="2477"/>
      <c r="F12" s="2477"/>
      <c r="G12" s="2477"/>
      <c r="H12" s="2477"/>
      <c r="I12" s="2477"/>
      <c r="J12" s="2477"/>
      <c r="K12" s="2477"/>
      <c r="L12" s="2477"/>
      <c r="M12" s="2477"/>
    </row>
    <row r="15" spans="1:13" ht="13.5" customHeight="1">
      <c r="A15" s="2478" t="s">
        <v>1536</v>
      </c>
      <c r="B15" s="2478"/>
      <c r="C15" s="2478"/>
      <c r="D15" s="2478"/>
      <c r="E15" s="2478"/>
      <c r="F15" s="2478"/>
      <c r="G15" s="2478"/>
      <c r="H15" s="2478"/>
      <c r="I15" s="2478"/>
      <c r="J15" s="2478"/>
      <c r="K15" s="2478"/>
      <c r="L15" s="2478"/>
      <c r="M15" s="2478"/>
    </row>
    <row r="16" spans="1:13">
      <c r="A16" s="2478"/>
      <c r="B16" s="2478"/>
      <c r="C16" s="2478"/>
      <c r="D16" s="2478"/>
      <c r="E16" s="2478"/>
      <c r="F16" s="2478"/>
      <c r="G16" s="2478"/>
      <c r="H16" s="2478"/>
      <c r="I16" s="2478"/>
      <c r="J16" s="2478"/>
      <c r="K16" s="2478"/>
      <c r="L16" s="2478"/>
      <c r="M16" s="2478"/>
    </row>
    <row r="17" spans="2:12">
      <c r="B17" s="987"/>
      <c r="C17" s="987"/>
      <c r="D17" s="987"/>
      <c r="E17" s="987"/>
      <c r="F17" s="987"/>
      <c r="G17" s="987"/>
      <c r="H17" s="987"/>
      <c r="I17" s="987"/>
      <c r="J17" s="987"/>
      <c r="K17" s="987"/>
      <c r="L17" s="987"/>
    </row>
    <row r="19" spans="2:12">
      <c r="G19" s="988" t="s">
        <v>1537</v>
      </c>
    </row>
    <row r="20" spans="2:12">
      <c r="G20" s="988"/>
    </row>
    <row r="22" spans="2:12">
      <c r="B22" s="2479" t="s">
        <v>1088</v>
      </c>
      <c r="C22" s="2479"/>
      <c r="D22" s="988" t="s">
        <v>1538</v>
      </c>
      <c r="E22" s="984" t="str">
        <f>入力シート!D6</f>
        <v>○○流域下水道事業</v>
      </c>
    </row>
    <row r="23" spans="2:12">
      <c r="D23" s="988"/>
      <c r="E23" s="984" t="str">
        <f>入力シート!D7</f>
        <v>☆☆機械設備工事</v>
      </c>
    </row>
    <row r="24" spans="2:12">
      <c r="D24" s="988"/>
      <c r="E24" s="988"/>
    </row>
    <row r="25" spans="2:12">
      <c r="D25" s="988"/>
      <c r="E25" s="988"/>
    </row>
    <row r="26" spans="2:12">
      <c r="B26" s="2479" t="s">
        <v>1091</v>
      </c>
      <c r="C26" s="2479"/>
      <c r="D26" s="988" t="s">
        <v>1539</v>
      </c>
      <c r="E26" s="1267" t="s">
        <v>1697</v>
      </c>
      <c r="F26" s="2476">
        <f>入力シート!D9</f>
        <v>45018</v>
      </c>
      <c r="G26" s="2476"/>
      <c r="H26" s="2476"/>
    </row>
    <row r="27" spans="2:12">
      <c r="D27" s="988"/>
      <c r="E27" s="1267" t="s">
        <v>1698</v>
      </c>
      <c r="F27" s="2476">
        <f>入力シート!D10</f>
        <v>45731</v>
      </c>
      <c r="G27" s="2476"/>
      <c r="H27" s="2476"/>
    </row>
    <row r="28" spans="2:12">
      <c r="D28" s="988"/>
      <c r="E28" s="988"/>
    </row>
    <row r="29" spans="2:12">
      <c r="D29" s="988"/>
      <c r="E29" s="988"/>
    </row>
    <row r="30" spans="2:12">
      <c r="B30" s="2479" t="s">
        <v>1540</v>
      </c>
      <c r="C30" s="2479"/>
      <c r="D30" s="988" t="s">
        <v>1539</v>
      </c>
      <c r="E30" s="1340" t="s">
        <v>1541</v>
      </c>
    </row>
    <row r="31" spans="2:12">
      <c r="D31" s="988"/>
    </row>
    <row r="32" spans="2:12">
      <c r="E32" s="984" t="s">
        <v>1542</v>
      </c>
    </row>
    <row r="34" spans="1:17">
      <c r="E34" s="984" t="s">
        <v>1543</v>
      </c>
    </row>
    <row r="36" spans="1:17">
      <c r="E36" s="1527" t="s">
        <v>1846</v>
      </c>
    </row>
    <row r="39" spans="1:17">
      <c r="L39" s="989"/>
      <c r="M39" s="989"/>
      <c r="N39" s="989"/>
      <c r="O39" s="989"/>
      <c r="P39" s="989"/>
      <c r="Q39" s="989"/>
    </row>
    <row r="40" spans="1:17">
      <c r="L40" s="989"/>
      <c r="M40" s="989"/>
      <c r="N40" s="989"/>
      <c r="O40" s="989"/>
      <c r="P40" s="989"/>
      <c r="Q40" s="989"/>
    </row>
    <row r="41" spans="1:17">
      <c r="L41" s="989"/>
      <c r="M41" s="989"/>
      <c r="N41" s="989"/>
      <c r="O41" s="989"/>
      <c r="P41" s="989"/>
      <c r="Q41" s="989"/>
    </row>
    <row r="42" spans="1:17">
      <c r="A42" s="2465"/>
      <c r="B42" s="2466"/>
      <c r="C42" s="2469" t="s">
        <v>1544</v>
      </c>
      <c r="D42" s="2472" t="s">
        <v>1545</v>
      </c>
      <c r="E42" s="2461"/>
      <c r="F42" s="2461" t="s">
        <v>1546</v>
      </c>
      <c r="G42" s="2461" t="s">
        <v>1547</v>
      </c>
      <c r="H42" s="2461" t="s">
        <v>1548</v>
      </c>
      <c r="I42" s="2461" t="s">
        <v>1549</v>
      </c>
      <c r="J42" s="2461" t="s">
        <v>1550</v>
      </c>
      <c r="K42" s="2461" t="s">
        <v>1551</v>
      </c>
      <c r="L42" s="2461" t="s">
        <v>1552</v>
      </c>
      <c r="M42" s="2463" t="s">
        <v>1553</v>
      </c>
      <c r="N42" s="2449"/>
      <c r="O42" s="2449"/>
      <c r="P42" s="2449"/>
      <c r="Q42" s="2449"/>
    </row>
    <row r="43" spans="1:17">
      <c r="A43" s="2467"/>
      <c r="B43" s="2468"/>
      <c r="C43" s="2470"/>
      <c r="D43" s="2473"/>
      <c r="E43" s="2462"/>
      <c r="F43" s="2462"/>
      <c r="G43" s="2462"/>
      <c r="H43" s="2462"/>
      <c r="I43" s="2462"/>
      <c r="J43" s="2462"/>
      <c r="K43" s="2462"/>
      <c r="L43" s="2462"/>
      <c r="M43" s="2464"/>
      <c r="N43" s="2458"/>
      <c r="O43" s="2458"/>
      <c r="P43" s="2458"/>
      <c r="Q43" s="2458"/>
    </row>
    <row r="44" spans="1:17" ht="21.75" customHeight="1">
      <c r="A44" s="2459" t="s">
        <v>1062</v>
      </c>
      <c r="B44" s="2460"/>
      <c r="C44" s="990" t="s">
        <v>1554</v>
      </c>
      <c r="D44" s="2474" t="s">
        <v>1555</v>
      </c>
      <c r="E44" s="2475"/>
      <c r="F44" s="992" t="s">
        <v>1554</v>
      </c>
      <c r="G44" s="993" t="s">
        <v>1554</v>
      </c>
      <c r="H44" s="993" t="s">
        <v>1556</v>
      </c>
      <c r="I44" s="993" t="s">
        <v>1059</v>
      </c>
      <c r="J44" s="993" t="s">
        <v>1556</v>
      </c>
      <c r="K44" s="991" t="s">
        <v>1554</v>
      </c>
      <c r="L44" s="992" t="s">
        <v>1059</v>
      </c>
      <c r="M44" s="994" t="s">
        <v>1059</v>
      </c>
      <c r="N44" s="2446"/>
      <c r="O44" s="2446"/>
      <c r="P44" s="2446"/>
      <c r="Q44" s="2446"/>
    </row>
    <row r="45" spans="1:17" ht="39" customHeight="1">
      <c r="A45" s="2444" t="s">
        <v>322</v>
      </c>
      <c r="B45" s="2445"/>
      <c r="C45" s="995"/>
      <c r="D45" s="2450"/>
      <c r="E45" s="2451"/>
      <c r="F45" s="997"/>
      <c r="G45" s="997"/>
      <c r="H45" s="997"/>
      <c r="I45" s="997"/>
      <c r="J45" s="997"/>
      <c r="K45" s="996"/>
      <c r="L45" s="998"/>
      <c r="M45" s="999"/>
      <c r="N45" s="2446"/>
      <c r="O45" s="2446"/>
      <c r="P45" s="2446"/>
      <c r="Q45" s="2446"/>
    </row>
    <row r="46" spans="1:17" ht="39" customHeight="1">
      <c r="A46" s="2447" t="s">
        <v>1061</v>
      </c>
      <c r="B46" s="1000" t="s">
        <v>274</v>
      </c>
      <c r="C46" s="1001"/>
      <c r="D46" s="2452"/>
      <c r="E46" s="2453"/>
      <c r="F46" s="1002"/>
      <c r="G46" s="1003"/>
      <c r="H46" s="1003"/>
      <c r="I46" s="1003"/>
      <c r="J46" s="1003"/>
      <c r="K46" s="1004"/>
      <c r="L46" s="1005"/>
      <c r="M46" s="1006"/>
      <c r="N46" s="2446"/>
      <c r="O46" s="2446"/>
      <c r="P46" s="2446"/>
      <c r="Q46" s="2446"/>
    </row>
    <row r="47" spans="1:17" ht="39" customHeight="1">
      <c r="A47" s="2447"/>
      <c r="B47" s="1007" t="s">
        <v>1067</v>
      </c>
      <c r="C47" s="1008"/>
      <c r="D47" s="2454"/>
      <c r="E47" s="2455"/>
      <c r="F47" s="1009"/>
      <c r="G47" s="1010"/>
      <c r="H47" s="1010"/>
      <c r="I47" s="1010"/>
      <c r="J47" s="1010"/>
      <c r="K47" s="1011"/>
      <c r="L47" s="1012"/>
      <c r="M47" s="1013"/>
      <c r="N47" s="2446"/>
      <c r="O47" s="2446"/>
      <c r="P47" s="2446"/>
      <c r="Q47" s="2446"/>
    </row>
    <row r="48" spans="1:17" ht="39" customHeight="1">
      <c r="A48" s="2448"/>
      <c r="B48" s="1014" t="s">
        <v>1068</v>
      </c>
      <c r="C48" s="1015"/>
      <c r="D48" s="2456"/>
      <c r="E48" s="2457"/>
      <c r="F48" s="1016"/>
      <c r="G48" s="1017"/>
      <c r="H48" s="1017"/>
      <c r="I48" s="1017"/>
      <c r="J48" s="1017"/>
      <c r="K48" s="1018"/>
      <c r="L48" s="1016"/>
      <c r="M48" s="1019"/>
      <c r="N48" s="2449"/>
      <c r="O48" s="2449"/>
      <c r="P48" s="2449"/>
      <c r="Q48" s="2449"/>
    </row>
    <row r="49" spans="12:17">
      <c r="L49" s="989"/>
      <c r="M49" s="989"/>
      <c r="N49" s="989"/>
      <c r="O49" s="989"/>
      <c r="P49" s="989"/>
      <c r="Q49" s="989"/>
    </row>
  </sheetData>
  <mergeCells count="41">
    <mergeCell ref="G42:G43"/>
    <mergeCell ref="K2:M2"/>
    <mergeCell ref="D42:E43"/>
    <mergeCell ref="D44:E44"/>
    <mergeCell ref="F26:H26"/>
    <mergeCell ref="F27:H27"/>
    <mergeCell ref="A11:M12"/>
    <mergeCell ref="A15:M16"/>
    <mergeCell ref="B22:C22"/>
    <mergeCell ref="B26:C26"/>
    <mergeCell ref="B30:C30"/>
    <mergeCell ref="N42:O42"/>
    <mergeCell ref="P42:Q42"/>
    <mergeCell ref="N43:O43"/>
    <mergeCell ref="P43:Q43"/>
    <mergeCell ref="A44:B44"/>
    <mergeCell ref="N44:O44"/>
    <mergeCell ref="P44:Q44"/>
    <mergeCell ref="H42:H43"/>
    <mergeCell ref="I42:I43"/>
    <mergeCell ref="J42:J43"/>
    <mergeCell ref="K42:K43"/>
    <mergeCell ref="L42:L43"/>
    <mergeCell ref="M42:M43"/>
    <mergeCell ref="A42:B43"/>
    <mergeCell ref="C42:C43"/>
    <mergeCell ref="F42:F43"/>
    <mergeCell ref="A45:B45"/>
    <mergeCell ref="N45:O45"/>
    <mergeCell ref="P45:Q45"/>
    <mergeCell ref="A46:A48"/>
    <mergeCell ref="N46:O46"/>
    <mergeCell ref="P46:Q46"/>
    <mergeCell ref="N47:O47"/>
    <mergeCell ref="P47:Q47"/>
    <mergeCell ref="N48:O48"/>
    <mergeCell ref="P48:Q48"/>
    <mergeCell ref="D45:E45"/>
    <mergeCell ref="D46:E46"/>
    <mergeCell ref="D47:E47"/>
    <mergeCell ref="D48:E48"/>
  </mergeCells>
  <phoneticPr fontId="13"/>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dimension ref="A1:P59"/>
  <sheetViews>
    <sheetView view="pageBreakPreview" zoomScaleNormal="100" zoomScaleSheetLayoutView="100" workbookViewId="0">
      <selection activeCell="O13" sqref="O13"/>
    </sheetView>
  </sheetViews>
  <sheetFormatPr defaultRowHeight="13.5"/>
  <cols>
    <col min="1" max="1" width="3.75" style="1020" customWidth="1"/>
    <col min="2" max="2" width="9.25" style="1020" customWidth="1"/>
    <col min="3" max="3" width="2.25" style="1020" customWidth="1"/>
    <col min="4" max="4" width="3.5" style="1020" customWidth="1"/>
    <col min="5" max="7" width="7.625" style="1020" customWidth="1"/>
    <col min="8" max="12" width="8.125" style="1020" customWidth="1"/>
    <col min="13" max="16384" width="9" style="1020"/>
  </cols>
  <sheetData>
    <row r="1" spans="1:12" ht="17.100000000000001" customHeight="1">
      <c r="J1" s="1021" t="s">
        <v>274</v>
      </c>
      <c r="K1" s="1021" t="s">
        <v>576</v>
      </c>
      <c r="L1" s="1021" t="s">
        <v>579</v>
      </c>
    </row>
    <row r="2" spans="1:12" ht="17.100000000000001" customHeight="1">
      <c r="B2" s="1022"/>
      <c r="J2" s="1023"/>
      <c r="K2" s="1023"/>
      <c r="L2" s="1023"/>
    </row>
    <row r="3" spans="1:12" ht="17.100000000000001" customHeight="1">
      <c r="J3" s="1024"/>
      <c r="K3" s="1024"/>
      <c r="L3" s="1024"/>
    </row>
    <row r="4" spans="1:12" ht="17.100000000000001" customHeight="1">
      <c r="J4" s="1025"/>
      <c r="K4" s="1025"/>
      <c r="L4" s="1025"/>
    </row>
    <row r="5" spans="1:12" ht="17.100000000000001" customHeight="1"/>
    <row r="6" spans="1:12" ht="20.100000000000001" customHeight="1">
      <c r="A6" s="1026"/>
      <c r="B6" s="1026"/>
      <c r="C6" s="1026"/>
      <c r="D6" s="1026"/>
      <c r="E6" s="1026"/>
      <c r="F6" s="1026"/>
      <c r="G6" s="1026"/>
      <c r="H6" s="1026"/>
      <c r="I6" s="1026"/>
      <c r="J6" s="2481" t="s">
        <v>1557</v>
      </c>
      <c r="K6" s="2481"/>
      <c r="L6" s="2481"/>
    </row>
    <row r="7" spans="1:12" ht="20.100000000000001" customHeight="1">
      <c r="A7" s="1027" t="s">
        <v>295</v>
      </c>
      <c r="B7" s="1027"/>
      <c r="C7" s="1027"/>
      <c r="D7" s="1027"/>
      <c r="E7" s="1027"/>
      <c r="F7" s="1027"/>
      <c r="G7" s="1027"/>
      <c r="H7" s="1027"/>
      <c r="I7" s="1027"/>
      <c r="J7" s="1027"/>
      <c r="K7" s="1027"/>
      <c r="L7" s="1027"/>
    </row>
    <row r="8" spans="1:12" ht="20.100000000000001" customHeight="1">
      <c r="A8" s="1027"/>
      <c r="B8" s="1027"/>
      <c r="C8" s="1027"/>
      <c r="D8" s="1027"/>
      <c r="E8" s="1027"/>
      <c r="F8" s="1027"/>
      <c r="G8" s="1027"/>
      <c r="H8" s="1542" t="s">
        <v>1877</v>
      </c>
      <c r="I8" s="1086"/>
      <c r="J8" s="961" t="str">
        <f>入力シート!D14</f>
        <v>株式会社□□製作所</v>
      </c>
      <c r="K8" s="961"/>
      <c r="L8" s="961"/>
    </row>
    <row r="9" spans="1:12" ht="20.100000000000001" customHeight="1">
      <c r="A9" s="1027"/>
      <c r="B9" s="1027"/>
      <c r="C9" s="1027"/>
      <c r="D9" s="1027"/>
      <c r="E9" s="1027"/>
      <c r="F9" s="1030"/>
      <c r="G9" s="1030"/>
      <c r="H9" s="1269" t="s">
        <v>1531</v>
      </c>
      <c r="I9" s="1086"/>
      <c r="J9" s="1270"/>
      <c r="K9" s="1270"/>
      <c r="L9" s="1270"/>
    </row>
    <row r="10" spans="1:12" ht="20.100000000000001" customHeight="1">
      <c r="A10" s="1027"/>
      <c r="B10" s="1027"/>
      <c r="C10" s="1027"/>
      <c r="D10" s="1027"/>
      <c r="E10" s="1027"/>
      <c r="F10" s="1030"/>
      <c r="G10" s="1030"/>
      <c r="H10" s="1271" t="s">
        <v>1532</v>
      </c>
      <c r="I10" s="1086"/>
      <c r="J10" s="1266" t="str">
        <f>IF(入力シート!$B$19="〇",入力シート!$D$19,IF(入力シート!$B$28="〇",入力シート!$D$28,""))</f>
        <v>福岡　次郎</v>
      </c>
      <c r="K10" s="1270"/>
      <c r="L10" s="1270"/>
    </row>
    <row r="11" spans="1:12" ht="20.100000000000001" customHeight="1">
      <c r="A11" s="1027"/>
      <c r="B11" s="1027"/>
      <c r="C11" s="1027"/>
      <c r="D11" s="1027"/>
      <c r="E11" s="1027"/>
      <c r="F11" s="1030"/>
      <c r="G11" s="1030"/>
      <c r="H11" s="1034"/>
      <c r="I11" s="1032"/>
      <c r="K11" s="1032"/>
      <c r="L11" s="1032"/>
    </row>
    <row r="12" spans="1:12" ht="20.100000000000001" customHeight="1">
      <c r="A12" s="1027"/>
      <c r="B12" s="1027"/>
      <c r="C12" s="1027"/>
      <c r="D12" s="1027"/>
      <c r="E12" s="1027"/>
      <c r="F12" s="1027"/>
      <c r="G12" s="1027"/>
      <c r="H12" s="1027"/>
      <c r="I12" s="1027"/>
      <c r="J12" s="1027"/>
      <c r="K12" s="1027"/>
      <c r="L12" s="1027"/>
    </row>
    <row r="13" spans="1:12" ht="30" customHeight="1">
      <c r="A13" s="1843" t="s">
        <v>559</v>
      </c>
      <c r="B13" s="1843"/>
      <c r="C13" s="1843"/>
      <c r="D13" s="1843"/>
      <c r="E13" s="1843"/>
      <c r="F13" s="1843"/>
      <c r="G13" s="1843"/>
      <c r="H13" s="1843"/>
      <c r="I13" s="1843"/>
      <c r="J13" s="1843"/>
      <c r="K13" s="1843"/>
      <c r="L13" s="1843"/>
    </row>
    <row r="14" spans="1:12" ht="20.100000000000001" customHeight="1">
      <c r="A14" s="1027"/>
      <c r="B14" s="1027"/>
      <c r="C14" s="1027"/>
      <c r="D14" s="1027"/>
      <c r="E14" s="1027"/>
      <c r="F14" s="1027"/>
      <c r="G14" s="1027"/>
      <c r="H14" s="1027"/>
      <c r="I14" s="1027"/>
      <c r="J14" s="1027"/>
      <c r="K14" s="1027"/>
      <c r="L14" s="1027"/>
    </row>
    <row r="15" spans="1:12" ht="20.100000000000001" customHeight="1">
      <c r="A15" s="1027"/>
      <c r="B15" s="1027"/>
      <c r="C15" s="1027"/>
      <c r="D15" s="1027" t="s">
        <v>792</v>
      </c>
      <c r="E15" s="1027"/>
      <c r="F15" s="1027"/>
      <c r="G15" s="1027"/>
      <c r="H15" s="1027"/>
      <c r="I15" s="1027"/>
      <c r="J15" s="1027"/>
      <c r="K15" s="1027"/>
      <c r="L15" s="1027"/>
    </row>
    <row r="16" spans="1:12" ht="20.100000000000001" customHeight="1">
      <c r="A16" s="1027"/>
      <c r="B16" s="1027"/>
      <c r="C16" s="1027"/>
      <c r="D16" s="1027"/>
      <c r="E16" s="1027"/>
      <c r="F16" s="1027"/>
      <c r="G16" s="1027"/>
      <c r="H16" s="1027"/>
      <c r="I16" s="1027"/>
      <c r="J16" s="1027"/>
      <c r="K16" s="1027"/>
      <c r="L16" s="1027"/>
    </row>
    <row r="17" spans="1:12" ht="20.100000000000001" customHeight="1">
      <c r="A17" s="2482" t="s">
        <v>291</v>
      </c>
      <c r="B17" s="2482"/>
      <c r="C17" s="2482"/>
      <c r="D17" s="2482"/>
      <c r="E17" s="2482"/>
      <c r="F17" s="2482"/>
      <c r="G17" s="2482"/>
      <c r="H17" s="2482"/>
      <c r="I17" s="2482"/>
      <c r="J17" s="2482"/>
      <c r="K17" s="2482"/>
      <c r="L17" s="2482"/>
    </row>
    <row r="18" spans="1:12" ht="20.100000000000001" customHeight="1">
      <c r="A18" s="1027"/>
      <c r="B18" s="1027"/>
      <c r="C18" s="1027"/>
      <c r="D18" s="1027"/>
      <c r="E18" s="1027"/>
      <c r="F18" s="1027"/>
      <c r="G18" s="1027"/>
      <c r="H18" s="1027"/>
      <c r="I18" s="1027"/>
      <c r="J18" s="1027"/>
      <c r="K18" s="1027"/>
      <c r="L18" s="1027"/>
    </row>
    <row r="19" spans="1:12" ht="20.100000000000001" customHeight="1">
      <c r="A19" s="1027"/>
      <c r="B19" s="1027" t="s">
        <v>343</v>
      </c>
      <c r="C19" s="1027" t="s">
        <v>384</v>
      </c>
      <c r="D19" s="1027" t="str">
        <f>入力シート!D6</f>
        <v>○○流域下水道事業</v>
      </c>
      <c r="E19" s="1027"/>
      <c r="F19" s="1027"/>
      <c r="G19" s="1027"/>
      <c r="H19" s="1027"/>
      <c r="I19" s="1027"/>
      <c r="J19" s="1027"/>
      <c r="K19" s="1027"/>
      <c r="L19" s="1027"/>
    </row>
    <row r="20" spans="1:12" ht="20.100000000000001" customHeight="1">
      <c r="A20" s="1027"/>
      <c r="D20" s="1027" t="str">
        <f>入力シート!D7</f>
        <v>☆☆機械設備工事</v>
      </c>
      <c r="E20" s="1027"/>
      <c r="F20" s="1027"/>
      <c r="G20" s="1027"/>
      <c r="H20" s="1027"/>
      <c r="I20" s="1027"/>
      <c r="J20" s="1027"/>
      <c r="K20" s="1027"/>
      <c r="L20" s="1027"/>
    </row>
    <row r="21" spans="1:12" ht="20.100000000000001" customHeight="1">
      <c r="A21" s="1027"/>
      <c r="B21" s="1027"/>
      <c r="C21" s="1027"/>
      <c r="D21" s="1027"/>
      <c r="E21" s="1027"/>
      <c r="F21" s="1027"/>
      <c r="G21" s="1027"/>
      <c r="H21" s="1027"/>
      <c r="I21" s="1027"/>
      <c r="J21" s="1027"/>
      <c r="K21" s="1027"/>
      <c r="L21" s="1027"/>
    </row>
    <row r="22" spans="1:12" ht="20.100000000000001" customHeight="1">
      <c r="A22" s="1027"/>
      <c r="B22" s="1027" t="s">
        <v>583</v>
      </c>
      <c r="C22" s="1027" t="s">
        <v>384</v>
      </c>
      <c r="D22" s="1035" t="s">
        <v>286</v>
      </c>
      <c r="E22" s="2483">
        <f>入力シート!D9</f>
        <v>45018</v>
      </c>
      <c r="F22" s="2483"/>
      <c r="G22" s="2483"/>
      <c r="H22" s="1027"/>
      <c r="I22" s="1027"/>
      <c r="J22" s="1027"/>
      <c r="K22" s="1027"/>
      <c r="L22" s="1027"/>
    </row>
    <row r="23" spans="1:12" ht="20.100000000000001" customHeight="1">
      <c r="A23" s="1027"/>
      <c r="B23" s="1027"/>
      <c r="C23" s="1027"/>
      <c r="D23" s="1035" t="s">
        <v>287</v>
      </c>
      <c r="E23" s="2483">
        <f>入力シート!D10</f>
        <v>45731</v>
      </c>
      <c r="F23" s="2483"/>
      <c r="G23" s="2483"/>
      <c r="H23" s="1027"/>
      <c r="I23" s="1027"/>
      <c r="J23" s="1027"/>
      <c r="K23" s="1027"/>
      <c r="L23" s="1027"/>
    </row>
    <row r="24" spans="1:12" ht="20.100000000000001" customHeight="1">
      <c r="A24" s="1027"/>
      <c r="B24" s="1027"/>
      <c r="C24" s="1027"/>
      <c r="D24" s="1035"/>
      <c r="E24" s="1027"/>
      <c r="F24" s="1027"/>
      <c r="G24" s="1027"/>
      <c r="H24" s="1027"/>
      <c r="I24" s="1027"/>
      <c r="J24" s="1027"/>
      <c r="K24" s="1027"/>
      <c r="L24" s="1027"/>
    </row>
    <row r="25" spans="1:12" ht="20.100000000000001" customHeight="1">
      <c r="A25" s="1027"/>
      <c r="B25" s="1027" t="s">
        <v>293</v>
      </c>
      <c r="C25" s="1027" t="s">
        <v>384</v>
      </c>
      <c r="D25" s="1035">
        <v>1</v>
      </c>
      <c r="E25" s="1027" t="s">
        <v>1182</v>
      </c>
      <c r="F25" s="1027"/>
      <c r="G25" s="1027"/>
      <c r="H25" s="1027"/>
      <c r="I25" s="1027"/>
      <c r="J25" s="1027"/>
      <c r="K25" s="1027"/>
      <c r="L25" s="1027"/>
    </row>
    <row r="26" spans="1:12" ht="20.100000000000001" customHeight="1">
      <c r="A26" s="1027"/>
      <c r="B26" s="1027"/>
      <c r="C26" s="1027"/>
      <c r="D26" s="1035">
        <v>2</v>
      </c>
      <c r="E26" s="1027" t="s">
        <v>294</v>
      </c>
      <c r="F26" s="1027"/>
      <c r="G26" s="1027"/>
      <c r="H26" s="1027"/>
      <c r="I26" s="1027"/>
      <c r="J26" s="1027"/>
      <c r="K26" s="1027"/>
      <c r="L26" s="1027"/>
    </row>
    <row r="27" spans="1:12" ht="20.100000000000001" customHeight="1">
      <c r="A27" s="1027"/>
      <c r="B27" s="1027"/>
      <c r="C27" s="1027"/>
      <c r="D27" s="1035">
        <v>3</v>
      </c>
      <c r="E27" s="1027" t="s">
        <v>1180</v>
      </c>
      <c r="F27" s="1027"/>
      <c r="G27" s="1027"/>
      <c r="H27" s="1027"/>
      <c r="I27" s="1027"/>
      <c r="J27" s="1027"/>
      <c r="K27" s="1027"/>
      <c r="L27" s="1027"/>
    </row>
    <row r="28" spans="1:12" ht="20.100000000000001" customHeight="1">
      <c r="A28" s="1036"/>
      <c r="B28" s="1027"/>
      <c r="C28" s="1027"/>
      <c r="D28" s="1037">
        <v>4</v>
      </c>
      <c r="E28" s="961" t="s">
        <v>1356</v>
      </c>
      <c r="F28" s="1027"/>
      <c r="G28" s="1027"/>
      <c r="H28" s="1027"/>
      <c r="I28" s="1027"/>
      <c r="J28" s="1027"/>
      <c r="K28" s="1027"/>
      <c r="L28" s="1027"/>
    </row>
    <row r="29" spans="1:12" ht="20.100000000000001" customHeight="1">
      <c r="A29" s="1036"/>
      <c r="B29" s="1027"/>
      <c r="C29" s="1027"/>
      <c r="D29" s="1037"/>
      <c r="E29" s="961" t="s">
        <v>1357</v>
      </c>
      <c r="F29" s="1027"/>
      <c r="G29" s="1027"/>
      <c r="H29" s="1027"/>
      <c r="I29" s="1027"/>
      <c r="J29" s="1027"/>
      <c r="K29" s="1027"/>
      <c r="L29" s="1027"/>
    </row>
    <row r="30" spans="1:12" ht="20.100000000000001" customHeight="1">
      <c r="A30" s="1036"/>
      <c r="B30" s="1027"/>
      <c r="C30" s="1027"/>
      <c r="D30" s="1037"/>
      <c r="E30" s="961"/>
      <c r="F30" s="1027"/>
      <c r="G30" s="1027"/>
      <c r="H30" s="1027"/>
      <c r="I30" s="1027"/>
      <c r="J30" s="1027"/>
      <c r="K30" s="1027"/>
      <c r="L30" s="1027"/>
    </row>
    <row r="31" spans="1:12" ht="20.100000000000001" customHeight="1">
      <c r="A31" s="1036"/>
      <c r="B31" s="1027"/>
      <c r="C31" s="1029"/>
      <c r="D31" s="1037"/>
      <c r="E31" s="1038"/>
      <c r="F31" s="1027"/>
      <c r="G31" s="1027"/>
      <c r="H31" s="1027"/>
      <c r="I31" s="1027"/>
      <c r="J31" s="1027"/>
      <c r="K31" s="1027"/>
      <c r="L31" s="1027"/>
    </row>
    <row r="32" spans="1:12" ht="15" customHeight="1">
      <c r="A32" s="1036"/>
      <c r="B32" s="1027"/>
      <c r="C32" s="1029"/>
      <c r="D32" s="1039" t="s">
        <v>1558</v>
      </c>
      <c r="E32" s="1040" t="s">
        <v>1822</v>
      </c>
      <c r="F32" s="1040"/>
      <c r="G32" s="1040"/>
      <c r="H32" s="1040"/>
      <c r="I32" s="1040"/>
      <c r="J32" s="1040"/>
      <c r="K32" s="1040"/>
      <c r="L32" s="1040"/>
    </row>
    <row r="33" spans="1:16" ht="15" customHeight="1">
      <c r="A33" s="1036"/>
      <c r="B33" s="1027"/>
      <c r="C33" s="1027"/>
      <c r="D33" s="1041" t="s">
        <v>245</v>
      </c>
      <c r="E33" s="2480" t="s">
        <v>1559</v>
      </c>
      <c r="F33" s="2480"/>
      <c r="G33" s="2480"/>
      <c r="H33" s="2480"/>
      <c r="I33" s="2480"/>
      <c r="J33" s="2480"/>
      <c r="K33" s="2480"/>
      <c r="L33" s="2480"/>
    </row>
    <row r="34" spans="1:16" ht="15" customHeight="1">
      <c r="A34" s="1036"/>
      <c r="B34" s="1027"/>
      <c r="C34" s="1027"/>
      <c r="D34" s="1039"/>
      <c r="E34" s="1040" t="s">
        <v>1560</v>
      </c>
      <c r="F34" s="1040"/>
      <c r="G34" s="1040"/>
      <c r="H34" s="1040"/>
      <c r="I34" s="1040"/>
      <c r="J34" s="1040"/>
      <c r="K34" s="1040"/>
      <c r="L34" s="1040"/>
    </row>
    <row r="35" spans="1:16" ht="15" customHeight="1">
      <c r="A35" s="1036"/>
      <c r="B35" s="1027"/>
      <c r="C35" s="1027"/>
      <c r="D35" s="1039" t="s">
        <v>1561</v>
      </c>
      <c r="E35" s="1040" t="s">
        <v>1562</v>
      </c>
      <c r="F35" s="1040"/>
      <c r="G35" s="1040"/>
      <c r="H35" s="1040"/>
      <c r="I35" s="1040"/>
      <c r="J35" s="1040"/>
      <c r="K35" s="1040"/>
      <c r="L35" s="1040"/>
    </row>
    <row r="36" spans="1:16">
      <c r="A36" s="1042"/>
      <c r="D36" s="1043" t="s">
        <v>1563</v>
      </c>
      <c r="E36" s="1044" t="s">
        <v>1358</v>
      </c>
    </row>
    <row r="37" spans="1:16">
      <c r="A37" s="1042"/>
      <c r="D37" s="1045"/>
    </row>
    <row r="38" spans="1:16">
      <c r="A38" s="1042"/>
    </row>
    <row r="39" spans="1:16">
      <c r="A39" s="1042"/>
      <c r="G39" s="1046"/>
      <c r="H39" s="1046"/>
      <c r="I39" s="1047"/>
      <c r="J39" s="1047"/>
      <c r="K39" s="1047"/>
      <c r="L39" s="1047"/>
      <c r="M39" s="1047"/>
      <c r="N39" s="1047"/>
      <c r="O39" s="1047"/>
      <c r="P39" s="1047"/>
    </row>
    <row r="40" spans="1:16">
      <c r="A40" s="1042"/>
    </row>
    <row r="41" spans="1:16">
      <c r="A41" s="1042"/>
    </row>
    <row r="42" spans="1:16">
      <c r="A42" s="1042"/>
    </row>
    <row r="43" spans="1:16">
      <c r="A43" s="1042"/>
    </row>
    <row r="44" spans="1:16">
      <c r="A44" s="1042"/>
    </row>
    <row r="45" spans="1:16">
      <c r="A45" s="1042"/>
    </row>
    <row r="46" spans="1:16">
      <c r="A46" s="1042"/>
    </row>
    <row r="47" spans="1:16">
      <c r="A47" s="1042"/>
    </row>
    <row r="48" spans="1:16">
      <c r="A48" s="1042"/>
    </row>
    <row r="49" spans="1:1">
      <c r="A49" s="1042"/>
    </row>
    <row r="50" spans="1:1">
      <c r="A50" s="1042"/>
    </row>
    <row r="51" spans="1:1">
      <c r="A51" s="1042"/>
    </row>
    <row r="52" spans="1:1">
      <c r="A52" s="1042"/>
    </row>
    <row r="53" spans="1:1">
      <c r="A53" s="1042"/>
    </row>
    <row r="54" spans="1:1">
      <c r="A54" s="1042"/>
    </row>
    <row r="55" spans="1:1">
      <c r="A55" s="1042"/>
    </row>
    <row r="56" spans="1:1">
      <c r="A56" s="1042"/>
    </row>
    <row r="57" spans="1:1">
      <c r="A57" s="1042"/>
    </row>
    <row r="58" spans="1:1">
      <c r="A58" s="1042"/>
    </row>
    <row r="59" spans="1:1">
      <c r="A59" s="1042"/>
    </row>
  </sheetData>
  <mergeCells count="6">
    <mergeCell ref="E33:L33"/>
    <mergeCell ref="J6:L6"/>
    <mergeCell ref="A13:L13"/>
    <mergeCell ref="A17:L17"/>
    <mergeCell ref="E22:G22"/>
    <mergeCell ref="E23:G23"/>
  </mergeCells>
  <phoneticPr fontId="13"/>
  <pageMargins left="0.98425196850393704" right="0.78740157480314965" top="0.59055118110236227" bottom="0.98425196850393704" header="0.51181102362204722" footer="0.51181102362204722"/>
  <pageSetup paperSize="9" orientation="portrait" blackAndWhite="1"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59"/>
  <sheetViews>
    <sheetView view="pageBreakPreview" zoomScale="80" zoomScaleNormal="100" zoomScaleSheetLayoutView="80" workbookViewId="0">
      <selection activeCell="J9" sqref="J9"/>
    </sheetView>
  </sheetViews>
  <sheetFormatPr defaultRowHeight="13.5"/>
  <cols>
    <col min="1" max="1" width="18.625" style="1426" customWidth="1"/>
    <col min="2" max="2" width="11.625" style="1426" customWidth="1"/>
    <col min="3" max="3" width="10.625" style="1426" customWidth="1"/>
    <col min="4" max="5" width="8.625" style="1426" customWidth="1"/>
    <col min="6" max="6" width="10.625" style="1426" customWidth="1"/>
    <col min="7" max="8" width="11.625" style="1426" customWidth="1"/>
    <col min="9" max="9" width="4.625" style="1426" customWidth="1"/>
    <col min="10" max="11" width="10.625" style="1426" customWidth="1"/>
    <col min="12" max="17" width="12.625" style="1426" customWidth="1"/>
    <col min="18" max="16384" width="9" style="1426"/>
  </cols>
  <sheetData>
    <row r="1" spans="1:17" s="1424" customFormat="1">
      <c r="A1" s="1423"/>
      <c r="I1" s="1425"/>
    </row>
    <row r="2" spans="1:17" ht="18.75">
      <c r="A2" s="2516" t="s">
        <v>149</v>
      </c>
      <c r="B2" s="2516"/>
      <c r="C2" s="2516"/>
      <c r="D2" s="2516"/>
      <c r="E2" s="2516"/>
      <c r="F2" s="2516"/>
      <c r="G2" s="2516"/>
      <c r="H2" s="2516"/>
      <c r="I2" s="2516"/>
      <c r="J2" s="2516"/>
      <c r="K2" s="2516"/>
      <c r="L2" s="2516"/>
      <c r="M2" s="2516"/>
      <c r="N2" s="2516"/>
      <c r="O2" s="2516"/>
      <c r="P2" s="2516"/>
      <c r="Q2" s="2516"/>
    </row>
    <row r="3" spans="1:17" ht="18" customHeight="1">
      <c r="Q3" s="1427"/>
    </row>
    <row r="4" spans="1:17">
      <c r="A4" s="1428" t="s">
        <v>150</v>
      </c>
      <c r="B4" s="1429" t="str">
        <f>入力シート!D6</f>
        <v>○○流域下水道事業</v>
      </c>
      <c r="C4" s="1429"/>
      <c r="D4" s="1429"/>
      <c r="E4" s="1429"/>
      <c r="F4" s="1429"/>
      <c r="G4" s="1429"/>
      <c r="H4" s="1430"/>
      <c r="J4" s="2484" t="s">
        <v>1881</v>
      </c>
      <c r="K4" s="2485"/>
      <c r="L4" s="1429" t="str">
        <f>入力シート!D14</f>
        <v>株式会社□□製作所</v>
      </c>
      <c r="M4" s="1429"/>
      <c r="N4" s="1429"/>
      <c r="O4" s="1429"/>
      <c r="P4" s="1429"/>
      <c r="Q4" s="1430"/>
    </row>
    <row r="5" spans="1:17">
      <c r="A5" s="1431"/>
      <c r="B5" s="1432" t="str">
        <f>入力シート!D7</f>
        <v>☆☆機械設備工事</v>
      </c>
      <c r="C5" s="1432"/>
      <c r="D5" s="1432"/>
      <c r="E5" s="1432"/>
      <c r="F5" s="1432"/>
      <c r="G5" s="1432"/>
      <c r="H5" s="1433"/>
      <c r="J5" s="2486" t="s">
        <v>151</v>
      </c>
      <c r="K5" s="2487"/>
      <c r="L5" s="1434" t="str">
        <f>入力シート!D16</f>
        <v>福岡県大野城市白木原＊丁目＊番地＊号</v>
      </c>
      <c r="M5" s="1434"/>
      <c r="N5" s="1434"/>
      <c r="O5" s="1434"/>
      <c r="P5" s="1434"/>
      <c r="Q5" s="1435"/>
    </row>
    <row r="6" spans="1:17">
      <c r="A6" s="1436" t="s">
        <v>152</v>
      </c>
      <c r="B6" s="1434" t="str">
        <f>入力シート!D8</f>
        <v>○○川浄化センター（□□ポンプ場）</v>
      </c>
      <c r="C6" s="1434"/>
      <c r="D6" s="1434"/>
      <c r="E6" s="1434"/>
      <c r="F6" s="1434"/>
      <c r="G6" s="1434"/>
      <c r="H6" s="1435"/>
      <c r="J6" s="2488" t="s">
        <v>1699</v>
      </c>
      <c r="K6" s="2487"/>
      <c r="L6" s="1434" t="str">
        <f>入力シート!D18</f>
        <v>代表取締役　福岡　太郎</v>
      </c>
      <c r="M6" s="1434"/>
      <c r="N6" s="1434"/>
      <c r="O6" s="1434"/>
      <c r="P6" s="1434"/>
      <c r="Q6" s="1437"/>
    </row>
    <row r="7" spans="1:17">
      <c r="A7" s="1431"/>
      <c r="B7" s="1434"/>
      <c r="C7" s="1434"/>
      <c r="D7" s="1434"/>
      <c r="E7" s="1434"/>
      <c r="F7" s="1434"/>
      <c r="G7" s="1434"/>
      <c r="H7" s="1435"/>
      <c r="J7" s="2489" t="s">
        <v>327</v>
      </c>
      <c r="K7" s="2490"/>
      <c r="L7" s="1432" t="str">
        <f>入力シート!D17</f>
        <v>012-345-6789</v>
      </c>
      <c r="M7" s="1432"/>
      <c r="N7" s="1432"/>
      <c r="O7" s="1432"/>
      <c r="P7" s="1432"/>
      <c r="Q7" s="1438"/>
    </row>
    <row r="8" spans="1:17" ht="16.5" customHeight="1">
      <c r="A8" s="1439" t="s">
        <v>153</v>
      </c>
      <c r="B8" s="2508">
        <f>入力シート!D9</f>
        <v>45018</v>
      </c>
      <c r="C8" s="2509"/>
      <c r="D8" s="2509"/>
      <c r="E8" s="1440" t="s">
        <v>328</v>
      </c>
      <c r="F8" s="2509">
        <f>入力シート!D10</f>
        <v>45731</v>
      </c>
      <c r="G8" s="2509"/>
      <c r="H8" s="2510"/>
      <c r="J8" s="2506" t="s">
        <v>1882</v>
      </c>
      <c r="K8" s="2490"/>
      <c r="L8" s="1441">
        <f>ROUNDDOWN(入力シート!D12,-3)/1000</f>
        <v>123456</v>
      </c>
      <c r="M8" s="1442" t="s">
        <v>154</v>
      </c>
      <c r="N8" s="2499" t="s">
        <v>155</v>
      </c>
      <c r="O8" s="2500"/>
      <c r="P8" s="1443" t="str">
        <f>IF(入力シート!$B$19="〇",入力シート!$D$19,IF(入力シート!$B$28="〇",入力シート!$D$28,""))</f>
        <v>福岡　次郎</v>
      </c>
      <c r="Q8" s="1444"/>
    </row>
    <row r="10" spans="1:17" ht="18" customHeight="1">
      <c r="A10" s="1445" t="s">
        <v>156</v>
      </c>
    </row>
    <row r="11" spans="1:17">
      <c r="A11" s="2514" t="s">
        <v>157</v>
      </c>
      <c r="B11" s="1429"/>
      <c r="C11" s="1430"/>
      <c r="D11" s="2502" t="s">
        <v>158</v>
      </c>
      <c r="E11" s="2485"/>
      <c r="F11" s="1429"/>
      <c r="G11" s="1429"/>
      <c r="H11" s="1429"/>
      <c r="I11" s="1429"/>
      <c r="J11" s="1430"/>
      <c r="K11" s="2502" t="s">
        <v>159</v>
      </c>
      <c r="L11" s="2485"/>
      <c r="M11" s="1429"/>
      <c r="N11" s="1429"/>
      <c r="O11" s="1430"/>
      <c r="P11" s="2504" t="s">
        <v>160</v>
      </c>
      <c r="Q11" s="2505"/>
    </row>
    <row r="12" spans="1:17">
      <c r="A12" s="2515"/>
      <c r="B12" s="1432"/>
      <c r="C12" s="1433"/>
      <c r="D12" s="2489"/>
      <c r="E12" s="2490"/>
      <c r="F12" s="1432"/>
      <c r="G12" s="1432"/>
      <c r="H12" s="1432"/>
      <c r="I12" s="1432"/>
      <c r="J12" s="1433"/>
      <c r="K12" s="2489"/>
      <c r="L12" s="2490"/>
      <c r="M12" s="1432"/>
      <c r="N12" s="1432"/>
      <c r="O12" s="1433"/>
      <c r="P12" s="2489" t="s">
        <v>161</v>
      </c>
      <c r="Q12" s="2490"/>
    </row>
    <row r="13" spans="1:17">
      <c r="A13" s="1434"/>
      <c r="B13" s="1434"/>
      <c r="C13" s="1434"/>
      <c r="D13" s="1434"/>
      <c r="E13" s="1434"/>
      <c r="F13" s="1434"/>
      <c r="G13" s="1434"/>
      <c r="H13" s="1434"/>
      <c r="I13" s="1434"/>
      <c r="J13" s="1434"/>
      <c r="K13" s="1434"/>
      <c r="L13" s="1434"/>
      <c r="M13" s="1434"/>
      <c r="N13" s="1434"/>
      <c r="O13" s="1434"/>
      <c r="P13" s="1434"/>
      <c r="Q13" s="1434"/>
    </row>
    <row r="14" spans="1:17" ht="18" customHeight="1">
      <c r="A14" s="1445" t="s">
        <v>162</v>
      </c>
    </row>
    <row r="15" spans="1:17">
      <c r="A15" s="2502" t="s">
        <v>163</v>
      </c>
      <c r="B15" s="2485"/>
      <c r="C15" s="2501" t="s">
        <v>164</v>
      </c>
      <c r="D15" s="2499"/>
      <c r="E15" s="2499"/>
      <c r="F15" s="2500"/>
      <c r="G15" s="2501" t="s">
        <v>227</v>
      </c>
      <c r="H15" s="2499"/>
      <c r="I15" s="2499"/>
      <c r="J15" s="2499"/>
      <c r="K15" s="2499"/>
      <c r="L15" s="2499"/>
      <c r="M15" s="2499"/>
      <c r="N15" s="2499"/>
      <c r="O15" s="2499"/>
      <c r="P15" s="2499"/>
      <c r="Q15" s="2500"/>
    </row>
    <row r="16" spans="1:17">
      <c r="A16" s="2486"/>
      <c r="B16" s="2487"/>
      <c r="C16" s="2502" t="s">
        <v>228</v>
      </c>
      <c r="D16" s="2485"/>
      <c r="E16" s="2502" t="s">
        <v>229</v>
      </c>
      <c r="F16" s="2485"/>
      <c r="G16" s="2502" t="s">
        <v>230</v>
      </c>
      <c r="H16" s="2485"/>
      <c r="I16" s="2502" t="s">
        <v>715</v>
      </c>
      <c r="J16" s="2503"/>
      <c r="K16" s="2485"/>
      <c r="L16" s="2484" t="s">
        <v>231</v>
      </c>
      <c r="M16" s="2485"/>
      <c r="N16" s="2502" t="s">
        <v>232</v>
      </c>
      <c r="O16" s="2485"/>
      <c r="P16" s="2502" t="s">
        <v>233</v>
      </c>
      <c r="Q16" s="2485"/>
    </row>
    <row r="17" spans="1:17">
      <c r="A17" s="2489"/>
      <c r="B17" s="2490"/>
      <c r="C17" s="2489"/>
      <c r="D17" s="2490"/>
      <c r="E17" s="2489"/>
      <c r="F17" s="2490"/>
      <c r="G17" s="2489"/>
      <c r="H17" s="2490"/>
      <c r="I17" s="2489" t="s">
        <v>148</v>
      </c>
      <c r="J17" s="2507"/>
      <c r="K17" s="2490"/>
      <c r="L17" s="2517" t="s">
        <v>234</v>
      </c>
      <c r="M17" s="2518"/>
      <c r="N17" s="2517" t="s">
        <v>234</v>
      </c>
      <c r="O17" s="2518"/>
      <c r="P17" s="2517" t="s">
        <v>234</v>
      </c>
      <c r="Q17" s="2518"/>
    </row>
    <row r="18" spans="1:17" s="1423" customFormat="1" ht="12">
      <c r="A18" s="1446" t="s">
        <v>235</v>
      </c>
      <c r="B18" s="1447"/>
      <c r="C18" s="2493"/>
      <c r="D18" s="2494"/>
      <c r="E18" s="1448" t="s">
        <v>236</v>
      </c>
      <c r="F18" s="1447"/>
      <c r="G18" s="1449" t="s">
        <v>237</v>
      </c>
      <c r="H18" s="1450"/>
      <c r="I18" s="2519"/>
      <c r="J18" s="2520"/>
      <c r="K18" s="2521"/>
      <c r="L18" s="2493"/>
      <c r="M18" s="2494"/>
      <c r="N18" s="2493"/>
      <c r="O18" s="2494"/>
      <c r="P18" s="2493"/>
      <c r="Q18" s="2494"/>
    </row>
    <row r="19" spans="1:17" s="1423" customFormat="1" ht="12">
      <c r="A19" s="1446"/>
      <c r="B19" s="1447"/>
      <c r="C19" s="2495"/>
      <c r="D19" s="2496"/>
      <c r="E19" s="1448" t="s">
        <v>238</v>
      </c>
      <c r="F19" s="1447"/>
      <c r="G19" s="1451" t="s">
        <v>329</v>
      </c>
      <c r="H19" s="1452"/>
      <c r="I19" s="2522"/>
      <c r="J19" s="2523"/>
      <c r="K19" s="2524"/>
      <c r="L19" s="2495"/>
      <c r="M19" s="2496"/>
      <c r="N19" s="2495"/>
      <c r="O19" s="2496"/>
      <c r="P19" s="2495"/>
      <c r="Q19" s="2496"/>
    </row>
    <row r="20" spans="1:17" s="1423" customFormat="1" ht="12">
      <c r="A20" s="1446"/>
      <c r="B20" s="1447"/>
      <c r="C20" s="2495"/>
      <c r="D20" s="2496"/>
      <c r="E20" s="1448" t="s">
        <v>239</v>
      </c>
      <c r="F20" s="1447"/>
      <c r="G20" s="1451" t="s">
        <v>240</v>
      </c>
      <c r="H20" s="1452"/>
      <c r="I20" s="2522"/>
      <c r="J20" s="2523"/>
      <c r="K20" s="2524"/>
      <c r="L20" s="2495"/>
      <c r="M20" s="2496"/>
      <c r="N20" s="2495"/>
      <c r="O20" s="2496"/>
      <c r="P20" s="2495"/>
      <c r="Q20" s="2496"/>
    </row>
    <row r="21" spans="1:17" s="1423" customFormat="1" ht="12">
      <c r="A21" s="1453"/>
      <c r="B21" s="1454"/>
      <c r="C21" s="2497"/>
      <c r="D21" s="2498"/>
      <c r="E21" s="1455" t="s">
        <v>245</v>
      </c>
      <c r="F21" s="1454"/>
      <c r="G21" s="1453" t="s">
        <v>245</v>
      </c>
      <c r="H21" s="1454"/>
      <c r="I21" s="2491"/>
      <c r="J21" s="2525"/>
      <c r="K21" s="2492"/>
      <c r="L21" s="2497"/>
      <c r="M21" s="2498"/>
      <c r="N21" s="2497"/>
      <c r="O21" s="2498"/>
      <c r="P21" s="2497"/>
      <c r="Q21" s="2498"/>
    </row>
    <row r="22" spans="1:17" s="1423" customFormat="1" ht="12">
      <c r="A22" s="1446" t="s">
        <v>241</v>
      </c>
      <c r="B22" s="1447"/>
      <c r="C22" s="1448" t="s">
        <v>242</v>
      </c>
      <c r="D22" s="1456"/>
      <c r="E22" s="1448" t="s">
        <v>243</v>
      </c>
      <c r="F22" s="1447"/>
      <c r="G22" s="1449" t="s">
        <v>237</v>
      </c>
      <c r="H22" s="1450"/>
      <c r="I22" s="2493"/>
      <c r="J22" s="2511"/>
      <c r="K22" s="2494"/>
      <c r="L22" s="1448"/>
      <c r="M22" s="1456"/>
      <c r="N22" s="1448"/>
      <c r="O22" s="1456"/>
      <c r="P22" s="1448"/>
      <c r="Q22" s="1447"/>
    </row>
    <row r="23" spans="1:17" s="1423" customFormat="1" ht="12">
      <c r="A23" s="1446"/>
      <c r="B23" s="1447"/>
      <c r="C23" s="1448" t="s">
        <v>330</v>
      </c>
      <c r="D23" s="1447"/>
      <c r="E23" s="1448" t="s">
        <v>238</v>
      </c>
      <c r="F23" s="1447"/>
      <c r="G23" s="1451" t="s">
        <v>244</v>
      </c>
      <c r="H23" s="1452"/>
      <c r="I23" s="2495"/>
      <c r="J23" s="2512"/>
      <c r="K23" s="2496"/>
      <c r="L23" s="1448"/>
      <c r="M23" s="1447"/>
      <c r="N23" s="1448"/>
      <c r="O23" s="1447"/>
      <c r="P23" s="1448"/>
      <c r="Q23" s="1447"/>
    </row>
    <row r="24" spans="1:17" s="1423" customFormat="1" ht="12">
      <c r="A24" s="1446"/>
      <c r="B24" s="1447"/>
      <c r="C24" s="1448" t="s">
        <v>712</v>
      </c>
      <c r="D24" s="1447"/>
      <c r="E24" s="1448" t="s">
        <v>246</v>
      </c>
      <c r="F24" s="1447"/>
      <c r="G24" s="1451" t="s">
        <v>240</v>
      </c>
      <c r="H24" s="1452"/>
      <c r="I24" s="2495"/>
      <c r="J24" s="2512"/>
      <c r="K24" s="2496"/>
      <c r="L24" s="1448"/>
      <c r="M24" s="1447"/>
      <c r="N24" s="1448"/>
      <c r="O24" s="1447"/>
      <c r="P24" s="1448"/>
      <c r="Q24" s="1447"/>
    </row>
    <row r="25" spans="1:17" s="1423" customFormat="1" ht="12">
      <c r="A25" s="1453"/>
      <c r="B25" s="1454"/>
      <c r="C25" s="1455" t="s">
        <v>245</v>
      </c>
      <c r="D25" s="1454"/>
      <c r="E25" s="1455" t="s">
        <v>245</v>
      </c>
      <c r="F25" s="1454"/>
      <c r="G25" s="1453" t="s">
        <v>245</v>
      </c>
      <c r="H25" s="1454"/>
      <c r="I25" s="2497"/>
      <c r="J25" s="2513"/>
      <c r="K25" s="2498"/>
      <c r="L25" s="2491" t="s">
        <v>247</v>
      </c>
      <c r="M25" s="2492"/>
      <c r="N25" s="2491" t="s">
        <v>247</v>
      </c>
      <c r="O25" s="2492"/>
      <c r="P25" s="2491" t="s">
        <v>247</v>
      </c>
      <c r="Q25" s="2492"/>
    </row>
    <row r="26" spans="1:17" s="1423" customFormat="1" ht="12">
      <c r="A26" s="1446" t="s">
        <v>248</v>
      </c>
      <c r="B26" s="1447"/>
      <c r="C26" s="1448" t="s">
        <v>242</v>
      </c>
      <c r="D26" s="1456"/>
      <c r="E26" s="1448" t="s">
        <v>243</v>
      </c>
      <c r="F26" s="1447"/>
      <c r="G26" s="1449" t="s">
        <v>237</v>
      </c>
      <c r="H26" s="1450"/>
      <c r="I26" s="2493"/>
      <c r="J26" s="2511"/>
      <c r="K26" s="2494"/>
      <c r="L26" s="1448"/>
      <c r="M26" s="1456"/>
      <c r="N26" s="1448"/>
      <c r="O26" s="1456"/>
      <c r="P26" s="1448"/>
      <c r="Q26" s="1447"/>
    </row>
    <row r="27" spans="1:17" s="1423" customFormat="1" ht="12">
      <c r="A27" s="1446"/>
      <c r="B27" s="1447"/>
      <c r="C27" s="1448" t="s">
        <v>330</v>
      </c>
      <c r="D27" s="1447"/>
      <c r="E27" s="1448" t="s">
        <v>238</v>
      </c>
      <c r="F27" s="1447"/>
      <c r="G27" s="1451" t="s">
        <v>244</v>
      </c>
      <c r="H27" s="1452"/>
      <c r="I27" s="2495"/>
      <c r="J27" s="2512"/>
      <c r="K27" s="2496"/>
      <c r="L27" s="1448"/>
      <c r="M27" s="1447"/>
      <c r="N27" s="1448"/>
      <c r="O27" s="1447"/>
      <c r="P27" s="1448"/>
      <c r="Q27" s="1447"/>
    </row>
    <row r="28" spans="1:17" s="1423" customFormat="1" ht="12">
      <c r="A28" s="1446"/>
      <c r="B28" s="1447"/>
      <c r="C28" s="1448" t="s">
        <v>712</v>
      </c>
      <c r="D28" s="1447"/>
      <c r="E28" s="1448" t="s">
        <v>246</v>
      </c>
      <c r="F28" s="1447"/>
      <c r="G28" s="1451" t="s">
        <v>240</v>
      </c>
      <c r="H28" s="1452"/>
      <c r="I28" s="2495"/>
      <c r="J28" s="2512"/>
      <c r="K28" s="2496"/>
      <c r="L28" s="1448"/>
      <c r="M28" s="1447"/>
      <c r="N28" s="1448"/>
      <c r="O28" s="1447"/>
      <c r="P28" s="1448"/>
      <c r="Q28" s="1447"/>
    </row>
    <row r="29" spans="1:17" s="1423" customFormat="1" ht="12">
      <c r="A29" s="1453"/>
      <c r="B29" s="1454"/>
      <c r="C29" s="1455" t="s">
        <v>245</v>
      </c>
      <c r="D29" s="1454"/>
      <c r="E29" s="1455" t="s">
        <v>245</v>
      </c>
      <c r="F29" s="1454"/>
      <c r="G29" s="1453" t="s">
        <v>245</v>
      </c>
      <c r="H29" s="1454"/>
      <c r="I29" s="2497"/>
      <c r="J29" s="2513"/>
      <c r="K29" s="2498"/>
      <c r="L29" s="2491" t="s">
        <v>247</v>
      </c>
      <c r="M29" s="2492"/>
      <c r="N29" s="2491" t="s">
        <v>247</v>
      </c>
      <c r="O29" s="2492"/>
      <c r="P29" s="2491" t="s">
        <v>247</v>
      </c>
      <c r="Q29" s="2492"/>
    </row>
    <row r="30" spans="1:17" s="1423" customFormat="1" ht="12">
      <c r="A30" s="1446" t="s">
        <v>249</v>
      </c>
      <c r="B30" s="1447"/>
      <c r="C30" s="2493"/>
      <c r="D30" s="2511"/>
      <c r="E30" s="2511"/>
      <c r="F30" s="2494"/>
      <c r="G30" s="1449" t="s">
        <v>244</v>
      </c>
      <c r="H30" s="1450"/>
      <c r="I30" s="2493"/>
      <c r="J30" s="2511"/>
      <c r="K30" s="2494"/>
      <c r="L30" s="1448"/>
      <c r="M30" s="1456"/>
      <c r="N30" s="1448"/>
      <c r="O30" s="1456"/>
      <c r="P30" s="1448"/>
      <c r="Q30" s="1447"/>
    </row>
    <row r="31" spans="1:17" s="1423" customFormat="1" ht="12">
      <c r="A31" s="1446"/>
      <c r="B31" s="1447"/>
      <c r="C31" s="2495"/>
      <c r="D31" s="2512"/>
      <c r="E31" s="2512"/>
      <c r="F31" s="2496"/>
      <c r="G31" s="1451" t="s">
        <v>240</v>
      </c>
      <c r="H31" s="1452"/>
      <c r="I31" s="2495"/>
      <c r="J31" s="2512"/>
      <c r="K31" s="2496"/>
      <c r="L31" s="1448"/>
      <c r="M31" s="1447"/>
      <c r="N31" s="1448"/>
      <c r="O31" s="1447"/>
      <c r="P31" s="1448"/>
      <c r="Q31" s="1447"/>
    </row>
    <row r="32" spans="1:17" s="1423" customFormat="1" ht="12">
      <c r="A32" s="1446"/>
      <c r="B32" s="1447"/>
      <c r="C32" s="2495"/>
      <c r="D32" s="2512"/>
      <c r="E32" s="2512"/>
      <c r="F32" s="2496"/>
      <c r="G32" s="1451" t="s">
        <v>245</v>
      </c>
      <c r="H32" s="1452"/>
      <c r="I32" s="2495"/>
      <c r="J32" s="2512"/>
      <c r="K32" s="2496"/>
      <c r="L32" s="1448"/>
      <c r="M32" s="1447"/>
      <c r="N32" s="1448"/>
      <c r="O32" s="1447"/>
      <c r="P32" s="1448"/>
      <c r="Q32" s="1447"/>
    </row>
    <row r="33" spans="1:17" s="1423" customFormat="1" ht="12">
      <c r="A33" s="1453"/>
      <c r="B33" s="1454"/>
      <c r="C33" s="2497"/>
      <c r="D33" s="2513"/>
      <c r="E33" s="2513"/>
      <c r="F33" s="2498"/>
      <c r="G33" s="1453" t="s">
        <v>245</v>
      </c>
      <c r="H33" s="1454"/>
      <c r="I33" s="2497"/>
      <c r="J33" s="2513"/>
      <c r="K33" s="2498"/>
      <c r="L33" s="2491" t="s">
        <v>247</v>
      </c>
      <c r="M33" s="2492"/>
      <c r="N33" s="2491" t="s">
        <v>247</v>
      </c>
      <c r="O33" s="2492"/>
      <c r="P33" s="2491" t="s">
        <v>247</v>
      </c>
      <c r="Q33" s="2492"/>
    </row>
    <row r="34" spans="1:17" s="1423" customFormat="1" ht="12">
      <c r="A34" s="1446" t="s">
        <v>250</v>
      </c>
      <c r="B34" s="1447"/>
      <c r="C34" s="2493"/>
      <c r="D34" s="2511"/>
      <c r="E34" s="2511"/>
      <c r="F34" s="2494"/>
      <c r="G34" s="1449" t="s">
        <v>244</v>
      </c>
      <c r="H34" s="1450"/>
      <c r="I34" s="2493"/>
      <c r="J34" s="2511"/>
      <c r="K34" s="2494"/>
      <c r="L34" s="1448"/>
      <c r="M34" s="1456"/>
      <c r="N34" s="1448"/>
      <c r="O34" s="1456"/>
      <c r="P34" s="1448"/>
      <c r="Q34" s="1447"/>
    </row>
    <row r="35" spans="1:17" s="1423" customFormat="1" ht="12">
      <c r="A35" s="1446"/>
      <c r="B35" s="1447"/>
      <c r="C35" s="2495"/>
      <c r="D35" s="2512"/>
      <c r="E35" s="2512"/>
      <c r="F35" s="2496"/>
      <c r="G35" s="1451" t="s">
        <v>240</v>
      </c>
      <c r="H35" s="1452"/>
      <c r="I35" s="2495"/>
      <c r="J35" s="2512"/>
      <c r="K35" s="2496"/>
      <c r="L35" s="1448"/>
      <c r="M35" s="1447"/>
      <c r="N35" s="1448"/>
      <c r="O35" s="1447"/>
      <c r="P35" s="1448"/>
      <c r="Q35" s="1447"/>
    </row>
    <row r="36" spans="1:17" s="1423" customFormat="1" ht="12">
      <c r="A36" s="1446"/>
      <c r="B36" s="1447"/>
      <c r="C36" s="2495"/>
      <c r="D36" s="2512"/>
      <c r="E36" s="2512"/>
      <c r="F36" s="2496"/>
      <c r="G36" s="1451" t="s">
        <v>245</v>
      </c>
      <c r="H36" s="1452"/>
      <c r="I36" s="2495"/>
      <c r="J36" s="2512"/>
      <c r="K36" s="2496"/>
      <c r="L36" s="1448"/>
      <c r="M36" s="1447"/>
      <c r="N36" s="1448"/>
      <c r="O36" s="1447"/>
      <c r="P36" s="1448"/>
      <c r="Q36" s="1447"/>
    </row>
    <row r="37" spans="1:17" s="1423" customFormat="1" ht="12">
      <c r="A37" s="1453"/>
      <c r="B37" s="1454"/>
      <c r="C37" s="2497"/>
      <c r="D37" s="2513"/>
      <c r="E37" s="2513"/>
      <c r="F37" s="2498"/>
      <c r="G37" s="1453" t="s">
        <v>245</v>
      </c>
      <c r="H37" s="1454"/>
      <c r="I37" s="2497"/>
      <c r="J37" s="2513"/>
      <c r="K37" s="2498"/>
      <c r="L37" s="2491" t="s">
        <v>247</v>
      </c>
      <c r="M37" s="2492"/>
      <c r="N37" s="2491" t="s">
        <v>247</v>
      </c>
      <c r="O37" s="2492"/>
      <c r="P37" s="2491" t="s">
        <v>247</v>
      </c>
      <c r="Q37" s="2492"/>
    </row>
    <row r="38" spans="1:17" s="1423" customFormat="1" ht="12">
      <c r="A38" s="1446" t="s">
        <v>251</v>
      </c>
      <c r="B38" s="1447"/>
      <c r="C38" s="2493"/>
      <c r="D38" s="2511"/>
      <c r="E38" s="2511"/>
      <c r="F38" s="2494"/>
      <c r="G38" s="1449" t="s">
        <v>244</v>
      </c>
      <c r="H38" s="1450"/>
      <c r="I38" s="2493"/>
      <c r="J38" s="2511"/>
      <c r="K38" s="2494"/>
      <c r="L38" s="1448"/>
      <c r="M38" s="1456"/>
      <c r="N38" s="1448"/>
      <c r="O38" s="1456"/>
      <c r="P38" s="1448"/>
      <c r="Q38" s="1447"/>
    </row>
    <row r="39" spans="1:17" s="1423" customFormat="1" ht="12">
      <c r="A39" s="1446"/>
      <c r="B39" s="1447"/>
      <c r="C39" s="2495"/>
      <c r="D39" s="2512"/>
      <c r="E39" s="2512"/>
      <c r="F39" s="2496"/>
      <c r="G39" s="1451" t="s">
        <v>240</v>
      </c>
      <c r="H39" s="1452"/>
      <c r="I39" s="2495"/>
      <c r="J39" s="2512"/>
      <c r="K39" s="2496"/>
      <c r="L39" s="1448"/>
      <c r="M39" s="1447"/>
      <c r="N39" s="1448"/>
      <c r="O39" s="1447"/>
      <c r="P39" s="1448"/>
      <c r="Q39" s="1447"/>
    </row>
    <row r="40" spans="1:17" s="1423" customFormat="1" ht="12">
      <c r="A40" s="1446"/>
      <c r="B40" s="1447"/>
      <c r="C40" s="2495"/>
      <c r="D40" s="2512"/>
      <c r="E40" s="2512"/>
      <c r="F40" s="2496"/>
      <c r="G40" s="1451" t="s">
        <v>245</v>
      </c>
      <c r="H40" s="1452"/>
      <c r="I40" s="2495"/>
      <c r="J40" s="2512"/>
      <c r="K40" s="2496"/>
      <c r="L40" s="1448"/>
      <c r="M40" s="1447"/>
      <c r="N40" s="1448"/>
      <c r="O40" s="1447"/>
      <c r="P40" s="1448"/>
      <c r="Q40" s="1447"/>
    </row>
    <row r="41" spans="1:17" s="1423" customFormat="1" ht="12">
      <c r="A41" s="1453"/>
      <c r="B41" s="1454"/>
      <c r="C41" s="2497"/>
      <c r="D41" s="2513"/>
      <c r="E41" s="2513"/>
      <c r="F41" s="2498"/>
      <c r="G41" s="1453" t="s">
        <v>245</v>
      </c>
      <c r="H41" s="1454"/>
      <c r="I41" s="2497"/>
      <c r="J41" s="2513"/>
      <c r="K41" s="2498"/>
      <c r="L41" s="2491" t="s">
        <v>247</v>
      </c>
      <c r="M41" s="2492"/>
      <c r="N41" s="2491" t="s">
        <v>247</v>
      </c>
      <c r="O41" s="2492"/>
      <c r="P41" s="2491" t="s">
        <v>247</v>
      </c>
      <c r="Q41" s="2492"/>
    </row>
    <row r="42" spans="1:17" s="1423" customFormat="1" ht="12">
      <c r="A42" s="1446" t="s">
        <v>252</v>
      </c>
      <c r="B42" s="1447"/>
      <c r="C42" s="2493"/>
      <c r="D42" s="2511"/>
      <c r="E42" s="2511"/>
      <c r="F42" s="2494"/>
      <c r="G42" s="1449" t="s">
        <v>244</v>
      </c>
      <c r="H42" s="1450"/>
      <c r="I42" s="2493"/>
      <c r="J42" s="2511"/>
      <c r="K42" s="2494"/>
      <c r="L42" s="1448"/>
      <c r="M42" s="1456"/>
      <c r="N42" s="1448"/>
      <c r="O42" s="1456"/>
      <c r="P42" s="1448"/>
      <c r="Q42" s="1447"/>
    </row>
    <row r="43" spans="1:17" s="1423" customFormat="1" ht="12">
      <c r="A43" s="1446"/>
      <c r="B43" s="1447"/>
      <c r="C43" s="2495"/>
      <c r="D43" s="2512"/>
      <c r="E43" s="2512"/>
      <c r="F43" s="2496"/>
      <c r="G43" s="1451" t="s">
        <v>240</v>
      </c>
      <c r="H43" s="1452"/>
      <c r="I43" s="2495"/>
      <c r="J43" s="2512"/>
      <c r="K43" s="2496"/>
      <c r="L43" s="1448"/>
      <c r="M43" s="1447"/>
      <c r="N43" s="1448"/>
      <c r="O43" s="1447"/>
      <c r="P43" s="1448"/>
      <c r="Q43" s="1447"/>
    </row>
    <row r="44" spans="1:17" s="1423" customFormat="1" ht="12">
      <c r="A44" s="1446"/>
      <c r="B44" s="1447"/>
      <c r="C44" s="2495"/>
      <c r="D44" s="2512"/>
      <c r="E44" s="2512"/>
      <c r="F44" s="2496"/>
      <c r="G44" s="1451" t="s">
        <v>245</v>
      </c>
      <c r="H44" s="1452"/>
      <c r="I44" s="2495"/>
      <c r="J44" s="2512"/>
      <c r="K44" s="2496"/>
      <c r="L44" s="1448"/>
      <c r="M44" s="1447"/>
      <c r="N44" s="1448"/>
      <c r="O44" s="1447"/>
      <c r="P44" s="1448"/>
      <c r="Q44" s="1447"/>
    </row>
    <row r="45" spans="1:17" s="1423" customFormat="1" ht="12">
      <c r="A45" s="1453"/>
      <c r="B45" s="1454"/>
      <c r="C45" s="2497"/>
      <c r="D45" s="2513"/>
      <c r="E45" s="2513"/>
      <c r="F45" s="2498"/>
      <c r="G45" s="1453" t="s">
        <v>245</v>
      </c>
      <c r="H45" s="1454"/>
      <c r="I45" s="2497"/>
      <c r="J45" s="2513"/>
      <c r="K45" s="2498"/>
      <c r="L45" s="2491" t="s">
        <v>247</v>
      </c>
      <c r="M45" s="2492"/>
      <c r="N45" s="2491" t="s">
        <v>247</v>
      </c>
      <c r="O45" s="2492"/>
      <c r="P45" s="2491" t="s">
        <v>247</v>
      </c>
      <c r="Q45" s="2492"/>
    </row>
    <row r="46" spans="1:17" s="1423" customFormat="1" ht="12">
      <c r="A46" s="1446" t="s">
        <v>253</v>
      </c>
      <c r="B46" s="1447"/>
      <c r="C46" s="2493"/>
      <c r="D46" s="2511"/>
      <c r="E46" s="2511"/>
      <c r="F46" s="2494"/>
      <c r="G46" s="1449" t="s">
        <v>244</v>
      </c>
      <c r="H46" s="1450"/>
      <c r="I46" s="2493"/>
      <c r="J46" s="2511"/>
      <c r="K46" s="2494"/>
      <c r="L46" s="1448"/>
      <c r="M46" s="1456"/>
      <c r="N46" s="1448"/>
      <c r="O46" s="1456"/>
      <c r="P46" s="1448"/>
      <c r="Q46" s="1447"/>
    </row>
    <row r="47" spans="1:17" s="1423" customFormat="1" ht="12">
      <c r="A47" s="1446"/>
      <c r="B47" s="1447"/>
      <c r="C47" s="2495"/>
      <c r="D47" s="2512"/>
      <c r="E47" s="2512"/>
      <c r="F47" s="2496"/>
      <c r="G47" s="1451" t="s">
        <v>240</v>
      </c>
      <c r="H47" s="1452"/>
      <c r="I47" s="2495"/>
      <c r="J47" s="2512"/>
      <c r="K47" s="2496"/>
      <c r="L47" s="1448"/>
      <c r="M47" s="1447"/>
      <c r="N47" s="1448"/>
      <c r="O47" s="1447"/>
      <c r="P47" s="1448"/>
      <c r="Q47" s="1447"/>
    </row>
    <row r="48" spans="1:17" s="1423" customFormat="1" ht="12">
      <c r="A48" s="1446"/>
      <c r="B48" s="1447"/>
      <c r="C48" s="2495"/>
      <c r="D48" s="2512"/>
      <c r="E48" s="2512"/>
      <c r="F48" s="2496"/>
      <c r="G48" s="1451" t="s">
        <v>245</v>
      </c>
      <c r="H48" s="1452"/>
      <c r="I48" s="2495"/>
      <c r="J48" s="2512"/>
      <c r="K48" s="2496"/>
      <c r="L48" s="1448"/>
      <c r="M48" s="1447"/>
      <c r="N48" s="1448"/>
      <c r="O48" s="1447"/>
      <c r="P48" s="1448"/>
      <c r="Q48" s="1447"/>
    </row>
    <row r="49" spans="1:17" s="1423" customFormat="1" ht="12">
      <c r="A49" s="1453"/>
      <c r="B49" s="1454"/>
      <c r="C49" s="2497"/>
      <c r="D49" s="2513"/>
      <c r="E49" s="2513"/>
      <c r="F49" s="2498"/>
      <c r="G49" s="1453" t="s">
        <v>245</v>
      </c>
      <c r="H49" s="1454"/>
      <c r="I49" s="2497"/>
      <c r="J49" s="2513"/>
      <c r="K49" s="2498"/>
      <c r="L49" s="2491" t="s">
        <v>247</v>
      </c>
      <c r="M49" s="2492"/>
      <c r="N49" s="2491" t="s">
        <v>247</v>
      </c>
      <c r="O49" s="2492"/>
      <c r="P49" s="2491" t="s">
        <v>247</v>
      </c>
      <c r="Q49" s="2492"/>
    </row>
    <row r="50" spans="1:17" s="1423" customFormat="1" ht="12">
      <c r="A50" s="1446" t="s">
        <v>254</v>
      </c>
      <c r="B50" s="1447"/>
      <c r="C50" s="2493"/>
      <c r="D50" s="2511"/>
      <c r="E50" s="2511"/>
      <c r="F50" s="2494"/>
      <c r="G50" s="1449" t="s">
        <v>244</v>
      </c>
      <c r="H50" s="1450"/>
      <c r="I50" s="2493"/>
      <c r="J50" s="2511"/>
      <c r="K50" s="2494"/>
      <c r="L50" s="1448"/>
      <c r="M50" s="1456"/>
      <c r="N50" s="1448"/>
      <c r="O50" s="1456"/>
      <c r="P50" s="1448"/>
      <c r="Q50" s="1447"/>
    </row>
    <row r="51" spans="1:17" s="1423" customFormat="1" ht="12">
      <c r="A51" s="1446"/>
      <c r="B51" s="1447"/>
      <c r="C51" s="2495"/>
      <c r="D51" s="2512"/>
      <c r="E51" s="2512"/>
      <c r="F51" s="2496"/>
      <c r="G51" s="1451" t="s">
        <v>240</v>
      </c>
      <c r="H51" s="1452"/>
      <c r="I51" s="2495"/>
      <c r="J51" s="2512"/>
      <c r="K51" s="2496"/>
      <c r="L51" s="1448"/>
      <c r="M51" s="1447"/>
      <c r="N51" s="1448"/>
      <c r="O51" s="1447"/>
      <c r="P51" s="1448"/>
      <c r="Q51" s="1447"/>
    </row>
    <row r="52" spans="1:17" s="1423" customFormat="1" ht="12">
      <c r="A52" s="1446"/>
      <c r="B52" s="1447"/>
      <c r="C52" s="2495"/>
      <c r="D52" s="2512"/>
      <c r="E52" s="2512"/>
      <c r="F52" s="2496"/>
      <c r="G52" s="1451" t="s">
        <v>245</v>
      </c>
      <c r="H52" s="1452"/>
      <c r="I52" s="2495"/>
      <c r="J52" s="2512"/>
      <c r="K52" s="2496"/>
      <c r="L52" s="1448"/>
      <c r="M52" s="1447"/>
      <c r="N52" s="1448"/>
      <c r="O52" s="1447"/>
      <c r="P52" s="1448"/>
      <c r="Q52" s="1447"/>
    </row>
    <row r="53" spans="1:17" s="1423" customFormat="1" ht="12">
      <c r="A53" s="1453"/>
      <c r="B53" s="1454"/>
      <c r="C53" s="2497"/>
      <c r="D53" s="2513"/>
      <c r="E53" s="2513"/>
      <c r="F53" s="2498"/>
      <c r="G53" s="1453" t="s">
        <v>245</v>
      </c>
      <c r="H53" s="1454"/>
      <c r="I53" s="2497"/>
      <c r="J53" s="2513"/>
      <c r="K53" s="2498"/>
      <c r="L53" s="2491" t="s">
        <v>247</v>
      </c>
      <c r="M53" s="2492"/>
      <c r="N53" s="2491" t="s">
        <v>247</v>
      </c>
      <c r="O53" s="2492"/>
      <c r="P53" s="2491" t="s">
        <v>247</v>
      </c>
      <c r="Q53" s="2492"/>
    </row>
    <row r="54" spans="1:17" s="1423" customFormat="1" ht="12">
      <c r="A54" s="1446" t="s">
        <v>255</v>
      </c>
      <c r="B54" s="1447"/>
      <c r="C54" s="2493"/>
      <c r="D54" s="2511"/>
      <c r="E54" s="2511"/>
      <c r="F54" s="2494"/>
      <c r="G54" s="1449" t="s">
        <v>244</v>
      </c>
      <c r="H54" s="1450"/>
      <c r="I54" s="2493"/>
      <c r="J54" s="2511"/>
      <c r="K54" s="2494"/>
      <c r="L54" s="1448"/>
      <c r="M54" s="1456"/>
      <c r="N54" s="1448"/>
      <c r="O54" s="1456"/>
      <c r="P54" s="1448"/>
      <c r="Q54" s="1447"/>
    </row>
    <row r="55" spans="1:17" s="1423" customFormat="1" ht="12">
      <c r="A55" s="1446"/>
      <c r="B55" s="1447"/>
      <c r="C55" s="2495"/>
      <c r="D55" s="2512"/>
      <c r="E55" s="2512"/>
      <c r="F55" s="2496"/>
      <c r="G55" s="1451" t="s">
        <v>240</v>
      </c>
      <c r="H55" s="1452"/>
      <c r="I55" s="2495"/>
      <c r="J55" s="2512"/>
      <c r="K55" s="2496"/>
      <c r="L55" s="1448"/>
      <c r="M55" s="1447"/>
      <c r="N55" s="1448"/>
      <c r="O55" s="1447"/>
      <c r="P55" s="1448"/>
      <c r="Q55" s="1447"/>
    </row>
    <row r="56" spans="1:17" s="1423" customFormat="1" ht="12">
      <c r="A56" s="1446"/>
      <c r="B56" s="1447"/>
      <c r="C56" s="2495"/>
      <c r="D56" s="2512"/>
      <c r="E56" s="2512"/>
      <c r="F56" s="2496"/>
      <c r="G56" s="1451" t="s">
        <v>245</v>
      </c>
      <c r="H56" s="1452"/>
      <c r="I56" s="2495"/>
      <c r="J56" s="2512"/>
      <c r="K56" s="2496"/>
      <c r="L56" s="1448"/>
      <c r="M56" s="1447"/>
      <c r="N56" s="1448"/>
      <c r="O56" s="1447"/>
      <c r="P56" s="1448"/>
      <c r="Q56" s="1447"/>
    </row>
    <row r="57" spans="1:17" s="1423" customFormat="1" ht="12">
      <c r="A57" s="1453"/>
      <c r="B57" s="1454"/>
      <c r="C57" s="2497"/>
      <c r="D57" s="2513"/>
      <c r="E57" s="2513"/>
      <c r="F57" s="2498"/>
      <c r="G57" s="1453" t="s">
        <v>245</v>
      </c>
      <c r="H57" s="1454"/>
      <c r="I57" s="2497"/>
      <c r="J57" s="2513"/>
      <c r="K57" s="2498"/>
      <c r="L57" s="2491" t="s">
        <v>247</v>
      </c>
      <c r="M57" s="2492"/>
      <c r="N57" s="2491" t="s">
        <v>247</v>
      </c>
      <c r="O57" s="2492"/>
      <c r="P57" s="2491" t="s">
        <v>247</v>
      </c>
      <c r="Q57" s="2492"/>
    </row>
    <row r="59" spans="1:17">
      <c r="F59" s="1457"/>
      <c r="G59" s="1458"/>
      <c r="H59" s="1458"/>
      <c r="I59" s="1458"/>
      <c r="J59" s="1458"/>
      <c r="K59" s="1458"/>
      <c r="L59" s="1458"/>
      <c r="M59" s="1458"/>
      <c r="N59" s="1458"/>
    </row>
  </sheetData>
  <mergeCells count="76">
    <mergeCell ref="C50:F53"/>
    <mergeCell ref="C54:F57"/>
    <mergeCell ref="I18:K21"/>
    <mergeCell ref="I22:K25"/>
    <mergeCell ref="I26:K29"/>
    <mergeCell ref="I30:K33"/>
    <mergeCell ref="I34:K37"/>
    <mergeCell ref="I38:K41"/>
    <mergeCell ref="I42:K45"/>
    <mergeCell ref="I46:K49"/>
    <mergeCell ref="I50:K53"/>
    <mergeCell ref="I54:K57"/>
    <mergeCell ref="A11:A12"/>
    <mergeCell ref="D11:E12"/>
    <mergeCell ref="A2:Q2"/>
    <mergeCell ref="L45:M45"/>
    <mergeCell ref="N25:O25"/>
    <mergeCell ref="N29:O29"/>
    <mergeCell ref="N33:O33"/>
    <mergeCell ref="N41:O41"/>
    <mergeCell ref="P17:Q17"/>
    <mergeCell ref="L25:M25"/>
    <mergeCell ref="L17:M17"/>
    <mergeCell ref="N16:O16"/>
    <mergeCell ref="N17:O17"/>
    <mergeCell ref="L29:M29"/>
    <mergeCell ref="L33:M33"/>
    <mergeCell ref="P25:Q25"/>
    <mergeCell ref="A15:B17"/>
    <mergeCell ref="E16:F17"/>
    <mergeCell ref="L49:M49"/>
    <mergeCell ref="N45:O45"/>
    <mergeCell ref="N49:O49"/>
    <mergeCell ref="C18:D21"/>
    <mergeCell ref="C30:F33"/>
    <mergeCell ref="C34:F37"/>
    <mergeCell ref="C38:F41"/>
    <mergeCell ref="C42:F45"/>
    <mergeCell ref="C46:F49"/>
    <mergeCell ref="L18:M21"/>
    <mergeCell ref="N18:O21"/>
    <mergeCell ref="P37:Q37"/>
    <mergeCell ref="P41:Q41"/>
    <mergeCell ref="P45:Q45"/>
    <mergeCell ref="P49:Q49"/>
    <mergeCell ref="L37:M37"/>
    <mergeCell ref="L41:M41"/>
    <mergeCell ref="N37:O37"/>
    <mergeCell ref="L53:M53"/>
    <mergeCell ref="L57:M57"/>
    <mergeCell ref="P53:Q53"/>
    <mergeCell ref="P57:Q57"/>
    <mergeCell ref="N53:O53"/>
    <mergeCell ref="N57:O57"/>
    <mergeCell ref="P33:Q33"/>
    <mergeCell ref="N8:O8"/>
    <mergeCell ref="C15:F15"/>
    <mergeCell ref="G15:Q15"/>
    <mergeCell ref="I16:K16"/>
    <mergeCell ref="P16:Q16"/>
    <mergeCell ref="P11:Q11"/>
    <mergeCell ref="J8:K8"/>
    <mergeCell ref="C16:D17"/>
    <mergeCell ref="I17:K17"/>
    <mergeCell ref="L16:M16"/>
    <mergeCell ref="B8:D8"/>
    <mergeCell ref="F8:H8"/>
    <mergeCell ref="K11:L12"/>
    <mergeCell ref="P12:Q12"/>
    <mergeCell ref="G16:H17"/>
    <mergeCell ref="J4:K4"/>
    <mergeCell ref="J5:K5"/>
    <mergeCell ref="J6:K6"/>
    <mergeCell ref="J7:K7"/>
    <mergeCell ref="P29:Q29"/>
    <mergeCell ref="P18:Q21"/>
  </mergeCells>
  <phoneticPr fontId="13"/>
  <printOptions horizontalCentered="1" verticalCentered="1"/>
  <pageMargins left="0.98425196850393704" right="0.59055118110236227" top="0.78740157480314965" bottom="0.78740157480314965" header="0.51181102362204722" footer="0.51181102362204722"/>
  <pageSetup paperSize="8" orientation="landscape" blackAndWhite="1"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O39"/>
  <sheetViews>
    <sheetView view="pageBreakPreview" zoomScale="70" zoomScaleNormal="100" zoomScaleSheetLayoutView="70" workbookViewId="0">
      <selection sqref="A1:XFD1"/>
    </sheetView>
  </sheetViews>
  <sheetFormatPr defaultRowHeight="13.5"/>
  <cols>
    <col min="1" max="1" width="14.625" style="206" customWidth="1"/>
    <col min="2" max="2" width="28.625" style="206" customWidth="1"/>
    <col min="3" max="3" width="4.75" style="206" customWidth="1"/>
    <col min="4" max="4" width="5.375" style="206" customWidth="1"/>
    <col min="5" max="5" width="14.625" style="206" customWidth="1"/>
    <col min="6" max="6" width="21.625" style="206" customWidth="1"/>
    <col min="7" max="7" width="5.625" style="206" customWidth="1"/>
    <col min="8" max="8" width="5.5" style="206" customWidth="1"/>
    <col min="9" max="9" width="14.625" style="206" customWidth="1"/>
    <col min="10" max="10" width="21.625" style="206" customWidth="1"/>
    <col min="11" max="12" width="5.625" style="206" customWidth="1"/>
    <col min="13" max="13" width="14.625" style="206" customWidth="1"/>
    <col min="14" max="14" width="21.625" style="206" customWidth="1"/>
    <col min="15" max="16384" width="9" style="206"/>
  </cols>
  <sheetData>
    <row r="1" spans="1:15">
      <c r="A1" s="40"/>
      <c r="B1" s="254"/>
      <c r="E1" s="253"/>
      <c r="F1" s="253"/>
      <c r="G1" s="253"/>
      <c r="H1" s="253"/>
      <c r="I1" s="253"/>
      <c r="J1" s="253"/>
      <c r="N1" s="254" t="s">
        <v>342</v>
      </c>
    </row>
    <row r="2" spans="1:15" s="256" customFormat="1" ht="18.95" customHeight="1">
      <c r="B2" s="280"/>
      <c r="C2" s="280"/>
      <c r="D2" s="280"/>
      <c r="E2" s="280"/>
      <c r="F2" s="282" t="s">
        <v>331</v>
      </c>
      <c r="G2" s="280"/>
      <c r="H2" s="280"/>
      <c r="I2" s="280"/>
      <c r="J2" s="280"/>
      <c r="K2" s="280"/>
      <c r="L2" s="280"/>
      <c r="M2" s="280"/>
      <c r="N2" s="280"/>
      <c r="O2" s="255"/>
    </row>
    <row r="3" spans="1:15" ht="18.95" customHeight="1">
      <c r="A3" s="256"/>
      <c r="B3" s="40" t="str">
        <f>入力シート!D6</f>
        <v>○○流域下水道事業</v>
      </c>
    </row>
    <row r="4" spans="1:15" ht="18.95" customHeight="1">
      <c r="A4" s="257" t="s">
        <v>332</v>
      </c>
      <c r="B4" s="258" t="str">
        <f>入力シート!D7</f>
        <v>☆☆機械設備工事</v>
      </c>
      <c r="C4" s="220"/>
      <c r="D4" s="220"/>
      <c r="E4" s="211"/>
      <c r="F4" s="211"/>
    </row>
    <row r="5" spans="1:15" ht="18.95" customHeight="1">
      <c r="A5" s="211"/>
      <c r="B5" s="211"/>
      <c r="C5" s="211"/>
      <c r="D5" s="211"/>
      <c r="E5" s="211"/>
      <c r="F5" s="211"/>
    </row>
    <row r="6" spans="1:15" ht="18.95" customHeight="1" thickBot="1">
      <c r="E6" s="259" t="s">
        <v>333</v>
      </c>
      <c r="F6" s="259"/>
      <c r="I6" s="259" t="s">
        <v>262</v>
      </c>
      <c r="J6" s="259"/>
      <c r="M6" s="259" t="s">
        <v>263</v>
      </c>
      <c r="N6" s="259"/>
    </row>
    <row r="7" spans="1:15" ht="18.95" customHeight="1">
      <c r="D7" s="211"/>
      <c r="E7" s="260" t="s">
        <v>264</v>
      </c>
      <c r="F7" s="261"/>
      <c r="I7" s="260" t="s">
        <v>256</v>
      </c>
      <c r="J7" s="262" t="s">
        <v>334</v>
      </c>
      <c r="M7" s="260" t="s">
        <v>256</v>
      </c>
      <c r="N7" s="262" t="s">
        <v>334</v>
      </c>
    </row>
    <row r="8" spans="1:15" ht="18.95" customHeight="1">
      <c r="D8" s="211"/>
      <c r="E8" s="263" t="s">
        <v>257</v>
      </c>
      <c r="F8" s="264"/>
      <c r="I8" s="263" t="s">
        <v>257</v>
      </c>
      <c r="J8" s="264"/>
      <c r="M8" s="263" t="s">
        <v>257</v>
      </c>
      <c r="N8" s="264"/>
    </row>
    <row r="9" spans="1:15" ht="18.95" customHeight="1">
      <c r="D9" s="211"/>
      <c r="E9" s="265" t="s">
        <v>258</v>
      </c>
      <c r="F9" s="264"/>
      <c r="I9" s="265" t="s">
        <v>258</v>
      </c>
      <c r="J9" s="264"/>
      <c r="M9" s="265" t="s">
        <v>258</v>
      </c>
      <c r="N9" s="264"/>
    </row>
    <row r="10" spans="1:15" ht="18.95" customHeight="1">
      <c r="D10" s="211"/>
      <c r="E10" s="265" t="s">
        <v>259</v>
      </c>
      <c r="F10" s="266" t="s">
        <v>335</v>
      </c>
      <c r="I10" s="265" t="s">
        <v>259</v>
      </c>
      <c r="J10" s="266" t="s">
        <v>335</v>
      </c>
      <c r="M10" s="265" t="s">
        <v>259</v>
      </c>
      <c r="N10" s="266" t="s">
        <v>335</v>
      </c>
    </row>
    <row r="11" spans="1:15" ht="18.95" customHeight="1" thickBot="1">
      <c r="D11" s="211"/>
      <c r="E11" s="267" t="s">
        <v>260</v>
      </c>
      <c r="F11" s="268" t="s">
        <v>336</v>
      </c>
      <c r="I11" s="267" t="s">
        <v>260</v>
      </c>
      <c r="J11" s="268" t="s">
        <v>336</v>
      </c>
      <c r="M11" s="267" t="s">
        <v>260</v>
      </c>
      <c r="N11" s="268" t="s">
        <v>336</v>
      </c>
    </row>
    <row r="12" spans="1:15" ht="18.95" customHeight="1">
      <c r="D12" s="211"/>
    </row>
    <row r="13" spans="1:15" ht="18.95" customHeight="1" thickBot="1">
      <c r="D13" s="211"/>
    </row>
    <row r="14" spans="1:15" ht="18.95" customHeight="1">
      <c r="D14" s="211"/>
      <c r="E14" s="260" t="s">
        <v>264</v>
      </c>
      <c r="F14" s="261"/>
      <c r="I14" s="260" t="s">
        <v>256</v>
      </c>
      <c r="J14" s="262" t="s">
        <v>334</v>
      </c>
      <c r="M14" s="260" t="s">
        <v>256</v>
      </c>
      <c r="N14" s="262" t="s">
        <v>334</v>
      </c>
    </row>
    <row r="15" spans="1:15" ht="18.95" customHeight="1">
      <c r="D15" s="211"/>
      <c r="E15" s="263" t="s">
        <v>257</v>
      </c>
      <c r="F15" s="264"/>
      <c r="I15" s="263" t="s">
        <v>257</v>
      </c>
      <c r="J15" s="264"/>
      <c r="M15" s="263" t="s">
        <v>257</v>
      </c>
      <c r="N15" s="264"/>
    </row>
    <row r="16" spans="1:15" ht="18.95" customHeight="1">
      <c r="D16" s="211"/>
      <c r="E16" s="265" t="s">
        <v>258</v>
      </c>
      <c r="F16" s="264"/>
      <c r="I16" s="265" t="s">
        <v>258</v>
      </c>
      <c r="J16" s="264"/>
      <c r="M16" s="265" t="s">
        <v>258</v>
      </c>
      <c r="N16" s="264"/>
    </row>
    <row r="17" spans="1:14" ht="18.95" customHeight="1">
      <c r="D17" s="211"/>
      <c r="E17" s="265" t="s">
        <v>259</v>
      </c>
      <c r="F17" s="266" t="s">
        <v>335</v>
      </c>
      <c r="I17" s="265" t="s">
        <v>259</v>
      </c>
      <c r="J17" s="266" t="s">
        <v>335</v>
      </c>
      <c r="M17" s="265" t="s">
        <v>259</v>
      </c>
      <c r="N17" s="266" t="s">
        <v>335</v>
      </c>
    </row>
    <row r="18" spans="1:14" ht="18.95" customHeight="1" thickBot="1">
      <c r="D18" s="211"/>
      <c r="E18" s="267" t="s">
        <v>260</v>
      </c>
      <c r="F18" s="268" t="s">
        <v>336</v>
      </c>
      <c r="I18" s="267" t="s">
        <v>260</v>
      </c>
      <c r="J18" s="268" t="s">
        <v>336</v>
      </c>
      <c r="M18" s="267" t="s">
        <v>260</v>
      </c>
      <c r="N18" s="268" t="s">
        <v>336</v>
      </c>
    </row>
    <row r="19" spans="1:14" ht="18.95" customHeight="1">
      <c r="D19" s="211"/>
    </row>
    <row r="20" spans="1:14" ht="18.95" customHeight="1" thickBot="1">
      <c r="D20" s="211"/>
    </row>
    <row r="21" spans="1:14" ht="18.95" customHeight="1" thickBot="1">
      <c r="B21" s="252"/>
      <c r="D21" s="211"/>
      <c r="E21" s="260" t="s">
        <v>264</v>
      </c>
      <c r="F21" s="261"/>
      <c r="I21" s="260" t="s">
        <v>256</v>
      </c>
      <c r="J21" s="262" t="s">
        <v>334</v>
      </c>
      <c r="M21" s="260" t="s">
        <v>256</v>
      </c>
      <c r="N21" s="262" t="s">
        <v>334</v>
      </c>
    </row>
    <row r="22" spans="1:14" ht="18.95" customHeight="1">
      <c r="A22" s="269" t="s">
        <v>337</v>
      </c>
      <c r="B22" s="270"/>
      <c r="D22" s="211"/>
      <c r="E22" s="263" t="s">
        <v>257</v>
      </c>
      <c r="F22" s="264"/>
      <c r="I22" s="263" t="s">
        <v>257</v>
      </c>
      <c r="J22" s="264"/>
      <c r="M22" s="263" t="s">
        <v>257</v>
      </c>
      <c r="N22" s="264"/>
    </row>
    <row r="23" spans="1:14" ht="18.95" customHeight="1">
      <c r="A23" s="271" t="s">
        <v>338</v>
      </c>
      <c r="B23" s="272"/>
      <c r="D23" s="211"/>
      <c r="E23" s="265" t="s">
        <v>258</v>
      </c>
      <c r="F23" s="264"/>
      <c r="I23" s="265" t="s">
        <v>258</v>
      </c>
      <c r="J23" s="264"/>
      <c r="M23" s="265" t="s">
        <v>258</v>
      </c>
      <c r="N23" s="264"/>
    </row>
    <row r="24" spans="1:14" ht="18.95" customHeight="1" thickBot="1">
      <c r="A24" s="273" t="s">
        <v>339</v>
      </c>
      <c r="B24" s="274" t="s">
        <v>261</v>
      </c>
      <c r="D24" s="211"/>
      <c r="E24" s="265" t="s">
        <v>259</v>
      </c>
      <c r="F24" s="266" t="s">
        <v>335</v>
      </c>
      <c r="I24" s="265" t="s">
        <v>259</v>
      </c>
      <c r="J24" s="266" t="s">
        <v>335</v>
      </c>
      <c r="M24" s="265" t="s">
        <v>259</v>
      </c>
      <c r="N24" s="266" t="s">
        <v>335</v>
      </c>
    </row>
    <row r="25" spans="1:14" ht="18.95" customHeight="1" thickBot="1">
      <c r="B25" s="252"/>
      <c r="D25" s="211"/>
      <c r="E25" s="267" t="s">
        <v>260</v>
      </c>
      <c r="F25" s="268" t="s">
        <v>336</v>
      </c>
      <c r="I25" s="267" t="s">
        <v>260</v>
      </c>
      <c r="J25" s="268" t="s">
        <v>336</v>
      </c>
      <c r="M25" s="267" t="s">
        <v>260</v>
      </c>
      <c r="N25" s="268" t="s">
        <v>336</v>
      </c>
    </row>
    <row r="26" spans="1:14" ht="18.95" customHeight="1">
      <c r="D26" s="211"/>
    </row>
    <row r="27" spans="1:14" ht="18.95" customHeight="1" thickBot="1">
      <c r="D27" s="211"/>
    </row>
    <row r="28" spans="1:14" ht="18.95" customHeight="1">
      <c r="D28" s="211"/>
      <c r="E28" s="260" t="s">
        <v>264</v>
      </c>
      <c r="F28" s="261"/>
      <c r="I28" s="260" t="s">
        <v>256</v>
      </c>
      <c r="J28" s="262" t="s">
        <v>334</v>
      </c>
      <c r="M28" s="260" t="s">
        <v>256</v>
      </c>
      <c r="N28" s="262" t="s">
        <v>334</v>
      </c>
    </row>
    <row r="29" spans="1:14" ht="18.95" customHeight="1">
      <c r="D29" s="211"/>
      <c r="E29" s="263" t="s">
        <v>257</v>
      </c>
      <c r="F29" s="264"/>
      <c r="I29" s="263" t="s">
        <v>257</v>
      </c>
      <c r="J29" s="264"/>
      <c r="M29" s="263" t="s">
        <v>257</v>
      </c>
      <c r="N29" s="264"/>
    </row>
    <row r="30" spans="1:14" ht="18.95" customHeight="1">
      <c r="D30" s="211"/>
      <c r="E30" s="265" t="s">
        <v>258</v>
      </c>
      <c r="F30" s="264"/>
      <c r="I30" s="265" t="s">
        <v>258</v>
      </c>
      <c r="J30" s="264"/>
      <c r="M30" s="265" t="s">
        <v>258</v>
      </c>
      <c r="N30" s="264"/>
    </row>
    <row r="31" spans="1:14" ht="18.95" customHeight="1">
      <c r="E31" s="265" t="s">
        <v>259</v>
      </c>
      <c r="F31" s="266" t="s">
        <v>335</v>
      </c>
      <c r="I31" s="265" t="s">
        <v>259</v>
      </c>
      <c r="J31" s="266" t="s">
        <v>335</v>
      </c>
      <c r="M31" s="265" t="s">
        <v>259</v>
      </c>
      <c r="N31" s="266" t="s">
        <v>335</v>
      </c>
    </row>
    <row r="32" spans="1:14" ht="18.95" customHeight="1" thickBot="1">
      <c r="E32" s="267" t="s">
        <v>260</v>
      </c>
      <c r="F32" s="268" t="s">
        <v>336</v>
      </c>
      <c r="I32" s="267" t="s">
        <v>260</v>
      </c>
      <c r="J32" s="268" t="s">
        <v>336</v>
      </c>
      <c r="M32" s="267" t="s">
        <v>260</v>
      </c>
      <c r="N32" s="268" t="s">
        <v>336</v>
      </c>
    </row>
    <row r="33" spans="5:14" ht="18.95" customHeight="1"/>
    <row r="34" spans="5:14" ht="18.95" customHeight="1" thickBot="1"/>
    <row r="35" spans="5:14" ht="18.95" customHeight="1">
      <c r="E35" s="260" t="s">
        <v>264</v>
      </c>
      <c r="F35" s="261"/>
      <c r="I35" s="260" t="s">
        <v>256</v>
      </c>
      <c r="J35" s="275" t="s">
        <v>334</v>
      </c>
      <c r="M35" s="260" t="s">
        <v>256</v>
      </c>
      <c r="N35" s="275" t="s">
        <v>334</v>
      </c>
    </row>
    <row r="36" spans="5:14" ht="18.95" customHeight="1">
      <c r="E36" s="263" t="s">
        <v>257</v>
      </c>
      <c r="F36" s="264"/>
      <c r="I36" s="263" t="s">
        <v>257</v>
      </c>
      <c r="J36" s="276"/>
      <c r="M36" s="263" t="s">
        <v>257</v>
      </c>
      <c r="N36" s="276"/>
    </row>
    <row r="37" spans="5:14" ht="18.95" customHeight="1">
      <c r="E37" s="265" t="s">
        <v>258</v>
      </c>
      <c r="F37" s="264"/>
      <c r="I37" s="265" t="s">
        <v>258</v>
      </c>
      <c r="J37" s="276"/>
      <c r="M37" s="265" t="s">
        <v>258</v>
      </c>
      <c r="N37" s="276"/>
    </row>
    <row r="38" spans="5:14" ht="18.95" customHeight="1">
      <c r="E38" s="265" t="s">
        <v>259</v>
      </c>
      <c r="F38" s="266" t="s">
        <v>335</v>
      </c>
      <c r="I38" s="265" t="s">
        <v>259</v>
      </c>
      <c r="J38" s="277" t="s">
        <v>335</v>
      </c>
      <c r="M38" s="265" t="s">
        <v>259</v>
      </c>
      <c r="N38" s="277" t="s">
        <v>335</v>
      </c>
    </row>
    <row r="39" spans="5:14" ht="18.95" customHeight="1" thickBot="1">
      <c r="E39" s="267" t="s">
        <v>260</v>
      </c>
      <c r="F39" s="268" t="s">
        <v>336</v>
      </c>
      <c r="I39" s="267" t="s">
        <v>260</v>
      </c>
      <c r="J39" s="274" t="s">
        <v>336</v>
      </c>
      <c r="M39" s="267" t="s">
        <v>260</v>
      </c>
      <c r="N39" s="274" t="s">
        <v>336</v>
      </c>
    </row>
  </sheetData>
  <phoneticPr fontId="13"/>
  <printOptions horizontalCentered="1" verticalCentered="1"/>
  <pageMargins left="0.98425196850393704" right="0.59055118110236227" top="0.78740157480314965" bottom="0.78740157480314965" header="0.51181102362204722" footer="0.51181102362204722"/>
  <pageSetup paperSize="8" orientation="landscape" blackAndWhite="1" horizontalDpi="4294967292" verticalDpi="300"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DU155"/>
  <sheetViews>
    <sheetView showGridLines="0" view="pageBreakPreview" zoomScale="80" zoomScaleNormal="75" zoomScaleSheetLayoutView="80" workbookViewId="0"/>
  </sheetViews>
  <sheetFormatPr defaultColWidth="1.625" defaultRowHeight="8.1" customHeight="1"/>
  <cols>
    <col min="1" max="1" width="9" style="84" customWidth="1"/>
    <col min="2" max="79" width="1.625" style="84" customWidth="1"/>
    <col min="80" max="80" width="1.75" style="84" customWidth="1"/>
    <col min="81" max="115" width="1.625" style="84" customWidth="1"/>
    <col min="116" max="116" width="1.875" style="84" customWidth="1"/>
    <col min="117" max="16384" width="1.625" style="84"/>
  </cols>
  <sheetData>
    <row r="1" spans="2:121" ht="24.75" thickBot="1">
      <c r="B1" s="83" t="s">
        <v>793</v>
      </c>
      <c r="J1" s="85" t="s">
        <v>794</v>
      </c>
      <c r="BQ1" s="86"/>
      <c r="DG1" s="87" t="s">
        <v>309</v>
      </c>
    </row>
    <row r="2" spans="2:121" ht="8.1" customHeight="1" thickTop="1">
      <c r="DC2" s="2766" t="s">
        <v>795</v>
      </c>
      <c r="DD2" s="2767"/>
      <c r="DE2" s="2767"/>
      <c r="DF2" s="2767"/>
      <c r="DG2" s="2767"/>
      <c r="DH2" s="2767"/>
      <c r="DI2" s="2767"/>
      <c r="DJ2" s="2767"/>
      <c r="DK2" s="2767"/>
      <c r="DL2" s="2768"/>
    </row>
    <row r="3" spans="2:121" ht="8.1" customHeight="1" thickBot="1">
      <c r="CU3" s="88"/>
      <c r="CV3" s="88"/>
      <c r="CW3" s="88"/>
      <c r="CX3" s="88"/>
      <c r="CY3" s="88"/>
      <c r="CZ3" s="88"/>
      <c r="DC3" s="2769"/>
      <c r="DD3" s="2770"/>
      <c r="DE3" s="2770"/>
      <c r="DF3" s="2770"/>
      <c r="DG3" s="2770"/>
      <c r="DH3" s="2770"/>
      <c r="DI3" s="2770"/>
      <c r="DJ3" s="2770"/>
      <c r="DK3" s="2770"/>
      <c r="DL3" s="2771"/>
    </row>
    <row r="4" spans="2:121" ht="8.1" customHeight="1" thickBot="1">
      <c r="B4" s="2865" t="s">
        <v>550</v>
      </c>
      <c r="C4" s="2865"/>
      <c r="D4" s="2865"/>
      <c r="E4" s="2865"/>
      <c r="F4" s="2865"/>
      <c r="G4" s="2865"/>
      <c r="H4" s="2865"/>
      <c r="I4" s="2865"/>
      <c r="J4" s="2865"/>
      <c r="K4" s="2866"/>
      <c r="L4" s="2866"/>
      <c r="M4" s="2866"/>
      <c r="N4" s="2866"/>
      <c r="O4" s="2866"/>
      <c r="P4" s="2866"/>
      <c r="Q4" s="2866"/>
      <c r="R4" s="2866"/>
      <c r="S4" s="2866"/>
      <c r="T4" s="2866"/>
      <c r="U4" s="2866"/>
      <c r="V4" s="2866"/>
      <c r="W4" s="2866"/>
      <c r="X4" s="2866"/>
      <c r="Y4" s="2866"/>
      <c r="AQ4" s="2609" t="s">
        <v>796</v>
      </c>
      <c r="AR4" s="2610"/>
      <c r="AS4" s="2610"/>
      <c r="AT4" s="2610"/>
      <c r="AU4" s="2610"/>
      <c r="AV4" s="2610"/>
      <c r="AW4" s="2610"/>
      <c r="AX4" s="2610"/>
      <c r="AY4" s="2611"/>
      <c r="AZ4" s="2700"/>
      <c r="BA4" s="2610"/>
      <c r="BB4" s="2610"/>
      <c r="BC4" s="2610"/>
      <c r="BD4" s="2610"/>
      <c r="BE4" s="2610"/>
      <c r="BF4" s="2701"/>
      <c r="BH4" s="2528" t="s">
        <v>797</v>
      </c>
      <c r="BI4" s="2786"/>
      <c r="BJ4" s="2786"/>
      <c r="BK4" s="2786"/>
      <c r="BL4" s="2786"/>
      <c r="BM4" s="2786"/>
      <c r="BN4" s="2786"/>
      <c r="BO4" s="2787"/>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3"/>
      <c r="CV4" s="93"/>
      <c r="CW4" s="93"/>
      <c r="CX4" s="93"/>
      <c r="CY4" s="93"/>
      <c r="CZ4" s="94"/>
      <c r="DC4" s="2772"/>
      <c r="DD4" s="2773"/>
      <c r="DE4" s="2773"/>
      <c r="DF4" s="2773"/>
      <c r="DG4" s="2773"/>
      <c r="DH4" s="2773"/>
      <c r="DI4" s="2773"/>
      <c r="DJ4" s="2773"/>
      <c r="DK4" s="2773"/>
      <c r="DL4" s="2774"/>
    </row>
    <row r="5" spans="2:121" ht="8.1" customHeight="1" thickTop="1">
      <c r="B5" s="2865"/>
      <c r="C5" s="2865"/>
      <c r="D5" s="2865"/>
      <c r="E5" s="2865"/>
      <c r="F5" s="2865"/>
      <c r="G5" s="2865"/>
      <c r="H5" s="2865"/>
      <c r="I5" s="2865"/>
      <c r="J5" s="2865"/>
      <c r="K5" s="2866"/>
      <c r="L5" s="2866"/>
      <c r="M5" s="2866"/>
      <c r="N5" s="2866"/>
      <c r="O5" s="2866"/>
      <c r="P5" s="2866"/>
      <c r="Q5" s="2866"/>
      <c r="R5" s="2866"/>
      <c r="S5" s="2866"/>
      <c r="T5" s="2866"/>
      <c r="U5" s="2866"/>
      <c r="V5" s="2866"/>
      <c r="W5" s="2866"/>
      <c r="X5" s="2866"/>
      <c r="Y5" s="2866"/>
      <c r="AQ5" s="2526"/>
      <c r="AR5" s="2527"/>
      <c r="AS5" s="2527"/>
      <c r="AT5" s="2527"/>
      <c r="AU5" s="2527"/>
      <c r="AV5" s="2527"/>
      <c r="AW5" s="2527"/>
      <c r="AX5" s="2527"/>
      <c r="AY5" s="2535"/>
      <c r="AZ5" s="2534"/>
      <c r="BA5" s="2527"/>
      <c r="BB5" s="2527"/>
      <c r="BC5" s="2527"/>
      <c r="BD5" s="2527"/>
      <c r="BE5" s="2527"/>
      <c r="BF5" s="2687"/>
      <c r="BH5" s="2788"/>
      <c r="BI5" s="2789"/>
      <c r="BJ5" s="2789"/>
      <c r="BK5" s="2789"/>
      <c r="BL5" s="2789"/>
      <c r="BM5" s="2789"/>
      <c r="BN5" s="2789"/>
      <c r="BO5" s="2790"/>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4"/>
    </row>
    <row r="6" spans="2:121" ht="8.1" customHeight="1" thickBot="1">
      <c r="AQ6" s="2739"/>
      <c r="AR6" s="2532"/>
      <c r="AS6" s="2532"/>
      <c r="AT6" s="2532"/>
      <c r="AU6" s="2532"/>
      <c r="AV6" s="2532"/>
      <c r="AW6" s="2532"/>
      <c r="AX6" s="2532"/>
      <c r="AY6" s="2533"/>
      <c r="AZ6" s="2531"/>
      <c r="BA6" s="2532"/>
      <c r="BB6" s="2532"/>
      <c r="BC6" s="2532"/>
      <c r="BD6" s="2532"/>
      <c r="BE6" s="2532"/>
      <c r="BF6" s="2763"/>
      <c r="BH6" s="2791"/>
      <c r="BI6" s="2792"/>
      <c r="BJ6" s="2792"/>
      <c r="BK6" s="2792"/>
      <c r="BL6" s="2792"/>
      <c r="BM6" s="2792"/>
      <c r="BN6" s="2792"/>
      <c r="BO6" s="2793"/>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3" t="s">
        <v>798</v>
      </c>
      <c r="CR6" s="93"/>
      <c r="CS6" s="93"/>
      <c r="CT6" s="93"/>
      <c r="CU6" s="93"/>
      <c r="CV6" s="93"/>
      <c r="CW6" s="93"/>
      <c r="CX6" s="93"/>
      <c r="CY6" s="93"/>
      <c r="CZ6" s="94"/>
      <c r="DA6" s="2529" t="s">
        <v>799</v>
      </c>
      <c r="DB6" s="2529"/>
      <c r="DC6" s="2529"/>
      <c r="DD6" s="2529"/>
      <c r="DE6" s="2529"/>
      <c r="DF6" s="2529"/>
      <c r="DG6" s="2530"/>
      <c r="DH6" s="2528" t="s">
        <v>800</v>
      </c>
      <c r="DI6" s="92"/>
      <c r="DJ6" s="92"/>
      <c r="DK6" s="2529" t="s">
        <v>801</v>
      </c>
      <c r="DL6" s="92"/>
      <c r="DM6" s="92"/>
      <c r="DN6" s="2529" t="s">
        <v>802</v>
      </c>
      <c r="DO6" s="92"/>
      <c r="DP6" s="92"/>
      <c r="DQ6" s="2530" t="s">
        <v>803</v>
      </c>
    </row>
    <row r="7" spans="2:121" ht="8.1" customHeight="1">
      <c r="B7" s="2528" t="s">
        <v>804</v>
      </c>
      <c r="C7" s="2529"/>
      <c r="D7" s="2529"/>
      <c r="E7" s="2529"/>
      <c r="F7" s="2529"/>
      <c r="G7" s="2529"/>
      <c r="H7" s="2529"/>
      <c r="I7" s="2530"/>
      <c r="J7" s="2732" t="s">
        <v>951</v>
      </c>
      <c r="K7" s="2733"/>
      <c r="L7" s="2733"/>
      <c r="M7" s="2733"/>
      <c r="N7" s="2733"/>
      <c r="O7" s="2733"/>
      <c r="P7" s="2733"/>
      <c r="Q7" s="2733"/>
      <c r="R7" s="2733"/>
      <c r="S7" s="2733"/>
      <c r="T7" s="2733"/>
      <c r="U7" s="2733"/>
      <c r="V7" s="2733"/>
      <c r="W7" s="2733"/>
      <c r="X7" s="2733"/>
      <c r="Y7" s="2733"/>
      <c r="Z7" s="2733"/>
      <c r="AA7" s="2733"/>
      <c r="AB7" s="2733"/>
      <c r="AC7" s="2733"/>
      <c r="AD7" s="2733"/>
      <c r="AE7" s="92"/>
      <c r="AF7" s="92"/>
      <c r="AG7" s="92"/>
      <c r="AH7" s="92"/>
      <c r="AI7" s="92"/>
      <c r="AJ7" s="92"/>
      <c r="AK7" s="92"/>
      <c r="AL7" s="92"/>
      <c r="AM7" s="92"/>
      <c r="AN7" s="92"/>
      <c r="AO7" s="92"/>
      <c r="AP7" s="100"/>
      <c r="AQ7" s="2528" t="s">
        <v>805</v>
      </c>
      <c r="AR7" s="2529"/>
      <c r="AS7" s="2529"/>
      <c r="AT7" s="2529"/>
      <c r="AU7" s="2530"/>
      <c r="AV7" s="2797"/>
      <c r="AW7" s="2798"/>
      <c r="AX7" s="2798"/>
      <c r="AY7" s="2798"/>
      <c r="AZ7" s="2798"/>
      <c r="BA7" s="2798"/>
      <c r="BB7" s="2798"/>
      <c r="BC7" s="2798"/>
      <c r="BD7" s="2798"/>
      <c r="BE7" s="2798"/>
      <c r="BF7" s="2799"/>
      <c r="BG7" s="93"/>
      <c r="BH7" s="2794" t="s">
        <v>806</v>
      </c>
      <c r="BI7" s="2795"/>
      <c r="BJ7" s="2795"/>
      <c r="BK7" s="2795"/>
      <c r="BL7" s="2795"/>
      <c r="BM7" s="2795"/>
      <c r="BN7" s="2795"/>
      <c r="BO7" s="2796"/>
      <c r="BP7" s="2779"/>
      <c r="BQ7" s="2780"/>
      <c r="BR7" s="2780"/>
      <c r="BS7" s="2780"/>
      <c r="BT7" s="2780"/>
      <c r="BU7" s="2780"/>
      <c r="BV7" s="2780"/>
      <c r="BW7" s="2780"/>
      <c r="BX7" s="2780"/>
      <c r="BY7" s="2780"/>
      <c r="BZ7" s="2780"/>
      <c r="CA7" s="2751" t="s">
        <v>807</v>
      </c>
      <c r="CB7" s="2751"/>
      <c r="CC7" s="2780"/>
      <c r="CD7" s="2780"/>
      <c r="CE7" s="2780"/>
      <c r="CF7" s="2780"/>
      <c r="CG7" s="2780"/>
      <c r="CH7" s="2780"/>
      <c r="CI7" s="2780"/>
      <c r="CJ7" s="2780"/>
      <c r="CK7" s="2780"/>
      <c r="CL7" s="2780"/>
      <c r="CM7" s="2780"/>
      <c r="CN7" s="2780"/>
      <c r="CO7" s="2783" t="s">
        <v>718</v>
      </c>
      <c r="CP7" s="2784"/>
      <c r="CQ7" s="2609"/>
      <c r="CR7" s="2738"/>
      <c r="CS7" s="2748"/>
      <c r="CT7" s="2738"/>
      <c r="CU7" s="2748"/>
      <c r="CV7" s="2738"/>
      <c r="CW7" s="2748"/>
      <c r="CX7" s="2738"/>
      <c r="CY7" s="2748"/>
      <c r="CZ7" s="2701"/>
      <c r="DA7" s="2569"/>
      <c r="DB7" s="2569"/>
      <c r="DC7" s="2569"/>
      <c r="DD7" s="2569"/>
      <c r="DE7" s="2569"/>
      <c r="DF7" s="2569"/>
      <c r="DG7" s="2570"/>
      <c r="DH7" s="2568"/>
      <c r="DK7" s="2569"/>
      <c r="DN7" s="2569"/>
      <c r="DQ7" s="2570"/>
    </row>
    <row r="8" spans="2:121" ht="8.1" customHeight="1" thickBot="1">
      <c r="B8" s="2534"/>
      <c r="C8" s="2527"/>
      <c r="D8" s="2527"/>
      <c r="E8" s="2527"/>
      <c r="F8" s="2527"/>
      <c r="G8" s="2527"/>
      <c r="H8" s="2527"/>
      <c r="I8" s="2535"/>
      <c r="J8" s="2734"/>
      <c r="K8" s="2735"/>
      <c r="L8" s="2735"/>
      <c r="M8" s="2735"/>
      <c r="N8" s="2735"/>
      <c r="O8" s="2735"/>
      <c r="P8" s="2735"/>
      <c r="Q8" s="2735"/>
      <c r="R8" s="2735"/>
      <c r="S8" s="2735"/>
      <c r="T8" s="2735"/>
      <c r="U8" s="2735"/>
      <c r="V8" s="2735"/>
      <c r="W8" s="2735"/>
      <c r="X8" s="2735"/>
      <c r="Y8" s="2735"/>
      <c r="Z8" s="2735"/>
      <c r="AA8" s="2735"/>
      <c r="AB8" s="2735"/>
      <c r="AC8" s="2735"/>
      <c r="AD8" s="2735"/>
      <c r="AE8" s="93" t="s">
        <v>808</v>
      </c>
      <c r="AF8" s="93"/>
      <c r="AG8" s="93"/>
      <c r="AH8" s="93"/>
      <c r="AI8" s="93"/>
      <c r="AJ8" s="93"/>
      <c r="AK8" s="93"/>
      <c r="AL8" s="93"/>
      <c r="AM8" s="93"/>
      <c r="AN8" s="93"/>
      <c r="AO8" s="93"/>
      <c r="AP8" s="94"/>
      <c r="AQ8" s="2568"/>
      <c r="AR8" s="2569"/>
      <c r="AS8" s="2569"/>
      <c r="AT8" s="2569"/>
      <c r="AU8" s="2570"/>
      <c r="AV8" s="2800"/>
      <c r="AW8" s="2801"/>
      <c r="AX8" s="2801"/>
      <c r="AY8" s="2801"/>
      <c r="AZ8" s="2801"/>
      <c r="BA8" s="2801"/>
      <c r="BB8" s="2801"/>
      <c r="BC8" s="2801"/>
      <c r="BD8" s="2801"/>
      <c r="BE8" s="2801"/>
      <c r="BF8" s="2802"/>
      <c r="BG8" s="93"/>
      <c r="BH8" s="2638"/>
      <c r="BI8" s="2579"/>
      <c r="BJ8" s="2579"/>
      <c r="BK8" s="2579"/>
      <c r="BL8" s="2579"/>
      <c r="BM8" s="2579"/>
      <c r="BN8" s="2579"/>
      <c r="BO8" s="2580"/>
      <c r="BP8" s="2568"/>
      <c r="BQ8" s="2569"/>
      <c r="BR8" s="2569"/>
      <c r="BS8" s="2569"/>
      <c r="BT8" s="2569"/>
      <c r="BU8" s="2569"/>
      <c r="BV8" s="2569"/>
      <c r="BW8" s="2569"/>
      <c r="BX8" s="2569"/>
      <c r="BY8" s="2569"/>
      <c r="BZ8" s="2569"/>
      <c r="CA8" s="2575" t="s">
        <v>809</v>
      </c>
      <c r="CB8" s="2575"/>
      <c r="CC8" s="2569"/>
      <c r="CD8" s="2569"/>
      <c r="CE8" s="2569"/>
      <c r="CF8" s="2569"/>
      <c r="CG8" s="2569"/>
      <c r="CH8" s="2569"/>
      <c r="CI8" s="2569"/>
      <c r="CJ8" s="2569"/>
      <c r="CK8" s="2569"/>
      <c r="CL8" s="2569"/>
      <c r="CM8" s="2569"/>
      <c r="CN8" s="2569"/>
      <c r="CO8" s="2737"/>
      <c r="CP8" s="2785"/>
      <c r="CQ8" s="2781"/>
      <c r="CR8" s="2782"/>
      <c r="CS8" s="2749"/>
      <c r="CT8" s="2782"/>
      <c r="CU8" s="2749"/>
      <c r="CV8" s="2782"/>
      <c r="CW8" s="2749"/>
      <c r="CX8" s="2782"/>
      <c r="CY8" s="2749"/>
      <c r="CZ8" s="2750"/>
      <c r="DA8" s="2529" t="s">
        <v>810</v>
      </c>
      <c r="DB8" s="2529"/>
      <c r="DC8" s="2529"/>
      <c r="DD8" s="2529"/>
      <c r="DE8" s="2529"/>
      <c r="DF8" s="2529"/>
      <c r="DG8" s="2530"/>
      <c r="DH8" s="2528"/>
      <c r="DI8" s="2529"/>
      <c r="DJ8" s="2529"/>
      <c r="DK8" s="2529"/>
      <c r="DL8" s="2529"/>
      <c r="DM8" s="2529"/>
      <c r="DN8" s="2529"/>
      <c r="DO8" s="2529"/>
      <c r="DP8" s="2529"/>
      <c r="DQ8" s="2530"/>
    </row>
    <row r="9" spans="2:121" ht="8.1" customHeight="1">
      <c r="B9" s="2534"/>
      <c r="C9" s="2527"/>
      <c r="D9" s="2527"/>
      <c r="E9" s="2527"/>
      <c r="F9" s="2527"/>
      <c r="G9" s="2527"/>
      <c r="H9" s="2527"/>
      <c r="I9" s="2535"/>
      <c r="J9" s="2734"/>
      <c r="K9" s="2735"/>
      <c r="L9" s="2735"/>
      <c r="M9" s="2735"/>
      <c r="N9" s="2735"/>
      <c r="O9" s="2735"/>
      <c r="P9" s="2735"/>
      <c r="Q9" s="2735"/>
      <c r="R9" s="2735"/>
      <c r="S9" s="2735"/>
      <c r="T9" s="2735"/>
      <c r="U9" s="2735"/>
      <c r="V9" s="2735"/>
      <c r="W9" s="2735"/>
      <c r="X9" s="2735"/>
      <c r="Y9" s="2735"/>
      <c r="Z9" s="2735"/>
      <c r="AA9" s="2735"/>
      <c r="AB9" s="2735"/>
      <c r="AC9" s="2735"/>
      <c r="AD9" s="2735"/>
      <c r="AE9" s="2609">
        <v>4</v>
      </c>
      <c r="AF9" s="2738"/>
      <c r="AG9" s="2748">
        <v>0</v>
      </c>
      <c r="AH9" s="2738"/>
      <c r="AI9" s="2748">
        <v>0</v>
      </c>
      <c r="AJ9" s="2738"/>
      <c r="AK9" s="2748">
        <v>4</v>
      </c>
      <c r="AL9" s="2738"/>
      <c r="AM9" s="2748">
        <v>0</v>
      </c>
      <c r="AN9" s="2738"/>
      <c r="AO9" s="2748">
        <v>2</v>
      </c>
      <c r="AP9" s="2701"/>
      <c r="AQ9" s="2864" t="s">
        <v>811</v>
      </c>
      <c r="AR9" s="2529"/>
      <c r="AS9" s="2529"/>
      <c r="AT9" s="2529"/>
      <c r="AU9" s="2530"/>
      <c r="AV9" s="2528" t="s">
        <v>586</v>
      </c>
      <c r="AW9" s="2529"/>
      <c r="AX9" s="2529"/>
      <c r="AY9" s="2529"/>
      <c r="AZ9" s="2529"/>
      <c r="BA9" s="2529"/>
      <c r="BB9" s="2529"/>
      <c r="BC9" s="2529"/>
      <c r="BD9" s="2529"/>
      <c r="BE9" s="2529"/>
      <c r="BF9" s="2530"/>
      <c r="BH9" s="2528" t="s">
        <v>812</v>
      </c>
      <c r="BI9" s="2529"/>
      <c r="BJ9" s="2529"/>
      <c r="BK9" s="2529"/>
      <c r="BL9" s="2529"/>
      <c r="BM9" s="2529"/>
      <c r="BN9" s="2529"/>
      <c r="BO9" s="2530"/>
      <c r="BP9" s="2528"/>
      <c r="BQ9" s="2529"/>
      <c r="BR9" s="2529"/>
      <c r="BS9" s="2529"/>
      <c r="BT9" s="2529"/>
      <c r="BU9" s="2529"/>
      <c r="BV9" s="2529"/>
      <c r="BW9" s="2529"/>
      <c r="BX9" s="2529"/>
      <c r="BY9" s="2529"/>
      <c r="BZ9" s="2529"/>
      <c r="CA9" s="2529"/>
      <c r="CB9" s="2529"/>
      <c r="CC9" s="2529"/>
      <c r="CD9" s="2529"/>
      <c r="CE9" s="2529"/>
      <c r="CF9" s="2529"/>
      <c r="CG9" s="2529"/>
      <c r="CH9" s="2529"/>
      <c r="CI9" s="2529"/>
      <c r="CJ9" s="2529"/>
      <c r="CK9" s="2530"/>
      <c r="CL9" s="2539" t="s">
        <v>813</v>
      </c>
      <c r="CM9" s="2529"/>
      <c r="CN9" s="2530"/>
      <c r="CO9" s="2752" t="s">
        <v>814</v>
      </c>
      <c r="CP9" s="2753"/>
      <c r="CQ9" s="2753"/>
      <c r="CR9" s="2753"/>
      <c r="CS9" s="2753"/>
      <c r="CT9" s="2753"/>
      <c r="CU9" s="2753"/>
      <c r="CV9" s="2753"/>
      <c r="CW9" s="2753"/>
      <c r="CX9" s="2753"/>
      <c r="CY9" s="2753"/>
      <c r="CZ9" s="2754"/>
      <c r="DA9" s="2569"/>
      <c r="DB9" s="2569"/>
      <c r="DC9" s="2569"/>
      <c r="DD9" s="2569"/>
      <c r="DE9" s="2569"/>
      <c r="DF9" s="2569"/>
      <c r="DG9" s="2570"/>
      <c r="DH9" s="2568"/>
      <c r="DI9" s="2569"/>
      <c r="DJ9" s="2569"/>
      <c r="DK9" s="2569"/>
      <c r="DL9" s="2569"/>
      <c r="DM9" s="2569"/>
      <c r="DN9" s="2569"/>
      <c r="DO9" s="2569"/>
      <c r="DP9" s="2569"/>
      <c r="DQ9" s="2570"/>
    </row>
    <row r="10" spans="2:121" ht="8.1" customHeight="1" thickBot="1">
      <c r="B10" s="2568"/>
      <c r="C10" s="2569"/>
      <c r="D10" s="2569"/>
      <c r="E10" s="2569"/>
      <c r="F10" s="2569"/>
      <c r="G10" s="2569"/>
      <c r="H10" s="2569"/>
      <c r="I10" s="2570"/>
      <c r="J10" s="2736"/>
      <c r="K10" s="2737"/>
      <c r="L10" s="2737"/>
      <c r="M10" s="2737"/>
      <c r="N10" s="2737"/>
      <c r="O10" s="2737"/>
      <c r="P10" s="2737"/>
      <c r="Q10" s="2737"/>
      <c r="R10" s="2737"/>
      <c r="S10" s="2737"/>
      <c r="T10" s="2737"/>
      <c r="U10" s="2737"/>
      <c r="V10" s="2737"/>
      <c r="W10" s="2737"/>
      <c r="X10" s="2737"/>
      <c r="Y10" s="2737"/>
      <c r="Z10" s="2737"/>
      <c r="AA10" s="2737"/>
      <c r="AB10" s="2737"/>
      <c r="AC10" s="2737"/>
      <c r="AD10" s="2737"/>
      <c r="AE10" s="2739"/>
      <c r="AF10" s="2740"/>
      <c r="AG10" s="2762"/>
      <c r="AH10" s="2740"/>
      <c r="AI10" s="2762"/>
      <c r="AJ10" s="2740"/>
      <c r="AK10" s="2762"/>
      <c r="AL10" s="2740"/>
      <c r="AM10" s="2762"/>
      <c r="AN10" s="2740"/>
      <c r="AO10" s="2762"/>
      <c r="AP10" s="2763"/>
      <c r="AQ10" s="2781"/>
      <c r="AR10" s="2569"/>
      <c r="AS10" s="2569"/>
      <c r="AT10" s="2569"/>
      <c r="AU10" s="2570"/>
      <c r="AV10" s="2568"/>
      <c r="AW10" s="2569"/>
      <c r="AX10" s="2569"/>
      <c r="AY10" s="2569"/>
      <c r="AZ10" s="2569"/>
      <c r="BA10" s="2569"/>
      <c r="BB10" s="2569"/>
      <c r="BC10" s="2569"/>
      <c r="BD10" s="2569"/>
      <c r="BE10" s="2569"/>
      <c r="BF10" s="2570"/>
      <c r="BH10" s="2534"/>
      <c r="BI10" s="2527"/>
      <c r="BJ10" s="2527"/>
      <c r="BK10" s="2527"/>
      <c r="BL10" s="2527"/>
      <c r="BM10" s="2527"/>
      <c r="BN10" s="2527"/>
      <c r="BO10" s="2535"/>
      <c r="BP10" s="2534"/>
      <c r="BQ10" s="2527"/>
      <c r="BR10" s="2527"/>
      <c r="BS10" s="2527"/>
      <c r="BT10" s="2527"/>
      <c r="BU10" s="2527"/>
      <c r="BV10" s="2527"/>
      <c r="BW10" s="2527"/>
      <c r="BX10" s="2527"/>
      <c r="BY10" s="2527"/>
      <c r="BZ10" s="2527"/>
      <c r="CA10" s="2527"/>
      <c r="CB10" s="2527"/>
      <c r="CC10" s="2527"/>
      <c r="CD10" s="2527"/>
      <c r="CE10" s="2527"/>
      <c r="CF10" s="2527"/>
      <c r="CG10" s="2527"/>
      <c r="CH10" s="2527"/>
      <c r="CI10" s="2527"/>
      <c r="CJ10" s="2527"/>
      <c r="CK10" s="2535"/>
      <c r="CL10" s="2534"/>
      <c r="CM10" s="2527"/>
      <c r="CN10" s="2535"/>
      <c r="CO10" s="2755"/>
      <c r="CP10" s="2756"/>
      <c r="CQ10" s="2756"/>
      <c r="CR10" s="2756"/>
      <c r="CS10" s="2756"/>
      <c r="CT10" s="2756"/>
      <c r="CU10" s="2756"/>
      <c r="CV10" s="2756"/>
      <c r="CW10" s="2756"/>
      <c r="CX10" s="2756"/>
      <c r="CY10" s="2756"/>
      <c r="CZ10" s="2757"/>
      <c r="DA10" s="2528" t="s">
        <v>815</v>
      </c>
      <c r="DB10" s="2529"/>
      <c r="DC10" s="2529"/>
      <c r="DD10" s="2529"/>
      <c r="DE10" s="2529"/>
      <c r="DF10" s="2529"/>
      <c r="DG10" s="2530"/>
      <c r="DH10" s="2528"/>
      <c r="DI10" s="2529"/>
      <c r="DJ10" s="2529"/>
      <c r="DK10" s="2529"/>
      <c r="DL10" s="2529"/>
      <c r="DM10" s="2529"/>
      <c r="DN10" s="2529"/>
      <c r="DO10" s="2529"/>
      <c r="DP10" s="2529"/>
      <c r="DQ10" s="2530"/>
    </row>
    <row r="11" spans="2:121" ht="8.1" customHeight="1">
      <c r="BH11" s="2568"/>
      <c r="BI11" s="2569"/>
      <c r="BJ11" s="2569"/>
      <c r="BK11" s="2569"/>
      <c r="BL11" s="2569"/>
      <c r="BM11" s="2569"/>
      <c r="BN11" s="2569"/>
      <c r="BO11" s="2570"/>
      <c r="BP11" s="2568"/>
      <c r="BQ11" s="2569"/>
      <c r="BR11" s="2569"/>
      <c r="BS11" s="2569"/>
      <c r="BT11" s="2569"/>
      <c r="BU11" s="2569"/>
      <c r="BV11" s="2569"/>
      <c r="BW11" s="2569"/>
      <c r="BX11" s="2569"/>
      <c r="BY11" s="2569"/>
      <c r="BZ11" s="2569"/>
      <c r="CA11" s="2569"/>
      <c r="CB11" s="2569"/>
      <c r="CC11" s="2569"/>
      <c r="CD11" s="2569"/>
      <c r="CE11" s="2569"/>
      <c r="CF11" s="2569"/>
      <c r="CG11" s="2569"/>
      <c r="CH11" s="2569"/>
      <c r="CI11" s="2569"/>
      <c r="CJ11" s="2569"/>
      <c r="CK11" s="2570"/>
      <c r="CL11" s="2568"/>
      <c r="CM11" s="2569"/>
      <c r="CN11" s="2570"/>
      <c r="CO11" s="2758"/>
      <c r="CP11" s="2759"/>
      <c r="CQ11" s="2759"/>
      <c r="CR11" s="2759"/>
      <c r="CS11" s="2759"/>
      <c r="CT11" s="2759"/>
      <c r="CU11" s="2759"/>
      <c r="CV11" s="2759"/>
      <c r="CW11" s="2759"/>
      <c r="CX11" s="2759"/>
      <c r="CY11" s="2759"/>
      <c r="CZ11" s="2760"/>
      <c r="DA11" s="2568"/>
      <c r="DB11" s="2569"/>
      <c r="DC11" s="2569"/>
      <c r="DD11" s="2569"/>
      <c r="DE11" s="2569"/>
      <c r="DF11" s="2569"/>
      <c r="DG11" s="2570"/>
      <c r="DH11" s="2568"/>
      <c r="DI11" s="2569"/>
      <c r="DJ11" s="2569"/>
      <c r="DK11" s="2569"/>
      <c r="DL11" s="2569"/>
      <c r="DM11" s="2569"/>
      <c r="DN11" s="2569"/>
      <c r="DO11" s="2569"/>
      <c r="DP11" s="2569"/>
      <c r="DQ11" s="2570"/>
    </row>
    <row r="13" spans="2:121" ht="8.1" customHeight="1">
      <c r="B13" s="2528" t="s">
        <v>816</v>
      </c>
      <c r="C13" s="2529"/>
      <c r="D13" s="2529"/>
      <c r="E13" s="2529"/>
      <c r="F13" s="2529"/>
      <c r="G13" s="2529"/>
      <c r="H13" s="2529"/>
      <c r="I13" s="2530"/>
      <c r="J13" s="2732" t="str">
        <f>入力シート!D6</f>
        <v>○○流域下水道事業</v>
      </c>
      <c r="K13" s="2733"/>
      <c r="L13" s="2733"/>
      <c r="M13" s="2733"/>
      <c r="N13" s="2733"/>
      <c r="O13" s="2733"/>
      <c r="P13" s="2733"/>
      <c r="Q13" s="2733"/>
      <c r="R13" s="2733"/>
      <c r="S13" s="2733"/>
      <c r="T13" s="2733"/>
      <c r="U13" s="2733"/>
      <c r="V13" s="2733"/>
      <c r="W13" s="2733"/>
      <c r="X13" s="2733"/>
      <c r="Y13" s="2733"/>
      <c r="Z13" s="2733"/>
      <c r="AA13" s="2733"/>
      <c r="AB13" s="2733"/>
      <c r="AC13" s="2733"/>
      <c r="AD13" s="2733"/>
      <c r="AE13" s="2733"/>
      <c r="AF13" s="2733"/>
      <c r="AG13" s="2733"/>
      <c r="AH13" s="2733"/>
      <c r="AI13" s="2733"/>
      <c r="AJ13" s="2733"/>
      <c r="AK13" s="2733"/>
      <c r="AL13" s="2733"/>
      <c r="AM13" s="2733"/>
      <c r="AN13" s="2733"/>
      <c r="AO13" s="2733"/>
      <c r="AP13" s="2733"/>
      <c r="AQ13" s="2733"/>
      <c r="AR13" s="2733"/>
      <c r="AS13" s="2733"/>
      <c r="AT13" s="2733"/>
      <c r="AU13" s="2733"/>
      <c r="AV13" s="92"/>
      <c r="AW13" s="92"/>
      <c r="AX13" s="92"/>
      <c r="AY13" s="92"/>
      <c r="AZ13" s="92"/>
      <c r="BA13" s="92"/>
      <c r="BB13" s="100"/>
      <c r="BC13" s="2529" t="s">
        <v>817</v>
      </c>
      <c r="BD13" s="2823"/>
      <c r="BE13" s="2823"/>
      <c r="BF13" s="2823"/>
      <c r="BG13" s="2823"/>
      <c r="BH13" s="105" t="s">
        <v>818</v>
      </c>
      <c r="BI13" s="106" t="s">
        <v>819</v>
      </c>
      <c r="BJ13" s="106" t="s">
        <v>820</v>
      </c>
      <c r="BK13" s="106"/>
      <c r="BL13" s="106" t="s">
        <v>818</v>
      </c>
      <c r="BM13" s="106" t="s">
        <v>819</v>
      </c>
      <c r="BN13" s="106" t="s">
        <v>820</v>
      </c>
      <c r="BO13" s="106"/>
      <c r="BP13" s="92"/>
      <c r="BQ13" s="92"/>
      <c r="BR13" s="92"/>
      <c r="BS13" s="92"/>
      <c r="BT13" s="92"/>
      <c r="BU13" s="92"/>
      <c r="BV13" s="92"/>
      <c r="BW13" s="92"/>
      <c r="BX13" s="100"/>
      <c r="BY13" s="2853" t="s">
        <v>142</v>
      </c>
      <c r="BZ13" s="2854"/>
      <c r="CA13" s="2854"/>
      <c r="CB13" s="2854"/>
      <c r="CC13" s="2854"/>
      <c r="CD13" s="2854"/>
      <c r="CE13" s="2854"/>
      <c r="CF13" s="2854"/>
      <c r="CG13" s="2854"/>
      <c r="CH13" s="2854"/>
      <c r="CI13" s="2854"/>
      <c r="CJ13" s="2854"/>
      <c r="CK13" s="2854"/>
      <c r="CL13" s="2855"/>
    </row>
    <row r="14" spans="2:121" ht="8.1" customHeight="1" thickBot="1">
      <c r="B14" s="2534"/>
      <c r="C14" s="2527"/>
      <c r="D14" s="2527"/>
      <c r="E14" s="2527"/>
      <c r="F14" s="2527"/>
      <c r="G14" s="2527"/>
      <c r="H14" s="2527"/>
      <c r="I14" s="2535"/>
      <c r="J14" s="2734"/>
      <c r="K14" s="2735"/>
      <c r="L14" s="2735"/>
      <c r="M14" s="2735"/>
      <c r="N14" s="2735"/>
      <c r="O14" s="2735"/>
      <c r="P14" s="2735"/>
      <c r="Q14" s="2735"/>
      <c r="R14" s="2735"/>
      <c r="S14" s="2735"/>
      <c r="T14" s="2735"/>
      <c r="U14" s="2735"/>
      <c r="V14" s="2735"/>
      <c r="W14" s="2735"/>
      <c r="X14" s="2735"/>
      <c r="Y14" s="2735"/>
      <c r="Z14" s="2735"/>
      <c r="AA14" s="2735"/>
      <c r="AB14" s="2735"/>
      <c r="AC14" s="2735"/>
      <c r="AD14" s="2735"/>
      <c r="AE14" s="2735"/>
      <c r="AF14" s="2735"/>
      <c r="AG14" s="2735"/>
      <c r="AH14" s="2735"/>
      <c r="AI14" s="2735"/>
      <c r="AJ14" s="2735"/>
      <c r="AK14" s="2735"/>
      <c r="AL14" s="2735"/>
      <c r="AM14" s="2735"/>
      <c r="AN14" s="2735"/>
      <c r="AO14" s="2735"/>
      <c r="AP14" s="2735"/>
      <c r="AQ14" s="2735"/>
      <c r="AR14" s="2735"/>
      <c r="AS14" s="2735"/>
      <c r="AT14" s="2735"/>
      <c r="AU14" s="2735"/>
      <c r="AX14" s="93"/>
      <c r="AY14" s="93"/>
      <c r="AZ14" s="93"/>
      <c r="BA14" s="93"/>
      <c r="BB14" s="107" t="s">
        <v>821</v>
      </c>
      <c r="BC14" s="1857"/>
      <c r="BD14" s="1857"/>
      <c r="BE14" s="1857"/>
      <c r="BF14" s="1857"/>
      <c r="BG14" s="1857"/>
      <c r="BH14" s="108" t="s">
        <v>822</v>
      </c>
      <c r="BI14" s="101" t="s">
        <v>822</v>
      </c>
      <c r="BJ14" s="101" t="s">
        <v>822</v>
      </c>
      <c r="BK14" s="101" t="s">
        <v>822</v>
      </c>
      <c r="BL14" s="101" t="s">
        <v>823</v>
      </c>
      <c r="BM14" s="101" t="s">
        <v>823</v>
      </c>
      <c r="BN14" s="101" t="s">
        <v>823</v>
      </c>
      <c r="BO14" s="101" t="s">
        <v>823</v>
      </c>
      <c r="BP14" s="84" t="s">
        <v>824</v>
      </c>
      <c r="BX14" s="94"/>
      <c r="BY14" s="2856"/>
      <c r="BZ14" s="2857"/>
      <c r="CA14" s="2857"/>
      <c r="CB14" s="2857"/>
      <c r="CC14" s="2857"/>
      <c r="CD14" s="2857"/>
      <c r="CE14" s="2857"/>
      <c r="CF14" s="2857"/>
      <c r="CG14" s="2857"/>
      <c r="CH14" s="2857"/>
      <c r="CI14" s="2857"/>
      <c r="CJ14" s="2857"/>
      <c r="CK14" s="2857"/>
      <c r="CL14" s="2858"/>
    </row>
    <row r="15" spans="2:121" ht="8.1" customHeight="1">
      <c r="B15" s="2534"/>
      <c r="C15" s="2527"/>
      <c r="D15" s="2527"/>
      <c r="E15" s="2527"/>
      <c r="F15" s="2527"/>
      <c r="G15" s="2527"/>
      <c r="H15" s="2527"/>
      <c r="I15" s="2535"/>
      <c r="J15" s="2734" t="str">
        <f>入力シート!D7</f>
        <v>☆☆機械設備工事</v>
      </c>
      <c r="K15" s="2735"/>
      <c r="L15" s="2735"/>
      <c r="M15" s="2735"/>
      <c r="N15" s="2735"/>
      <c r="O15" s="2735"/>
      <c r="P15" s="2735"/>
      <c r="Q15" s="2735"/>
      <c r="R15" s="2735"/>
      <c r="S15" s="2735"/>
      <c r="T15" s="2735"/>
      <c r="U15" s="2735"/>
      <c r="V15" s="2735"/>
      <c r="W15" s="2735"/>
      <c r="X15" s="2735"/>
      <c r="Y15" s="2735"/>
      <c r="Z15" s="2735"/>
      <c r="AA15" s="2735"/>
      <c r="AB15" s="2735"/>
      <c r="AC15" s="2735"/>
      <c r="AD15" s="2735"/>
      <c r="AE15" s="2735"/>
      <c r="AF15" s="2735"/>
      <c r="AG15" s="2735"/>
      <c r="AH15" s="2735"/>
      <c r="AI15" s="2735"/>
      <c r="AJ15" s="2735"/>
      <c r="AK15" s="2735"/>
      <c r="AL15" s="2735"/>
      <c r="AM15" s="2735"/>
      <c r="AN15" s="2735"/>
      <c r="AO15" s="2735"/>
      <c r="AP15" s="2735"/>
      <c r="AQ15" s="2735"/>
      <c r="AR15" s="2735"/>
      <c r="AS15" s="2735"/>
      <c r="AT15" s="2735"/>
      <c r="AU15" s="2735"/>
      <c r="AV15" s="93"/>
      <c r="AW15" s="2609"/>
      <c r="AX15" s="2738"/>
      <c r="AY15" s="2748" t="s">
        <v>825</v>
      </c>
      <c r="AZ15" s="2738"/>
      <c r="BA15" s="2748"/>
      <c r="BB15" s="2701"/>
      <c r="BC15" s="1857"/>
      <c r="BD15" s="1857"/>
      <c r="BE15" s="1857"/>
      <c r="BF15" s="1857"/>
      <c r="BG15" s="1857"/>
      <c r="BH15" s="2746"/>
      <c r="BI15" s="2730"/>
      <c r="BJ15" s="2730"/>
      <c r="BK15" s="2730"/>
      <c r="BL15" s="2730"/>
      <c r="BM15" s="2730"/>
      <c r="BN15" s="2730"/>
      <c r="BO15" s="2743"/>
      <c r="BP15" s="2776" t="s">
        <v>826</v>
      </c>
      <c r="BQ15" s="2632"/>
      <c r="BR15" s="2632"/>
      <c r="BX15" s="94"/>
      <c r="BY15" s="105"/>
      <c r="BZ15" s="106" t="s">
        <v>818</v>
      </c>
      <c r="CA15" s="106" t="s">
        <v>819</v>
      </c>
      <c r="CB15" s="106" t="s">
        <v>820</v>
      </c>
      <c r="CC15" s="106"/>
      <c r="CD15" s="92"/>
      <c r="CE15" s="92"/>
      <c r="CF15" s="92"/>
      <c r="CG15" s="92"/>
      <c r="CH15" s="92"/>
      <c r="CI15" s="92"/>
      <c r="CJ15" s="92"/>
      <c r="CK15" s="92"/>
      <c r="CL15" s="100"/>
      <c r="CN15" s="109"/>
      <c r="CO15" s="92"/>
      <c r="CP15" s="92"/>
      <c r="CQ15" s="92"/>
      <c r="CR15" s="92"/>
      <c r="CS15" s="92"/>
      <c r="CT15" s="92"/>
      <c r="CU15" s="92"/>
      <c r="CV15" s="106" t="s">
        <v>819</v>
      </c>
      <c r="CW15" s="106" t="s">
        <v>820</v>
      </c>
      <c r="CX15" s="106"/>
      <c r="CY15" s="106"/>
      <c r="CZ15" s="106"/>
      <c r="DA15" s="106"/>
      <c r="DB15" s="106"/>
      <c r="DC15" s="92"/>
      <c r="DD15" s="100"/>
      <c r="DE15" s="2529" t="s">
        <v>827</v>
      </c>
      <c r="DF15" s="2529"/>
      <c r="DG15" s="2529"/>
      <c r="DH15" s="2529"/>
      <c r="DI15" s="2529"/>
      <c r="DJ15" s="2859"/>
      <c r="DK15" s="110"/>
      <c r="DL15" s="90"/>
      <c r="DM15" s="90"/>
      <c r="DN15" s="90"/>
      <c r="DO15" s="90"/>
      <c r="DP15" s="90"/>
      <c r="DQ15" s="91"/>
    </row>
    <row r="16" spans="2:121" ht="8.1" customHeight="1" thickBot="1">
      <c r="B16" s="2568"/>
      <c r="C16" s="2569"/>
      <c r="D16" s="2569"/>
      <c r="E16" s="2569"/>
      <c r="F16" s="2569"/>
      <c r="G16" s="2569"/>
      <c r="H16" s="2569"/>
      <c r="I16" s="2570"/>
      <c r="J16" s="2736"/>
      <c r="K16" s="2737"/>
      <c r="L16" s="2737"/>
      <c r="M16" s="2737"/>
      <c r="N16" s="2737"/>
      <c r="O16" s="2737"/>
      <c r="P16" s="2737"/>
      <c r="Q16" s="2737"/>
      <c r="R16" s="2737"/>
      <c r="S16" s="2737"/>
      <c r="T16" s="2737"/>
      <c r="U16" s="2737"/>
      <c r="V16" s="2737"/>
      <c r="W16" s="2737"/>
      <c r="X16" s="2737"/>
      <c r="Y16" s="2737"/>
      <c r="Z16" s="2737"/>
      <c r="AA16" s="2737"/>
      <c r="AB16" s="2737"/>
      <c r="AC16" s="2737"/>
      <c r="AD16" s="2737"/>
      <c r="AE16" s="2737"/>
      <c r="AF16" s="2737"/>
      <c r="AG16" s="2737"/>
      <c r="AH16" s="2737"/>
      <c r="AI16" s="2737"/>
      <c r="AJ16" s="2737"/>
      <c r="AK16" s="2737"/>
      <c r="AL16" s="2737"/>
      <c r="AM16" s="2737"/>
      <c r="AN16" s="2737"/>
      <c r="AO16" s="2737"/>
      <c r="AP16" s="2737"/>
      <c r="AQ16" s="2737"/>
      <c r="AR16" s="2737"/>
      <c r="AS16" s="2737"/>
      <c r="AT16" s="2737"/>
      <c r="AU16" s="2737"/>
      <c r="AV16" s="103"/>
      <c r="AW16" s="2739"/>
      <c r="AX16" s="2740"/>
      <c r="AY16" s="2762"/>
      <c r="AZ16" s="2740"/>
      <c r="BA16" s="2762"/>
      <c r="BB16" s="2763"/>
      <c r="BC16" s="2874"/>
      <c r="BD16" s="2874"/>
      <c r="BE16" s="2874"/>
      <c r="BF16" s="2874"/>
      <c r="BG16" s="2874"/>
      <c r="BH16" s="2761"/>
      <c r="BI16" s="2745"/>
      <c r="BJ16" s="2745"/>
      <c r="BK16" s="2745"/>
      <c r="BL16" s="2745"/>
      <c r="BM16" s="2745"/>
      <c r="BN16" s="2745"/>
      <c r="BO16" s="2764"/>
      <c r="BP16" s="2777"/>
      <c r="BQ16" s="2778"/>
      <c r="BR16" s="2778"/>
      <c r="BS16" s="88" t="s">
        <v>828</v>
      </c>
      <c r="BT16" s="88"/>
      <c r="BU16" s="88" t="s">
        <v>829</v>
      </c>
      <c r="BV16" s="88"/>
      <c r="BW16" s="88"/>
      <c r="BX16" s="94"/>
      <c r="BY16" s="111" t="s">
        <v>822</v>
      </c>
      <c r="BZ16" s="101" t="s">
        <v>823</v>
      </c>
      <c r="CA16" s="101" t="s">
        <v>823</v>
      </c>
      <c r="CB16" s="101" t="s">
        <v>823</v>
      </c>
      <c r="CC16" s="101" t="s">
        <v>823</v>
      </c>
      <c r="CE16" s="93" t="s">
        <v>824</v>
      </c>
      <c r="CL16" s="94"/>
      <c r="CN16" s="102"/>
      <c r="CO16" s="93"/>
      <c r="CP16" s="93"/>
      <c r="CQ16" s="93"/>
      <c r="CR16" s="93"/>
      <c r="CS16" s="93"/>
      <c r="CT16" s="93"/>
      <c r="CU16" s="93"/>
      <c r="CV16" s="112" t="s">
        <v>823</v>
      </c>
      <c r="CW16" s="112" t="s">
        <v>823</v>
      </c>
      <c r="CX16" s="112" t="s">
        <v>823</v>
      </c>
      <c r="CY16" s="112" t="s">
        <v>818</v>
      </c>
      <c r="CZ16" s="112" t="s">
        <v>819</v>
      </c>
      <c r="DA16" s="112" t="s">
        <v>820</v>
      </c>
      <c r="DB16" s="112" t="s">
        <v>830</v>
      </c>
      <c r="DC16" s="97"/>
      <c r="DD16" s="113"/>
      <c r="DE16" s="2527"/>
      <c r="DF16" s="2527"/>
      <c r="DG16" s="2527"/>
      <c r="DH16" s="2527"/>
      <c r="DI16" s="2527"/>
      <c r="DJ16" s="2687"/>
      <c r="DK16" s="114"/>
      <c r="DL16" s="2765" t="s">
        <v>831</v>
      </c>
      <c r="DM16" s="2765"/>
      <c r="DN16" s="2765"/>
      <c r="DO16" s="2765"/>
      <c r="DP16" s="2765" t="s">
        <v>832</v>
      </c>
      <c r="DQ16" s="96"/>
    </row>
    <row r="17" spans="2:125" ht="8.1" customHeight="1">
      <c r="B17" s="2528" t="s">
        <v>833</v>
      </c>
      <c r="C17" s="2529"/>
      <c r="D17" s="2529"/>
      <c r="E17" s="2529"/>
      <c r="F17" s="2529"/>
      <c r="G17" s="2529"/>
      <c r="H17" s="2529"/>
      <c r="I17" s="2530"/>
      <c r="J17" s="2528"/>
      <c r="K17" s="2529"/>
      <c r="L17" s="2529"/>
      <c r="M17" s="2529"/>
      <c r="N17" s="2529"/>
      <c r="O17" s="2529"/>
      <c r="P17" s="2529"/>
      <c r="Q17" s="2529"/>
      <c r="R17" s="2529" t="s">
        <v>834</v>
      </c>
      <c r="S17" s="92"/>
      <c r="T17" s="2529" t="s">
        <v>835</v>
      </c>
      <c r="U17" s="2529"/>
      <c r="V17" s="2529"/>
      <c r="W17" s="2529"/>
      <c r="X17" s="2529"/>
      <c r="Y17" s="2529"/>
      <c r="Z17" s="2529"/>
      <c r="AA17" s="2529"/>
      <c r="AB17" s="2529"/>
      <c r="AC17" s="2529" t="s">
        <v>836</v>
      </c>
      <c r="AD17" s="93"/>
      <c r="AE17" s="2529" t="s">
        <v>837</v>
      </c>
      <c r="AF17" s="93"/>
      <c r="AG17" s="93"/>
      <c r="AH17" s="93"/>
      <c r="AI17" s="93"/>
      <c r="AJ17" s="93"/>
      <c r="AK17" s="93"/>
      <c r="AL17" s="93"/>
      <c r="AM17" s="93"/>
      <c r="AN17" s="93"/>
      <c r="AO17" s="93"/>
      <c r="AP17" s="93"/>
      <c r="AQ17" s="93"/>
      <c r="AR17" s="93"/>
      <c r="AS17" s="93"/>
      <c r="AT17" s="93"/>
      <c r="AU17" s="93"/>
      <c r="BB17" s="94"/>
      <c r="BC17" s="2529" t="s">
        <v>838</v>
      </c>
      <c r="BD17" s="2529"/>
      <c r="BE17" s="2529"/>
      <c r="BF17" s="2529"/>
      <c r="BG17" s="2530"/>
      <c r="BH17" s="2728" t="e">
        <f>IF(#REF!="","　　　　　　　年　 　　　月　　 　　日",#REF!)</f>
        <v>#REF!</v>
      </c>
      <c r="BI17" s="2729"/>
      <c r="BJ17" s="2729"/>
      <c r="BK17" s="2729"/>
      <c r="BL17" s="2729"/>
      <c r="BM17" s="2729"/>
      <c r="BN17" s="2729"/>
      <c r="BO17" s="2729"/>
      <c r="BP17" s="2729"/>
      <c r="BQ17" s="2729"/>
      <c r="BR17" s="2729"/>
      <c r="BS17" s="2729"/>
      <c r="BT17" s="2729"/>
      <c r="BU17" s="2729"/>
      <c r="BV17" s="2733" t="s">
        <v>589</v>
      </c>
      <c r="BW17" s="2733"/>
      <c r="BX17" s="2803"/>
      <c r="BY17" s="2746"/>
      <c r="BZ17" s="2730"/>
      <c r="CA17" s="2730"/>
      <c r="CB17" s="2730"/>
      <c r="CC17" s="2743"/>
      <c r="CD17" s="2776" t="s">
        <v>826</v>
      </c>
      <c r="CE17" s="2632"/>
      <c r="CF17" s="2632"/>
      <c r="CL17" s="94"/>
      <c r="CN17" s="2534" t="s">
        <v>839</v>
      </c>
      <c r="CO17" s="2527"/>
      <c r="CP17" s="2527"/>
      <c r="CQ17" s="2527"/>
      <c r="CR17" s="2527"/>
      <c r="CS17" s="2527"/>
      <c r="CT17" s="2527"/>
      <c r="CU17" s="2687"/>
      <c r="CV17" s="2746"/>
      <c r="CW17" s="2730"/>
      <c r="CX17" s="2730"/>
      <c r="CY17" s="2730"/>
      <c r="CZ17" s="2730"/>
      <c r="DA17" s="2730"/>
      <c r="DB17" s="2730"/>
      <c r="DC17" s="2849" t="s">
        <v>840</v>
      </c>
      <c r="DD17" s="2850"/>
      <c r="DE17" s="2527"/>
      <c r="DF17" s="2527"/>
      <c r="DG17" s="2527"/>
      <c r="DH17" s="2527"/>
      <c r="DI17" s="2527"/>
      <c r="DJ17" s="2687"/>
      <c r="DK17" s="114"/>
      <c r="DL17" s="2765"/>
      <c r="DM17" s="2765"/>
      <c r="DN17" s="2765"/>
      <c r="DO17" s="2765"/>
      <c r="DP17" s="2765"/>
      <c r="DQ17" s="96"/>
    </row>
    <row r="18" spans="2:125" ht="8.1" customHeight="1" thickBot="1">
      <c r="B18" s="2534"/>
      <c r="C18" s="2527"/>
      <c r="D18" s="2527"/>
      <c r="E18" s="2527"/>
      <c r="F18" s="2527"/>
      <c r="G18" s="2527"/>
      <c r="H18" s="2527"/>
      <c r="I18" s="2535"/>
      <c r="J18" s="2534"/>
      <c r="K18" s="2527"/>
      <c r="L18" s="2527"/>
      <c r="M18" s="2527"/>
      <c r="N18" s="2527"/>
      <c r="O18" s="2527"/>
      <c r="P18" s="2527"/>
      <c r="Q18" s="2527"/>
      <c r="R18" s="2527"/>
      <c r="S18" s="93"/>
      <c r="T18" s="2527"/>
      <c r="U18" s="2527"/>
      <c r="V18" s="2527"/>
      <c r="W18" s="2527"/>
      <c r="X18" s="2527"/>
      <c r="Y18" s="2527"/>
      <c r="Z18" s="2527"/>
      <c r="AA18" s="2527"/>
      <c r="AB18" s="2527"/>
      <c r="AC18" s="2527"/>
      <c r="AD18" s="93"/>
      <c r="AE18" s="2527"/>
      <c r="AF18" s="93"/>
      <c r="AG18" s="93"/>
      <c r="AH18" s="93"/>
      <c r="AI18" s="93"/>
      <c r="AJ18" s="93"/>
      <c r="AK18" s="93"/>
      <c r="AL18" s="93"/>
      <c r="AM18" s="93"/>
      <c r="AN18" s="93"/>
      <c r="AO18" s="93"/>
      <c r="AP18" s="93"/>
      <c r="AQ18" s="93"/>
      <c r="AR18" s="93"/>
      <c r="AS18" s="93" t="s">
        <v>841</v>
      </c>
      <c r="AT18" s="93"/>
      <c r="AU18" s="93"/>
      <c r="BB18" s="94"/>
      <c r="BC18" s="2527"/>
      <c r="BD18" s="2527"/>
      <c r="BE18" s="2527"/>
      <c r="BF18" s="2527"/>
      <c r="BG18" s="2535"/>
      <c r="BH18" s="2728"/>
      <c r="BI18" s="2729"/>
      <c r="BJ18" s="2729"/>
      <c r="BK18" s="2729"/>
      <c r="BL18" s="2729"/>
      <c r="BM18" s="2729"/>
      <c r="BN18" s="2729"/>
      <c r="BO18" s="2729"/>
      <c r="BP18" s="2729"/>
      <c r="BQ18" s="2729"/>
      <c r="BR18" s="2729"/>
      <c r="BS18" s="2729"/>
      <c r="BT18" s="2729"/>
      <c r="BU18" s="2729"/>
      <c r="BV18" s="2735"/>
      <c r="BW18" s="2735"/>
      <c r="BX18" s="2804"/>
      <c r="BY18" s="2860"/>
      <c r="BZ18" s="2775"/>
      <c r="CA18" s="2775"/>
      <c r="CB18" s="2775"/>
      <c r="CC18" s="2744"/>
      <c r="CD18" s="2776"/>
      <c r="CE18" s="2632"/>
      <c r="CF18" s="2632"/>
      <c r="CG18" s="93" t="s">
        <v>828</v>
      </c>
      <c r="CH18" s="93"/>
      <c r="CI18" s="93" t="s">
        <v>829</v>
      </c>
      <c r="CJ18" s="93"/>
      <c r="CK18" s="93"/>
      <c r="CL18" s="94"/>
      <c r="CN18" s="2846"/>
      <c r="CO18" s="2847"/>
      <c r="CP18" s="2847"/>
      <c r="CQ18" s="2847"/>
      <c r="CR18" s="2847"/>
      <c r="CS18" s="2847"/>
      <c r="CT18" s="2847"/>
      <c r="CU18" s="2848"/>
      <c r="CV18" s="2747"/>
      <c r="CW18" s="2731"/>
      <c r="CX18" s="2731"/>
      <c r="CY18" s="2731"/>
      <c r="CZ18" s="2731"/>
      <c r="DA18" s="2731"/>
      <c r="DB18" s="2731"/>
      <c r="DC18" s="2851"/>
      <c r="DD18" s="2852"/>
      <c r="DE18" s="2527"/>
      <c r="DF18" s="2527"/>
      <c r="DG18" s="2527"/>
      <c r="DH18" s="2527"/>
      <c r="DI18" s="2527"/>
      <c r="DJ18" s="2687"/>
      <c r="DK18" s="114"/>
      <c r="DL18" s="2765" t="s">
        <v>842</v>
      </c>
      <c r="DM18" s="2765"/>
      <c r="DN18" s="2765"/>
      <c r="DO18" s="2765"/>
      <c r="DP18" s="2765" t="s">
        <v>832</v>
      </c>
      <c r="DQ18" s="96"/>
    </row>
    <row r="19" spans="2:125" ht="8.1" customHeight="1">
      <c r="B19" s="2534"/>
      <c r="C19" s="2527"/>
      <c r="D19" s="2527"/>
      <c r="E19" s="2527"/>
      <c r="F19" s="2527"/>
      <c r="G19" s="2527"/>
      <c r="H19" s="2527"/>
      <c r="I19" s="2535"/>
      <c r="J19" s="2534"/>
      <c r="K19" s="2527"/>
      <c r="L19" s="2527"/>
      <c r="M19" s="2527"/>
      <c r="N19" s="2527"/>
      <c r="O19" s="2527"/>
      <c r="P19" s="2527"/>
      <c r="Q19" s="2527"/>
      <c r="R19" s="2765" t="s">
        <v>843</v>
      </c>
      <c r="T19" s="2527" t="s">
        <v>844</v>
      </c>
      <c r="U19" s="2527"/>
      <c r="V19" s="2527"/>
      <c r="W19" s="2527"/>
      <c r="X19" s="2527"/>
      <c r="Y19" s="2527"/>
      <c r="Z19" s="2527"/>
      <c r="AA19" s="2527"/>
      <c r="AB19" s="2527"/>
      <c r="AC19" s="2765" t="s">
        <v>845</v>
      </c>
      <c r="AE19" s="2765" t="s">
        <v>846</v>
      </c>
      <c r="AK19" s="93"/>
      <c r="AL19" s="93"/>
      <c r="AM19" s="93"/>
      <c r="AN19" s="93"/>
      <c r="AO19" s="93"/>
      <c r="AP19" s="93"/>
      <c r="AR19" s="93"/>
      <c r="AS19" s="2609"/>
      <c r="AT19" s="2738"/>
      <c r="AU19" s="2748"/>
      <c r="AV19" s="2738"/>
      <c r="AW19" s="2748"/>
      <c r="AX19" s="2738"/>
      <c r="AY19" s="2748"/>
      <c r="AZ19" s="2738"/>
      <c r="BA19" s="2748"/>
      <c r="BB19" s="2701"/>
      <c r="BC19" s="2527"/>
      <c r="BD19" s="2527"/>
      <c r="BE19" s="2527"/>
      <c r="BF19" s="2527"/>
      <c r="BG19" s="2535"/>
      <c r="BH19" s="2728" t="e">
        <f>IF(#REF!="","　　　　　　　年　 　　　月　　 　　日",#REF!)</f>
        <v>#REF!</v>
      </c>
      <c r="BI19" s="2729"/>
      <c r="BJ19" s="2729"/>
      <c r="BK19" s="2729"/>
      <c r="BL19" s="2729"/>
      <c r="BM19" s="2729"/>
      <c r="BN19" s="2729"/>
      <c r="BO19" s="2729"/>
      <c r="BP19" s="2729"/>
      <c r="BQ19" s="2729"/>
      <c r="BR19" s="2729"/>
      <c r="BS19" s="2729"/>
      <c r="BT19" s="2729"/>
      <c r="BU19" s="2729"/>
      <c r="BV19" s="2735" t="s">
        <v>791</v>
      </c>
      <c r="BW19" s="2735"/>
      <c r="BX19" s="2741"/>
      <c r="BY19" s="2528" t="s">
        <v>427</v>
      </c>
      <c r="BZ19" s="2529"/>
      <c r="CA19" s="2529"/>
      <c r="CB19" s="2529"/>
      <c r="CC19" s="2529"/>
      <c r="CD19" s="2529"/>
      <c r="CE19" s="2529"/>
      <c r="CF19" s="2529"/>
      <c r="CG19" s="2529"/>
      <c r="CH19" s="2529"/>
      <c r="CI19" s="2529"/>
      <c r="CJ19" s="2529"/>
      <c r="CK19" s="2529"/>
      <c r="CL19" s="2530"/>
      <c r="CN19" s="2699" t="s">
        <v>847</v>
      </c>
      <c r="CO19" s="2640"/>
      <c r="CP19" s="2640"/>
      <c r="CQ19" s="2640"/>
      <c r="CR19" s="2640"/>
      <c r="CS19" s="2640"/>
      <c r="CT19" s="2640"/>
      <c r="CU19" s="2861"/>
      <c r="CV19" s="2878"/>
      <c r="CW19" s="2862"/>
      <c r="CX19" s="2862"/>
      <c r="CY19" s="2862"/>
      <c r="CZ19" s="2862"/>
      <c r="DA19" s="2862"/>
      <c r="DB19" s="2862"/>
      <c r="DC19" s="2839" t="s">
        <v>840</v>
      </c>
      <c r="DD19" s="2840"/>
      <c r="DE19" s="2527"/>
      <c r="DF19" s="2527"/>
      <c r="DG19" s="2527"/>
      <c r="DH19" s="2527"/>
      <c r="DI19" s="2527"/>
      <c r="DJ19" s="2687"/>
      <c r="DK19" s="114"/>
      <c r="DL19" s="2765"/>
      <c r="DM19" s="2765"/>
      <c r="DN19" s="2765"/>
      <c r="DO19" s="2765"/>
      <c r="DP19" s="2765"/>
      <c r="DQ19" s="96"/>
    </row>
    <row r="20" spans="2:125" ht="8.1" customHeight="1" thickBot="1">
      <c r="B20" s="2568"/>
      <c r="C20" s="2569"/>
      <c r="D20" s="2569"/>
      <c r="E20" s="2569"/>
      <c r="F20" s="2569"/>
      <c r="G20" s="2569"/>
      <c r="H20" s="2569"/>
      <c r="I20" s="2570"/>
      <c r="J20" s="2568"/>
      <c r="K20" s="2569"/>
      <c r="L20" s="2569"/>
      <c r="M20" s="2569"/>
      <c r="N20" s="2569"/>
      <c r="O20" s="2569"/>
      <c r="P20" s="2569"/>
      <c r="Q20" s="2569"/>
      <c r="R20" s="2569"/>
      <c r="S20" s="88"/>
      <c r="T20" s="2569"/>
      <c r="U20" s="2569"/>
      <c r="V20" s="2569"/>
      <c r="W20" s="2569"/>
      <c r="X20" s="2569"/>
      <c r="Y20" s="2569"/>
      <c r="Z20" s="2569"/>
      <c r="AA20" s="2569"/>
      <c r="AB20" s="2569"/>
      <c r="AC20" s="2569"/>
      <c r="AD20" s="88"/>
      <c r="AE20" s="2569"/>
      <c r="AF20" s="88"/>
      <c r="AG20" s="88"/>
      <c r="AH20" s="88"/>
      <c r="AI20" s="88"/>
      <c r="AJ20" s="88"/>
      <c r="AK20" s="88"/>
      <c r="AL20" s="88"/>
      <c r="AM20" s="88"/>
      <c r="AN20" s="88"/>
      <c r="AO20" s="88"/>
      <c r="AP20" s="88"/>
      <c r="AQ20" s="88"/>
      <c r="AR20" s="88"/>
      <c r="AS20" s="2739"/>
      <c r="AT20" s="2740"/>
      <c r="AU20" s="2762"/>
      <c r="AV20" s="2740"/>
      <c r="AW20" s="2762"/>
      <c r="AX20" s="2740"/>
      <c r="AY20" s="2762"/>
      <c r="AZ20" s="2740"/>
      <c r="BA20" s="2762"/>
      <c r="BB20" s="2763"/>
      <c r="BC20" s="2569"/>
      <c r="BD20" s="2569"/>
      <c r="BE20" s="2569"/>
      <c r="BF20" s="2569"/>
      <c r="BG20" s="2570"/>
      <c r="BH20" s="2728"/>
      <c r="BI20" s="2729"/>
      <c r="BJ20" s="2729"/>
      <c r="BK20" s="2729"/>
      <c r="BL20" s="2729"/>
      <c r="BM20" s="2729"/>
      <c r="BN20" s="2729"/>
      <c r="BO20" s="2729"/>
      <c r="BP20" s="2729"/>
      <c r="BQ20" s="2729"/>
      <c r="BR20" s="2729"/>
      <c r="BS20" s="2729"/>
      <c r="BT20" s="2729"/>
      <c r="BU20" s="2729"/>
      <c r="BV20" s="2737"/>
      <c r="BW20" s="2737"/>
      <c r="BX20" s="2742"/>
      <c r="BY20" s="2568"/>
      <c r="BZ20" s="2569"/>
      <c r="CA20" s="2569"/>
      <c r="CB20" s="2569"/>
      <c r="CC20" s="2569"/>
      <c r="CD20" s="2569"/>
      <c r="CE20" s="2569"/>
      <c r="CF20" s="2569"/>
      <c r="CG20" s="2569"/>
      <c r="CH20" s="2569"/>
      <c r="CI20" s="2569"/>
      <c r="CJ20" s="2569"/>
      <c r="CK20" s="2569"/>
      <c r="CL20" s="2570"/>
      <c r="CN20" s="2568"/>
      <c r="CO20" s="2569"/>
      <c r="CP20" s="2569"/>
      <c r="CQ20" s="2569"/>
      <c r="CR20" s="2569"/>
      <c r="CS20" s="2569"/>
      <c r="CT20" s="2569"/>
      <c r="CU20" s="2750"/>
      <c r="CV20" s="2879"/>
      <c r="CW20" s="2863"/>
      <c r="CX20" s="2863"/>
      <c r="CY20" s="2863"/>
      <c r="CZ20" s="2863"/>
      <c r="DA20" s="2863"/>
      <c r="DB20" s="2863"/>
      <c r="DC20" s="2841"/>
      <c r="DD20" s="2842"/>
      <c r="DE20" s="2532"/>
      <c r="DF20" s="2532"/>
      <c r="DG20" s="2532"/>
      <c r="DH20" s="2532"/>
      <c r="DI20" s="2532"/>
      <c r="DJ20" s="2763"/>
      <c r="DK20" s="117"/>
      <c r="DL20" s="88"/>
      <c r="DM20" s="88"/>
      <c r="DN20" s="88"/>
      <c r="DO20" s="88"/>
      <c r="DP20" s="88"/>
      <c r="DQ20" s="103"/>
    </row>
    <row r="21" spans="2:125" ht="9" customHeight="1">
      <c r="B21" s="2528" t="s">
        <v>848</v>
      </c>
      <c r="C21" s="2529"/>
      <c r="D21" s="2529"/>
      <c r="E21" s="2529"/>
      <c r="F21" s="2529"/>
      <c r="G21" s="2529"/>
      <c r="H21" s="2529"/>
      <c r="I21" s="2530"/>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2528" t="s">
        <v>849</v>
      </c>
      <c r="AM21" s="2529"/>
      <c r="AN21" s="2529"/>
      <c r="AO21" s="2529"/>
      <c r="AP21" s="2529"/>
      <c r="AQ21" s="2529"/>
      <c r="AR21" s="2530"/>
      <c r="AS21" s="102"/>
      <c r="AT21" s="93"/>
      <c r="AU21" s="93"/>
      <c r="AV21" s="93"/>
      <c r="AW21" s="93"/>
      <c r="AX21" s="93"/>
      <c r="AY21" s="93"/>
      <c r="AZ21" s="93"/>
      <c r="BA21" s="93"/>
      <c r="BB21" s="93"/>
      <c r="BC21" s="92"/>
      <c r="BD21" s="93"/>
      <c r="BE21" s="93"/>
      <c r="BF21" s="92"/>
      <c r="BG21" s="92"/>
      <c r="BH21" s="92"/>
      <c r="BI21" s="92"/>
      <c r="BJ21" s="92"/>
      <c r="BK21" s="92"/>
      <c r="BL21" s="92"/>
      <c r="BM21" s="92"/>
      <c r="BN21" s="92"/>
      <c r="BO21" s="92"/>
      <c r="BP21" s="92"/>
      <c r="BQ21" s="92"/>
      <c r="BR21" s="92"/>
      <c r="BS21" s="92"/>
      <c r="BT21" s="92"/>
      <c r="BU21" s="92"/>
      <c r="BV21" s="93"/>
      <c r="BW21" s="93"/>
      <c r="BX21" s="94"/>
      <c r="BY21" s="2528" t="s">
        <v>1159</v>
      </c>
      <c r="BZ21" s="2529"/>
      <c r="CA21" s="2529"/>
      <c r="CB21" s="2529"/>
      <c r="CC21" s="2529"/>
      <c r="CD21" s="2529"/>
      <c r="CE21" s="2529"/>
      <c r="CF21" s="2529"/>
      <c r="CG21" s="2529"/>
      <c r="CH21" s="2529"/>
      <c r="CI21" s="2529"/>
      <c r="CJ21" s="2529"/>
      <c r="CK21" s="2529"/>
      <c r="CL21" s="2530"/>
      <c r="CN21" s="2528" t="s">
        <v>851</v>
      </c>
      <c r="CO21" s="2529"/>
      <c r="CP21" s="2529"/>
      <c r="CQ21" s="2529"/>
      <c r="CR21" s="2529"/>
      <c r="CS21" s="2529"/>
      <c r="CT21" s="2529"/>
      <c r="CU21" s="2859"/>
      <c r="CV21" s="114"/>
      <c r="CW21" s="84" t="s">
        <v>852</v>
      </c>
      <c r="DF21" s="84" t="s">
        <v>853</v>
      </c>
      <c r="DM21" s="84" t="s">
        <v>854</v>
      </c>
      <c r="DQ21" s="96"/>
    </row>
    <row r="22" spans="2:125" ht="9" customHeight="1">
      <c r="B22" s="2534"/>
      <c r="C22" s="2527"/>
      <c r="D22" s="2527"/>
      <c r="E22" s="2527"/>
      <c r="F22" s="2527"/>
      <c r="G22" s="2527"/>
      <c r="H22" s="2527"/>
      <c r="I22" s="2535"/>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102" t="s">
        <v>855</v>
      </c>
      <c r="AR22" s="94"/>
      <c r="AS22" s="102"/>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4"/>
      <c r="BY22" s="2568"/>
      <c r="BZ22" s="2569"/>
      <c r="CA22" s="2569"/>
      <c r="CB22" s="2569"/>
      <c r="CC22" s="2569"/>
      <c r="CD22" s="2569"/>
      <c r="CE22" s="2569"/>
      <c r="CF22" s="2569"/>
      <c r="CG22" s="2569"/>
      <c r="CH22" s="2569"/>
      <c r="CI22" s="2569"/>
      <c r="CJ22" s="2569"/>
      <c r="CK22" s="2569"/>
      <c r="CL22" s="2570"/>
      <c r="CN22" s="102" t="s">
        <v>857</v>
      </c>
      <c r="CT22" s="93"/>
      <c r="CU22" s="96"/>
      <c r="CV22" s="114"/>
      <c r="CW22" s="84" t="s">
        <v>858</v>
      </c>
      <c r="DF22" s="84" t="s">
        <v>859</v>
      </c>
      <c r="DM22" s="84" t="s">
        <v>860</v>
      </c>
      <c r="DQ22" s="96"/>
    </row>
    <row r="23" spans="2:125" ht="9" customHeight="1">
      <c r="B23" s="2534"/>
      <c r="C23" s="2527"/>
      <c r="D23" s="2527"/>
      <c r="E23" s="2527"/>
      <c r="F23" s="2527"/>
      <c r="G23" s="2527"/>
      <c r="H23" s="2527"/>
      <c r="I23" s="2535"/>
      <c r="AL23" s="102" t="s">
        <v>861</v>
      </c>
      <c r="AR23" s="94"/>
      <c r="AS23" s="102"/>
      <c r="BB23" s="93"/>
      <c r="BC23" s="93"/>
      <c r="BF23" s="93"/>
      <c r="BG23" s="93"/>
      <c r="BH23" s="93"/>
      <c r="BI23" s="93"/>
      <c r="BJ23" s="93"/>
      <c r="BK23" s="93"/>
      <c r="BL23" s="93"/>
      <c r="BM23" s="93"/>
      <c r="BN23" s="93"/>
      <c r="BO23" s="93"/>
      <c r="BP23" s="93"/>
      <c r="BQ23" s="93"/>
      <c r="BR23" s="93"/>
      <c r="BS23" s="93"/>
      <c r="BT23" s="93"/>
      <c r="BU23" s="93"/>
      <c r="BV23" s="93"/>
      <c r="BW23" s="93"/>
      <c r="BX23" s="94"/>
      <c r="BZ23" s="116" t="s">
        <v>850</v>
      </c>
      <c r="CB23" s="93"/>
      <c r="CC23" s="93"/>
      <c r="CD23" s="93"/>
      <c r="CN23" s="2528" t="s">
        <v>862</v>
      </c>
      <c r="CO23" s="2529"/>
      <c r="CP23" s="2529"/>
      <c r="CQ23" s="2529"/>
      <c r="CR23" s="2529"/>
      <c r="CS23" s="2529"/>
      <c r="CT23" s="2529"/>
      <c r="CU23" s="2859"/>
      <c r="CV23" s="118"/>
      <c r="CW23" s="92" t="s">
        <v>863</v>
      </c>
      <c r="CX23" s="92"/>
      <c r="CY23" s="92"/>
      <c r="CZ23" s="92"/>
      <c r="DA23" s="92"/>
      <c r="DB23" s="92"/>
      <c r="DC23" s="92"/>
      <c r="DD23" s="92" t="s">
        <v>864</v>
      </c>
      <c r="DE23" s="92"/>
      <c r="DF23" s="92"/>
      <c r="DG23" s="92"/>
      <c r="DH23" s="92"/>
      <c r="DI23" s="92"/>
      <c r="DJ23" s="92"/>
      <c r="DK23" s="92"/>
      <c r="DL23" s="92"/>
      <c r="DM23" s="92" t="s">
        <v>865</v>
      </c>
      <c r="DN23" s="92"/>
      <c r="DO23" s="92"/>
      <c r="DP23" s="92"/>
      <c r="DQ23" s="119"/>
    </row>
    <row r="24" spans="2:125" ht="9" customHeight="1">
      <c r="B24" s="2568"/>
      <c r="C24" s="2569"/>
      <c r="D24" s="2569"/>
      <c r="E24" s="2569"/>
      <c r="F24" s="2569"/>
      <c r="G24" s="2569"/>
      <c r="H24" s="2569"/>
      <c r="I24" s="2570"/>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120" t="s">
        <v>866</v>
      </c>
      <c r="AM24" s="88"/>
      <c r="AN24" s="88"/>
      <c r="AO24" s="88"/>
      <c r="AP24" s="88"/>
      <c r="AQ24" s="88"/>
      <c r="AR24" s="104"/>
      <c r="AS24" s="120"/>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104"/>
      <c r="BZ24" s="116" t="s">
        <v>856</v>
      </c>
      <c r="CB24" s="93"/>
      <c r="CC24" s="93"/>
      <c r="CD24" s="93"/>
      <c r="CN24" s="102" t="s">
        <v>857</v>
      </c>
      <c r="CT24" s="93"/>
      <c r="CU24" s="96"/>
      <c r="CV24" s="114"/>
      <c r="CW24" s="84" t="s">
        <v>867</v>
      </c>
      <c r="DD24" s="84" t="s">
        <v>868</v>
      </c>
      <c r="DM24" s="84" t="s">
        <v>869</v>
      </c>
      <c r="DQ24" s="96"/>
    </row>
    <row r="25" spans="2:125" ht="9" customHeight="1" thickBot="1">
      <c r="CA25" s="93"/>
      <c r="CB25" s="93"/>
      <c r="CC25" s="93"/>
      <c r="CD25" s="93"/>
      <c r="CN25" s="120"/>
      <c r="CO25" s="88"/>
      <c r="CP25" s="88"/>
      <c r="CQ25" s="88"/>
      <c r="CR25" s="88"/>
      <c r="CS25" s="88"/>
      <c r="CT25" s="88"/>
      <c r="CU25" s="103"/>
      <c r="CV25" s="121"/>
      <c r="CW25" s="97" t="s">
        <v>870</v>
      </c>
      <c r="CX25" s="97"/>
      <c r="CY25" s="97"/>
      <c r="CZ25" s="97"/>
      <c r="DA25" s="97"/>
      <c r="DB25" s="97"/>
      <c r="DC25" s="97"/>
      <c r="DD25" s="97" t="s">
        <v>871</v>
      </c>
      <c r="DE25" s="97"/>
      <c r="DF25" s="97"/>
      <c r="DG25" s="97"/>
      <c r="DH25" s="97"/>
      <c r="DI25" s="97"/>
      <c r="DJ25" s="97"/>
      <c r="DK25" s="97"/>
      <c r="DL25" s="97"/>
      <c r="DM25" s="97" t="s">
        <v>872</v>
      </c>
      <c r="DN25" s="97"/>
      <c r="DO25" s="97"/>
      <c r="DP25" s="97"/>
      <c r="DQ25" s="98"/>
    </row>
    <row r="26" spans="2:125" ht="17.25" customHeight="1">
      <c r="B26" s="89" t="s">
        <v>873</v>
      </c>
      <c r="R26" s="122"/>
      <c r="S26" s="123"/>
      <c r="T26" s="123"/>
      <c r="U26" s="124"/>
      <c r="V26" s="123"/>
      <c r="W26" s="123"/>
      <c r="X26" s="2806" t="s">
        <v>874</v>
      </c>
      <c r="Y26" s="2807"/>
      <c r="Z26" s="2807"/>
      <c r="AA26" s="2807"/>
      <c r="AB26" s="2807"/>
      <c r="AC26" s="2807"/>
      <c r="AD26" s="2807"/>
      <c r="AE26" s="2807"/>
      <c r="AF26" s="2807"/>
      <c r="AG26" s="2807"/>
      <c r="AH26" s="2807"/>
      <c r="AI26" s="2807"/>
      <c r="AJ26" s="2807"/>
      <c r="AK26" s="2807"/>
      <c r="AL26" s="2807"/>
      <c r="AM26" s="2807"/>
      <c r="AN26" s="2807"/>
      <c r="AO26" s="2807"/>
      <c r="AP26" s="2807"/>
      <c r="AQ26" s="2807"/>
      <c r="AR26" s="2807"/>
      <c r="AS26" s="2807"/>
      <c r="AT26" s="2807"/>
      <c r="AU26" s="2807"/>
      <c r="AV26" s="2807"/>
      <c r="AW26" s="2807"/>
      <c r="AX26" s="2807"/>
      <c r="AY26" s="2807"/>
      <c r="AZ26" s="2807"/>
      <c r="BA26" s="2807"/>
      <c r="BB26" s="2807"/>
      <c r="BC26" s="2807"/>
      <c r="BD26" s="2807"/>
      <c r="BE26" s="2807"/>
      <c r="CN26" s="2875" t="s">
        <v>143</v>
      </c>
      <c r="CO26" s="2876"/>
      <c r="CP26" s="2876"/>
      <c r="CQ26" s="2876"/>
      <c r="CR26" s="2876"/>
      <c r="CS26" s="2876"/>
      <c r="CT26" s="2876"/>
      <c r="CU26" s="2876"/>
      <c r="CV26" s="2876"/>
      <c r="CW26" s="2876"/>
      <c r="CX26" s="2876"/>
      <c r="CY26" s="2876"/>
      <c r="CZ26" s="2876"/>
      <c r="DA26" s="2876"/>
      <c r="DB26" s="2876"/>
      <c r="DC26" s="2876"/>
      <c r="DD26" s="2876"/>
      <c r="DE26" s="2876"/>
      <c r="DF26" s="2876"/>
      <c r="DG26" s="2876"/>
      <c r="DH26" s="2876"/>
      <c r="DI26" s="2876"/>
      <c r="DJ26" s="2876"/>
      <c r="DK26" s="2876"/>
      <c r="DL26" s="2876"/>
      <c r="DM26" s="2876"/>
      <c r="DN26" s="2876"/>
      <c r="DO26" s="2876"/>
      <c r="DP26" s="2876"/>
      <c r="DQ26" s="2876"/>
    </row>
    <row r="27" spans="2:125" ht="9" customHeight="1" thickBot="1">
      <c r="R27" s="125"/>
      <c r="S27" s="125"/>
      <c r="T27" s="125"/>
      <c r="U27" s="125"/>
      <c r="V27" s="125"/>
      <c r="W27" s="125"/>
      <c r="X27" s="2808"/>
      <c r="Y27" s="2808"/>
      <c r="Z27" s="2808"/>
      <c r="AA27" s="2808"/>
      <c r="AB27" s="2808"/>
      <c r="AC27" s="2808"/>
      <c r="AD27" s="2808"/>
      <c r="AE27" s="2808"/>
      <c r="AF27" s="2808"/>
      <c r="AG27" s="2808"/>
      <c r="AH27" s="2808"/>
      <c r="AI27" s="2808"/>
      <c r="AJ27" s="2808"/>
      <c r="AK27" s="2808"/>
      <c r="AL27" s="2808"/>
      <c r="AM27" s="2808"/>
      <c r="AN27" s="2808"/>
      <c r="AO27" s="2808"/>
      <c r="AP27" s="2808"/>
      <c r="AQ27" s="2808"/>
      <c r="AR27" s="2808"/>
      <c r="AS27" s="2808"/>
      <c r="AT27" s="2808"/>
      <c r="AU27" s="2808"/>
      <c r="AV27" s="2808"/>
      <c r="AW27" s="2808"/>
      <c r="AX27" s="2808"/>
      <c r="AY27" s="2808"/>
      <c r="AZ27" s="2808"/>
      <c r="BA27" s="2808"/>
      <c r="BB27" s="2808"/>
      <c r="BC27" s="2808"/>
      <c r="BD27" s="2808"/>
      <c r="BE27" s="2808"/>
      <c r="CN27" s="2877"/>
      <c r="CO27" s="2877"/>
      <c r="CP27" s="2877"/>
      <c r="CQ27" s="2877"/>
      <c r="CR27" s="2877"/>
      <c r="CS27" s="2877"/>
      <c r="CT27" s="2877"/>
      <c r="CU27" s="2877"/>
      <c r="CV27" s="2877"/>
      <c r="CW27" s="2877"/>
      <c r="CX27" s="2877"/>
      <c r="CY27" s="2877"/>
      <c r="CZ27" s="2877"/>
      <c r="DA27" s="2877"/>
      <c r="DB27" s="2877"/>
      <c r="DC27" s="2877"/>
      <c r="DD27" s="2877"/>
      <c r="DE27" s="2877"/>
      <c r="DF27" s="2877"/>
      <c r="DG27" s="2877"/>
      <c r="DH27" s="2877"/>
      <c r="DI27" s="2877"/>
      <c r="DJ27" s="2877"/>
      <c r="DK27" s="2877"/>
      <c r="DL27" s="2877"/>
      <c r="DM27" s="2877"/>
      <c r="DN27" s="2877"/>
      <c r="DO27" s="2877"/>
      <c r="DP27" s="2877"/>
      <c r="DQ27" s="2877"/>
    </row>
    <row r="28" spans="2:125" ht="14.25">
      <c r="B28" s="2868" t="s">
        <v>447</v>
      </c>
      <c r="C28" s="2869"/>
      <c r="D28" s="2869"/>
      <c r="E28" s="2869"/>
      <c r="F28" s="2869"/>
      <c r="G28" s="2869"/>
      <c r="H28" s="2869"/>
      <c r="I28" s="2869"/>
      <c r="J28" s="2869"/>
      <c r="K28" s="2869"/>
      <c r="L28" s="2869"/>
      <c r="M28" s="2869"/>
      <c r="N28" s="2869"/>
      <c r="O28" s="2869"/>
      <c r="P28" s="2869"/>
      <c r="Q28" s="2869"/>
      <c r="R28" s="2869"/>
      <c r="S28" s="2869"/>
      <c r="T28" s="2869"/>
      <c r="U28" s="2869"/>
      <c r="V28" s="2869"/>
      <c r="W28" s="2869"/>
      <c r="X28" s="2869"/>
      <c r="Y28" s="2869"/>
      <c r="Z28" s="2869"/>
      <c r="AA28" s="2869"/>
      <c r="AB28" s="2869"/>
      <c r="AC28" s="2869"/>
      <c r="AD28" s="2869"/>
      <c r="AE28" s="2869"/>
      <c r="AF28" s="2869"/>
      <c r="AG28" s="2869"/>
      <c r="AH28" s="2869"/>
      <c r="AI28" s="2870"/>
      <c r="AJ28" s="2873" t="s">
        <v>875</v>
      </c>
      <c r="AK28" s="2869"/>
      <c r="AL28" s="2869"/>
      <c r="AM28" s="2869"/>
      <c r="AN28" s="2869"/>
      <c r="AO28" s="2869"/>
      <c r="AP28" s="2869"/>
      <c r="AQ28" s="2869"/>
      <c r="AR28" s="2869"/>
      <c r="AS28" s="2869"/>
      <c r="AT28" s="2869"/>
      <c r="AU28" s="2869"/>
      <c r="AV28" s="2869"/>
      <c r="AW28" s="2869"/>
      <c r="AX28" s="2869"/>
      <c r="AY28" s="2869"/>
      <c r="AZ28" s="2869"/>
      <c r="BA28" s="2869"/>
      <c r="BB28" s="2869"/>
      <c r="BC28" s="2869"/>
      <c r="BD28" s="2869"/>
      <c r="BE28" s="2869"/>
      <c r="BF28" s="2869"/>
      <c r="BG28" s="2869"/>
      <c r="BH28" s="2869"/>
      <c r="BI28" s="2869"/>
      <c r="BJ28" s="2869"/>
      <c r="BK28" s="2869"/>
      <c r="BL28" s="2869"/>
      <c r="BM28" s="2869"/>
      <c r="BN28" s="126" t="s">
        <v>876</v>
      </c>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7"/>
      <c r="DL28" s="2843" t="s">
        <v>877</v>
      </c>
      <c r="DM28" s="2844"/>
      <c r="DN28" s="2844"/>
      <c r="DO28" s="2844"/>
      <c r="DP28" s="2844"/>
      <c r="DQ28" s="2845"/>
      <c r="DR28" s="93"/>
      <c r="DS28" s="93"/>
      <c r="DT28" s="93"/>
      <c r="DU28" s="93"/>
    </row>
    <row r="29" spans="2:125" ht="9.9499999999999993" customHeight="1">
      <c r="B29" s="2864" t="s">
        <v>878</v>
      </c>
      <c r="C29" s="2529"/>
      <c r="D29" s="2529"/>
      <c r="E29" s="2529"/>
      <c r="F29" s="2529"/>
      <c r="G29" s="2530"/>
      <c r="H29" s="2528" t="s">
        <v>879</v>
      </c>
      <c r="I29" s="2529"/>
      <c r="J29" s="2529"/>
      <c r="K29" s="2530"/>
      <c r="L29" s="2528" t="s">
        <v>880</v>
      </c>
      <c r="M29" s="2529"/>
      <c r="N29" s="2529"/>
      <c r="O29" s="2529"/>
      <c r="P29" s="2529"/>
      <c r="Q29" s="2529"/>
      <c r="R29" s="2530"/>
      <c r="S29" s="2528" t="s">
        <v>881</v>
      </c>
      <c r="T29" s="2529"/>
      <c r="U29" s="2529"/>
      <c r="V29" s="2529"/>
      <c r="W29" s="2529"/>
      <c r="X29" s="2530"/>
      <c r="Y29" s="2528" t="s">
        <v>882</v>
      </c>
      <c r="Z29" s="2529"/>
      <c r="AA29" s="2529"/>
      <c r="AB29" s="2529"/>
      <c r="AC29" s="2529"/>
      <c r="AD29" s="2529"/>
      <c r="AE29" s="2529"/>
      <c r="AF29" s="92"/>
      <c r="AG29" s="92"/>
      <c r="AH29" s="92"/>
      <c r="AI29" s="100"/>
      <c r="AJ29" s="2629" t="s">
        <v>883</v>
      </c>
      <c r="AK29" s="2630"/>
      <c r="AL29" s="2630"/>
      <c r="AM29" s="2630"/>
      <c r="AN29" s="2630"/>
      <c r="AO29" s="2630"/>
      <c r="AP29" s="2630"/>
      <c r="AQ29" s="2630"/>
      <c r="AR29" s="2630"/>
      <c r="AS29" s="2630"/>
      <c r="AT29" s="2630"/>
      <c r="AU29" s="2630"/>
      <c r="AV29" s="2630"/>
      <c r="AW29" s="2630"/>
      <c r="AX29" s="2630"/>
      <c r="AY29" s="2630"/>
      <c r="AZ29" s="2630"/>
      <c r="BA29" s="2630"/>
      <c r="BB29" s="2630"/>
      <c r="BC29" s="2630"/>
      <c r="BD29" s="2630"/>
      <c r="BE29" s="2811"/>
      <c r="BF29" s="2809" t="s">
        <v>884</v>
      </c>
      <c r="BG29" s="2529"/>
      <c r="BH29" s="2529"/>
      <c r="BI29" s="2816"/>
      <c r="BJ29" s="2809" t="s">
        <v>885</v>
      </c>
      <c r="BK29" s="2529"/>
      <c r="BL29" s="2529"/>
      <c r="BM29" s="2530"/>
      <c r="BN29" s="2629" t="s">
        <v>886</v>
      </c>
      <c r="BO29" s="2823"/>
      <c r="BP29" s="2823"/>
      <c r="BQ29" s="2823"/>
      <c r="BR29" s="2823"/>
      <c r="BS29" s="2823"/>
      <c r="BT29" s="2823"/>
      <c r="BU29" s="2823"/>
      <c r="BV29" s="2823"/>
      <c r="BW29" s="2823"/>
      <c r="BX29" s="2823"/>
      <c r="BY29" s="2823"/>
      <c r="BZ29" s="2823"/>
      <c r="CA29" s="2823"/>
      <c r="CB29" s="2823"/>
      <c r="CC29" s="2823"/>
      <c r="CD29" s="2823"/>
      <c r="CE29" s="2823"/>
      <c r="CF29" s="2823"/>
      <c r="CG29" s="2823"/>
      <c r="CH29" s="2823"/>
      <c r="CI29" s="2823"/>
      <c r="CJ29" s="2823"/>
      <c r="CK29" s="2823"/>
      <c r="CL29" s="2823"/>
      <c r="CM29" s="2823"/>
      <c r="CN29" s="2823"/>
      <c r="CO29" s="93"/>
      <c r="CP29" s="93"/>
      <c r="CQ29" s="93"/>
      <c r="CR29" s="93"/>
      <c r="CS29" s="100"/>
      <c r="CT29" s="2528" t="s">
        <v>887</v>
      </c>
      <c r="CU29" s="2529"/>
      <c r="CV29" s="2529"/>
      <c r="CW29" s="2529"/>
      <c r="CX29" s="2529"/>
      <c r="CY29" s="2529"/>
      <c r="CZ29" s="2530"/>
      <c r="DA29" s="109" t="s">
        <v>888</v>
      </c>
      <c r="DB29" s="92"/>
      <c r="DC29" s="92"/>
      <c r="DD29" s="92"/>
      <c r="DE29" s="92"/>
      <c r="DF29" s="92"/>
      <c r="DG29" s="92"/>
      <c r="DH29" s="92"/>
      <c r="DI29" s="92"/>
      <c r="DJ29" s="92"/>
      <c r="DK29" s="100"/>
      <c r="DL29" s="2631" t="s">
        <v>889</v>
      </c>
      <c r="DM29" s="2632"/>
      <c r="DN29" s="2632"/>
      <c r="DO29" s="2632"/>
      <c r="DP29" s="2632"/>
      <c r="DQ29" s="2838"/>
      <c r="DR29" s="93"/>
      <c r="DS29" s="93"/>
      <c r="DT29" s="93"/>
      <c r="DU29" s="93"/>
    </row>
    <row r="30" spans="2:125" ht="8.1" customHeight="1">
      <c r="B30" s="2526"/>
      <c r="C30" s="2527"/>
      <c r="D30" s="2527"/>
      <c r="E30" s="2527"/>
      <c r="F30" s="2527"/>
      <c r="G30" s="2535"/>
      <c r="H30" s="2534"/>
      <c r="I30" s="2527"/>
      <c r="J30" s="2527"/>
      <c r="K30" s="2535"/>
      <c r="L30" s="2534"/>
      <c r="M30" s="2527"/>
      <c r="N30" s="2527"/>
      <c r="O30" s="2527"/>
      <c r="P30" s="2527"/>
      <c r="Q30" s="2527"/>
      <c r="R30" s="2535"/>
      <c r="S30" s="2534"/>
      <c r="T30" s="2527"/>
      <c r="U30" s="2527"/>
      <c r="V30" s="2527"/>
      <c r="W30" s="2527"/>
      <c r="X30" s="2535"/>
      <c r="Y30" s="111"/>
      <c r="Z30" s="101"/>
      <c r="AA30" s="101" t="s">
        <v>446</v>
      </c>
      <c r="AB30" s="101"/>
      <c r="AC30" s="101"/>
      <c r="AD30" s="101"/>
      <c r="AE30" s="101"/>
      <c r="AF30" s="93"/>
      <c r="AG30" s="93"/>
      <c r="AH30" s="93"/>
      <c r="AI30" s="93"/>
      <c r="AJ30" s="2631"/>
      <c r="AK30" s="2632"/>
      <c r="AL30" s="2632"/>
      <c r="AM30" s="2632"/>
      <c r="AN30" s="2632"/>
      <c r="AO30" s="2632"/>
      <c r="AP30" s="2632"/>
      <c r="AQ30" s="2632"/>
      <c r="AR30" s="2632"/>
      <c r="AS30" s="2632"/>
      <c r="AT30" s="2632"/>
      <c r="AU30" s="2632"/>
      <c r="AV30" s="2632"/>
      <c r="AW30" s="2632"/>
      <c r="AX30" s="2632"/>
      <c r="AY30" s="2632"/>
      <c r="AZ30" s="2632"/>
      <c r="BA30" s="2632"/>
      <c r="BB30" s="2632"/>
      <c r="BC30" s="2632"/>
      <c r="BD30" s="2632"/>
      <c r="BE30" s="2812"/>
      <c r="BF30" s="2645" t="s">
        <v>713</v>
      </c>
      <c r="BG30" s="2527"/>
      <c r="BH30" s="2527"/>
      <c r="BI30" s="2810"/>
      <c r="BJ30" s="2645" t="s">
        <v>890</v>
      </c>
      <c r="BK30" s="2527"/>
      <c r="BL30" s="2527"/>
      <c r="BM30" s="2535"/>
      <c r="BN30" s="2824"/>
      <c r="BO30" s="1857"/>
      <c r="BP30" s="1857"/>
      <c r="BQ30" s="1857"/>
      <c r="BR30" s="1857"/>
      <c r="BS30" s="1857"/>
      <c r="BT30" s="1857"/>
      <c r="BU30" s="1857"/>
      <c r="BV30" s="1857"/>
      <c r="BW30" s="1857"/>
      <c r="BX30" s="1857"/>
      <c r="BY30" s="1857"/>
      <c r="BZ30" s="1857"/>
      <c r="CA30" s="1857"/>
      <c r="CB30" s="1857"/>
      <c r="CC30" s="1857"/>
      <c r="CD30" s="1857"/>
      <c r="CE30" s="1857"/>
      <c r="CF30" s="1857"/>
      <c r="CG30" s="1857"/>
      <c r="CH30" s="1857"/>
      <c r="CI30" s="1857"/>
      <c r="CJ30" s="1857"/>
      <c r="CK30" s="1857"/>
      <c r="CL30" s="1857"/>
      <c r="CM30" s="1857"/>
      <c r="CN30" s="1857"/>
      <c r="CO30" s="2639" t="s">
        <v>891</v>
      </c>
      <c r="CP30" s="2640"/>
      <c r="CQ30" s="2640"/>
      <c r="CR30" s="2640"/>
      <c r="CS30" s="2641"/>
      <c r="CT30" s="2534"/>
      <c r="CU30" s="2527"/>
      <c r="CV30" s="2527"/>
      <c r="CW30" s="2527"/>
      <c r="CX30" s="2527"/>
      <c r="CY30" s="2527"/>
      <c r="CZ30" s="2535"/>
      <c r="DA30" s="111"/>
      <c r="DB30" s="101" t="s">
        <v>445</v>
      </c>
      <c r="DC30" s="101"/>
      <c r="DD30" s="101"/>
      <c r="DE30" s="101"/>
      <c r="DF30" s="101"/>
      <c r="DG30" s="101"/>
      <c r="DH30" s="93"/>
      <c r="DI30" s="93"/>
      <c r="DJ30" s="93"/>
      <c r="DK30" s="94"/>
      <c r="DL30" s="2631"/>
      <c r="DM30" s="2632"/>
      <c r="DN30" s="2632"/>
      <c r="DO30" s="2632"/>
      <c r="DP30" s="2632"/>
      <c r="DQ30" s="2838"/>
      <c r="DR30" s="93"/>
      <c r="DS30" s="93"/>
      <c r="DT30" s="93"/>
      <c r="DU30" s="93"/>
    </row>
    <row r="31" spans="2:125" ht="8.1" customHeight="1" thickBot="1">
      <c r="B31" s="2867"/>
      <c r="C31" s="2615"/>
      <c r="D31" s="2615"/>
      <c r="E31" s="2615"/>
      <c r="F31" s="2615"/>
      <c r="G31" s="2637"/>
      <c r="H31" s="2614" t="s">
        <v>892</v>
      </c>
      <c r="I31" s="2615"/>
      <c r="J31" s="2615"/>
      <c r="K31" s="2637"/>
      <c r="L31" s="129"/>
      <c r="M31" s="130"/>
      <c r="N31" s="130"/>
      <c r="O31" s="130"/>
      <c r="P31" s="130"/>
      <c r="Q31" s="130"/>
      <c r="R31" s="131"/>
      <c r="S31" s="2614" t="s">
        <v>893</v>
      </c>
      <c r="T31" s="2615"/>
      <c r="U31" s="2615"/>
      <c r="V31" s="2615"/>
      <c r="W31" s="2615"/>
      <c r="X31" s="2637"/>
      <c r="Y31" s="132"/>
      <c r="Z31" s="133"/>
      <c r="AA31" s="133"/>
      <c r="AB31" s="133"/>
      <c r="AC31" s="133"/>
      <c r="AD31" s="133"/>
      <c r="AE31" s="133"/>
      <c r="AF31" s="130"/>
      <c r="AG31" s="130"/>
      <c r="AH31" s="130"/>
      <c r="AI31" s="130"/>
      <c r="AJ31" s="2813"/>
      <c r="AK31" s="2814"/>
      <c r="AL31" s="2814"/>
      <c r="AM31" s="2814"/>
      <c r="AN31" s="2814"/>
      <c r="AO31" s="2814"/>
      <c r="AP31" s="2814"/>
      <c r="AQ31" s="2814"/>
      <c r="AR31" s="2814"/>
      <c r="AS31" s="2814"/>
      <c r="AT31" s="2814"/>
      <c r="AU31" s="2814"/>
      <c r="AV31" s="2814"/>
      <c r="AW31" s="2814"/>
      <c r="AX31" s="2814"/>
      <c r="AY31" s="2814"/>
      <c r="AZ31" s="2814"/>
      <c r="BA31" s="2814"/>
      <c r="BB31" s="2814"/>
      <c r="BC31" s="2814"/>
      <c r="BD31" s="2814"/>
      <c r="BE31" s="2815"/>
      <c r="BF31" s="2636" t="s">
        <v>894</v>
      </c>
      <c r="BG31" s="2615"/>
      <c r="BH31" s="2615"/>
      <c r="BI31" s="2805"/>
      <c r="BJ31" s="2636" t="s">
        <v>895</v>
      </c>
      <c r="BK31" s="2615"/>
      <c r="BL31" s="2615"/>
      <c r="BM31" s="2637"/>
      <c r="BN31" s="2825"/>
      <c r="BO31" s="2689"/>
      <c r="BP31" s="2689"/>
      <c r="BQ31" s="2689"/>
      <c r="BR31" s="2689"/>
      <c r="BS31" s="2689"/>
      <c r="BT31" s="2689"/>
      <c r="BU31" s="2689"/>
      <c r="BV31" s="2689"/>
      <c r="BW31" s="2689"/>
      <c r="BX31" s="2689"/>
      <c r="BY31" s="2689"/>
      <c r="BZ31" s="2689"/>
      <c r="CA31" s="2689"/>
      <c r="CB31" s="2689"/>
      <c r="CC31" s="2689"/>
      <c r="CD31" s="2689"/>
      <c r="CE31" s="2689"/>
      <c r="CF31" s="2689"/>
      <c r="CG31" s="2689"/>
      <c r="CH31" s="2689"/>
      <c r="CI31" s="2689"/>
      <c r="CJ31" s="2689"/>
      <c r="CK31" s="2689"/>
      <c r="CL31" s="2689"/>
      <c r="CM31" s="2689"/>
      <c r="CN31" s="2689"/>
      <c r="CO31" s="2636" t="s">
        <v>896</v>
      </c>
      <c r="CP31" s="2615"/>
      <c r="CQ31" s="2615"/>
      <c r="CR31" s="2615"/>
      <c r="CS31" s="2637"/>
      <c r="CT31" s="2614" t="s">
        <v>897</v>
      </c>
      <c r="CU31" s="2615"/>
      <c r="CV31" s="2615"/>
      <c r="CW31" s="2615"/>
      <c r="CX31" s="2615"/>
      <c r="CY31" s="2615"/>
      <c r="CZ31" s="2637"/>
      <c r="DA31" s="132"/>
      <c r="DB31" s="133"/>
      <c r="DC31" s="133"/>
      <c r="DD31" s="133"/>
      <c r="DE31" s="133"/>
      <c r="DF31" s="133"/>
      <c r="DG31" s="133"/>
      <c r="DH31" s="130" t="s">
        <v>898</v>
      </c>
      <c r="DI31" s="130"/>
      <c r="DJ31" s="130"/>
      <c r="DK31" s="131"/>
      <c r="DL31" s="2614" t="s">
        <v>899</v>
      </c>
      <c r="DM31" s="2615"/>
      <c r="DN31" s="2615"/>
      <c r="DO31" s="2615"/>
      <c r="DP31" s="2615"/>
      <c r="DQ31" s="2837"/>
      <c r="DR31" s="93"/>
      <c r="DS31" s="93"/>
      <c r="DT31" s="93"/>
      <c r="DU31" s="93"/>
    </row>
    <row r="32" spans="2:125" ht="12" customHeight="1" thickTop="1">
      <c r="B32" s="2817" t="s">
        <v>900</v>
      </c>
      <c r="C32" s="2818"/>
      <c r="D32" s="2581" t="s">
        <v>901</v>
      </c>
      <c r="E32" s="2582"/>
      <c r="F32" s="2582"/>
      <c r="G32" s="2582"/>
      <c r="H32" s="2587"/>
      <c r="I32" s="2588"/>
      <c r="J32" s="2588"/>
      <c r="K32" s="2589"/>
      <c r="L32" s="2590"/>
      <c r="M32" s="2591"/>
      <c r="N32" s="2591"/>
      <c r="O32" s="2591"/>
      <c r="P32" s="2591"/>
      <c r="Q32" s="2591"/>
      <c r="R32" s="2592"/>
      <c r="S32" s="2587"/>
      <c r="T32" s="2588"/>
      <c r="U32" s="2588"/>
      <c r="V32" s="2588"/>
      <c r="W32" s="2588"/>
      <c r="X32" s="2589"/>
      <c r="Y32" s="2590"/>
      <c r="Z32" s="2591"/>
      <c r="AA32" s="2591"/>
      <c r="AB32" s="2591"/>
      <c r="AC32" s="2591"/>
      <c r="AD32" s="2591"/>
      <c r="AE32" s="2591"/>
      <c r="AF32" s="136" t="s">
        <v>902</v>
      </c>
      <c r="AG32" s="136"/>
      <c r="AH32" s="136"/>
      <c r="AI32" s="137"/>
      <c r="AJ32" s="2714"/>
      <c r="AK32" s="2715"/>
      <c r="AL32" s="2715"/>
      <c r="AM32" s="2715"/>
      <c r="AN32" s="2715"/>
      <c r="AO32" s="2715"/>
      <c r="AP32" s="2715"/>
      <c r="AQ32" s="2715"/>
      <c r="AR32" s="2715"/>
      <c r="AS32" s="2715"/>
      <c r="AT32" s="2715"/>
      <c r="AU32" s="2715"/>
      <c r="AV32" s="2715"/>
      <c r="AW32" s="2715"/>
      <c r="AX32" s="2715"/>
      <c r="AY32" s="2715"/>
      <c r="AZ32" s="2715"/>
      <c r="BA32" s="2715"/>
      <c r="BB32" s="2715"/>
      <c r="BC32" s="2715"/>
      <c r="BD32" s="2715"/>
      <c r="BE32" s="2722"/>
      <c r="BF32" s="2665"/>
      <c r="BG32" s="2666"/>
      <c r="BH32" s="2666"/>
      <c r="BI32" s="2667"/>
      <c r="BJ32" s="2665"/>
      <c r="BK32" s="2666"/>
      <c r="BL32" s="2666"/>
      <c r="BM32" s="2713"/>
      <c r="BN32" s="2714"/>
      <c r="BO32" s="2715"/>
      <c r="BP32" s="2715"/>
      <c r="BQ32" s="2715"/>
      <c r="BR32" s="2715"/>
      <c r="BS32" s="2715"/>
      <c r="BT32" s="2715"/>
      <c r="BU32" s="2715"/>
      <c r="BV32" s="2715"/>
      <c r="BW32" s="2715"/>
      <c r="BX32" s="2715"/>
      <c r="BY32" s="2715"/>
      <c r="BZ32" s="2715"/>
      <c r="CA32" s="2715"/>
      <c r="CB32" s="2715"/>
      <c r="CC32" s="2715"/>
      <c r="CD32" s="2715"/>
      <c r="CE32" s="2715"/>
      <c r="CF32" s="2715"/>
      <c r="CG32" s="2715"/>
      <c r="CH32" s="2715"/>
      <c r="CI32" s="2715"/>
      <c r="CJ32" s="2715"/>
      <c r="CK32" s="2715"/>
      <c r="CL32" s="2715"/>
      <c r="CM32" s="2715"/>
      <c r="CN32" s="2722"/>
      <c r="CO32" s="236"/>
      <c r="CP32" s="236"/>
      <c r="CQ32" s="236"/>
      <c r="CR32" s="236"/>
      <c r="CS32" s="229"/>
      <c r="CT32" s="2712"/>
      <c r="CU32" s="2666"/>
      <c r="CV32" s="2666"/>
      <c r="CW32" s="2666"/>
      <c r="CX32" s="2666"/>
      <c r="CY32" s="2666"/>
      <c r="CZ32" s="2713"/>
      <c r="DA32" s="2714"/>
      <c r="DB32" s="2715"/>
      <c r="DC32" s="2715"/>
      <c r="DD32" s="2715"/>
      <c r="DE32" s="2715"/>
      <c r="DF32" s="2715"/>
      <c r="DG32" s="2715"/>
      <c r="DH32" s="134" t="s">
        <v>902</v>
      </c>
      <c r="DI32" s="134"/>
      <c r="DJ32" s="134"/>
      <c r="DK32" s="135"/>
      <c r="DL32" s="2714"/>
      <c r="DM32" s="2715"/>
      <c r="DN32" s="2715"/>
      <c r="DO32" s="2715"/>
      <c r="DP32" s="134"/>
      <c r="DQ32" s="138" t="s">
        <v>903</v>
      </c>
      <c r="DR32" s="93"/>
      <c r="DS32" s="93"/>
      <c r="DT32" s="93"/>
      <c r="DU32" s="93"/>
    </row>
    <row r="33" spans="2:125" ht="12" customHeight="1">
      <c r="B33" s="2819"/>
      <c r="C33" s="2820"/>
      <c r="D33" s="2583"/>
      <c r="E33" s="2584"/>
      <c r="F33" s="2584"/>
      <c r="G33" s="2584"/>
      <c r="H33" s="2593"/>
      <c r="I33" s="2594"/>
      <c r="J33" s="2594"/>
      <c r="K33" s="2595"/>
      <c r="L33" s="2596"/>
      <c r="M33" s="2597"/>
      <c r="N33" s="2597"/>
      <c r="O33" s="2597"/>
      <c r="P33" s="2597"/>
      <c r="Q33" s="2597"/>
      <c r="R33" s="2725"/>
      <c r="S33" s="2593"/>
      <c r="T33" s="2594"/>
      <c r="U33" s="2594"/>
      <c r="V33" s="2594"/>
      <c r="W33" s="2594"/>
      <c r="X33" s="2595"/>
      <c r="Y33" s="2596"/>
      <c r="Z33" s="2597"/>
      <c r="AA33" s="2597"/>
      <c r="AB33" s="2597"/>
      <c r="AC33" s="2597"/>
      <c r="AD33" s="2597"/>
      <c r="AE33" s="2597"/>
      <c r="AF33" s="140" t="s">
        <v>902</v>
      </c>
      <c r="AG33" s="140"/>
      <c r="AH33" s="140"/>
      <c r="AI33" s="140"/>
      <c r="AJ33" s="2596"/>
      <c r="AK33" s="2597"/>
      <c r="AL33" s="2597"/>
      <c r="AM33" s="2597"/>
      <c r="AN33" s="2597"/>
      <c r="AO33" s="2597"/>
      <c r="AP33" s="2597"/>
      <c r="AQ33" s="2597"/>
      <c r="AR33" s="2597"/>
      <c r="AS33" s="2597"/>
      <c r="AT33" s="2597"/>
      <c r="AU33" s="2597"/>
      <c r="AV33" s="2597"/>
      <c r="AW33" s="2597"/>
      <c r="AX33" s="2597"/>
      <c r="AY33" s="2597"/>
      <c r="AZ33" s="2597"/>
      <c r="BA33" s="2597"/>
      <c r="BB33" s="2597"/>
      <c r="BC33" s="2597"/>
      <c r="BD33" s="2597"/>
      <c r="BE33" s="2598"/>
      <c r="BF33" s="2668"/>
      <c r="BG33" s="2594"/>
      <c r="BH33" s="2594"/>
      <c r="BI33" s="2669"/>
      <c r="BJ33" s="2668"/>
      <c r="BK33" s="2594"/>
      <c r="BL33" s="2594"/>
      <c r="BM33" s="2595"/>
      <c r="BN33" s="2596"/>
      <c r="BO33" s="2597"/>
      <c r="BP33" s="2597"/>
      <c r="BQ33" s="2597"/>
      <c r="BR33" s="2597"/>
      <c r="BS33" s="2597"/>
      <c r="BT33" s="2597"/>
      <c r="BU33" s="2597"/>
      <c r="BV33" s="2597"/>
      <c r="BW33" s="2597"/>
      <c r="BX33" s="2597"/>
      <c r="BY33" s="2597"/>
      <c r="BZ33" s="2597"/>
      <c r="CA33" s="2597"/>
      <c r="CB33" s="2597"/>
      <c r="CC33" s="2597"/>
      <c r="CD33" s="2597"/>
      <c r="CE33" s="2597"/>
      <c r="CF33" s="2597"/>
      <c r="CG33" s="2597"/>
      <c r="CH33" s="2597"/>
      <c r="CI33" s="2597"/>
      <c r="CJ33" s="2597"/>
      <c r="CK33" s="2597"/>
      <c r="CL33" s="2597"/>
      <c r="CM33" s="2597"/>
      <c r="CN33" s="2598"/>
      <c r="CO33" s="142"/>
      <c r="CP33" s="142"/>
      <c r="CQ33" s="142"/>
      <c r="CR33" s="142"/>
      <c r="CS33" s="141"/>
      <c r="CT33" s="2593"/>
      <c r="CU33" s="2594"/>
      <c r="CV33" s="2594"/>
      <c r="CW33" s="2594"/>
      <c r="CX33" s="2594"/>
      <c r="CY33" s="2594"/>
      <c r="CZ33" s="2595"/>
      <c r="DA33" s="2596"/>
      <c r="DB33" s="2597"/>
      <c r="DC33" s="2597"/>
      <c r="DD33" s="2597"/>
      <c r="DE33" s="2597"/>
      <c r="DF33" s="2597"/>
      <c r="DG33" s="2597"/>
      <c r="DH33" s="140" t="s">
        <v>902</v>
      </c>
      <c r="DI33" s="140"/>
      <c r="DJ33" s="140"/>
      <c r="DK33" s="141"/>
      <c r="DL33" s="2596"/>
      <c r="DM33" s="2597"/>
      <c r="DN33" s="2597"/>
      <c r="DO33" s="2597"/>
      <c r="DP33" s="140"/>
      <c r="DQ33" s="143" t="s">
        <v>903</v>
      </c>
      <c r="DR33" s="93"/>
      <c r="DS33" s="93"/>
      <c r="DT33" s="93"/>
      <c r="DU33" s="93"/>
    </row>
    <row r="34" spans="2:125" ht="12" customHeight="1" thickBot="1">
      <c r="B34" s="2819"/>
      <c r="C34" s="2820"/>
      <c r="D34" s="2723"/>
      <c r="E34" s="2724"/>
      <c r="F34" s="2724"/>
      <c r="G34" s="2724"/>
      <c r="H34" s="2717" t="s">
        <v>588</v>
      </c>
      <c r="I34" s="2717"/>
      <c r="J34" s="2717"/>
      <c r="K34" s="2717"/>
      <c r="L34" s="2717"/>
      <c r="M34" s="2717"/>
      <c r="N34" s="2717"/>
      <c r="O34" s="2717"/>
      <c r="P34" s="2717"/>
      <c r="Q34" s="2717"/>
      <c r="R34" s="2717"/>
      <c r="S34" s="199"/>
      <c r="T34" s="130"/>
      <c r="U34" s="130"/>
      <c r="V34" s="130"/>
      <c r="W34" s="130"/>
      <c r="X34" s="130"/>
      <c r="Y34" s="2709"/>
      <c r="Z34" s="2710"/>
      <c r="AA34" s="2710"/>
      <c r="AB34" s="2710"/>
      <c r="AC34" s="2710"/>
      <c r="AD34" s="2710"/>
      <c r="AE34" s="2710"/>
      <c r="AF34" s="130" t="s">
        <v>902</v>
      </c>
      <c r="AG34" s="130"/>
      <c r="AH34" s="130"/>
      <c r="AI34" s="130"/>
      <c r="AJ34" s="2709"/>
      <c r="AK34" s="2710"/>
      <c r="AL34" s="2710"/>
      <c r="AM34" s="2710"/>
      <c r="AN34" s="2710"/>
      <c r="AO34" s="2710"/>
      <c r="AP34" s="2710"/>
      <c r="AQ34" s="2710"/>
      <c r="AR34" s="2710"/>
      <c r="AS34" s="2710"/>
      <c r="AT34" s="2710"/>
      <c r="AU34" s="2710"/>
      <c r="AV34" s="2710"/>
      <c r="AW34" s="2710"/>
      <c r="AX34" s="2710"/>
      <c r="AY34" s="2710"/>
      <c r="AZ34" s="2710"/>
      <c r="BA34" s="2710"/>
      <c r="BB34" s="2710"/>
      <c r="BC34" s="2710"/>
      <c r="BD34" s="2710"/>
      <c r="BE34" s="2726"/>
      <c r="BF34" s="2716"/>
      <c r="BG34" s="2717"/>
      <c r="BH34" s="2717"/>
      <c r="BI34" s="2727"/>
      <c r="BJ34" s="2716"/>
      <c r="BK34" s="2717"/>
      <c r="BL34" s="2717"/>
      <c r="BM34" s="2718"/>
      <c r="BN34" s="2719"/>
      <c r="BO34" s="2720"/>
      <c r="BP34" s="2720"/>
      <c r="BQ34" s="2720"/>
      <c r="BR34" s="2720"/>
      <c r="BS34" s="2720"/>
      <c r="BT34" s="2720"/>
      <c r="BU34" s="2720"/>
      <c r="BV34" s="2720"/>
      <c r="BW34" s="2720"/>
      <c r="BX34" s="2720"/>
      <c r="BY34" s="2720"/>
      <c r="BZ34" s="2720"/>
      <c r="CA34" s="2720"/>
      <c r="CB34" s="2720"/>
      <c r="CC34" s="2720"/>
      <c r="CD34" s="2720"/>
      <c r="CE34" s="2720"/>
      <c r="CF34" s="2720"/>
      <c r="CG34" s="2720"/>
      <c r="CH34" s="2720"/>
      <c r="CI34" s="2720"/>
      <c r="CJ34" s="2720"/>
      <c r="CK34" s="2720"/>
      <c r="CL34" s="2720"/>
      <c r="CM34" s="2720"/>
      <c r="CN34" s="2720"/>
      <c r="CO34" s="2720"/>
      <c r="CP34" s="2720"/>
      <c r="CQ34" s="2720"/>
      <c r="CR34" s="2720"/>
      <c r="CS34" s="2721"/>
      <c r="CT34" s="2709"/>
      <c r="CU34" s="2710"/>
      <c r="CV34" s="2710"/>
      <c r="CW34" s="2710"/>
      <c r="CX34" s="2710"/>
      <c r="CY34" s="2710"/>
      <c r="CZ34" s="2711"/>
      <c r="DA34" s="2709"/>
      <c r="DB34" s="2710"/>
      <c r="DC34" s="2710"/>
      <c r="DD34" s="2710"/>
      <c r="DE34" s="2710"/>
      <c r="DF34" s="2710"/>
      <c r="DG34" s="2710"/>
      <c r="DH34" s="144" t="s">
        <v>902</v>
      </c>
      <c r="DI34" s="144"/>
      <c r="DJ34" s="144"/>
      <c r="DK34" s="145"/>
      <c r="DL34" s="2709"/>
      <c r="DM34" s="2710"/>
      <c r="DN34" s="2710"/>
      <c r="DO34" s="2710"/>
      <c r="DP34" s="144"/>
      <c r="DQ34" s="146" t="s">
        <v>903</v>
      </c>
      <c r="DR34" s="93"/>
      <c r="DS34" s="93"/>
      <c r="DT34" s="93"/>
      <c r="DU34" s="93"/>
    </row>
    <row r="35" spans="2:125" ht="12" customHeight="1" thickTop="1">
      <c r="B35" s="2819"/>
      <c r="C35" s="2820"/>
      <c r="D35" s="2581" t="s">
        <v>905</v>
      </c>
      <c r="E35" s="2582"/>
      <c r="F35" s="2582"/>
      <c r="G35" s="2582"/>
      <c r="H35" s="2587"/>
      <c r="I35" s="2588"/>
      <c r="J35" s="2588"/>
      <c r="K35" s="2589"/>
      <c r="L35" s="2590"/>
      <c r="M35" s="2591"/>
      <c r="N35" s="2591"/>
      <c r="O35" s="2591"/>
      <c r="P35" s="2591"/>
      <c r="Q35" s="2591"/>
      <c r="R35" s="2592"/>
      <c r="S35" s="2587"/>
      <c r="T35" s="2588"/>
      <c r="U35" s="2588"/>
      <c r="V35" s="2588"/>
      <c r="W35" s="2588"/>
      <c r="X35" s="2589"/>
      <c r="Y35" s="2590"/>
      <c r="Z35" s="2591"/>
      <c r="AA35" s="2591"/>
      <c r="AB35" s="2591"/>
      <c r="AC35" s="2591"/>
      <c r="AD35" s="2591"/>
      <c r="AE35" s="2591"/>
      <c r="AF35" s="136" t="s">
        <v>902</v>
      </c>
      <c r="AG35" s="136"/>
      <c r="AH35" s="136"/>
      <c r="AI35" s="137"/>
      <c r="AJ35" s="2714"/>
      <c r="AK35" s="2715"/>
      <c r="AL35" s="2715"/>
      <c r="AM35" s="2715"/>
      <c r="AN35" s="2715"/>
      <c r="AO35" s="2715"/>
      <c r="AP35" s="2715"/>
      <c r="AQ35" s="2715"/>
      <c r="AR35" s="2715"/>
      <c r="AS35" s="2715"/>
      <c r="AT35" s="2715"/>
      <c r="AU35" s="2715"/>
      <c r="AV35" s="2715"/>
      <c r="AW35" s="2715"/>
      <c r="AX35" s="2715"/>
      <c r="AY35" s="2715"/>
      <c r="AZ35" s="2715"/>
      <c r="BA35" s="2715"/>
      <c r="BB35" s="2715"/>
      <c r="BC35" s="2715"/>
      <c r="BD35" s="2715"/>
      <c r="BE35" s="2722"/>
      <c r="BF35" s="2665"/>
      <c r="BG35" s="2666"/>
      <c r="BH35" s="2666"/>
      <c r="BI35" s="2667"/>
      <c r="BJ35" s="2665"/>
      <c r="BK35" s="2666"/>
      <c r="BL35" s="2666"/>
      <c r="BM35" s="2713"/>
      <c r="BN35" s="2714"/>
      <c r="BO35" s="2715"/>
      <c r="BP35" s="2715"/>
      <c r="BQ35" s="2715"/>
      <c r="BR35" s="2715"/>
      <c r="BS35" s="2715"/>
      <c r="BT35" s="2715"/>
      <c r="BU35" s="2715"/>
      <c r="BV35" s="2715"/>
      <c r="BW35" s="2715"/>
      <c r="BX35" s="2715"/>
      <c r="BY35" s="2715"/>
      <c r="BZ35" s="2715"/>
      <c r="CA35" s="2715"/>
      <c r="CB35" s="2715"/>
      <c r="CC35" s="2715"/>
      <c r="CD35" s="2715"/>
      <c r="CE35" s="2715"/>
      <c r="CF35" s="2715"/>
      <c r="CG35" s="2715"/>
      <c r="CH35" s="2715"/>
      <c r="CI35" s="2715"/>
      <c r="CJ35" s="2715"/>
      <c r="CK35" s="2715"/>
      <c r="CL35" s="2715"/>
      <c r="CM35" s="2715"/>
      <c r="CN35" s="2722"/>
      <c r="CO35" s="236"/>
      <c r="CP35" s="236"/>
      <c r="CQ35" s="236"/>
      <c r="CR35" s="236"/>
      <c r="CS35" s="229"/>
      <c r="CT35" s="2712"/>
      <c r="CU35" s="2666"/>
      <c r="CV35" s="2666"/>
      <c r="CW35" s="2666"/>
      <c r="CX35" s="2666"/>
      <c r="CY35" s="2666"/>
      <c r="CZ35" s="2713"/>
      <c r="DA35" s="2714"/>
      <c r="DB35" s="2715"/>
      <c r="DC35" s="2715"/>
      <c r="DD35" s="2715"/>
      <c r="DE35" s="2715"/>
      <c r="DF35" s="2715"/>
      <c r="DG35" s="2715"/>
      <c r="DH35" s="134" t="s">
        <v>902</v>
      </c>
      <c r="DI35" s="134"/>
      <c r="DJ35" s="134"/>
      <c r="DK35" s="135"/>
      <c r="DL35" s="2714"/>
      <c r="DM35" s="2715"/>
      <c r="DN35" s="2715"/>
      <c r="DO35" s="2715"/>
      <c r="DP35" s="134"/>
      <c r="DQ35" s="138" t="s">
        <v>903</v>
      </c>
      <c r="DR35" s="93"/>
      <c r="DS35" s="93"/>
      <c r="DT35" s="93"/>
      <c r="DU35" s="93"/>
    </row>
    <row r="36" spans="2:125" ht="12" customHeight="1">
      <c r="B36" s="2819"/>
      <c r="C36" s="2820"/>
      <c r="D36" s="2583"/>
      <c r="E36" s="2584"/>
      <c r="F36" s="2584"/>
      <c r="G36" s="2584"/>
      <c r="H36" s="2593"/>
      <c r="I36" s="2594"/>
      <c r="J36" s="2594"/>
      <c r="K36" s="2595"/>
      <c r="L36" s="2596"/>
      <c r="M36" s="2597"/>
      <c r="N36" s="2597"/>
      <c r="O36" s="2597"/>
      <c r="P36" s="2597"/>
      <c r="Q36" s="2597"/>
      <c r="R36" s="2725"/>
      <c r="S36" s="2593"/>
      <c r="T36" s="2594"/>
      <c r="U36" s="2594"/>
      <c r="V36" s="2594"/>
      <c r="W36" s="2594"/>
      <c r="X36" s="2595"/>
      <c r="Y36" s="2596"/>
      <c r="Z36" s="2597"/>
      <c r="AA36" s="2597"/>
      <c r="AB36" s="2597"/>
      <c r="AC36" s="2597"/>
      <c r="AD36" s="2597"/>
      <c r="AE36" s="2597"/>
      <c r="AF36" s="140" t="s">
        <v>902</v>
      </c>
      <c r="AG36" s="140"/>
      <c r="AH36" s="140"/>
      <c r="AI36" s="140"/>
      <c r="AJ36" s="2596"/>
      <c r="AK36" s="2597"/>
      <c r="AL36" s="2597"/>
      <c r="AM36" s="2597"/>
      <c r="AN36" s="2597"/>
      <c r="AO36" s="2597"/>
      <c r="AP36" s="2597"/>
      <c r="AQ36" s="2597"/>
      <c r="AR36" s="2597"/>
      <c r="AS36" s="2597"/>
      <c r="AT36" s="2597"/>
      <c r="AU36" s="2597"/>
      <c r="AV36" s="2597"/>
      <c r="AW36" s="2597"/>
      <c r="AX36" s="2597"/>
      <c r="AY36" s="2597"/>
      <c r="AZ36" s="2597"/>
      <c r="BA36" s="2597"/>
      <c r="BB36" s="2597"/>
      <c r="BC36" s="2597"/>
      <c r="BD36" s="2597"/>
      <c r="BE36" s="2598"/>
      <c r="BF36" s="2668"/>
      <c r="BG36" s="2594"/>
      <c r="BH36" s="2594"/>
      <c r="BI36" s="2669"/>
      <c r="BJ36" s="2668"/>
      <c r="BK36" s="2594"/>
      <c r="BL36" s="2594"/>
      <c r="BM36" s="2595"/>
      <c r="BN36" s="2596"/>
      <c r="BO36" s="2597"/>
      <c r="BP36" s="2597"/>
      <c r="BQ36" s="2597"/>
      <c r="BR36" s="2597"/>
      <c r="BS36" s="2597"/>
      <c r="BT36" s="2597"/>
      <c r="BU36" s="2597"/>
      <c r="BV36" s="2597"/>
      <c r="BW36" s="2597"/>
      <c r="BX36" s="2597"/>
      <c r="BY36" s="2597"/>
      <c r="BZ36" s="2597"/>
      <c r="CA36" s="2597"/>
      <c r="CB36" s="2597"/>
      <c r="CC36" s="2597"/>
      <c r="CD36" s="2597"/>
      <c r="CE36" s="2597"/>
      <c r="CF36" s="2597"/>
      <c r="CG36" s="2597"/>
      <c r="CH36" s="2597"/>
      <c r="CI36" s="2597"/>
      <c r="CJ36" s="2597"/>
      <c r="CK36" s="2597"/>
      <c r="CL36" s="2597"/>
      <c r="CM36" s="2597"/>
      <c r="CN36" s="2598"/>
      <c r="CO36" s="142"/>
      <c r="CP36" s="142"/>
      <c r="CQ36" s="142"/>
      <c r="CR36" s="142"/>
      <c r="CS36" s="141"/>
      <c r="CT36" s="2593"/>
      <c r="CU36" s="2594"/>
      <c r="CV36" s="2594"/>
      <c r="CW36" s="2594"/>
      <c r="CX36" s="2594"/>
      <c r="CY36" s="2594"/>
      <c r="CZ36" s="2595"/>
      <c r="DA36" s="2596"/>
      <c r="DB36" s="2597"/>
      <c r="DC36" s="2597"/>
      <c r="DD36" s="2597"/>
      <c r="DE36" s="2597"/>
      <c r="DF36" s="2597"/>
      <c r="DG36" s="2597"/>
      <c r="DH36" s="140" t="s">
        <v>902</v>
      </c>
      <c r="DI36" s="140"/>
      <c r="DJ36" s="140"/>
      <c r="DK36" s="141"/>
      <c r="DL36" s="2596"/>
      <c r="DM36" s="2597"/>
      <c r="DN36" s="2597"/>
      <c r="DO36" s="2597"/>
      <c r="DP36" s="140"/>
      <c r="DQ36" s="143" t="s">
        <v>903</v>
      </c>
      <c r="DR36" s="93"/>
      <c r="DS36" s="93"/>
      <c r="DT36" s="93"/>
      <c r="DU36" s="93"/>
    </row>
    <row r="37" spans="2:125" ht="12" customHeight="1" thickBot="1">
      <c r="B37" s="2819"/>
      <c r="C37" s="2820"/>
      <c r="D37" s="2723"/>
      <c r="E37" s="2724"/>
      <c r="F37" s="2724"/>
      <c r="G37" s="2724" t="s">
        <v>904</v>
      </c>
      <c r="H37" s="2717" t="s">
        <v>588</v>
      </c>
      <c r="I37" s="2717"/>
      <c r="J37" s="2717"/>
      <c r="K37" s="2717"/>
      <c r="L37" s="2717"/>
      <c r="M37" s="2717"/>
      <c r="N37" s="2717"/>
      <c r="O37" s="2717"/>
      <c r="P37" s="2717"/>
      <c r="Q37" s="2717"/>
      <c r="R37" s="2717"/>
      <c r="S37" s="199"/>
      <c r="T37" s="130"/>
      <c r="U37" s="130"/>
      <c r="V37" s="130"/>
      <c r="W37" s="130"/>
      <c r="X37" s="130"/>
      <c r="Y37" s="2709"/>
      <c r="Z37" s="2710"/>
      <c r="AA37" s="2710"/>
      <c r="AB37" s="2710"/>
      <c r="AC37" s="2710"/>
      <c r="AD37" s="2710"/>
      <c r="AE37" s="2710"/>
      <c r="AF37" s="130" t="s">
        <v>902</v>
      </c>
      <c r="AG37" s="130"/>
      <c r="AH37" s="130"/>
      <c r="AI37" s="130"/>
      <c r="AJ37" s="2709"/>
      <c r="AK37" s="2710"/>
      <c r="AL37" s="2710"/>
      <c r="AM37" s="2710"/>
      <c r="AN37" s="2710"/>
      <c r="AO37" s="2710"/>
      <c r="AP37" s="2710"/>
      <c r="AQ37" s="2710"/>
      <c r="AR37" s="2710"/>
      <c r="AS37" s="2710"/>
      <c r="AT37" s="2710"/>
      <c r="AU37" s="2710"/>
      <c r="AV37" s="2710"/>
      <c r="AW37" s="2710"/>
      <c r="AX37" s="2710"/>
      <c r="AY37" s="2710"/>
      <c r="AZ37" s="2710"/>
      <c r="BA37" s="2710"/>
      <c r="BB37" s="2710"/>
      <c r="BC37" s="2710"/>
      <c r="BD37" s="2710"/>
      <c r="BE37" s="2726"/>
      <c r="BF37" s="2716"/>
      <c r="BG37" s="2717"/>
      <c r="BH37" s="2717"/>
      <c r="BI37" s="2727"/>
      <c r="BJ37" s="2716"/>
      <c r="BK37" s="2717"/>
      <c r="BL37" s="2717"/>
      <c r="BM37" s="2718"/>
      <c r="BN37" s="2719"/>
      <c r="BO37" s="2720"/>
      <c r="BP37" s="2720"/>
      <c r="BQ37" s="2720"/>
      <c r="BR37" s="2720"/>
      <c r="BS37" s="2720"/>
      <c r="BT37" s="2720"/>
      <c r="BU37" s="2720"/>
      <c r="BV37" s="2720"/>
      <c r="BW37" s="2720"/>
      <c r="BX37" s="2720"/>
      <c r="BY37" s="2720"/>
      <c r="BZ37" s="2720"/>
      <c r="CA37" s="2720"/>
      <c r="CB37" s="2720"/>
      <c r="CC37" s="2720"/>
      <c r="CD37" s="2720"/>
      <c r="CE37" s="2720"/>
      <c r="CF37" s="2720"/>
      <c r="CG37" s="2720"/>
      <c r="CH37" s="2720"/>
      <c r="CI37" s="2720"/>
      <c r="CJ37" s="2720"/>
      <c r="CK37" s="2720"/>
      <c r="CL37" s="2720"/>
      <c r="CM37" s="2720"/>
      <c r="CN37" s="2720"/>
      <c r="CO37" s="2720"/>
      <c r="CP37" s="2720"/>
      <c r="CQ37" s="2720"/>
      <c r="CR37" s="2720"/>
      <c r="CS37" s="2721"/>
      <c r="CT37" s="2709"/>
      <c r="CU37" s="2710"/>
      <c r="CV37" s="2710"/>
      <c r="CW37" s="2710"/>
      <c r="CX37" s="2710"/>
      <c r="CY37" s="2710"/>
      <c r="CZ37" s="2711"/>
      <c r="DA37" s="2709"/>
      <c r="DB37" s="2710"/>
      <c r="DC37" s="2710"/>
      <c r="DD37" s="2710"/>
      <c r="DE37" s="2710"/>
      <c r="DF37" s="2710"/>
      <c r="DG37" s="2710"/>
      <c r="DH37" s="144" t="s">
        <v>902</v>
      </c>
      <c r="DI37" s="144"/>
      <c r="DJ37" s="144"/>
      <c r="DK37" s="145"/>
      <c r="DL37" s="2709"/>
      <c r="DM37" s="2710"/>
      <c r="DN37" s="2710"/>
      <c r="DO37" s="2710"/>
      <c r="DP37" s="144"/>
      <c r="DQ37" s="146" t="s">
        <v>903</v>
      </c>
      <c r="DR37" s="93"/>
      <c r="DS37" s="93"/>
      <c r="DT37" s="93"/>
      <c r="DU37" s="93"/>
    </row>
    <row r="38" spans="2:125" ht="12" customHeight="1" thickTop="1">
      <c r="B38" s="2819"/>
      <c r="C38" s="2820"/>
      <c r="D38" s="2581" t="s">
        <v>906</v>
      </c>
      <c r="E38" s="2582"/>
      <c r="F38" s="2582"/>
      <c r="G38" s="2582"/>
      <c r="H38" s="2587"/>
      <c r="I38" s="2588"/>
      <c r="J38" s="2588"/>
      <c r="K38" s="2589"/>
      <c r="L38" s="2590"/>
      <c r="M38" s="2591"/>
      <c r="N38" s="2591"/>
      <c r="O38" s="2591"/>
      <c r="P38" s="2591"/>
      <c r="Q38" s="2591"/>
      <c r="R38" s="2592"/>
      <c r="S38" s="2587"/>
      <c r="T38" s="2588"/>
      <c r="U38" s="2588"/>
      <c r="V38" s="2588"/>
      <c r="W38" s="2588"/>
      <c r="X38" s="2589"/>
      <c r="Y38" s="2590"/>
      <c r="Z38" s="2591"/>
      <c r="AA38" s="2591"/>
      <c r="AB38" s="2591"/>
      <c r="AC38" s="2591"/>
      <c r="AD38" s="2591"/>
      <c r="AE38" s="2591"/>
      <c r="AF38" s="136" t="s">
        <v>902</v>
      </c>
      <c r="AG38" s="136"/>
      <c r="AH38" s="136"/>
      <c r="AI38" s="137"/>
      <c r="AJ38" s="2714"/>
      <c r="AK38" s="2715"/>
      <c r="AL38" s="2715"/>
      <c r="AM38" s="2715"/>
      <c r="AN38" s="2715"/>
      <c r="AO38" s="2715"/>
      <c r="AP38" s="2715"/>
      <c r="AQ38" s="2715"/>
      <c r="AR38" s="2715"/>
      <c r="AS38" s="2715"/>
      <c r="AT38" s="2715"/>
      <c r="AU38" s="2715"/>
      <c r="AV38" s="2715"/>
      <c r="AW38" s="2715"/>
      <c r="AX38" s="2715"/>
      <c r="AY38" s="2715"/>
      <c r="AZ38" s="2715"/>
      <c r="BA38" s="2715"/>
      <c r="BB38" s="2715"/>
      <c r="BC38" s="2715"/>
      <c r="BD38" s="2715"/>
      <c r="BE38" s="2722"/>
      <c r="BF38" s="2665"/>
      <c r="BG38" s="2666"/>
      <c r="BH38" s="2666"/>
      <c r="BI38" s="2667"/>
      <c r="BJ38" s="2665"/>
      <c r="BK38" s="2666"/>
      <c r="BL38" s="2666"/>
      <c r="BM38" s="2713"/>
      <c r="BN38" s="2714"/>
      <c r="BO38" s="2715"/>
      <c r="BP38" s="2715"/>
      <c r="BQ38" s="2715"/>
      <c r="BR38" s="2715"/>
      <c r="BS38" s="2715"/>
      <c r="BT38" s="2715"/>
      <c r="BU38" s="2715"/>
      <c r="BV38" s="2715"/>
      <c r="BW38" s="2715"/>
      <c r="BX38" s="2715"/>
      <c r="BY38" s="2715"/>
      <c r="BZ38" s="2715"/>
      <c r="CA38" s="2715"/>
      <c r="CB38" s="2715"/>
      <c r="CC38" s="2715"/>
      <c r="CD38" s="2715"/>
      <c r="CE38" s="2715"/>
      <c r="CF38" s="2715"/>
      <c r="CG38" s="2715"/>
      <c r="CH38" s="2715"/>
      <c r="CI38" s="2715"/>
      <c r="CJ38" s="2715"/>
      <c r="CK38" s="2715"/>
      <c r="CL38" s="2715"/>
      <c r="CM38" s="2715"/>
      <c r="CN38" s="2722"/>
      <c r="CO38" s="236"/>
      <c r="CP38" s="236"/>
      <c r="CQ38" s="236"/>
      <c r="CR38" s="236"/>
      <c r="CS38" s="229"/>
      <c r="CT38" s="2712"/>
      <c r="CU38" s="2666"/>
      <c r="CV38" s="2666"/>
      <c r="CW38" s="2666"/>
      <c r="CX38" s="2666"/>
      <c r="CY38" s="2666"/>
      <c r="CZ38" s="2713"/>
      <c r="DA38" s="2714"/>
      <c r="DB38" s="2715"/>
      <c r="DC38" s="2715"/>
      <c r="DD38" s="2715"/>
      <c r="DE38" s="2715"/>
      <c r="DF38" s="2715"/>
      <c r="DG38" s="2715"/>
      <c r="DH38" s="134" t="s">
        <v>902</v>
      </c>
      <c r="DI38" s="134"/>
      <c r="DJ38" s="134"/>
      <c r="DK38" s="135"/>
      <c r="DL38" s="2714"/>
      <c r="DM38" s="2715"/>
      <c r="DN38" s="2715"/>
      <c r="DO38" s="2715"/>
      <c r="DP38" s="134"/>
      <c r="DQ38" s="138" t="s">
        <v>903</v>
      </c>
      <c r="DR38" s="93"/>
      <c r="DS38" s="93"/>
      <c r="DT38" s="93"/>
      <c r="DU38" s="93"/>
    </row>
    <row r="39" spans="2:125" ht="12" customHeight="1">
      <c r="B39" s="2819"/>
      <c r="C39" s="2820"/>
      <c r="D39" s="2583"/>
      <c r="E39" s="2584"/>
      <c r="F39" s="2584"/>
      <c r="G39" s="2584"/>
      <c r="H39" s="2593"/>
      <c r="I39" s="2594"/>
      <c r="J39" s="2594"/>
      <c r="K39" s="2595"/>
      <c r="L39" s="2596"/>
      <c r="M39" s="2597"/>
      <c r="N39" s="2597"/>
      <c r="O39" s="2597"/>
      <c r="P39" s="2597"/>
      <c r="Q39" s="2597"/>
      <c r="R39" s="2725"/>
      <c r="S39" s="2593"/>
      <c r="T39" s="2594"/>
      <c r="U39" s="2594"/>
      <c r="V39" s="2594"/>
      <c r="W39" s="2594"/>
      <c r="X39" s="2595"/>
      <c r="Y39" s="2596"/>
      <c r="Z39" s="2597"/>
      <c r="AA39" s="2597"/>
      <c r="AB39" s="2597"/>
      <c r="AC39" s="2597"/>
      <c r="AD39" s="2597"/>
      <c r="AE39" s="2597"/>
      <c r="AF39" s="140" t="s">
        <v>902</v>
      </c>
      <c r="AG39" s="140"/>
      <c r="AH39" s="140"/>
      <c r="AI39" s="140"/>
      <c r="AJ39" s="2596"/>
      <c r="AK39" s="2597"/>
      <c r="AL39" s="2597"/>
      <c r="AM39" s="2597"/>
      <c r="AN39" s="2597"/>
      <c r="AO39" s="2597"/>
      <c r="AP39" s="2597"/>
      <c r="AQ39" s="2597"/>
      <c r="AR39" s="2597"/>
      <c r="AS39" s="2597"/>
      <c r="AT39" s="2597"/>
      <c r="AU39" s="2597"/>
      <c r="AV39" s="2597"/>
      <c r="AW39" s="2597"/>
      <c r="AX39" s="2597"/>
      <c r="AY39" s="2597"/>
      <c r="AZ39" s="2597"/>
      <c r="BA39" s="2597"/>
      <c r="BB39" s="2597"/>
      <c r="BC39" s="2597"/>
      <c r="BD39" s="2597"/>
      <c r="BE39" s="2598"/>
      <c r="BF39" s="2668"/>
      <c r="BG39" s="2594"/>
      <c r="BH39" s="2594"/>
      <c r="BI39" s="2669"/>
      <c r="BJ39" s="2668"/>
      <c r="BK39" s="2594"/>
      <c r="BL39" s="2594"/>
      <c r="BM39" s="2595"/>
      <c r="BN39" s="2596"/>
      <c r="BO39" s="2597"/>
      <c r="BP39" s="2597"/>
      <c r="BQ39" s="2597"/>
      <c r="BR39" s="2597"/>
      <c r="BS39" s="2597"/>
      <c r="BT39" s="2597"/>
      <c r="BU39" s="2597"/>
      <c r="BV39" s="2597"/>
      <c r="BW39" s="2597"/>
      <c r="BX39" s="2597"/>
      <c r="BY39" s="2597"/>
      <c r="BZ39" s="2597"/>
      <c r="CA39" s="2597"/>
      <c r="CB39" s="2597"/>
      <c r="CC39" s="2597"/>
      <c r="CD39" s="2597"/>
      <c r="CE39" s="2597"/>
      <c r="CF39" s="2597"/>
      <c r="CG39" s="2597"/>
      <c r="CH39" s="2597"/>
      <c r="CI39" s="2597"/>
      <c r="CJ39" s="2597"/>
      <c r="CK39" s="2597"/>
      <c r="CL39" s="2597"/>
      <c r="CM39" s="2597"/>
      <c r="CN39" s="2598"/>
      <c r="CO39" s="142"/>
      <c r="CP39" s="142"/>
      <c r="CQ39" s="142"/>
      <c r="CR39" s="142"/>
      <c r="CS39" s="141"/>
      <c r="CT39" s="2593"/>
      <c r="CU39" s="2594"/>
      <c r="CV39" s="2594"/>
      <c r="CW39" s="2594"/>
      <c r="CX39" s="2594"/>
      <c r="CY39" s="2594"/>
      <c r="CZ39" s="2595"/>
      <c r="DA39" s="2596"/>
      <c r="DB39" s="2597"/>
      <c r="DC39" s="2597"/>
      <c r="DD39" s="2597"/>
      <c r="DE39" s="2597"/>
      <c r="DF39" s="2597"/>
      <c r="DG39" s="2597"/>
      <c r="DH39" s="140" t="s">
        <v>902</v>
      </c>
      <c r="DI39" s="140"/>
      <c r="DJ39" s="140"/>
      <c r="DK39" s="141"/>
      <c r="DL39" s="2596"/>
      <c r="DM39" s="2597"/>
      <c r="DN39" s="2597"/>
      <c r="DO39" s="2597"/>
      <c r="DP39" s="140"/>
      <c r="DQ39" s="143" t="s">
        <v>903</v>
      </c>
      <c r="DR39" s="93"/>
      <c r="DS39" s="93"/>
      <c r="DT39" s="93"/>
      <c r="DU39" s="93"/>
    </row>
    <row r="40" spans="2:125" ht="12" customHeight="1" thickBot="1">
      <c r="B40" s="2819"/>
      <c r="C40" s="2820"/>
      <c r="D40" s="2723"/>
      <c r="E40" s="2724"/>
      <c r="F40" s="2724"/>
      <c r="G40" s="2724" t="s">
        <v>904</v>
      </c>
      <c r="H40" s="2717" t="s">
        <v>588</v>
      </c>
      <c r="I40" s="2717"/>
      <c r="J40" s="2717"/>
      <c r="K40" s="2717"/>
      <c r="L40" s="2717"/>
      <c r="M40" s="2717"/>
      <c r="N40" s="2717"/>
      <c r="O40" s="2717"/>
      <c r="P40" s="2717"/>
      <c r="Q40" s="2717"/>
      <c r="R40" s="2717"/>
      <c r="S40" s="199"/>
      <c r="T40" s="130"/>
      <c r="U40" s="130"/>
      <c r="V40" s="130"/>
      <c r="W40" s="130"/>
      <c r="X40" s="130"/>
      <c r="Y40" s="2709"/>
      <c r="Z40" s="2710"/>
      <c r="AA40" s="2710"/>
      <c r="AB40" s="2710"/>
      <c r="AC40" s="2710"/>
      <c r="AD40" s="2710"/>
      <c r="AE40" s="2710"/>
      <c r="AF40" s="130" t="s">
        <v>902</v>
      </c>
      <c r="AG40" s="130"/>
      <c r="AH40" s="130"/>
      <c r="AI40" s="130"/>
      <c r="AJ40" s="2709"/>
      <c r="AK40" s="2710"/>
      <c r="AL40" s="2710"/>
      <c r="AM40" s="2710"/>
      <c r="AN40" s="2710"/>
      <c r="AO40" s="2710"/>
      <c r="AP40" s="2710"/>
      <c r="AQ40" s="2710"/>
      <c r="AR40" s="2710"/>
      <c r="AS40" s="2710"/>
      <c r="AT40" s="2710"/>
      <c r="AU40" s="2710"/>
      <c r="AV40" s="2710"/>
      <c r="AW40" s="2710"/>
      <c r="AX40" s="2710"/>
      <c r="AY40" s="2710"/>
      <c r="AZ40" s="2710"/>
      <c r="BA40" s="2710"/>
      <c r="BB40" s="2710"/>
      <c r="BC40" s="2710"/>
      <c r="BD40" s="2710"/>
      <c r="BE40" s="2726"/>
      <c r="BF40" s="2716"/>
      <c r="BG40" s="2717"/>
      <c r="BH40" s="2717"/>
      <c r="BI40" s="2727"/>
      <c r="BJ40" s="2716"/>
      <c r="BK40" s="2717"/>
      <c r="BL40" s="2717"/>
      <c r="BM40" s="2718"/>
      <c r="BN40" s="2719"/>
      <c r="BO40" s="2720"/>
      <c r="BP40" s="2720"/>
      <c r="BQ40" s="2720"/>
      <c r="BR40" s="2720"/>
      <c r="BS40" s="2720"/>
      <c r="BT40" s="2720"/>
      <c r="BU40" s="2720"/>
      <c r="BV40" s="2720"/>
      <c r="BW40" s="2720"/>
      <c r="BX40" s="2720"/>
      <c r="BY40" s="2720"/>
      <c r="BZ40" s="2720"/>
      <c r="CA40" s="2720"/>
      <c r="CB40" s="2720"/>
      <c r="CC40" s="2720"/>
      <c r="CD40" s="2720"/>
      <c r="CE40" s="2720"/>
      <c r="CF40" s="2720"/>
      <c r="CG40" s="2720"/>
      <c r="CH40" s="2720"/>
      <c r="CI40" s="2720"/>
      <c r="CJ40" s="2720"/>
      <c r="CK40" s="2720"/>
      <c r="CL40" s="2720"/>
      <c r="CM40" s="2720"/>
      <c r="CN40" s="2720"/>
      <c r="CO40" s="2720"/>
      <c r="CP40" s="2720"/>
      <c r="CQ40" s="2720"/>
      <c r="CR40" s="2720"/>
      <c r="CS40" s="2721"/>
      <c r="CT40" s="2709"/>
      <c r="CU40" s="2710"/>
      <c r="CV40" s="2710"/>
      <c r="CW40" s="2710"/>
      <c r="CX40" s="2710"/>
      <c r="CY40" s="2710"/>
      <c r="CZ40" s="2711"/>
      <c r="DA40" s="2709"/>
      <c r="DB40" s="2710"/>
      <c r="DC40" s="2710"/>
      <c r="DD40" s="2710"/>
      <c r="DE40" s="2710"/>
      <c r="DF40" s="2710"/>
      <c r="DG40" s="2710"/>
      <c r="DH40" s="144" t="s">
        <v>902</v>
      </c>
      <c r="DI40" s="144"/>
      <c r="DJ40" s="144"/>
      <c r="DK40" s="145"/>
      <c r="DL40" s="2709"/>
      <c r="DM40" s="2710"/>
      <c r="DN40" s="2710"/>
      <c r="DO40" s="2710"/>
      <c r="DP40" s="144"/>
      <c r="DQ40" s="146" t="s">
        <v>903</v>
      </c>
      <c r="DR40" s="93"/>
      <c r="DS40" s="93"/>
      <c r="DT40" s="93"/>
      <c r="DU40" s="93"/>
    </row>
    <row r="41" spans="2:125" ht="12" customHeight="1" thickTop="1">
      <c r="B41" s="2819"/>
      <c r="C41" s="2820"/>
      <c r="D41" s="2581" t="s">
        <v>587</v>
      </c>
      <c r="E41" s="2582"/>
      <c r="F41" s="2582"/>
      <c r="G41" s="2582"/>
      <c r="H41" s="2587"/>
      <c r="I41" s="2588"/>
      <c r="J41" s="2588"/>
      <c r="K41" s="2589"/>
      <c r="L41" s="2590"/>
      <c r="M41" s="2591"/>
      <c r="N41" s="2591"/>
      <c r="O41" s="2591"/>
      <c r="P41" s="2591"/>
      <c r="Q41" s="2591"/>
      <c r="R41" s="2592"/>
      <c r="S41" s="2587"/>
      <c r="T41" s="2588"/>
      <c r="U41" s="2588"/>
      <c r="V41" s="2588"/>
      <c r="W41" s="2588"/>
      <c r="X41" s="2589"/>
      <c r="Y41" s="2590"/>
      <c r="Z41" s="2591"/>
      <c r="AA41" s="2591"/>
      <c r="AB41" s="2591"/>
      <c r="AC41" s="2591"/>
      <c r="AD41" s="2591"/>
      <c r="AE41" s="2591"/>
      <c r="AF41" s="136" t="s">
        <v>902</v>
      </c>
      <c r="AG41" s="136"/>
      <c r="AH41" s="136"/>
      <c r="AI41" s="137"/>
      <c r="AJ41" s="2714"/>
      <c r="AK41" s="2715"/>
      <c r="AL41" s="2715"/>
      <c r="AM41" s="2715"/>
      <c r="AN41" s="2715"/>
      <c r="AO41" s="2715"/>
      <c r="AP41" s="2715"/>
      <c r="AQ41" s="2715"/>
      <c r="AR41" s="2715"/>
      <c r="AS41" s="2715"/>
      <c r="AT41" s="2715"/>
      <c r="AU41" s="2715"/>
      <c r="AV41" s="2715"/>
      <c r="AW41" s="2715"/>
      <c r="AX41" s="2715"/>
      <c r="AY41" s="2715"/>
      <c r="AZ41" s="2715"/>
      <c r="BA41" s="2715"/>
      <c r="BB41" s="2715"/>
      <c r="BC41" s="2715"/>
      <c r="BD41" s="2715"/>
      <c r="BE41" s="2722"/>
      <c r="BF41" s="2665"/>
      <c r="BG41" s="2666"/>
      <c r="BH41" s="2666"/>
      <c r="BI41" s="2667"/>
      <c r="BJ41" s="2665"/>
      <c r="BK41" s="2666"/>
      <c r="BL41" s="2666"/>
      <c r="BM41" s="2713"/>
      <c r="BN41" s="2714"/>
      <c r="BO41" s="2715"/>
      <c r="BP41" s="2715"/>
      <c r="BQ41" s="2715"/>
      <c r="BR41" s="2715"/>
      <c r="BS41" s="2715"/>
      <c r="BT41" s="2715"/>
      <c r="BU41" s="2715"/>
      <c r="BV41" s="2715"/>
      <c r="BW41" s="2715"/>
      <c r="BX41" s="2715"/>
      <c r="BY41" s="2715"/>
      <c r="BZ41" s="2715"/>
      <c r="CA41" s="2715"/>
      <c r="CB41" s="2715"/>
      <c r="CC41" s="2715"/>
      <c r="CD41" s="2715"/>
      <c r="CE41" s="2715"/>
      <c r="CF41" s="2715"/>
      <c r="CG41" s="2715"/>
      <c r="CH41" s="2715"/>
      <c r="CI41" s="2715"/>
      <c r="CJ41" s="2715"/>
      <c r="CK41" s="2715"/>
      <c r="CL41" s="2715"/>
      <c r="CM41" s="2715"/>
      <c r="CN41" s="2722"/>
      <c r="CO41" s="236"/>
      <c r="CP41" s="236"/>
      <c r="CQ41" s="236"/>
      <c r="CR41" s="236"/>
      <c r="CS41" s="229"/>
      <c r="CT41" s="2712"/>
      <c r="CU41" s="2666"/>
      <c r="CV41" s="2666"/>
      <c r="CW41" s="2666"/>
      <c r="CX41" s="2666"/>
      <c r="CY41" s="2666"/>
      <c r="CZ41" s="2713"/>
      <c r="DA41" s="2714"/>
      <c r="DB41" s="2715"/>
      <c r="DC41" s="2715"/>
      <c r="DD41" s="2715"/>
      <c r="DE41" s="2715"/>
      <c r="DF41" s="2715"/>
      <c r="DG41" s="2715"/>
      <c r="DH41" s="134" t="s">
        <v>902</v>
      </c>
      <c r="DI41" s="134"/>
      <c r="DJ41" s="134"/>
      <c r="DK41" s="135"/>
      <c r="DL41" s="2714"/>
      <c r="DM41" s="2715"/>
      <c r="DN41" s="2715"/>
      <c r="DO41" s="2715"/>
      <c r="DP41" s="134"/>
      <c r="DQ41" s="138" t="s">
        <v>903</v>
      </c>
      <c r="DR41" s="93"/>
      <c r="DS41" s="93"/>
      <c r="DT41" s="93"/>
      <c r="DU41" s="93"/>
    </row>
    <row r="42" spans="2:125" ht="12" customHeight="1">
      <c r="B42" s="2819"/>
      <c r="C42" s="2820"/>
      <c r="D42" s="2583"/>
      <c r="E42" s="2584"/>
      <c r="F42" s="2584"/>
      <c r="G42" s="2584"/>
      <c r="H42" s="2593"/>
      <c r="I42" s="2594"/>
      <c r="J42" s="2594"/>
      <c r="K42" s="2595"/>
      <c r="L42" s="2596"/>
      <c r="M42" s="2597"/>
      <c r="N42" s="2597"/>
      <c r="O42" s="2597"/>
      <c r="P42" s="2597"/>
      <c r="Q42" s="2597"/>
      <c r="R42" s="2725"/>
      <c r="S42" s="2593"/>
      <c r="T42" s="2594"/>
      <c r="U42" s="2594"/>
      <c r="V42" s="2594"/>
      <c r="W42" s="2594"/>
      <c r="X42" s="2595"/>
      <c r="Y42" s="2596"/>
      <c r="Z42" s="2597"/>
      <c r="AA42" s="2597"/>
      <c r="AB42" s="2597"/>
      <c r="AC42" s="2597"/>
      <c r="AD42" s="2597"/>
      <c r="AE42" s="2597"/>
      <c r="AF42" s="140" t="s">
        <v>902</v>
      </c>
      <c r="AG42" s="140"/>
      <c r="AH42" s="140"/>
      <c r="AI42" s="140"/>
      <c r="AJ42" s="2596"/>
      <c r="AK42" s="2597"/>
      <c r="AL42" s="2597"/>
      <c r="AM42" s="2597"/>
      <c r="AN42" s="2597"/>
      <c r="AO42" s="2597"/>
      <c r="AP42" s="2597"/>
      <c r="AQ42" s="2597"/>
      <c r="AR42" s="2597"/>
      <c r="AS42" s="2597"/>
      <c r="AT42" s="2597"/>
      <c r="AU42" s="2597"/>
      <c r="AV42" s="2597"/>
      <c r="AW42" s="2597"/>
      <c r="AX42" s="2597"/>
      <c r="AY42" s="2597"/>
      <c r="AZ42" s="2597"/>
      <c r="BA42" s="2597"/>
      <c r="BB42" s="2597"/>
      <c r="BC42" s="2597"/>
      <c r="BD42" s="2597"/>
      <c r="BE42" s="2598"/>
      <c r="BF42" s="2668"/>
      <c r="BG42" s="2594"/>
      <c r="BH42" s="2594"/>
      <c r="BI42" s="2669"/>
      <c r="BJ42" s="2668"/>
      <c r="BK42" s="2594"/>
      <c r="BL42" s="2594"/>
      <c r="BM42" s="2595"/>
      <c r="BN42" s="2596"/>
      <c r="BO42" s="2597"/>
      <c r="BP42" s="2597"/>
      <c r="BQ42" s="2597"/>
      <c r="BR42" s="2597"/>
      <c r="BS42" s="2597"/>
      <c r="BT42" s="2597"/>
      <c r="BU42" s="2597"/>
      <c r="BV42" s="2597"/>
      <c r="BW42" s="2597"/>
      <c r="BX42" s="2597"/>
      <c r="BY42" s="2597"/>
      <c r="BZ42" s="2597"/>
      <c r="CA42" s="2597"/>
      <c r="CB42" s="2597"/>
      <c r="CC42" s="2597"/>
      <c r="CD42" s="2597"/>
      <c r="CE42" s="2597"/>
      <c r="CF42" s="2597"/>
      <c r="CG42" s="2597"/>
      <c r="CH42" s="2597"/>
      <c r="CI42" s="2597"/>
      <c r="CJ42" s="2597"/>
      <c r="CK42" s="2597"/>
      <c r="CL42" s="2597"/>
      <c r="CM42" s="2597"/>
      <c r="CN42" s="2598"/>
      <c r="CO42" s="142"/>
      <c r="CP42" s="142"/>
      <c r="CQ42" s="142"/>
      <c r="CR42" s="142"/>
      <c r="CS42" s="141"/>
      <c r="CT42" s="2593"/>
      <c r="CU42" s="2594"/>
      <c r="CV42" s="2594"/>
      <c r="CW42" s="2594"/>
      <c r="CX42" s="2594"/>
      <c r="CY42" s="2594"/>
      <c r="CZ42" s="2595"/>
      <c r="DA42" s="2596"/>
      <c r="DB42" s="2597"/>
      <c r="DC42" s="2597"/>
      <c r="DD42" s="2597"/>
      <c r="DE42" s="2597"/>
      <c r="DF42" s="2597"/>
      <c r="DG42" s="2597"/>
      <c r="DH42" s="140" t="s">
        <v>902</v>
      </c>
      <c r="DI42" s="140"/>
      <c r="DJ42" s="140"/>
      <c r="DK42" s="141"/>
      <c r="DL42" s="2596"/>
      <c r="DM42" s="2597"/>
      <c r="DN42" s="2597"/>
      <c r="DO42" s="2597"/>
      <c r="DP42" s="140"/>
      <c r="DQ42" s="143" t="s">
        <v>903</v>
      </c>
      <c r="DR42" s="93"/>
      <c r="DS42" s="93"/>
      <c r="DT42" s="93"/>
      <c r="DU42" s="93"/>
    </row>
    <row r="43" spans="2:125" ht="12" customHeight="1" thickBot="1">
      <c r="B43" s="2821"/>
      <c r="C43" s="2822"/>
      <c r="D43" s="2723"/>
      <c r="E43" s="2724"/>
      <c r="F43" s="2724"/>
      <c r="G43" s="2724" t="s">
        <v>904</v>
      </c>
      <c r="H43" s="2717" t="s">
        <v>588</v>
      </c>
      <c r="I43" s="2717"/>
      <c r="J43" s="2717"/>
      <c r="K43" s="2717"/>
      <c r="L43" s="2717"/>
      <c r="M43" s="2717"/>
      <c r="N43" s="2717"/>
      <c r="O43" s="2717"/>
      <c r="P43" s="2717"/>
      <c r="Q43" s="2717"/>
      <c r="R43" s="2717"/>
      <c r="S43" s="199"/>
      <c r="T43" s="130"/>
      <c r="U43" s="130"/>
      <c r="V43" s="130"/>
      <c r="W43" s="130"/>
      <c r="X43" s="130"/>
      <c r="Y43" s="2709"/>
      <c r="Z43" s="2710"/>
      <c r="AA43" s="2710"/>
      <c r="AB43" s="2710"/>
      <c r="AC43" s="2710"/>
      <c r="AD43" s="2710"/>
      <c r="AE43" s="2710"/>
      <c r="AF43" s="130" t="s">
        <v>902</v>
      </c>
      <c r="AG43" s="130"/>
      <c r="AH43" s="130"/>
      <c r="AI43" s="130"/>
      <c r="AJ43" s="2709"/>
      <c r="AK43" s="2710"/>
      <c r="AL43" s="2710"/>
      <c r="AM43" s="2710"/>
      <c r="AN43" s="2710"/>
      <c r="AO43" s="2710"/>
      <c r="AP43" s="2710"/>
      <c r="AQ43" s="2710"/>
      <c r="AR43" s="2710"/>
      <c r="AS43" s="2710"/>
      <c r="AT43" s="2710"/>
      <c r="AU43" s="2710"/>
      <c r="AV43" s="2710"/>
      <c r="AW43" s="2710"/>
      <c r="AX43" s="2710"/>
      <c r="AY43" s="2710"/>
      <c r="AZ43" s="2710"/>
      <c r="BA43" s="2710"/>
      <c r="BB43" s="2710"/>
      <c r="BC43" s="2710"/>
      <c r="BD43" s="2710"/>
      <c r="BE43" s="2726"/>
      <c r="BF43" s="2716"/>
      <c r="BG43" s="2717"/>
      <c r="BH43" s="2717"/>
      <c r="BI43" s="2727"/>
      <c r="BJ43" s="2716"/>
      <c r="BK43" s="2717"/>
      <c r="BL43" s="2717"/>
      <c r="BM43" s="2718"/>
      <c r="BN43" s="2719"/>
      <c r="BO43" s="2720"/>
      <c r="BP43" s="2720"/>
      <c r="BQ43" s="2720"/>
      <c r="BR43" s="2720"/>
      <c r="BS43" s="2720"/>
      <c r="BT43" s="2720"/>
      <c r="BU43" s="2720"/>
      <c r="BV43" s="2720"/>
      <c r="BW43" s="2720"/>
      <c r="BX43" s="2720"/>
      <c r="BY43" s="2720"/>
      <c r="BZ43" s="2720"/>
      <c r="CA43" s="2720"/>
      <c r="CB43" s="2720"/>
      <c r="CC43" s="2720"/>
      <c r="CD43" s="2720"/>
      <c r="CE43" s="2720"/>
      <c r="CF43" s="2720"/>
      <c r="CG43" s="2720"/>
      <c r="CH43" s="2720"/>
      <c r="CI43" s="2720"/>
      <c r="CJ43" s="2720"/>
      <c r="CK43" s="2720"/>
      <c r="CL43" s="2720"/>
      <c r="CM43" s="2720"/>
      <c r="CN43" s="2720"/>
      <c r="CO43" s="2720"/>
      <c r="CP43" s="2720"/>
      <c r="CQ43" s="2720"/>
      <c r="CR43" s="2720"/>
      <c r="CS43" s="2721"/>
      <c r="CT43" s="2709"/>
      <c r="CU43" s="2710"/>
      <c r="CV43" s="2710"/>
      <c r="CW43" s="2710"/>
      <c r="CX43" s="2710"/>
      <c r="CY43" s="2710"/>
      <c r="CZ43" s="2711"/>
      <c r="DA43" s="2709"/>
      <c r="DB43" s="2710"/>
      <c r="DC43" s="2710"/>
      <c r="DD43" s="2710"/>
      <c r="DE43" s="2710"/>
      <c r="DF43" s="2710"/>
      <c r="DG43" s="2710"/>
      <c r="DH43" s="144" t="s">
        <v>902</v>
      </c>
      <c r="DI43" s="144"/>
      <c r="DJ43" s="144"/>
      <c r="DK43" s="145"/>
      <c r="DL43" s="2709"/>
      <c r="DM43" s="2710"/>
      <c r="DN43" s="2710"/>
      <c r="DO43" s="2710"/>
      <c r="DP43" s="144"/>
      <c r="DQ43" s="146" t="s">
        <v>903</v>
      </c>
      <c r="DR43" s="93"/>
      <c r="DS43" s="93"/>
      <c r="DT43" s="93"/>
      <c r="DU43" s="93"/>
    </row>
    <row r="44" spans="2:125" ht="12" customHeight="1" thickTop="1">
      <c r="B44" s="2817" t="s">
        <v>907</v>
      </c>
      <c r="C44" s="2818"/>
      <c r="D44" s="2581" t="s">
        <v>908</v>
      </c>
      <c r="E44" s="2582"/>
      <c r="F44" s="2582"/>
      <c r="G44" s="2582"/>
      <c r="H44" s="2587"/>
      <c r="I44" s="2588"/>
      <c r="J44" s="2588"/>
      <c r="K44" s="2589"/>
      <c r="L44" s="2590"/>
      <c r="M44" s="2591"/>
      <c r="N44" s="2591"/>
      <c r="O44" s="2591"/>
      <c r="P44" s="2591"/>
      <c r="Q44" s="2591"/>
      <c r="R44" s="2592"/>
      <c r="S44" s="2587"/>
      <c r="T44" s="2588"/>
      <c r="U44" s="2588"/>
      <c r="V44" s="2588"/>
      <c r="W44" s="2588"/>
      <c r="X44" s="2589"/>
      <c r="Y44" s="2590"/>
      <c r="Z44" s="2591"/>
      <c r="AA44" s="2591"/>
      <c r="AB44" s="2591"/>
      <c r="AC44" s="2591"/>
      <c r="AD44" s="2591"/>
      <c r="AE44" s="2591"/>
      <c r="AF44" s="136" t="s">
        <v>144</v>
      </c>
      <c r="AG44" s="136"/>
      <c r="AH44" s="136"/>
      <c r="AI44" s="137"/>
      <c r="AJ44" s="2714"/>
      <c r="AK44" s="2715"/>
      <c r="AL44" s="2715"/>
      <c r="AM44" s="2715"/>
      <c r="AN44" s="2715"/>
      <c r="AO44" s="2715"/>
      <c r="AP44" s="2715"/>
      <c r="AQ44" s="2715"/>
      <c r="AR44" s="2715"/>
      <c r="AS44" s="2715"/>
      <c r="AT44" s="2715"/>
      <c r="AU44" s="2715"/>
      <c r="AV44" s="2715"/>
      <c r="AW44" s="2715"/>
      <c r="AX44" s="2715"/>
      <c r="AY44" s="2715"/>
      <c r="AZ44" s="2715"/>
      <c r="BA44" s="2715"/>
      <c r="BB44" s="2715"/>
      <c r="BC44" s="2715"/>
      <c r="BD44" s="2715"/>
      <c r="BE44" s="2722"/>
      <c r="BF44" s="2665"/>
      <c r="BG44" s="2666"/>
      <c r="BH44" s="2666"/>
      <c r="BI44" s="2667"/>
      <c r="BJ44" s="2665"/>
      <c r="BK44" s="2666"/>
      <c r="BL44" s="2666"/>
      <c r="BM44" s="2713"/>
      <c r="BN44" s="2714"/>
      <c r="BO44" s="2715"/>
      <c r="BP44" s="2715"/>
      <c r="BQ44" s="2715"/>
      <c r="BR44" s="2715"/>
      <c r="BS44" s="2715"/>
      <c r="BT44" s="2715"/>
      <c r="BU44" s="2715"/>
      <c r="BV44" s="2715"/>
      <c r="BW44" s="2715"/>
      <c r="BX44" s="2715"/>
      <c r="BY44" s="2715"/>
      <c r="BZ44" s="2715"/>
      <c r="CA44" s="2715"/>
      <c r="CB44" s="2715"/>
      <c r="CC44" s="2715"/>
      <c r="CD44" s="2715"/>
      <c r="CE44" s="2715"/>
      <c r="CF44" s="2715"/>
      <c r="CG44" s="2715"/>
      <c r="CH44" s="2715"/>
      <c r="CI44" s="2715"/>
      <c r="CJ44" s="2715"/>
      <c r="CK44" s="2715"/>
      <c r="CL44" s="2715"/>
      <c r="CM44" s="2715"/>
      <c r="CN44" s="2722"/>
      <c r="CO44" s="236"/>
      <c r="CP44" s="236"/>
      <c r="CQ44" s="236"/>
      <c r="CR44" s="236"/>
      <c r="CS44" s="229"/>
      <c r="CT44" s="2712"/>
      <c r="CU44" s="2666"/>
      <c r="CV44" s="2666"/>
      <c r="CW44" s="2666"/>
      <c r="CX44" s="2666"/>
      <c r="CY44" s="2666"/>
      <c r="CZ44" s="2713"/>
      <c r="DA44" s="2714"/>
      <c r="DB44" s="2715"/>
      <c r="DC44" s="2715"/>
      <c r="DD44" s="2715"/>
      <c r="DE44" s="2715"/>
      <c r="DF44" s="2715"/>
      <c r="DG44" s="2715"/>
      <c r="DH44" s="134" t="s">
        <v>144</v>
      </c>
      <c r="DI44" s="134"/>
      <c r="DJ44" s="134"/>
      <c r="DK44" s="135"/>
      <c r="DL44" s="2714"/>
      <c r="DM44" s="2715"/>
      <c r="DN44" s="2715"/>
      <c r="DO44" s="2715"/>
      <c r="DP44" s="134"/>
      <c r="DQ44" s="138" t="s">
        <v>903</v>
      </c>
      <c r="DR44" s="93"/>
      <c r="DS44" s="93"/>
      <c r="DT44" s="93"/>
      <c r="DU44" s="93"/>
    </row>
    <row r="45" spans="2:125" ht="12" customHeight="1">
      <c r="B45" s="2819"/>
      <c r="C45" s="2820"/>
      <c r="D45" s="2583"/>
      <c r="E45" s="2584"/>
      <c r="F45" s="2584"/>
      <c r="G45" s="2584"/>
      <c r="H45" s="2593"/>
      <c r="I45" s="2594"/>
      <c r="J45" s="2594"/>
      <c r="K45" s="2595"/>
      <c r="L45" s="2596"/>
      <c r="M45" s="2597"/>
      <c r="N45" s="2597"/>
      <c r="O45" s="2597"/>
      <c r="P45" s="2597"/>
      <c r="Q45" s="2597"/>
      <c r="R45" s="2725"/>
      <c r="S45" s="2593"/>
      <c r="T45" s="2594"/>
      <c r="U45" s="2594"/>
      <c r="V45" s="2594"/>
      <c r="W45" s="2594"/>
      <c r="X45" s="2595"/>
      <c r="Y45" s="2596"/>
      <c r="Z45" s="2597"/>
      <c r="AA45" s="2597"/>
      <c r="AB45" s="2597"/>
      <c r="AC45" s="2597"/>
      <c r="AD45" s="2597"/>
      <c r="AE45" s="2597"/>
      <c r="AF45" s="140" t="s">
        <v>144</v>
      </c>
      <c r="AG45" s="140"/>
      <c r="AH45" s="140"/>
      <c r="AI45" s="140"/>
      <c r="AJ45" s="2596"/>
      <c r="AK45" s="2597"/>
      <c r="AL45" s="2597"/>
      <c r="AM45" s="2597"/>
      <c r="AN45" s="2597"/>
      <c r="AO45" s="2597"/>
      <c r="AP45" s="2597"/>
      <c r="AQ45" s="2597"/>
      <c r="AR45" s="2597"/>
      <c r="AS45" s="2597"/>
      <c r="AT45" s="2597"/>
      <c r="AU45" s="2597"/>
      <c r="AV45" s="2597"/>
      <c r="AW45" s="2597"/>
      <c r="AX45" s="2597"/>
      <c r="AY45" s="2597"/>
      <c r="AZ45" s="2597"/>
      <c r="BA45" s="2597"/>
      <c r="BB45" s="2597"/>
      <c r="BC45" s="2597"/>
      <c r="BD45" s="2597"/>
      <c r="BE45" s="2598"/>
      <c r="BF45" s="2668"/>
      <c r="BG45" s="2594"/>
      <c r="BH45" s="2594"/>
      <c r="BI45" s="2669"/>
      <c r="BJ45" s="2668"/>
      <c r="BK45" s="2594"/>
      <c r="BL45" s="2594"/>
      <c r="BM45" s="2595"/>
      <c r="BN45" s="2596"/>
      <c r="BO45" s="2597"/>
      <c r="BP45" s="2597"/>
      <c r="BQ45" s="2597"/>
      <c r="BR45" s="2597"/>
      <c r="BS45" s="2597"/>
      <c r="BT45" s="2597"/>
      <c r="BU45" s="2597"/>
      <c r="BV45" s="2597"/>
      <c r="BW45" s="2597"/>
      <c r="BX45" s="2597"/>
      <c r="BY45" s="2597"/>
      <c r="BZ45" s="2597"/>
      <c r="CA45" s="2597"/>
      <c r="CB45" s="2597"/>
      <c r="CC45" s="2597"/>
      <c r="CD45" s="2597"/>
      <c r="CE45" s="2597"/>
      <c r="CF45" s="2597"/>
      <c r="CG45" s="2597"/>
      <c r="CH45" s="2597"/>
      <c r="CI45" s="2597"/>
      <c r="CJ45" s="2597"/>
      <c r="CK45" s="2597"/>
      <c r="CL45" s="2597"/>
      <c r="CM45" s="2597"/>
      <c r="CN45" s="2598"/>
      <c r="CO45" s="142"/>
      <c r="CP45" s="142"/>
      <c r="CQ45" s="142"/>
      <c r="CR45" s="142"/>
      <c r="CS45" s="141"/>
      <c r="CT45" s="2593"/>
      <c r="CU45" s="2594"/>
      <c r="CV45" s="2594"/>
      <c r="CW45" s="2594"/>
      <c r="CX45" s="2594"/>
      <c r="CY45" s="2594"/>
      <c r="CZ45" s="2595"/>
      <c r="DA45" s="2596"/>
      <c r="DB45" s="2597"/>
      <c r="DC45" s="2597"/>
      <c r="DD45" s="2597"/>
      <c r="DE45" s="2597"/>
      <c r="DF45" s="2597"/>
      <c r="DG45" s="2597"/>
      <c r="DH45" s="140" t="s">
        <v>144</v>
      </c>
      <c r="DI45" s="140"/>
      <c r="DJ45" s="140"/>
      <c r="DK45" s="141"/>
      <c r="DL45" s="2596"/>
      <c r="DM45" s="2597"/>
      <c r="DN45" s="2597"/>
      <c r="DO45" s="2597"/>
      <c r="DP45" s="140"/>
      <c r="DQ45" s="143" t="s">
        <v>903</v>
      </c>
      <c r="DR45" s="93"/>
      <c r="DS45" s="93"/>
      <c r="DT45" s="93"/>
      <c r="DU45" s="93"/>
    </row>
    <row r="46" spans="2:125" ht="12" customHeight="1" thickBot="1">
      <c r="B46" s="2819"/>
      <c r="C46" s="2820"/>
      <c r="D46" s="2723"/>
      <c r="E46" s="2724"/>
      <c r="F46" s="2724"/>
      <c r="G46" s="2724" t="s">
        <v>904</v>
      </c>
      <c r="H46" s="2717" t="s">
        <v>588</v>
      </c>
      <c r="I46" s="2717"/>
      <c r="J46" s="2717"/>
      <c r="K46" s="2717"/>
      <c r="L46" s="2717"/>
      <c r="M46" s="2717"/>
      <c r="N46" s="2717"/>
      <c r="O46" s="2717"/>
      <c r="P46" s="2717"/>
      <c r="Q46" s="2717"/>
      <c r="R46" s="2717"/>
      <c r="S46" s="199"/>
      <c r="T46" s="130"/>
      <c r="U46" s="130"/>
      <c r="V46" s="130"/>
      <c r="W46" s="130"/>
      <c r="X46" s="130"/>
      <c r="Y46" s="2709"/>
      <c r="Z46" s="2710"/>
      <c r="AA46" s="2710"/>
      <c r="AB46" s="2710"/>
      <c r="AC46" s="2710"/>
      <c r="AD46" s="2710"/>
      <c r="AE46" s="2710"/>
      <c r="AF46" s="130" t="s">
        <v>144</v>
      </c>
      <c r="AG46" s="130"/>
      <c r="AH46" s="130"/>
      <c r="AI46" s="130"/>
      <c r="AJ46" s="2709"/>
      <c r="AK46" s="2710"/>
      <c r="AL46" s="2710"/>
      <c r="AM46" s="2710"/>
      <c r="AN46" s="2710"/>
      <c r="AO46" s="2710"/>
      <c r="AP46" s="2710"/>
      <c r="AQ46" s="2710"/>
      <c r="AR46" s="2710"/>
      <c r="AS46" s="2710"/>
      <c r="AT46" s="2710"/>
      <c r="AU46" s="2710"/>
      <c r="AV46" s="2710"/>
      <c r="AW46" s="2710"/>
      <c r="AX46" s="2710"/>
      <c r="AY46" s="2710"/>
      <c r="AZ46" s="2710"/>
      <c r="BA46" s="2710"/>
      <c r="BB46" s="2710"/>
      <c r="BC46" s="2710"/>
      <c r="BD46" s="2710"/>
      <c r="BE46" s="2726"/>
      <c r="BF46" s="2716"/>
      <c r="BG46" s="2717"/>
      <c r="BH46" s="2717"/>
      <c r="BI46" s="2727"/>
      <c r="BJ46" s="2716"/>
      <c r="BK46" s="2717"/>
      <c r="BL46" s="2717"/>
      <c r="BM46" s="2718"/>
      <c r="BN46" s="2719"/>
      <c r="BO46" s="2720"/>
      <c r="BP46" s="2720"/>
      <c r="BQ46" s="2720"/>
      <c r="BR46" s="2720"/>
      <c r="BS46" s="2720"/>
      <c r="BT46" s="2720"/>
      <c r="BU46" s="2720"/>
      <c r="BV46" s="2720"/>
      <c r="BW46" s="2720"/>
      <c r="BX46" s="2720"/>
      <c r="BY46" s="2720"/>
      <c r="BZ46" s="2720"/>
      <c r="CA46" s="2720"/>
      <c r="CB46" s="2720"/>
      <c r="CC46" s="2720"/>
      <c r="CD46" s="2720"/>
      <c r="CE46" s="2720"/>
      <c r="CF46" s="2720"/>
      <c r="CG46" s="2720"/>
      <c r="CH46" s="2720"/>
      <c r="CI46" s="2720"/>
      <c r="CJ46" s="2720"/>
      <c r="CK46" s="2720"/>
      <c r="CL46" s="2720"/>
      <c r="CM46" s="2720"/>
      <c r="CN46" s="2720"/>
      <c r="CO46" s="2720"/>
      <c r="CP46" s="2720"/>
      <c r="CQ46" s="2720"/>
      <c r="CR46" s="2720"/>
      <c r="CS46" s="2721"/>
      <c r="CT46" s="2709"/>
      <c r="CU46" s="2710"/>
      <c r="CV46" s="2710"/>
      <c r="CW46" s="2710"/>
      <c r="CX46" s="2710"/>
      <c r="CY46" s="2710"/>
      <c r="CZ46" s="2711"/>
      <c r="DA46" s="2709"/>
      <c r="DB46" s="2710"/>
      <c r="DC46" s="2710"/>
      <c r="DD46" s="2710"/>
      <c r="DE46" s="2710"/>
      <c r="DF46" s="2710"/>
      <c r="DG46" s="2710"/>
      <c r="DH46" s="144" t="s">
        <v>144</v>
      </c>
      <c r="DI46" s="144"/>
      <c r="DJ46" s="144"/>
      <c r="DK46" s="145"/>
      <c r="DL46" s="2709"/>
      <c r="DM46" s="2710"/>
      <c r="DN46" s="2710"/>
      <c r="DO46" s="2710"/>
      <c r="DP46" s="144"/>
      <c r="DQ46" s="146" t="s">
        <v>903</v>
      </c>
      <c r="DR46" s="93"/>
      <c r="DS46" s="93"/>
      <c r="DT46" s="93"/>
      <c r="DU46" s="93"/>
    </row>
    <row r="47" spans="2:125" ht="12" customHeight="1" thickTop="1">
      <c r="B47" s="2819"/>
      <c r="C47" s="2820"/>
      <c r="D47" s="2581" t="s">
        <v>909</v>
      </c>
      <c r="E47" s="2582"/>
      <c r="F47" s="2582"/>
      <c r="G47" s="2582"/>
      <c r="H47" s="2587"/>
      <c r="I47" s="2588"/>
      <c r="J47" s="2588"/>
      <c r="K47" s="2589"/>
      <c r="L47" s="2590"/>
      <c r="M47" s="2591"/>
      <c r="N47" s="2591"/>
      <c r="O47" s="2591"/>
      <c r="P47" s="2591"/>
      <c r="Q47" s="2591"/>
      <c r="R47" s="2592"/>
      <c r="S47" s="2587"/>
      <c r="T47" s="2588"/>
      <c r="U47" s="2588"/>
      <c r="V47" s="2588"/>
      <c r="W47" s="2588"/>
      <c r="X47" s="2589"/>
      <c r="Y47" s="2590"/>
      <c r="Z47" s="2591"/>
      <c r="AA47" s="2591"/>
      <c r="AB47" s="2591"/>
      <c r="AC47" s="2591"/>
      <c r="AD47" s="2591"/>
      <c r="AE47" s="2591"/>
      <c r="AF47" s="136" t="s">
        <v>310</v>
      </c>
      <c r="AG47" s="136"/>
      <c r="AH47" s="136"/>
      <c r="AI47" s="137"/>
      <c r="AJ47" s="2714"/>
      <c r="AK47" s="2715"/>
      <c r="AL47" s="2715"/>
      <c r="AM47" s="2715"/>
      <c r="AN47" s="2715"/>
      <c r="AO47" s="2715"/>
      <c r="AP47" s="2715"/>
      <c r="AQ47" s="2715"/>
      <c r="AR47" s="2715"/>
      <c r="AS47" s="2715"/>
      <c r="AT47" s="2715"/>
      <c r="AU47" s="2715"/>
      <c r="AV47" s="2715"/>
      <c r="AW47" s="2715"/>
      <c r="AX47" s="2715"/>
      <c r="AY47" s="2715"/>
      <c r="AZ47" s="2715"/>
      <c r="BA47" s="2715"/>
      <c r="BB47" s="2715"/>
      <c r="BC47" s="2715"/>
      <c r="BD47" s="2715"/>
      <c r="BE47" s="2722"/>
      <c r="BF47" s="2665"/>
      <c r="BG47" s="2666"/>
      <c r="BH47" s="2666"/>
      <c r="BI47" s="2667"/>
      <c r="BJ47" s="2665"/>
      <c r="BK47" s="2666"/>
      <c r="BL47" s="2666"/>
      <c r="BM47" s="2713"/>
      <c r="BN47" s="2714"/>
      <c r="BO47" s="2715"/>
      <c r="BP47" s="2715"/>
      <c r="BQ47" s="2715"/>
      <c r="BR47" s="2715"/>
      <c r="BS47" s="2715"/>
      <c r="BT47" s="2715"/>
      <c r="BU47" s="2715"/>
      <c r="BV47" s="2715"/>
      <c r="BW47" s="2715"/>
      <c r="BX47" s="2715"/>
      <c r="BY47" s="2715"/>
      <c r="BZ47" s="2715"/>
      <c r="CA47" s="2715"/>
      <c r="CB47" s="2715"/>
      <c r="CC47" s="2715"/>
      <c r="CD47" s="2715"/>
      <c r="CE47" s="2715"/>
      <c r="CF47" s="2715"/>
      <c r="CG47" s="2715"/>
      <c r="CH47" s="2715"/>
      <c r="CI47" s="2715"/>
      <c r="CJ47" s="2715"/>
      <c r="CK47" s="2715"/>
      <c r="CL47" s="2715"/>
      <c r="CM47" s="2715"/>
      <c r="CN47" s="2722"/>
      <c r="CO47" s="236"/>
      <c r="CP47" s="236"/>
      <c r="CQ47" s="236"/>
      <c r="CR47" s="236"/>
      <c r="CS47" s="229"/>
      <c r="CT47" s="2712"/>
      <c r="CU47" s="2666"/>
      <c r="CV47" s="2666"/>
      <c r="CW47" s="2666"/>
      <c r="CX47" s="2666"/>
      <c r="CY47" s="2666"/>
      <c r="CZ47" s="2713"/>
      <c r="DA47" s="2714"/>
      <c r="DB47" s="2715"/>
      <c r="DC47" s="2715"/>
      <c r="DD47" s="2715"/>
      <c r="DE47" s="2715"/>
      <c r="DF47" s="2715"/>
      <c r="DG47" s="2715"/>
      <c r="DH47" s="134" t="s">
        <v>310</v>
      </c>
      <c r="DI47" s="134"/>
      <c r="DJ47" s="134"/>
      <c r="DK47" s="135"/>
      <c r="DL47" s="2714"/>
      <c r="DM47" s="2715"/>
      <c r="DN47" s="2715"/>
      <c r="DO47" s="2715"/>
      <c r="DP47" s="134"/>
      <c r="DQ47" s="138" t="s">
        <v>903</v>
      </c>
      <c r="DR47" s="93"/>
      <c r="DS47" s="93"/>
      <c r="DT47" s="93"/>
      <c r="DU47" s="93"/>
    </row>
    <row r="48" spans="2:125" ht="12" customHeight="1">
      <c r="B48" s="2819"/>
      <c r="C48" s="2820"/>
      <c r="D48" s="2583"/>
      <c r="E48" s="2584"/>
      <c r="F48" s="2584"/>
      <c r="G48" s="2584"/>
      <c r="H48" s="2593"/>
      <c r="I48" s="2594"/>
      <c r="J48" s="2594"/>
      <c r="K48" s="2595"/>
      <c r="L48" s="2596"/>
      <c r="M48" s="2597"/>
      <c r="N48" s="2597"/>
      <c r="O48" s="2597"/>
      <c r="P48" s="2597"/>
      <c r="Q48" s="2597"/>
      <c r="R48" s="2725"/>
      <c r="S48" s="2593"/>
      <c r="T48" s="2594"/>
      <c r="U48" s="2594"/>
      <c r="V48" s="2594"/>
      <c r="W48" s="2594"/>
      <c r="X48" s="2595"/>
      <c r="Y48" s="2596"/>
      <c r="Z48" s="2597"/>
      <c r="AA48" s="2597"/>
      <c r="AB48" s="2597"/>
      <c r="AC48" s="2597"/>
      <c r="AD48" s="2597"/>
      <c r="AE48" s="2597"/>
      <c r="AF48" s="140" t="s">
        <v>310</v>
      </c>
      <c r="AG48" s="140"/>
      <c r="AH48" s="140"/>
      <c r="AI48" s="140"/>
      <c r="AJ48" s="2596"/>
      <c r="AK48" s="2597"/>
      <c r="AL48" s="2597"/>
      <c r="AM48" s="2597"/>
      <c r="AN48" s="2597"/>
      <c r="AO48" s="2597"/>
      <c r="AP48" s="2597"/>
      <c r="AQ48" s="2597"/>
      <c r="AR48" s="2597"/>
      <c r="AS48" s="2597"/>
      <c r="AT48" s="2597"/>
      <c r="AU48" s="2597"/>
      <c r="AV48" s="2597"/>
      <c r="AW48" s="2597"/>
      <c r="AX48" s="2597"/>
      <c r="AY48" s="2597"/>
      <c r="AZ48" s="2597"/>
      <c r="BA48" s="2597"/>
      <c r="BB48" s="2597"/>
      <c r="BC48" s="2597"/>
      <c r="BD48" s="2597"/>
      <c r="BE48" s="2598"/>
      <c r="BF48" s="2668"/>
      <c r="BG48" s="2594"/>
      <c r="BH48" s="2594"/>
      <c r="BI48" s="2669"/>
      <c r="BJ48" s="2668"/>
      <c r="BK48" s="2594"/>
      <c r="BL48" s="2594"/>
      <c r="BM48" s="2595"/>
      <c r="BN48" s="2596"/>
      <c r="BO48" s="2597"/>
      <c r="BP48" s="2597"/>
      <c r="BQ48" s="2597"/>
      <c r="BR48" s="2597"/>
      <c r="BS48" s="2597"/>
      <c r="BT48" s="2597"/>
      <c r="BU48" s="2597"/>
      <c r="BV48" s="2597"/>
      <c r="BW48" s="2597"/>
      <c r="BX48" s="2597"/>
      <c r="BY48" s="2597"/>
      <c r="BZ48" s="2597"/>
      <c r="CA48" s="2597"/>
      <c r="CB48" s="2597"/>
      <c r="CC48" s="2597"/>
      <c r="CD48" s="2597"/>
      <c r="CE48" s="2597"/>
      <c r="CF48" s="2597"/>
      <c r="CG48" s="2597"/>
      <c r="CH48" s="2597"/>
      <c r="CI48" s="2597"/>
      <c r="CJ48" s="2597"/>
      <c r="CK48" s="2597"/>
      <c r="CL48" s="2597"/>
      <c r="CM48" s="2597"/>
      <c r="CN48" s="2598"/>
      <c r="CO48" s="142"/>
      <c r="CP48" s="142"/>
      <c r="CQ48" s="142"/>
      <c r="CR48" s="142"/>
      <c r="CS48" s="141"/>
      <c r="CT48" s="2593"/>
      <c r="CU48" s="2594"/>
      <c r="CV48" s="2594"/>
      <c r="CW48" s="2594"/>
      <c r="CX48" s="2594"/>
      <c r="CY48" s="2594"/>
      <c r="CZ48" s="2595"/>
      <c r="DA48" s="2596"/>
      <c r="DB48" s="2597"/>
      <c r="DC48" s="2597"/>
      <c r="DD48" s="2597"/>
      <c r="DE48" s="2597"/>
      <c r="DF48" s="2597"/>
      <c r="DG48" s="2597"/>
      <c r="DH48" s="140" t="s">
        <v>310</v>
      </c>
      <c r="DI48" s="140"/>
      <c r="DJ48" s="140"/>
      <c r="DK48" s="141"/>
      <c r="DL48" s="2596"/>
      <c r="DM48" s="2597"/>
      <c r="DN48" s="2597"/>
      <c r="DO48" s="2597"/>
      <c r="DP48" s="140"/>
      <c r="DQ48" s="143" t="s">
        <v>903</v>
      </c>
      <c r="DR48" s="93"/>
      <c r="DS48" s="93"/>
      <c r="DT48" s="93"/>
      <c r="DU48" s="93"/>
    </row>
    <row r="49" spans="2:125" ht="12" customHeight="1" thickBot="1">
      <c r="B49" s="2819"/>
      <c r="C49" s="2820"/>
      <c r="D49" s="2723"/>
      <c r="E49" s="2724"/>
      <c r="F49" s="2724"/>
      <c r="G49" s="2724" t="s">
        <v>904</v>
      </c>
      <c r="H49" s="2717" t="s">
        <v>588</v>
      </c>
      <c r="I49" s="2717"/>
      <c r="J49" s="2717"/>
      <c r="K49" s="2717"/>
      <c r="L49" s="2717"/>
      <c r="M49" s="2717"/>
      <c r="N49" s="2717"/>
      <c r="O49" s="2717"/>
      <c r="P49" s="2717"/>
      <c r="Q49" s="2717"/>
      <c r="R49" s="2717"/>
      <c r="S49" s="199"/>
      <c r="T49" s="130"/>
      <c r="U49" s="130"/>
      <c r="V49" s="130"/>
      <c r="W49" s="130"/>
      <c r="X49" s="130"/>
      <c r="Y49" s="2709"/>
      <c r="Z49" s="2710"/>
      <c r="AA49" s="2710"/>
      <c r="AB49" s="2710"/>
      <c r="AC49" s="2710"/>
      <c r="AD49" s="2710"/>
      <c r="AE49" s="2710"/>
      <c r="AF49" s="130" t="s">
        <v>310</v>
      </c>
      <c r="AG49" s="130"/>
      <c r="AH49" s="130"/>
      <c r="AI49" s="130"/>
      <c r="AJ49" s="2709"/>
      <c r="AK49" s="2710"/>
      <c r="AL49" s="2710"/>
      <c r="AM49" s="2710"/>
      <c r="AN49" s="2710"/>
      <c r="AO49" s="2710"/>
      <c r="AP49" s="2710"/>
      <c r="AQ49" s="2710"/>
      <c r="AR49" s="2710"/>
      <c r="AS49" s="2710"/>
      <c r="AT49" s="2710"/>
      <c r="AU49" s="2710"/>
      <c r="AV49" s="2710"/>
      <c r="AW49" s="2710"/>
      <c r="AX49" s="2710"/>
      <c r="AY49" s="2710"/>
      <c r="AZ49" s="2710"/>
      <c r="BA49" s="2710"/>
      <c r="BB49" s="2710"/>
      <c r="BC49" s="2710"/>
      <c r="BD49" s="2710"/>
      <c r="BE49" s="2726"/>
      <c r="BF49" s="2716"/>
      <c r="BG49" s="2717"/>
      <c r="BH49" s="2717"/>
      <c r="BI49" s="2727"/>
      <c r="BJ49" s="2716"/>
      <c r="BK49" s="2717"/>
      <c r="BL49" s="2717"/>
      <c r="BM49" s="2718"/>
      <c r="BN49" s="2719"/>
      <c r="BO49" s="2720"/>
      <c r="BP49" s="2720"/>
      <c r="BQ49" s="2720"/>
      <c r="BR49" s="2720"/>
      <c r="BS49" s="2720"/>
      <c r="BT49" s="2720"/>
      <c r="BU49" s="2720"/>
      <c r="BV49" s="2720"/>
      <c r="BW49" s="2720"/>
      <c r="BX49" s="2720"/>
      <c r="BY49" s="2720"/>
      <c r="BZ49" s="2720"/>
      <c r="CA49" s="2720"/>
      <c r="CB49" s="2720"/>
      <c r="CC49" s="2720"/>
      <c r="CD49" s="2720"/>
      <c r="CE49" s="2720"/>
      <c r="CF49" s="2720"/>
      <c r="CG49" s="2720"/>
      <c r="CH49" s="2720"/>
      <c r="CI49" s="2720"/>
      <c r="CJ49" s="2720"/>
      <c r="CK49" s="2720"/>
      <c r="CL49" s="2720"/>
      <c r="CM49" s="2720"/>
      <c r="CN49" s="2720"/>
      <c r="CO49" s="2720"/>
      <c r="CP49" s="2720"/>
      <c r="CQ49" s="2720"/>
      <c r="CR49" s="2720"/>
      <c r="CS49" s="2721"/>
      <c r="CT49" s="2709"/>
      <c r="CU49" s="2710"/>
      <c r="CV49" s="2710"/>
      <c r="CW49" s="2710"/>
      <c r="CX49" s="2710"/>
      <c r="CY49" s="2710"/>
      <c r="CZ49" s="2711"/>
      <c r="DA49" s="2709"/>
      <c r="DB49" s="2710"/>
      <c r="DC49" s="2710"/>
      <c r="DD49" s="2710"/>
      <c r="DE49" s="2710"/>
      <c r="DF49" s="2710"/>
      <c r="DG49" s="2710"/>
      <c r="DH49" s="144" t="s">
        <v>310</v>
      </c>
      <c r="DI49" s="144"/>
      <c r="DJ49" s="144"/>
      <c r="DK49" s="145"/>
      <c r="DL49" s="2709"/>
      <c r="DM49" s="2710"/>
      <c r="DN49" s="2710"/>
      <c r="DO49" s="2710"/>
      <c r="DP49" s="144"/>
      <c r="DQ49" s="146" t="s">
        <v>903</v>
      </c>
      <c r="DR49" s="93"/>
      <c r="DS49" s="93"/>
      <c r="DT49" s="93"/>
      <c r="DU49" s="93"/>
    </row>
    <row r="50" spans="2:125" ht="12" customHeight="1" thickTop="1">
      <c r="B50" s="2819"/>
      <c r="C50" s="2820"/>
      <c r="D50" s="2581" t="s">
        <v>424</v>
      </c>
      <c r="E50" s="2582"/>
      <c r="F50" s="2582"/>
      <c r="G50" s="2582"/>
      <c r="H50" s="2587"/>
      <c r="I50" s="2588"/>
      <c r="J50" s="2588"/>
      <c r="K50" s="2589"/>
      <c r="L50" s="2590"/>
      <c r="M50" s="2591"/>
      <c r="N50" s="2591"/>
      <c r="O50" s="2591"/>
      <c r="P50" s="2591"/>
      <c r="Q50" s="2591"/>
      <c r="R50" s="2592"/>
      <c r="S50" s="2587"/>
      <c r="T50" s="2588"/>
      <c r="U50" s="2588"/>
      <c r="V50" s="2588"/>
      <c r="W50" s="2588"/>
      <c r="X50" s="2589"/>
      <c r="Y50" s="2590"/>
      <c r="Z50" s="2591"/>
      <c r="AA50" s="2591"/>
      <c r="AB50" s="2591"/>
      <c r="AC50" s="2591"/>
      <c r="AD50" s="2591"/>
      <c r="AE50" s="2591"/>
      <c r="AF50" s="136" t="s">
        <v>310</v>
      </c>
      <c r="AG50" s="136"/>
      <c r="AH50" s="136"/>
      <c r="AI50" s="137"/>
      <c r="AJ50" s="2714"/>
      <c r="AK50" s="2715"/>
      <c r="AL50" s="2715"/>
      <c r="AM50" s="2715"/>
      <c r="AN50" s="2715"/>
      <c r="AO50" s="2715"/>
      <c r="AP50" s="2715"/>
      <c r="AQ50" s="2715"/>
      <c r="AR50" s="2715"/>
      <c r="AS50" s="2715"/>
      <c r="AT50" s="2715"/>
      <c r="AU50" s="2715"/>
      <c r="AV50" s="2715"/>
      <c r="AW50" s="2715"/>
      <c r="AX50" s="2715"/>
      <c r="AY50" s="2715"/>
      <c r="AZ50" s="2715"/>
      <c r="BA50" s="2715"/>
      <c r="BB50" s="2715"/>
      <c r="BC50" s="2715"/>
      <c r="BD50" s="2715"/>
      <c r="BE50" s="2722"/>
      <c r="BF50" s="2665"/>
      <c r="BG50" s="2666"/>
      <c r="BH50" s="2666"/>
      <c r="BI50" s="2667"/>
      <c r="BJ50" s="2665"/>
      <c r="BK50" s="2666"/>
      <c r="BL50" s="2666"/>
      <c r="BM50" s="2713"/>
      <c r="BN50" s="2714"/>
      <c r="BO50" s="2715"/>
      <c r="BP50" s="2715"/>
      <c r="BQ50" s="2715"/>
      <c r="BR50" s="2715"/>
      <c r="BS50" s="2715"/>
      <c r="BT50" s="2715"/>
      <c r="BU50" s="2715"/>
      <c r="BV50" s="2715"/>
      <c r="BW50" s="2715"/>
      <c r="BX50" s="2715"/>
      <c r="BY50" s="2715"/>
      <c r="BZ50" s="2715"/>
      <c r="CA50" s="2715"/>
      <c r="CB50" s="2715"/>
      <c r="CC50" s="2715"/>
      <c r="CD50" s="2715"/>
      <c r="CE50" s="2715"/>
      <c r="CF50" s="2715"/>
      <c r="CG50" s="2715"/>
      <c r="CH50" s="2715"/>
      <c r="CI50" s="2715"/>
      <c r="CJ50" s="2715"/>
      <c r="CK50" s="2715"/>
      <c r="CL50" s="2715"/>
      <c r="CM50" s="2715"/>
      <c r="CN50" s="2722"/>
      <c r="CO50" s="236"/>
      <c r="CP50" s="236"/>
      <c r="CQ50" s="236"/>
      <c r="CR50" s="236"/>
      <c r="CS50" s="229"/>
      <c r="CT50" s="2712"/>
      <c r="CU50" s="2666"/>
      <c r="CV50" s="2666"/>
      <c r="CW50" s="2666"/>
      <c r="CX50" s="2666"/>
      <c r="CY50" s="2666"/>
      <c r="CZ50" s="2713"/>
      <c r="DA50" s="2714"/>
      <c r="DB50" s="2715"/>
      <c r="DC50" s="2715"/>
      <c r="DD50" s="2715"/>
      <c r="DE50" s="2715"/>
      <c r="DF50" s="2715"/>
      <c r="DG50" s="2715"/>
      <c r="DH50" s="134" t="s">
        <v>310</v>
      </c>
      <c r="DI50" s="134"/>
      <c r="DJ50" s="134"/>
      <c r="DK50" s="135"/>
      <c r="DL50" s="2714"/>
      <c r="DM50" s="2715"/>
      <c r="DN50" s="2715"/>
      <c r="DO50" s="2715"/>
      <c r="DP50" s="134"/>
      <c r="DQ50" s="138" t="s">
        <v>903</v>
      </c>
      <c r="DR50" s="93"/>
      <c r="DS50" s="93"/>
      <c r="DT50" s="93"/>
      <c r="DU50" s="93"/>
    </row>
    <row r="51" spans="2:125" ht="12" customHeight="1">
      <c r="B51" s="2819"/>
      <c r="C51" s="2820"/>
      <c r="D51" s="2583"/>
      <c r="E51" s="2584"/>
      <c r="F51" s="2584"/>
      <c r="G51" s="2584"/>
      <c r="H51" s="2593"/>
      <c r="I51" s="2594"/>
      <c r="J51" s="2594"/>
      <c r="K51" s="2595"/>
      <c r="L51" s="2596"/>
      <c r="M51" s="2597"/>
      <c r="N51" s="2597"/>
      <c r="O51" s="2597"/>
      <c r="P51" s="2597"/>
      <c r="Q51" s="2597"/>
      <c r="R51" s="2725"/>
      <c r="S51" s="2593"/>
      <c r="T51" s="2594"/>
      <c r="U51" s="2594"/>
      <c r="V51" s="2594"/>
      <c r="W51" s="2594"/>
      <c r="X51" s="2595"/>
      <c r="Y51" s="2596"/>
      <c r="Z51" s="2597"/>
      <c r="AA51" s="2597"/>
      <c r="AB51" s="2597"/>
      <c r="AC51" s="2597"/>
      <c r="AD51" s="2597"/>
      <c r="AE51" s="2597"/>
      <c r="AF51" s="140" t="s">
        <v>310</v>
      </c>
      <c r="AG51" s="140"/>
      <c r="AH51" s="140"/>
      <c r="AI51" s="140"/>
      <c r="AJ51" s="2596"/>
      <c r="AK51" s="2597"/>
      <c r="AL51" s="2597"/>
      <c r="AM51" s="2597"/>
      <c r="AN51" s="2597"/>
      <c r="AO51" s="2597"/>
      <c r="AP51" s="2597"/>
      <c r="AQ51" s="2597"/>
      <c r="AR51" s="2597"/>
      <c r="AS51" s="2597"/>
      <c r="AT51" s="2597"/>
      <c r="AU51" s="2597"/>
      <c r="AV51" s="2597"/>
      <c r="AW51" s="2597"/>
      <c r="AX51" s="2597"/>
      <c r="AY51" s="2597"/>
      <c r="AZ51" s="2597"/>
      <c r="BA51" s="2597"/>
      <c r="BB51" s="2597"/>
      <c r="BC51" s="2597"/>
      <c r="BD51" s="2597"/>
      <c r="BE51" s="2598"/>
      <c r="BF51" s="2668"/>
      <c r="BG51" s="2594"/>
      <c r="BH51" s="2594"/>
      <c r="BI51" s="2669"/>
      <c r="BJ51" s="2668"/>
      <c r="BK51" s="2594"/>
      <c r="BL51" s="2594"/>
      <c r="BM51" s="2595"/>
      <c r="BN51" s="2596"/>
      <c r="BO51" s="2597"/>
      <c r="BP51" s="2597"/>
      <c r="BQ51" s="2597"/>
      <c r="BR51" s="2597"/>
      <c r="BS51" s="2597"/>
      <c r="BT51" s="2597"/>
      <c r="BU51" s="2597"/>
      <c r="BV51" s="2597"/>
      <c r="BW51" s="2597"/>
      <c r="BX51" s="2597"/>
      <c r="BY51" s="2597"/>
      <c r="BZ51" s="2597"/>
      <c r="CA51" s="2597"/>
      <c r="CB51" s="2597"/>
      <c r="CC51" s="2597"/>
      <c r="CD51" s="2597"/>
      <c r="CE51" s="2597"/>
      <c r="CF51" s="2597"/>
      <c r="CG51" s="2597"/>
      <c r="CH51" s="2597"/>
      <c r="CI51" s="2597"/>
      <c r="CJ51" s="2597"/>
      <c r="CK51" s="2597"/>
      <c r="CL51" s="2597"/>
      <c r="CM51" s="2597"/>
      <c r="CN51" s="2598"/>
      <c r="CO51" s="142"/>
      <c r="CP51" s="142"/>
      <c r="CQ51" s="142"/>
      <c r="CR51" s="142"/>
      <c r="CS51" s="141"/>
      <c r="CT51" s="2593"/>
      <c r="CU51" s="2594"/>
      <c r="CV51" s="2594"/>
      <c r="CW51" s="2594"/>
      <c r="CX51" s="2594"/>
      <c r="CY51" s="2594"/>
      <c r="CZ51" s="2595"/>
      <c r="DA51" s="2596"/>
      <c r="DB51" s="2597"/>
      <c r="DC51" s="2597"/>
      <c r="DD51" s="2597"/>
      <c r="DE51" s="2597"/>
      <c r="DF51" s="2597"/>
      <c r="DG51" s="2597"/>
      <c r="DH51" s="140" t="s">
        <v>310</v>
      </c>
      <c r="DI51" s="140"/>
      <c r="DJ51" s="140"/>
      <c r="DK51" s="141"/>
      <c r="DL51" s="2596"/>
      <c r="DM51" s="2597"/>
      <c r="DN51" s="2597"/>
      <c r="DO51" s="2597"/>
      <c r="DP51" s="140"/>
      <c r="DQ51" s="143" t="s">
        <v>903</v>
      </c>
      <c r="DR51" s="93"/>
      <c r="DS51" s="93"/>
      <c r="DT51" s="93"/>
      <c r="DU51" s="93"/>
    </row>
    <row r="52" spans="2:125" ht="12" customHeight="1" thickBot="1">
      <c r="B52" s="2819"/>
      <c r="C52" s="2820"/>
      <c r="D52" s="2723"/>
      <c r="E52" s="2724"/>
      <c r="F52" s="2724"/>
      <c r="G52" s="2724" t="s">
        <v>904</v>
      </c>
      <c r="H52" s="2717" t="s">
        <v>588</v>
      </c>
      <c r="I52" s="2717"/>
      <c r="J52" s="2717"/>
      <c r="K52" s="2717"/>
      <c r="L52" s="2717"/>
      <c r="M52" s="2717"/>
      <c r="N52" s="2717"/>
      <c r="O52" s="2717"/>
      <c r="P52" s="2717"/>
      <c r="Q52" s="2717"/>
      <c r="R52" s="2717"/>
      <c r="S52" s="199"/>
      <c r="T52" s="130"/>
      <c r="U52" s="130"/>
      <c r="V52" s="130"/>
      <c r="W52" s="130"/>
      <c r="X52" s="130"/>
      <c r="Y52" s="2709"/>
      <c r="Z52" s="2710"/>
      <c r="AA52" s="2710"/>
      <c r="AB52" s="2710"/>
      <c r="AC52" s="2710"/>
      <c r="AD52" s="2710"/>
      <c r="AE52" s="2710"/>
      <c r="AF52" s="130" t="s">
        <v>310</v>
      </c>
      <c r="AG52" s="130"/>
      <c r="AH52" s="130"/>
      <c r="AI52" s="130"/>
      <c r="AJ52" s="2709"/>
      <c r="AK52" s="2710"/>
      <c r="AL52" s="2710"/>
      <c r="AM52" s="2710"/>
      <c r="AN52" s="2710"/>
      <c r="AO52" s="2710"/>
      <c r="AP52" s="2710"/>
      <c r="AQ52" s="2710"/>
      <c r="AR52" s="2710"/>
      <c r="AS52" s="2710"/>
      <c r="AT52" s="2710"/>
      <c r="AU52" s="2710"/>
      <c r="AV52" s="2710"/>
      <c r="AW52" s="2710"/>
      <c r="AX52" s="2710"/>
      <c r="AY52" s="2710"/>
      <c r="AZ52" s="2710"/>
      <c r="BA52" s="2710"/>
      <c r="BB52" s="2710"/>
      <c r="BC52" s="2710"/>
      <c r="BD52" s="2710"/>
      <c r="BE52" s="2726"/>
      <c r="BF52" s="2716"/>
      <c r="BG52" s="2717"/>
      <c r="BH52" s="2717"/>
      <c r="BI52" s="2727"/>
      <c r="BJ52" s="2716"/>
      <c r="BK52" s="2717"/>
      <c r="BL52" s="2717"/>
      <c r="BM52" s="2718"/>
      <c r="BN52" s="2719"/>
      <c r="BO52" s="2720"/>
      <c r="BP52" s="2720"/>
      <c r="BQ52" s="2720"/>
      <c r="BR52" s="2720"/>
      <c r="BS52" s="2720"/>
      <c r="BT52" s="2720"/>
      <c r="BU52" s="2720"/>
      <c r="BV52" s="2720"/>
      <c r="BW52" s="2720"/>
      <c r="BX52" s="2720"/>
      <c r="BY52" s="2720"/>
      <c r="BZ52" s="2720"/>
      <c r="CA52" s="2720"/>
      <c r="CB52" s="2720"/>
      <c r="CC52" s="2720"/>
      <c r="CD52" s="2720"/>
      <c r="CE52" s="2720"/>
      <c r="CF52" s="2720"/>
      <c r="CG52" s="2720"/>
      <c r="CH52" s="2720"/>
      <c r="CI52" s="2720"/>
      <c r="CJ52" s="2720"/>
      <c r="CK52" s="2720"/>
      <c r="CL52" s="2720"/>
      <c r="CM52" s="2720"/>
      <c r="CN52" s="2720"/>
      <c r="CO52" s="2720"/>
      <c r="CP52" s="2720"/>
      <c r="CQ52" s="2720"/>
      <c r="CR52" s="2720"/>
      <c r="CS52" s="2721"/>
      <c r="CT52" s="2709"/>
      <c r="CU52" s="2710"/>
      <c r="CV52" s="2710"/>
      <c r="CW52" s="2710"/>
      <c r="CX52" s="2710"/>
      <c r="CY52" s="2710"/>
      <c r="CZ52" s="2711"/>
      <c r="DA52" s="2709"/>
      <c r="DB52" s="2710"/>
      <c r="DC52" s="2710"/>
      <c r="DD52" s="2710"/>
      <c r="DE52" s="2710"/>
      <c r="DF52" s="2710"/>
      <c r="DG52" s="2710"/>
      <c r="DH52" s="144" t="s">
        <v>310</v>
      </c>
      <c r="DI52" s="144"/>
      <c r="DJ52" s="144"/>
      <c r="DK52" s="145"/>
      <c r="DL52" s="2709"/>
      <c r="DM52" s="2710"/>
      <c r="DN52" s="2710"/>
      <c r="DO52" s="2710"/>
      <c r="DP52" s="144"/>
      <c r="DQ52" s="146" t="s">
        <v>903</v>
      </c>
      <c r="DR52" s="93"/>
      <c r="DS52" s="93"/>
      <c r="DT52" s="93"/>
      <c r="DU52" s="93"/>
    </row>
    <row r="53" spans="2:125" ht="12" customHeight="1" thickTop="1">
      <c r="B53" s="2819"/>
      <c r="C53" s="2820"/>
      <c r="D53" s="2581" t="s">
        <v>425</v>
      </c>
      <c r="E53" s="2582"/>
      <c r="F53" s="2582"/>
      <c r="G53" s="2582"/>
      <c r="H53" s="2587"/>
      <c r="I53" s="2588"/>
      <c r="J53" s="2588"/>
      <c r="K53" s="2589"/>
      <c r="L53" s="2590"/>
      <c r="M53" s="2591"/>
      <c r="N53" s="2591"/>
      <c r="O53" s="2591"/>
      <c r="P53" s="2591"/>
      <c r="Q53" s="2591"/>
      <c r="R53" s="2592"/>
      <c r="S53" s="2587"/>
      <c r="T53" s="2588"/>
      <c r="U53" s="2588"/>
      <c r="V53" s="2588"/>
      <c r="W53" s="2588"/>
      <c r="X53" s="2589"/>
      <c r="Y53" s="2590"/>
      <c r="Z53" s="2591"/>
      <c r="AA53" s="2591"/>
      <c r="AB53" s="2591"/>
      <c r="AC53" s="2591"/>
      <c r="AD53" s="2591"/>
      <c r="AE53" s="2591"/>
      <c r="AF53" s="136" t="s">
        <v>310</v>
      </c>
      <c r="AG53" s="136"/>
      <c r="AH53" s="136"/>
      <c r="AI53" s="137"/>
      <c r="AJ53" s="2714"/>
      <c r="AK53" s="2715"/>
      <c r="AL53" s="2715"/>
      <c r="AM53" s="2715"/>
      <c r="AN53" s="2715"/>
      <c r="AO53" s="2715"/>
      <c r="AP53" s="2715"/>
      <c r="AQ53" s="2715"/>
      <c r="AR53" s="2715"/>
      <c r="AS53" s="2715"/>
      <c r="AT53" s="2715"/>
      <c r="AU53" s="2715"/>
      <c r="AV53" s="2715"/>
      <c r="AW53" s="2715"/>
      <c r="AX53" s="2715"/>
      <c r="AY53" s="2715"/>
      <c r="AZ53" s="2715"/>
      <c r="BA53" s="2715"/>
      <c r="BB53" s="2715"/>
      <c r="BC53" s="2715"/>
      <c r="BD53" s="2715"/>
      <c r="BE53" s="2722"/>
      <c r="BF53" s="2665"/>
      <c r="BG53" s="2666"/>
      <c r="BH53" s="2666"/>
      <c r="BI53" s="2667"/>
      <c r="BJ53" s="2665"/>
      <c r="BK53" s="2666"/>
      <c r="BL53" s="2666"/>
      <c r="BM53" s="2713"/>
      <c r="BN53" s="2714"/>
      <c r="BO53" s="2715"/>
      <c r="BP53" s="2715"/>
      <c r="BQ53" s="2715"/>
      <c r="BR53" s="2715"/>
      <c r="BS53" s="2715"/>
      <c r="BT53" s="2715"/>
      <c r="BU53" s="2715"/>
      <c r="BV53" s="2715"/>
      <c r="BW53" s="2715"/>
      <c r="BX53" s="2715"/>
      <c r="BY53" s="2715"/>
      <c r="BZ53" s="2715"/>
      <c r="CA53" s="2715"/>
      <c r="CB53" s="2715"/>
      <c r="CC53" s="2715"/>
      <c r="CD53" s="2715"/>
      <c r="CE53" s="2715"/>
      <c r="CF53" s="2715"/>
      <c r="CG53" s="2715"/>
      <c r="CH53" s="2715"/>
      <c r="CI53" s="2715"/>
      <c r="CJ53" s="2715"/>
      <c r="CK53" s="2715"/>
      <c r="CL53" s="2715"/>
      <c r="CM53" s="2715"/>
      <c r="CN53" s="2722"/>
      <c r="CO53" s="236"/>
      <c r="CP53" s="236"/>
      <c r="CQ53" s="236"/>
      <c r="CR53" s="236"/>
      <c r="CS53" s="229"/>
      <c r="CT53" s="2712"/>
      <c r="CU53" s="2666"/>
      <c r="CV53" s="2666"/>
      <c r="CW53" s="2666"/>
      <c r="CX53" s="2666"/>
      <c r="CY53" s="2666"/>
      <c r="CZ53" s="2713"/>
      <c r="DA53" s="2714"/>
      <c r="DB53" s="2715"/>
      <c r="DC53" s="2715"/>
      <c r="DD53" s="2715"/>
      <c r="DE53" s="2715"/>
      <c r="DF53" s="2715"/>
      <c r="DG53" s="2715"/>
      <c r="DH53" s="134" t="s">
        <v>310</v>
      </c>
      <c r="DI53" s="134"/>
      <c r="DJ53" s="134"/>
      <c r="DK53" s="135"/>
      <c r="DL53" s="2714"/>
      <c r="DM53" s="2715"/>
      <c r="DN53" s="2715"/>
      <c r="DO53" s="2715"/>
      <c r="DP53" s="134"/>
      <c r="DQ53" s="138" t="s">
        <v>903</v>
      </c>
      <c r="DR53" s="93"/>
      <c r="DS53" s="93"/>
      <c r="DT53" s="93"/>
      <c r="DU53" s="93"/>
    </row>
    <row r="54" spans="2:125" ht="12" customHeight="1">
      <c r="B54" s="2819"/>
      <c r="C54" s="2820"/>
      <c r="D54" s="2583"/>
      <c r="E54" s="2584"/>
      <c r="F54" s="2584"/>
      <c r="G54" s="2584"/>
      <c r="H54" s="2593"/>
      <c r="I54" s="2594"/>
      <c r="J54" s="2594"/>
      <c r="K54" s="2595"/>
      <c r="L54" s="2596"/>
      <c r="M54" s="2597"/>
      <c r="N54" s="2597"/>
      <c r="O54" s="2597"/>
      <c r="P54" s="2597"/>
      <c r="Q54" s="2597"/>
      <c r="R54" s="2725"/>
      <c r="S54" s="2593"/>
      <c r="T54" s="2594"/>
      <c r="U54" s="2594"/>
      <c r="V54" s="2594"/>
      <c r="W54" s="2594"/>
      <c r="X54" s="2595"/>
      <c r="Y54" s="2596"/>
      <c r="Z54" s="2597"/>
      <c r="AA54" s="2597"/>
      <c r="AB54" s="2597"/>
      <c r="AC54" s="2597"/>
      <c r="AD54" s="2597"/>
      <c r="AE54" s="2597"/>
      <c r="AF54" s="140" t="s">
        <v>310</v>
      </c>
      <c r="AG54" s="140"/>
      <c r="AH54" s="140"/>
      <c r="AI54" s="140"/>
      <c r="AJ54" s="2596"/>
      <c r="AK54" s="2597"/>
      <c r="AL54" s="2597"/>
      <c r="AM54" s="2597"/>
      <c r="AN54" s="2597"/>
      <c r="AO54" s="2597"/>
      <c r="AP54" s="2597"/>
      <c r="AQ54" s="2597"/>
      <c r="AR54" s="2597"/>
      <c r="AS54" s="2597"/>
      <c r="AT54" s="2597"/>
      <c r="AU54" s="2597"/>
      <c r="AV54" s="2597"/>
      <c r="AW54" s="2597"/>
      <c r="AX54" s="2597"/>
      <c r="AY54" s="2597"/>
      <c r="AZ54" s="2597"/>
      <c r="BA54" s="2597"/>
      <c r="BB54" s="2597"/>
      <c r="BC54" s="2597"/>
      <c r="BD54" s="2597"/>
      <c r="BE54" s="2598"/>
      <c r="BF54" s="2668"/>
      <c r="BG54" s="2594"/>
      <c r="BH54" s="2594"/>
      <c r="BI54" s="2669"/>
      <c r="BJ54" s="2668"/>
      <c r="BK54" s="2594"/>
      <c r="BL54" s="2594"/>
      <c r="BM54" s="2595"/>
      <c r="BN54" s="2596"/>
      <c r="BO54" s="2597"/>
      <c r="BP54" s="2597"/>
      <c r="BQ54" s="2597"/>
      <c r="BR54" s="2597"/>
      <c r="BS54" s="2597"/>
      <c r="BT54" s="2597"/>
      <c r="BU54" s="2597"/>
      <c r="BV54" s="2597"/>
      <c r="BW54" s="2597"/>
      <c r="BX54" s="2597"/>
      <c r="BY54" s="2597"/>
      <c r="BZ54" s="2597"/>
      <c r="CA54" s="2597"/>
      <c r="CB54" s="2597"/>
      <c r="CC54" s="2597"/>
      <c r="CD54" s="2597"/>
      <c r="CE54" s="2597"/>
      <c r="CF54" s="2597"/>
      <c r="CG54" s="2597"/>
      <c r="CH54" s="2597"/>
      <c r="CI54" s="2597"/>
      <c r="CJ54" s="2597"/>
      <c r="CK54" s="2597"/>
      <c r="CL54" s="2597"/>
      <c r="CM54" s="2597"/>
      <c r="CN54" s="2598"/>
      <c r="CO54" s="142"/>
      <c r="CP54" s="142"/>
      <c r="CQ54" s="142"/>
      <c r="CR54" s="142"/>
      <c r="CS54" s="141"/>
      <c r="CT54" s="2593"/>
      <c r="CU54" s="2594"/>
      <c r="CV54" s="2594"/>
      <c r="CW54" s="2594"/>
      <c r="CX54" s="2594"/>
      <c r="CY54" s="2594"/>
      <c r="CZ54" s="2595"/>
      <c r="DA54" s="2596"/>
      <c r="DB54" s="2597"/>
      <c r="DC54" s="2597"/>
      <c r="DD54" s="2597"/>
      <c r="DE54" s="2597"/>
      <c r="DF54" s="2597"/>
      <c r="DG54" s="2597"/>
      <c r="DH54" s="140" t="s">
        <v>310</v>
      </c>
      <c r="DI54" s="140"/>
      <c r="DJ54" s="140"/>
      <c r="DK54" s="141"/>
      <c r="DL54" s="2596"/>
      <c r="DM54" s="2597"/>
      <c r="DN54" s="2597"/>
      <c r="DO54" s="2597"/>
      <c r="DP54" s="140"/>
      <c r="DQ54" s="143" t="s">
        <v>903</v>
      </c>
      <c r="DR54" s="93"/>
      <c r="DS54" s="93"/>
      <c r="DT54" s="93"/>
      <c r="DU54" s="93"/>
    </row>
    <row r="55" spans="2:125" ht="12" customHeight="1" thickBot="1">
      <c r="B55" s="2819"/>
      <c r="C55" s="2820"/>
      <c r="D55" s="2723"/>
      <c r="E55" s="2724"/>
      <c r="F55" s="2724"/>
      <c r="G55" s="2724" t="s">
        <v>904</v>
      </c>
      <c r="H55" s="2717" t="s">
        <v>588</v>
      </c>
      <c r="I55" s="2717"/>
      <c r="J55" s="2717"/>
      <c r="K55" s="2717"/>
      <c r="L55" s="2717"/>
      <c r="M55" s="2717"/>
      <c r="N55" s="2717"/>
      <c r="O55" s="2717"/>
      <c r="P55" s="2717"/>
      <c r="Q55" s="2717"/>
      <c r="R55" s="2717"/>
      <c r="S55" s="199"/>
      <c r="T55" s="130"/>
      <c r="U55" s="130"/>
      <c r="V55" s="130"/>
      <c r="W55" s="130"/>
      <c r="X55" s="130"/>
      <c r="Y55" s="2709"/>
      <c r="Z55" s="2710"/>
      <c r="AA55" s="2710"/>
      <c r="AB55" s="2710"/>
      <c r="AC55" s="2710"/>
      <c r="AD55" s="2710"/>
      <c r="AE55" s="2710"/>
      <c r="AF55" s="130" t="s">
        <v>310</v>
      </c>
      <c r="AG55" s="130"/>
      <c r="AH55" s="130"/>
      <c r="AI55" s="130"/>
      <c r="AJ55" s="2709"/>
      <c r="AK55" s="2710"/>
      <c r="AL55" s="2710"/>
      <c r="AM55" s="2710"/>
      <c r="AN55" s="2710"/>
      <c r="AO55" s="2710"/>
      <c r="AP55" s="2710"/>
      <c r="AQ55" s="2710"/>
      <c r="AR55" s="2710"/>
      <c r="AS55" s="2710"/>
      <c r="AT55" s="2710"/>
      <c r="AU55" s="2710"/>
      <c r="AV55" s="2710"/>
      <c r="AW55" s="2710"/>
      <c r="AX55" s="2710"/>
      <c r="AY55" s="2710"/>
      <c r="AZ55" s="2710"/>
      <c r="BA55" s="2710"/>
      <c r="BB55" s="2710"/>
      <c r="BC55" s="2710"/>
      <c r="BD55" s="2710"/>
      <c r="BE55" s="2726"/>
      <c r="BF55" s="2716"/>
      <c r="BG55" s="2717"/>
      <c r="BH55" s="2717"/>
      <c r="BI55" s="2727"/>
      <c r="BJ55" s="2716"/>
      <c r="BK55" s="2717"/>
      <c r="BL55" s="2717"/>
      <c r="BM55" s="2718"/>
      <c r="BN55" s="2719"/>
      <c r="BO55" s="2720"/>
      <c r="BP55" s="2720"/>
      <c r="BQ55" s="2720"/>
      <c r="BR55" s="2720"/>
      <c r="BS55" s="2720"/>
      <c r="BT55" s="2720"/>
      <c r="BU55" s="2720"/>
      <c r="BV55" s="2720"/>
      <c r="BW55" s="2720"/>
      <c r="BX55" s="2720"/>
      <c r="BY55" s="2720"/>
      <c r="BZ55" s="2720"/>
      <c r="CA55" s="2720"/>
      <c r="CB55" s="2720"/>
      <c r="CC55" s="2720"/>
      <c r="CD55" s="2720"/>
      <c r="CE55" s="2720"/>
      <c r="CF55" s="2720"/>
      <c r="CG55" s="2720"/>
      <c r="CH55" s="2720"/>
      <c r="CI55" s="2720"/>
      <c r="CJ55" s="2720"/>
      <c r="CK55" s="2720"/>
      <c r="CL55" s="2720"/>
      <c r="CM55" s="2720"/>
      <c r="CN55" s="2720"/>
      <c r="CO55" s="2720"/>
      <c r="CP55" s="2720"/>
      <c r="CQ55" s="2720"/>
      <c r="CR55" s="2720"/>
      <c r="CS55" s="2721"/>
      <c r="CT55" s="2709"/>
      <c r="CU55" s="2710"/>
      <c r="CV55" s="2710"/>
      <c r="CW55" s="2710"/>
      <c r="CX55" s="2710"/>
      <c r="CY55" s="2710"/>
      <c r="CZ55" s="2711"/>
      <c r="DA55" s="2709"/>
      <c r="DB55" s="2710"/>
      <c r="DC55" s="2710"/>
      <c r="DD55" s="2710"/>
      <c r="DE55" s="2710"/>
      <c r="DF55" s="2710"/>
      <c r="DG55" s="2710"/>
      <c r="DH55" s="144" t="s">
        <v>310</v>
      </c>
      <c r="DI55" s="144"/>
      <c r="DJ55" s="144"/>
      <c r="DK55" s="145"/>
      <c r="DL55" s="2709"/>
      <c r="DM55" s="2710"/>
      <c r="DN55" s="2710"/>
      <c r="DO55" s="2710"/>
      <c r="DP55" s="144"/>
      <c r="DQ55" s="146" t="s">
        <v>903</v>
      </c>
      <c r="DR55" s="93"/>
      <c r="DS55" s="93"/>
      <c r="DT55" s="93"/>
      <c r="DU55" s="93"/>
    </row>
    <row r="56" spans="2:125" ht="12" customHeight="1" thickTop="1">
      <c r="B56" s="2819"/>
      <c r="C56" s="2820"/>
      <c r="D56" s="2581" t="s">
        <v>426</v>
      </c>
      <c r="E56" s="2582"/>
      <c r="F56" s="2582"/>
      <c r="G56" s="2582"/>
      <c r="H56" s="2587"/>
      <c r="I56" s="2588"/>
      <c r="J56" s="2588"/>
      <c r="K56" s="2589"/>
      <c r="L56" s="2590"/>
      <c r="M56" s="2591"/>
      <c r="N56" s="2591"/>
      <c r="O56" s="2591"/>
      <c r="P56" s="2591"/>
      <c r="Q56" s="2591"/>
      <c r="R56" s="2592"/>
      <c r="S56" s="2587"/>
      <c r="T56" s="2588"/>
      <c r="U56" s="2588"/>
      <c r="V56" s="2588"/>
      <c r="W56" s="2588"/>
      <c r="X56" s="2589"/>
      <c r="Y56" s="2590"/>
      <c r="Z56" s="2591"/>
      <c r="AA56" s="2591"/>
      <c r="AB56" s="2591"/>
      <c r="AC56" s="2591"/>
      <c r="AD56" s="2591"/>
      <c r="AE56" s="2591"/>
      <c r="AF56" s="136" t="s">
        <v>902</v>
      </c>
      <c r="AG56" s="136"/>
      <c r="AH56" s="136"/>
      <c r="AI56" s="137"/>
      <c r="AJ56" s="2714"/>
      <c r="AK56" s="2715"/>
      <c r="AL56" s="2715"/>
      <c r="AM56" s="2715"/>
      <c r="AN56" s="2715"/>
      <c r="AO56" s="2715"/>
      <c r="AP56" s="2715"/>
      <c r="AQ56" s="2715"/>
      <c r="AR56" s="2715"/>
      <c r="AS56" s="2715"/>
      <c r="AT56" s="2715"/>
      <c r="AU56" s="2715"/>
      <c r="AV56" s="2715"/>
      <c r="AW56" s="2715"/>
      <c r="AX56" s="2715"/>
      <c r="AY56" s="2715"/>
      <c r="AZ56" s="2715"/>
      <c r="BA56" s="2715"/>
      <c r="BB56" s="2715"/>
      <c r="BC56" s="2715"/>
      <c r="BD56" s="2715"/>
      <c r="BE56" s="2722"/>
      <c r="BF56" s="2665"/>
      <c r="BG56" s="2666"/>
      <c r="BH56" s="2666"/>
      <c r="BI56" s="2667"/>
      <c r="BJ56" s="2665"/>
      <c r="BK56" s="2666"/>
      <c r="BL56" s="2666"/>
      <c r="BM56" s="2713"/>
      <c r="BN56" s="2714"/>
      <c r="BO56" s="2715"/>
      <c r="BP56" s="2715"/>
      <c r="BQ56" s="2715"/>
      <c r="BR56" s="2715"/>
      <c r="BS56" s="2715"/>
      <c r="BT56" s="2715"/>
      <c r="BU56" s="2715"/>
      <c r="BV56" s="2715"/>
      <c r="BW56" s="2715"/>
      <c r="BX56" s="2715"/>
      <c r="BY56" s="2715"/>
      <c r="BZ56" s="2715"/>
      <c r="CA56" s="2715"/>
      <c r="CB56" s="2715"/>
      <c r="CC56" s="2715"/>
      <c r="CD56" s="2715"/>
      <c r="CE56" s="2715"/>
      <c r="CF56" s="2715"/>
      <c r="CG56" s="2715"/>
      <c r="CH56" s="2715"/>
      <c r="CI56" s="2715"/>
      <c r="CJ56" s="2715"/>
      <c r="CK56" s="2715"/>
      <c r="CL56" s="2715"/>
      <c r="CM56" s="2715"/>
      <c r="CN56" s="2722"/>
      <c r="CO56" s="236"/>
      <c r="CP56" s="236"/>
      <c r="CQ56" s="236"/>
      <c r="CR56" s="236"/>
      <c r="CS56" s="229"/>
      <c r="CT56" s="2712"/>
      <c r="CU56" s="2666"/>
      <c r="CV56" s="2666"/>
      <c r="CW56" s="2666"/>
      <c r="CX56" s="2666"/>
      <c r="CY56" s="2666"/>
      <c r="CZ56" s="2713"/>
      <c r="DA56" s="2714"/>
      <c r="DB56" s="2715"/>
      <c r="DC56" s="2715"/>
      <c r="DD56" s="2715"/>
      <c r="DE56" s="2715"/>
      <c r="DF56" s="2715"/>
      <c r="DG56" s="2715"/>
      <c r="DH56" s="134" t="s">
        <v>902</v>
      </c>
      <c r="DI56" s="134"/>
      <c r="DJ56" s="134"/>
      <c r="DK56" s="135"/>
      <c r="DL56" s="2714"/>
      <c r="DM56" s="2715"/>
      <c r="DN56" s="2715"/>
      <c r="DO56" s="2715"/>
      <c r="DP56" s="134"/>
      <c r="DQ56" s="138" t="s">
        <v>903</v>
      </c>
      <c r="DR56" s="93"/>
      <c r="DS56" s="93"/>
      <c r="DT56" s="93"/>
      <c r="DU56" s="93"/>
    </row>
    <row r="57" spans="2:125" ht="12" customHeight="1">
      <c r="B57" s="2819"/>
      <c r="C57" s="2820"/>
      <c r="D57" s="2583"/>
      <c r="E57" s="2584"/>
      <c r="F57" s="2584"/>
      <c r="G57" s="2584"/>
      <c r="H57" s="2593"/>
      <c r="I57" s="2594"/>
      <c r="J57" s="2594"/>
      <c r="K57" s="2595"/>
      <c r="L57" s="2596"/>
      <c r="M57" s="2597"/>
      <c r="N57" s="2597"/>
      <c r="O57" s="2597"/>
      <c r="P57" s="2597"/>
      <c r="Q57" s="2597"/>
      <c r="R57" s="2725"/>
      <c r="S57" s="2593"/>
      <c r="T57" s="2594"/>
      <c r="U57" s="2594"/>
      <c r="V57" s="2594"/>
      <c r="W57" s="2594"/>
      <c r="X57" s="2595"/>
      <c r="Y57" s="2596"/>
      <c r="Z57" s="2597"/>
      <c r="AA57" s="2597"/>
      <c r="AB57" s="2597"/>
      <c r="AC57" s="2597"/>
      <c r="AD57" s="2597"/>
      <c r="AE57" s="2597"/>
      <c r="AF57" s="140" t="s">
        <v>902</v>
      </c>
      <c r="AG57" s="140"/>
      <c r="AH57" s="140"/>
      <c r="AI57" s="140"/>
      <c r="AJ57" s="2596"/>
      <c r="AK57" s="2597"/>
      <c r="AL57" s="2597"/>
      <c r="AM57" s="2597"/>
      <c r="AN57" s="2597"/>
      <c r="AO57" s="2597"/>
      <c r="AP57" s="2597"/>
      <c r="AQ57" s="2597"/>
      <c r="AR57" s="2597"/>
      <c r="AS57" s="2597"/>
      <c r="AT57" s="2597"/>
      <c r="AU57" s="2597"/>
      <c r="AV57" s="2597"/>
      <c r="AW57" s="2597"/>
      <c r="AX57" s="2597"/>
      <c r="AY57" s="2597"/>
      <c r="AZ57" s="2597"/>
      <c r="BA57" s="2597"/>
      <c r="BB57" s="2597"/>
      <c r="BC57" s="2597"/>
      <c r="BD57" s="2597"/>
      <c r="BE57" s="2598"/>
      <c r="BF57" s="2668"/>
      <c r="BG57" s="2594"/>
      <c r="BH57" s="2594"/>
      <c r="BI57" s="2669"/>
      <c r="BJ57" s="2668"/>
      <c r="BK57" s="2594"/>
      <c r="BL57" s="2594"/>
      <c r="BM57" s="2595"/>
      <c r="BN57" s="2596"/>
      <c r="BO57" s="2597"/>
      <c r="BP57" s="2597"/>
      <c r="BQ57" s="2597"/>
      <c r="BR57" s="2597"/>
      <c r="BS57" s="2597"/>
      <c r="BT57" s="2597"/>
      <c r="BU57" s="2597"/>
      <c r="BV57" s="2597"/>
      <c r="BW57" s="2597"/>
      <c r="BX57" s="2597"/>
      <c r="BY57" s="2597"/>
      <c r="BZ57" s="2597"/>
      <c r="CA57" s="2597"/>
      <c r="CB57" s="2597"/>
      <c r="CC57" s="2597"/>
      <c r="CD57" s="2597"/>
      <c r="CE57" s="2597"/>
      <c r="CF57" s="2597"/>
      <c r="CG57" s="2597"/>
      <c r="CH57" s="2597"/>
      <c r="CI57" s="2597"/>
      <c r="CJ57" s="2597"/>
      <c r="CK57" s="2597"/>
      <c r="CL57" s="2597"/>
      <c r="CM57" s="2597"/>
      <c r="CN57" s="2598"/>
      <c r="CO57" s="142"/>
      <c r="CP57" s="142"/>
      <c r="CQ57" s="142"/>
      <c r="CR57" s="142"/>
      <c r="CS57" s="141"/>
      <c r="CT57" s="2593"/>
      <c r="CU57" s="2594"/>
      <c r="CV57" s="2594"/>
      <c r="CW57" s="2594"/>
      <c r="CX57" s="2594"/>
      <c r="CY57" s="2594"/>
      <c r="CZ57" s="2595"/>
      <c r="DA57" s="2596"/>
      <c r="DB57" s="2597"/>
      <c r="DC57" s="2597"/>
      <c r="DD57" s="2597"/>
      <c r="DE57" s="2597"/>
      <c r="DF57" s="2597"/>
      <c r="DG57" s="2597"/>
      <c r="DH57" s="140" t="s">
        <v>902</v>
      </c>
      <c r="DI57" s="140"/>
      <c r="DJ57" s="140"/>
      <c r="DK57" s="141"/>
      <c r="DL57" s="2596"/>
      <c r="DM57" s="2597"/>
      <c r="DN57" s="2597"/>
      <c r="DO57" s="2597"/>
      <c r="DP57" s="140"/>
      <c r="DQ57" s="143" t="s">
        <v>903</v>
      </c>
      <c r="DR57" s="93"/>
      <c r="DS57" s="93"/>
      <c r="DT57" s="93"/>
      <c r="DU57" s="93"/>
    </row>
    <row r="58" spans="2:125" ht="12" customHeight="1" thickBot="1">
      <c r="B58" s="2871"/>
      <c r="C58" s="2872"/>
      <c r="D58" s="2585"/>
      <c r="E58" s="2586"/>
      <c r="F58" s="2586"/>
      <c r="G58" s="2586"/>
      <c r="H58" s="2696" t="s">
        <v>588</v>
      </c>
      <c r="I58" s="2696"/>
      <c r="J58" s="2696"/>
      <c r="K58" s="2696"/>
      <c r="L58" s="2696"/>
      <c r="M58" s="2696"/>
      <c r="N58" s="2696"/>
      <c r="O58" s="2696"/>
      <c r="P58" s="2696"/>
      <c r="Q58" s="2696"/>
      <c r="R58" s="2696"/>
      <c r="S58" s="201"/>
      <c r="T58" s="149"/>
      <c r="U58" s="149"/>
      <c r="V58" s="149"/>
      <c r="W58" s="149"/>
      <c r="X58" s="149"/>
      <c r="Y58" s="2642"/>
      <c r="Z58" s="2643"/>
      <c r="AA58" s="2643"/>
      <c r="AB58" s="2643"/>
      <c r="AC58" s="2643"/>
      <c r="AD58" s="2643"/>
      <c r="AE58" s="2643"/>
      <c r="AF58" s="149" t="s">
        <v>902</v>
      </c>
      <c r="AG58" s="149"/>
      <c r="AH58" s="149"/>
      <c r="AI58" s="149"/>
      <c r="AJ58" s="2642"/>
      <c r="AK58" s="2643"/>
      <c r="AL58" s="2643"/>
      <c r="AM58" s="2643"/>
      <c r="AN58" s="2643"/>
      <c r="AO58" s="2643"/>
      <c r="AP58" s="2643"/>
      <c r="AQ58" s="2643"/>
      <c r="AR58" s="2643"/>
      <c r="AS58" s="2643"/>
      <c r="AT58" s="2643"/>
      <c r="AU58" s="2643"/>
      <c r="AV58" s="2643"/>
      <c r="AW58" s="2643"/>
      <c r="AX58" s="2643"/>
      <c r="AY58" s="2643"/>
      <c r="AZ58" s="2643"/>
      <c r="BA58" s="2643"/>
      <c r="BB58" s="2643"/>
      <c r="BC58" s="2643"/>
      <c r="BD58" s="2643"/>
      <c r="BE58" s="2836"/>
      <c r="BF58" s="2695"/>
      <c r="BG58" s="2696"/>
      <c r="BH58" s="2696"/>
      <c r="BI58" s="2698"/>
      <c r="BJ58" s="2695"/>
      <c r="BK58" s="2696"/>
      <c r="BL58" s="2696"/>
      <c r="BM58" s="2697"/>
      <c r="BN58" s="2692"/>
      <c r="BO58" s="2693"/>
      <c r="BP58" s="2693"/>
      <c r="BQ58" s="2693"/>
      <c r="BR58" s="2693"/>
      <c r="BS58" s="2693"/>
      <c r="BT58" s="2693"/>
      <c r="BU58" s="2693"/>
      <c r="BV58" s="2693"/>
      <c r="BW58" s="2693"/>
      <c r="BX58" s="2693"/>
      <c r="BY58" s="2693"/>
      <c r="BZ58" s="2693"/>
      <c r="CA58" s="2693"/>
      <c r="CB58" s="2693"/>
      <c r="CC58" s="2693"/>
      <c r="CD58" s="2693"/>
      <c r="CE58" s="2693"/>
      <c r="CF58" s="2693"/>
      <c r="CG58" s="2693"/>
      <c r="CH58" s="2693"/>
      <c r="CI58" s="2693"/>
      <c r="CJ58" s="2693"/>
      <c r="CK58" s="2693"/>
      <c r="CL58" s="2693"/>
      <c r="CM58" s="2693"/>
      <c r="CN58" s="2693"/>
      <c r="CO58" s="2693"/>
      <c r="CP58" s="2693"/>
      <c r="CQ58" s="2693"/>
      <c r="CR58" s="2693"/>
      <c r="CS58" s="2694"/>
      <c r="CT58" s="2642"/>
      <c r="CU58" s="2643"/>
      <c r="CV58" s="2643"/>
      <c r="CW58" s="2643"/>
      <c r="CX58" s="2643"/>
      <c r="CY58" s="2643"/>
      <c r="CZ58" s="2644"/>
      <c r="DA58" s="2642"/>
      <c r="DB58" s="2643"/>
      <c r="DC58" s="2643"/>
      <c r="DD58" s="2643"/>
      <c r="DE58" s="2643"/>
      <c r="DF58" s="2643"/>
      <c r="DG58" s="2643"/>
      <c r="DH58" s="149" t="s">
        <v>902</v>
      </c>
      <c r="DI58" s="149"/>
      <c r="DJ58" s="149"/>
      <c r="DK58" s="151"/>
      <c r="DL58" s="2642"/>
      <c r="DM58" s="2643"/>
      <c r="DN58" s="2643"/>
      <c r="DO58" s="2643"/>
      <c r="DP58" s="149"/>
      <c r="DQ58" s="152" t="s">
        <v>903</v>
      </c>
      <c r="DR58" s="93"/>
      <c r="DS58" s="93"/>
      <c r="DT58" s="93"/>
      <c r="DU58" s="93"/>
    </row>
    <row r="59" spans="2:125" ht="8.1" customHeight="1">
      <c r="B59" s="90"/>
      <c r="C59" s="90"/>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row>
    <row r="60" spans="2:125" ht="8.1" customHeight="1">
      <c r="B60" s="93" t="s">
        <v>910</v>
      </c>
      <c r="C60" s="93"/>
      <c r="D60" s="93"/>
      <c r="E60" s="93"/>
      <c r="F60" s="93"/>
      <c r="G60" s="93"/>
      <c r="H60" s="93"/>
      <c r="I60" s="93"/>
      <c r="K60" s="93"/>
      <c r="L60" s="93"/>
      <c r="M60" s="93"/>
      <c r="N60" s="93"/>
      <c r="O60" s="93"/>
      <c r="P60" s="93"/>
      <c r="Q60" s="93"/>
      <c r="R60" s="93"/>
      <c r="S60" s="93"/>
      <c r="T60" s="93"/>
      <c r="U60" s="93"/>
      <c r="V60" s="93"/>
      <c r="W60" s="93"/>
      <c r="X60" s="93"/>
      <c r="Y60" s="93"/>
      <c r="Z60" s="93"/>
      <c r="AE60" s="93" t="s">
        <v>893</v>
      </c>
      <c r="AH60" s="93"/>
      <c r="AI60" s="93"/>
      <c r="AJ60" s="93"/>
      <c r="AK60" s="93"/>
      <c r="AL60" s="93"/>
      <c r="AM60" s="93"/>
      <c r="AN60" s="93"/>
      <c r="AO60" s="93"/>
      <c r="AP60" s="93"/>
      <c r="AR60" s="93"/>
      <c r="AS60" s="93"/>
      <c r="AT60" s="93"/>
      <c r="AX60" s="93" t="s">
        <v>894</v>
      </c>
      <c r="AY60" s="93"/>
      <c r="AZ60" s="93"/>
      <c r="BA60" s="93"/>
      <c r="BB60" s="93"/>
      <c r="BC60" s="93"/>
      <c r="BD60" s="93"/>
      <c r="BE60" s="93"/>
      <c r="BF60" s="93"/>
      <c r="BG60" s="93"/>
      <c r="BH60" s="93"/>
      <c r="BJ60" s="93"/>
      <c r="BK60" s="93"/>
      <c r="BL60" s="93"/>
      <c r="BM60" s="93" t="s">
        <v>895</v>
      </c>
      <c r="BN60" s="93"/>
      <c r="BP60" s="93"/>
      <c r="BQ60" s="93"/>
      <c r="BR60" s="93"/>
      <c r="BS60" s="93"/>
      <c r="BT60" s="93"/>
      <c r="BU60" s="93"/>
      <c r="BX60" s="93" t="s">
        <v>897</v>
      </c>
      <c r="BY60" s="93"/>
      <c r="BZ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row>
    <row r="61" spans="2:125" ht="9.1999999999999993" customHeight="1">
      <c r="B61" s="109" t="s">
        <v>911</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100"/>
      <c r="AE61" s="109" t="s">
        <v>912</v>
      </c>
      <c r="AF61" s="92"/>
      <c r="AG61" s="92"/>
      <c r="AH61" s="92"/>
      <c r="AI61" s="92"/>
      <c r="AJ61" s="92"/>
      <c r="AK61" s="92"/>
      <c r="AL61" s="92"/>
      <c r="AM61" s="92"/>
      <c r="AN61" s="92"/>
      <c r="AO61" s="92"/>
      <c r="AP61" s="92"/>
      <c r="AQ61" s="92"/>
      <c r="AR61" s="92"/>
      <c r="AS61" s="92"/>
      <c r="AT61" s="92"/>
      <c r="AU61" s="92"/>
      <c r="AV61" s="100"/>
      <c r="AX61" s="109" t="s">
        <v>913</v>
      </c>
      <c r="AY61" s="92"/>
      <c r="AZ61" s="92"/>
      <c r="BA61" s="92"/>
      <c r="BB61" s="92"/>
      <c r="BC61" s="92"/>
      <c r="BD61" s="92"/>
      <c r="BE61" s="92"/>
      <c r="BF61" s="92"/>
      <c r="BG61" s="92"/>
      <c r="BH61" s="92"/>
      <c r="BI61" s="100"/>
      <c r="BK61" s="109" t="s">
        <v>914</v>
      </c>
      <c r="BL61" s="92"/>
      <c r="BM61" s="92"/>
      <c r="BN61" s="92"/>
      <c r="BO61" s="92"/>
      <c r="BP61" s="92"/>
      <c r="BQ61" s="92"/>
      <c r="BR61" s="92"/>
      <c r="BS61" s="92"/>
      <c r="BT61" s="92"/>
      <c r="BU61" s="92"/>
      <c r="BV61" s="100"/>
      <c r="BW61" s="93"/>
      <c r="BX61" s="109" t="s">
        <v>911</v>
      </c>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100"/>
      <c r="CZ61" s="93"/>
      <c r="DA61" s="93"/>
      <c r="DB61" s="93"/>
      <c r="DC61" s="93"/>
      <c r="DD61" s="93"/>
      <c r="DE61" s="93"/>
      <c r="DF61" s="93"/>
      <c r="DG61" s="93"/>
      <c r="DH61" s="93"/>
      <c r="DI61" s="93"/>
      <c r="DJ61" s="93"/>
      <c r="DK61" s="93"/>
      <c r="DL61" s="93"/>
      <c r="DM61" s="93"/>
      <c r="DN61" s="93"/>
      <c r="DO61" s="93"/>
      <c r="DP61" s="93"/>
    </row>
    <row r="62" spans="2:125" ht="9.1999999999999993" customHeight="1" thickBot="1">
      <c r="B62" s="102"/>
      <c r="C62" s="93" t="s">
        <v>915</v>
      </c>
      <c r="D62" s="93"/>
      <c r="E62" s="93"/>
      <c r="F62" s="93"/>
      <c r="G62" s="93"/>
      <c r="H62" s="93" t="s">
        <v>916</v>
      </c>
      <c r="I62" s="93"/>
      <c r="J62" s="93"/>
      <c r="K62" s="93"/>
      <c r="L62" s="93"/>
      <c r="M62" s="93"/>
      <c r="N62" s="93"/>
      <c r="O62" s="93"/>
      <c r="P62" s="93"/>
      <c r="Q62" s="93"/>
      <c r="R62" s="93"/>
      <c r="S62" s="93" t="s">
        <v>917</v>
      </c>
      <c r="T62" s="93"/>
      <c r="U62" s="93"/>
      <c r="V62" s="93"/>
      <c r="W62" s="93"/>
      <c r="X62" s="93"/>
      <c r="Y62" s="93"/>
      <c r="Z62" s="93"/>
      <c r="AA62" s="93"/>
      <c r="AB62" s="93"/>
      <c r="AC62" s="94"/>
      <c r="AE62" s="102"/>
      <c r="AF62" s="93" t="s">
        <v>918</v>
      </c>
      <c r="AG62" s="93"/>
      <c r="AH62" s="93"/>
      <c r="AI62" s="93"/>
      <c r="AJ62" s="93"/>
      <c r="AK62" s="93"/>
      <c r="AL62" s="93"/>
      <c r="AM62" s="93" t="s">
        <v>919</v>
      </c>
      <c r="AN62" s="93"/>
      <c r="AO62" s="93"/>
      <c r="AP62" s="93"/>
      <c r="AQ62" s="93"/>
      <c r="AR62" s="93"/>
      <c r="AS62" s="93"/>
      <c r="AT62" s="93"/>
      <c r="AU62" s="93"/>
      <c r="AV62" s="94"/>
      <c r="AX62" s="102"/>
      <c r="AY62" s="93" t="s">
        <v>920</v>
      </c>
      <c r="AZ62" s="93"/>
      <c r="BA62" s="93"/>
      <c r="BB62" s="93"/>
      <c r="BC62" s="93"/>
      <c r="BD62" s="93"/>
      <c r="BE62" s="93"/>
      <c r="BF62" s="93"/>
      <c r="BG62" s="93"/>
      <c r="BH62" s="93"/>
      <c r="BI62" s="94"/>
      <c r="BK62" s="102"/>
      <c r="BL62" s="93" t="s">
        <v>921</v>
      </c>
      <c r="BM62" s="93"/>
      <c r="BN62" s="93"/>
      <c r="BO62" s="93"/>
      <c r="BP62" s="93"/>
      <c r="BQ62" s="93"/>
      <c r="BR62" s="93"/>
      <c r="BS62" s="93"/>
      <c r="BT62" s="93"/>
      <c r="BU62" s="93"/>
      <c r="BV62" s="94"/>
      <c r="BW62" s="93"/>
      <c r="BX62" s="102"/>
      <c r="BY62" s="93" t="s">
        <v>922</v>
      </c>
      <c r="BZ62" s="93"/>
      <c r="CA62" s="93"/>
      <c r="CB62" s="93"/>
      <c r="CC62" s="93"/>
      <c r="CD62" s="93"/>
      <c r="CE62" s="93" t="s">
        <v>0</v>
      </c>
      <c r="CF62" s="93"/>
      <c r="CG62" s="93"/>
      <c r="CH62" s="93"/>
      <c r="CI62" s="93"/>
      <c r="CJ62" s="93"/>
      <c r="CK62" s="93"/>
      <c r="CL62" s="93"/>
      <c r="CM62" s="93"/>
      <c r="CN62" s="93"/>
      <c r="CO62" s="93"/>
      <c r="CP62" s="93"/>
      <c r="CQ62" s="93"/>
      <c r="CR62" s="93" t="s">
        <v>917</v>
      </c>
      <c r="CS62" s="93"/>
      <c r="CT62" s="93"/>
      <c r="CU62" s="93"/>
      <c r="CV62" s="93"/>
      <c r="CW62" s="93"/>
      <c r="CX62" s="93"/>
      <c r="CY62" s="94"/>
      <c r="CZ62" s="93"/>
      <c r="DA62" s="93"/>
      <c r="DB62" s="93"/>
      <c r="DC62" s="93"/>
      <c r="DD62" s="93"/>
      <c r="DE62" s="93"/>
      <c r="DF62" s="93"/>
      <c r="DG62" s="93"/>
      <c r="DH62" s="93"/>
      <c r="DI62" s="93"/>
      <c r="DJ62" s="93"/>
      <c r="DK62" s="93"/>
      <c r="DL62" s="93"/>
      <c r="DM62" s="93"/>
      <c r="DN62" s="93"/>
      <c r="DO62" s="93"/>
      <c r="DP62" s="93"/>
    </row>
    <row r="63" spans="2:125" ht="9.1999999999999993" customHeight="1">
      <c r="B63" s="102" t="s">
        <v>1</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4"/>
      <c r="AE63" s="102"/>
      <c r="AF63" s="93" t="s">
        <v>2</v>
      </c>
      <c r="AG63" s="93"/>
      <c r="AH63" s="93"/>
      <c r="AI63" s="93"/>
      <c r="AJ63" s="93"/>
      <c r="AK63" s="93"/>
      <c r="AL63" s="93"/>
      <c r="AM63" s="93" t="s">
        <v>3</v>
      </c>
      <c r="AN63" s="93"/>
      <c r="AO63" s="93"/>
      <c r="AP63" s="93"/>
      <c r="AQ63" s="93"/>
      <c r="AR63" s="93"/>
      <c r="AS63" s="93"/>
      <c r="AT63" s="93"/>
      <c r="AU63" s="93"/>
      <c r="AV63" s="94"/>
      <c r="AX63" s="102"/>
      <c r="AY63" s="93" t="s">
        <v>4</v>
      </c>
      <c r="AZ63" s="93"/>
      <c r="BA63" s="93"/>
      <c r="BB63" s="93"/>
      <c r="BC63" s="93"/>
      <c r="BD63" s="93"/>
      <c r="BE63" s="93"/>
      <c r="BF63" s="93"/>
      <c r="BG63" s="93"/>
      <c r="BH63" s="93"/>
      <c r="BI63" s="94"/>
      <c r="BK63" s="120"/>
      <c r="BL63" s="88" t="s">
        <v>5</v>
      </c>
      <c r="BM63" s="88"/>
      <c r="BN63" s="88"/>
      <c r="BO63" s="88"/>
      <c r="BP63" s="88"/>
      <c r="BQ63" s="88"/>
      <c r="BR63" s="88"/>
      <c r="BS63" s="88"/>
      <c r="BT63" s="88"/>
      <c r="BU63" s="88"/>
      <c r="BV63" s="104"/>
      <c r="BW63" s="93"/>
      <c r="BX63" s="102" t="s">
        <v>1</v>
      </c>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4"/>
      <c r="CZ63" s="153"/>
      <c r="DA63" s="2681" t="s">
        <v>6</v>
      </c>
      <c r="DB63" s="2682"/>
      <c r="DC63" s="2682"/>
      <c r="DD63" s="2682"/>
      <c r="DE63" s="2682"/>
      <c r="DF63" s="2682"/>
      <c r="DG63" s="2682"/>
      <c r="DH63" s="2682"/>
      <c r="DI63" s="2682"/>
      <c r="DJ63" s="2682"/>
      <c r="DK63" s="2682"/>
      <c r="DL63" s="2682"/>
      <c r="DM63" s="2682"/>
      <c r="DN63" s="2682"/>
      <c r="DO63" s="2682"/>
      <c r="DP63" s="2683"/>
    </row>
    <row r="64" spans="2:125" ht="9.1999999999999993" customHeight="1">
      <c r="B64" s="102"/>
      <c r="C64" s="93" t="s">
        <v>7</v>
      </c>
      <c r="D64" s="93"/>
      <c r="E64" s="93"/>
      <c r="F64" s="93"/>
      <c r="G64" s="93"/>
      <c r="H64" s="93"/>
      <c r="I64" s="93"/>
      <c r="J64" s="93"/>
      <c r="K64" s="93"/>
      <c r="L64" s="93"/>
      <c r="M64" s="93"/>
      <c r="N64" s="93" t="s">
        <v>8</v>
      </c>
      <c r="O64" s="93"/>
      <c r="P64" s="93"/>
      <c r="Q64" s="93"/>
      <c r="R64" s="93"/>
      <c r="S64" s="93"/>
      <c r="T64" s="93"/>
      <c r="U64" s="93"/>
      <c r="V64" s="93"/>
      <c r="W64" s="93"/>
      <c r="X64" s="93"/>
      <c r="Y64" s="93"/>
      <c r="Z64" s="93"/>
      <c r="AA64" s="93"/>
      <c r="AB64" s="93"/>
      <c r="AC64" s="94"/>
      <c r="AE64" s="102"/>
      <c r="AF64" s="93" t="s">
        <v>9</v>
      </c>
      <c r="AG64" s="93"/>
      <c r="AH64" s="93"/>
      <c r="AI64" s="93"/>
      <c r="AJ64" s="93"/>
      <c r="AK64" s="93"/>
      <c r="AL64" s="93"/>
      <c r="AM64" s="93"/>
      <c r="AN64" s="93"/>
      <c r="AO64" s="93"/>
      <c r="AP64" s="93"/>
      <c r="AQ64" s="93"/>
      <c r="AR64" s="93"/>
      <c r="AS64" s="93"/>
      <c r="AT64" s="93"/>
      <c r="AU64" s="93"/>
      <c r="AV64" s="94"/>
      <c r="AX64" s="102"/>
      <c r="AY64" s="93" t="s">
        <v>10</v>
      </c>
      <c r="AZ64" s="93"/>
      <c r="BA64" s="93"/>
      <c r="BB64" s="93"/>
      <c r="BC64" s="93"/>
      <c r="BD64" s="93"/>
      <c r="BE64" s="93"/>
      <c r="BF64" s="93"/>
      <c r="BG64" s="93"/>
      <c r="BH64" s="93"/>
      <c r="BI64" s="94"/>
      <c r="BL64" s="92"/>
      <c r="BM64" s="92"/>
      <c r="BN64" s="92"/>
      <c r="BO64" s="92"/>
      <c r="BP64" s="92"/>
      <c r="BQ64" s="92"/>
      <c r="BR64" s="92"/>
      <c r="BS64" s="92"/>
      <c r="BT64" s="92"/>
      <c r="BU64" s="93"/>
      <c r="BV64" s="93"/>
      <c r="BW64" s="93"/>
      <c r="BX64" s="102"/>
      <c r="BY64" s="93" t="s">
        <v>11</v>
      </c>
      <c r="BZ64" s="93"/>
      <c r="CA64" s="93"/>
      <c r="CB64" s="93"/>
      <c r="CC64" s="93"/>
      <c r="CD64" s="93"/>
      <c r="CE64" s="93"/>
      <c r="CF64" s="93"/>
      <c r="CG64" s="93"/>
      <c r="CH64" s="93"/>
      <c r="CI64" s="93"/>
      <c r="CJ64" s="93"/>
      <c r="CK64" s="93"/>
      <c r="CL64" s="93" t="s">
        <v>8</v>
      </c>
      <c r="CM64" s="93"/>
      <c r="CN64" s="93"/>
      <c r="CO64" s="93"/>
      <c r="CP64" s="93"/>
      <c r="CQ64" s="93"/>
      <c r="CR64" s="93"/>
      <c r="CS64" s="93"/>
      <c r="CT64" s="93"/>
      <c r="CU64" s="93"/>
      <c r="CV64" s="93"/>
      <c r="CW64" s="93"/>
      <c r="CX64" s="93"/>
      <c r="CY64" s="94"/>
      <c r="CZ64" s="153"/>
      <c r="DA64" s="2684"/>
      <c r="DB64" s="2685"/>
      <c r="DC64" s="2685"/>
      <c r="DD64" s="2685"/>
      <c r="DE64" s="2685"/>
      <c r="DF64" s="2685"/>
      <c r="DG64" s="2685"/>
      <c r="DH64" s="2685"/>
      <c r="DI64" s="2685"/>
      <c r="DJ64" s="2685"/>
      <c r="DK64" s="2685"/>
      <c r="DL64" s="2685"/>
      <c r="DM64" s="2685"/>
      <c r="DN64" s="2685"/>
      <c r="DO64" s="2685"/>
      <c r="DP64" s="2686"/>
    </row>
    <row r="65" spans="2:120" ht="9.1999999999999993" customHeight="1">
      <c r="B65" s="102" t="s">
        <v>12</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4"/>
      <c r="AE65" s="102" t="s">
        <v>13</v>
      </c>
      <c r="AF65" s="93"/>
      <c r="AG65" s="93"/>
      <c r="AH65" s="93"/>
      <c r="AI65" s="93"/>
      <c r="AJ65" s="93"/>
      <c r="AK65" s="93"/>
      <c r="AL65" s="93"/>
      <c r="AM65" s="93"/>
      <c r="AN65" s="93"/>
      <c r="AO65" s="93"/>
      <c r="AP65" s="93"/>
      <c r="AQ65" s="93"/>
      <c r="AR65" s="93"/>
      <c r="AS65" s="93"/>
      <c r="AT65" s="93"/>
      <c r="AU65" s="93"/>
      <c r="AV65" s="94"/>
      <c r="AX65" s="102"/>
      <c r="AY65" s="93" t="s">
        <v>14</v>
      </c>
      <c r="AZ65" s="93"/>
      <c r="BA65" s="93"/>
      <c r="BB65" s="93"/>
      <c r="BC65" s="93"/>
      <c r="BD65" s="93"/>
      <c r="BE65" s="93"/>
      <c r="BF65" s="93"/>
      <c r="BG65" s="93"/>
      <c r="BH65" s="93"/>
      <c r="BI65" s="94"/>
      <c r="BM65" s="93"/>
      <c r="BN65" s="93"/>
      <c r="BO65" s="93"/>
      <c r="BP65" s="93"/>
      <c r="BQ65" s="93"/>
      <c r="BR65" s="93"/>
      <c r="BS65" s="93"/>
      <c r="BT65" s="93"/>
      <c r="BU65" s="93"/>
      <c r="BV65" s="93"/>
      <c r="BW65" s="93"/>
      <c r="BX65" s="102" t="s">
        <v>12</v>
      </c>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4"/>
      <c r="CZ65" s="154"/>
      <c r="DA65" s="114"/>
      <c r="DB65" s="93" t="s">
        <v>15</v>
      </c>
      <c r="DD65" s="93"/>
      <c r="DO65" s="93"/>
      <c r="DP65" s="96"/>
    </row>
    <row r="66" spans="2:120" ht="9.1999999999999993" customHeight="1">
      <c r="B66" s="102"/>
      <c r="C66" s="93" t="s">
        <v>16</v>
      </c>
      <c r="D66" s="93"/>
      <c r="E66" s="93"/>
      <c r="F66" s="93"/>
      <c r="H66" s="93"/>
      <c r="I66" s="93"/>
      <c r="K66" s="93"/>
      <c r="M66" s="93" t="s">
        <v>17</v>
      </c>
      <c r="O66" s="93"/>
      <c r="P66" s="93"/>
      <c r="Q66" s="93"/>
      <c r="R66" s="93"/>
      <c r="S66" s="93"/>
      <c r="T66" s="93"/>
      <c r="U66" s="93"/>
      <c r="V66" s="93"/>
      <c r="W66" s="93"/>
      <c r="X66" s="93"/>
      <c r="Y66" s="93"/>
      <c r="Z66" s="93"/>
      <c r="AA66" s="93"/>
      <c r="AB66" s="93"/>
      <c r="AC66" s="94"/>
      <c r="AE66" s="102"/>
      <c r="AF66" s="93" t="s">
        <v>18</v>
      </c>
      <c r="AG66" s="93"/>
      <c r="AH66" s="93"/>
      <c r="AI66" s="93"/>
      <c r="AJ66" s="93"/>
      <c r="AK66" s="93"/>
      <c r="AL66" s="93" t="s">
        <v>19</v>
      </c>
      <c r="AM66" s="93"/>
      <c r="AN66" s="93"/>
      <c r="AO66" s="93"/>
      <c r="AP66" s="93" t="s">
        <v>20</v>
      </c>
      <c r="AQ66" s="93"/>
      <c r="AR66" s="93"/>
      <c r="AS66" s="93"/>
      <c r="AT66" s="93"/>
      <c r="AU66" s="93"/>
      <c r="AV66" s="94"/>
      <c r="AX66" s="102"/>
      <c r="AY66" s="93"/>
      <c r="AZ66" s="93" t="s">
        <v>444</v>
      </c>
      <c r="BA66" s="93"/>
      <c r="BB66" s="93"/>
      <c r="BC66" s="93"/>
      <c r="BD66" s="93"/>
      <c r="BE66" s="93"/>
      <c r="BF66" s="93"/>
      <c r="BG66" s="93"/>
      <c r="BH66" s="93"/>
      <c r="BI66" s="94"/>
      <c r="BK66" s="93"/>
      <c r="BL66" s="93"/>
      <c r="BM66" s="93"/>
      <c r="BN66" s="93"/>
      <c r="BO66" s="93"/>
      <c r="BP66" s="93"/>
      <c r="BQ66" s="93"/>
      <c r="BR66" s="93"/>
      <c r="BS66" s="93"/>
      <c r="BT66" s="93"/>
      <c r="BU66" s="93"/>
      <c r="BV66" s="93"/>
      <c r="BW66" s="93"/>
      <c r="BX66" s="102"/>
      <c r="BY66" s="93" t="s">
        <v>22</v>
      </c>
      <c r="BZ66" s="93"/>
      <c r="CA66" s="93"/>
      <c r="CB66" s="93"/>
      <c r="CC66" s="93"/>
      <c r="CD66" s="93"/>
      <c r="CE66" s="93"/>
      <c r="CF66" s="93"/>
      <c r="CG66" s="93"/>
      <c r="CH66" s="93"/>
      <c r="CI66" s="93"/>
      <c r="CJ66" s="93"/>
      <c r="CK66" s="93" t="s">
        <v>23</v>
      </c>
      <c r="CL66" s="93"/>
      <c r="CM66" s="93"/>
      <c r="CN66" s="93"/>
      <c r="CO66" s="93"/>
      <c r="CP66" s="93"/>
      <c r="CQ66" s="93"/>
      <c r="CR66" s="93"/>
      <c r="CS66" s="93"/>
      <c r="CT66" s="93"/>
      <c r="CU66" s="93"/>
      <c r="CV66" s="93"/>
      <c r="CW66" s="93"/>
      <c r="CX66" s="93"/>
      <c r="CY66" s="94"/>
      <c r="CZ66" s="154"/>
      <c r="DA66" s="114"/>
      <c r="DB66" s="84" t="s">
        <v>24</v>
      </c>
      <c r="DO66" s="93"/>
      <c r="DP66" s="96"/>
    </row>
    <row r="67" spans="2:120" ht="9.1999999999999993" customHeight="1">
      <c r="B67" s="102" t="s">
        <v>912</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4"/>
      <c r="AE67" s="102"/>
      <c r="AF67" s="93" t="s">
        <v>25</v>
      </c>
      <c r="AG67" s="93"/>
      <c r="AH67" s="93"/>
      <c r="AI67" s="93"/>
      <c r="AJ67" s="93"/>
      <c r="AK67" s="93"/>
      <c r="AL67" s="93"/>
      <c r="AM67" s="93"/>
      <c r="AN67" s="93"/>
      <c r="AO67" s="93"/>
      <c r="AP67" s="93"/>
      <c r="AQ67" s="93"/>
      <c r="AR67" s="93"/>
      <c r="AS67" s="93"/>
      <c r="AT67" s="93"/>
      <c r="AU67" s="93"/>
      <c r="AV67" s="94"/>
      <c r="AW67" s="93"/>
      <c r="AX67" s="102"/>
      <c r="AY67" s="93" t="s">
        <v>21</v>
      </c>
      <c r="AZ67" s="93"/>
      <c r="BA67" s="93"/>
      <c r="BB67" s="93"/>
      <c r="BC67" s="93"/>
      <c r="BD67" s="93"/>
      <c r="BE67" s="93"/>
      <c r="BF67" s="93"/>
      <c r="BG67" s="93"/>
      <c r="BH67" s="93"/>
      <c r="BI67" s="94"/>
      <c r="BJ67" s="93"/>
      <c r="BK67" s="93"/>
      <c r="BL67" s="93"/>
      <c r="BM67" s="93"/>
      <c r="BN67" s="93"/>
      <c r="BO67" s="93"/>
      <c r="BP67" s="93"/>
      <c r="BQ67" s="93"/>
      <c r="BR67" s="93"/>
      <c r="BS67" s="93"/>
      <c r="BT67" s="93"/>
      <c r="BU67" s="93"/>
      <c r="BV67" s="93"/>
      <c r="BW67" s="93"/>
      <c r="BX67" s="102" t="s">
        <v>912</v>
      </c>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4"/>
      <c r="CZ67" s="154"/>
      <c r="DA67" s="114"/>
      <c r="DB67" s="84" t="s">
        <v>26</v>
      </c>
      <c r="DO67" s="93"/>
      <c r="DP67" s="96"/>
    </row>
    <row r="68" spans="2:120" ht="9.1999999999999993" customHeight="1">
      <c r="B68" s="102"/>
      <c r="C68" s="93" t="s">
        <v>27</v>
      </c>
      <c r="D68" s="93"/>
      <c r="E68" s="93"/>
      <c r="F68" s="93"/>
      <c r="G68" s="93"/>
      <c r="H68" s="93"/>
      <c r="I68" s="93"/>
      <c r="J68" s="93"/>
      <c r="K68" s="93"/>
      <c r="L68" s="93"/>
      <c r="N68" s="93"/>
      <c r="O68" s="93"/>
      <c r="P68" s="93"/>
      <c r="Q68" s="93" t="s">
        <v>32</v>
      </c>
      <c r="S68" s="93"/>
      <c r="T68" s="93"/>
      <c r="U68" s="93"/>
      <c r="V68" s="93"/>
      <c r="W68" s="93"/>
      <c r="X68" s="93"/>
      <c r="Y68" s="93"/>
      <c r="Z68" s="93"/>
      <c r="AA68" s="93"/>
      <c r="AB68" s="93"/>
      <c r="AC68" s="94"/>
      <c r="AE68" s="102"/>
      <c r="AF68" s="93" t="s">
        <v>28</v>
      </c>
      <c r="AG68" s="93"/>
      <c r="AH68" s="93"/>
      <c r="AI68" s="93"/>
      <c r="AJ68" s="93"/>
      <c r="AK68" s="93"/>
      <c r="AL68" s="93"/>
      <c r="AM68" s="93"/>
      <c r="AN68" s="93"/>
      <c r="AO68" s="93"/>
      <c r="AP68" s="93" t="s">
        <v>29</v>
      </c>
      <c r="AQ68" s="93"/>
      <c r="AR68" s="93"/>
      <c r="AS68" s="93"/>
      <c r="AT68" s="93"/>
      <c r="AU68" s="93"/>
      <c r="AV68" s="94"/>
      <c r="AX68" s="120"/>
      <c r="AY68" s="88" t="s">
        <v>860</v>
      </c>
      <c r="AZ68" s="88"/>
      <c r="BA68" s="88"/>
      <c r="BB68" s="88"/>
      <c r="BC68" s="88"/>
      <c r="BD68" s="88"/>
      <c r="BE68" s="88"/>
      <c r="BF68" s="88"/>
      <c r="BG68" s="88"/>
      <c r="BH68" s="88"/>
      <c r="BI68" s="104"/>
      <c r="BV68" s="93"/>
      <c r="BW68" s="93"/>
      <c r="BX68" s="102"/>
      <c r="BY68" s="93" t="s">
        <v>30</v>
      </c>
      <c r="BZ68" s="93"/>
      <c r="CA68" s="93"/>
      <c r="CB68" s="93"/>
      <c r="CC68" s="93"/>
      <c r="CD68" s="93"/>
      <c r="CE68" s="93"/>
      <c r="CF68" s="93"/>
      <c r="CG68" s="93"/>
      <c r="CH68" s="93"/>
      <c r="CI68" s="93"/>
      <c r="CJ68" s="93"/>
      <c r="CK68" s="93"/>
      <c r="CL68" s="93"/>
      <c r="CM68" s="93"/>
      <c r="CN68" s="93" t="s">
        <v>34</v>
      </c>
      <c r="CO68" s="93"/>
      <c r="CP68" s="93"/>
      <c r="CQ68" s="93"/>
      <c r="CR68" s="93"/>
      <c r="CS68" s="93"/>
      <c r="CT68" s="93"/>
      <c r="CU68" s="93"/>
      <c r="CV68" s="93"/>
      <c r="CW68" s="93"/>
      <c r="CX68" s="93"/>
      <c r="CY68" s="94"/>
      <c r="CZ68" s="154"/>
      <c r="DA68" s="114"/>
      <c r="DB68" s="84" t="s">
        <v>31</v>
      </c>
      <c r="DO68" s="93"/>
      <c r="DP68" s="96"/>
    </row>
    <row r="69" spans="2:120" ht="9.1999999999999993" customHeight="1">
      <c r="B69" s="102"/>
      <c r="C69" s="93" t="s">
        <v>36</v>
      </c>
      <c r="D69" s="93"/>
      <c r="E69" s="93"/>
      <c r="F69" s="93"/>
      <c r="G69" s="93"/>
      <c r="H69" s="93"/>
      <c r="I69" s="93"/>
      <c r="J69" s="93"/>
      <c r="K69" s="93"/>
      <c r="L69" s="93"/>
      <c r="N69" s="93"/>
      <c r="O69" s="93"/>
      <c r="P69" s="93"/>
      <c r="Q69" s="93" t="s">
        <v>407</v>
      </c>
      <c r="S69" s="93"/>
      <c r="T69" s="93"/>
      <c r="U69" s="93"/>
      <c r="V69" s="93"/>
      <c r="W69" s="93"/>
      <c r="X69" s="93"/>
      <c r="Y69" s="93"/>
      <c r="Z69" s="93"/>
      <c r="AA69" s="93"/>
      <c r="AB69" s="93"/>
      <c r="AC69" s="94"/>
      <c r="AE69" s="102"/>
      <c r="AF69" s="93" t="s">
        <v>33</v>
      </c>
      <c r="AG69" s="93"/>
      <c r="AH69" s="93"/>
      <c r="AI69" s="93"/>
      <c r="AJ69" s="93"/>
      <c r="AK69" s="93"/>
      <c r="AL69" s="93"/>
      <c r="AM69" s="93"/>
      <c r="AN69" s="93"/>
      <c r="AO69" s="93"/>
      <c r="AP69" s="93"/>
      <c r="AQ69" s="93"/>
      <c r="AR69" s="93"/>
      <c r="AS69" s="93"/>
      <c r="AT69" s="93"/>
      <c r="AU69" s="93"/>
      <c r="AV69" s="94"/>
      <c r="BV69" s="93"/>
      <c r="BW69" s="93"/>
      <c r="BX69" s="102"/>
      <c r="BY69" s="93" t="s">
        <v>38</v>
      </c>
      <c r="BZ69" s="93"/>
      <c r="CA69" s="93"/>
      <c r="CB69" s="93"/>
      <c r="CC69" s="93"/>
      <c r="CD69" s="93"/>
      <c r="CE69" s="93"/>
      <c r="CF69" s="93"/>
      <c r="CG69" s="93"/>
      <c r="CH69" s="93"/>
      <c r="CI69" s="93"/>
      <c r="CJ69" s="93"/>
      <c r="CK69" s="93"/>
      <c r="CL69" s="93"/>
      <c r="CM69" s="93"/>
      <c r="CN69" s="93" t="s">
        <v>438</v>
      </c>
      <c r="CO69" s="93"/>
      <c r="CP69" s="93"/>
      <c r="CQ69" s="93"/>
      <c r="CR69" s="93"/>
      <c r="CS69" s="93"/>
      <c r="CT69" s="93"/>
      <c r="CU69" s="93"/>
      <c r="CV69" s="93"/>
      <c r="CW69" s="93"/>
      <c r="CX69" s="93"/>
      <c r="CY69" s="94"/>
      <c r="CZ69" s="154"/>
      <c r="DA69" s="114"/>
      <c r="DB69" s="84" t="s">
        <v>35</v>
      </c>
      <c r="DO69" s="93"/>
      <c r="DP69" s="96"/>
    </row>
    <row r="70" spans="2:120" ht="9.1999999999999993" customHeight="1" thickBot="1">
      <c r="B70" s="102"/>
      <c r="C70" s="93" t="s">
        <v>408</v>
      </c>
      <c r="D70" s="93"/>
      <c r="E70" s="93"/>
      <c r="F70" s="93"/>
      <c r="G70" s="93"/>
      <c r="H70" s="93"/>
      <c r="I70" s="93"/>
      <c r="J70" s="93"/>
      <c r="K70" s="93"/>
      <c r="L70" s="93"/>
      <c r="N70" s="93"/>
      <c r="O70" s="93"/>
      <c r="P70" s="93"/>
      <c r="Q70" s="93" t="s">
        <v>409</v>
      </c>
      <c r="S70" s="93"/>
      <c r="T70" s="93"/>
      <c r="U70" s="93"/>
      <c r="V70" s="93"/>
      <c r="W70" s="93"/>
      <c r="X70" s="93"/>
      <c r="Y70" s="93"/>
      <c r="Z70" s="93"/>
      <c r="AA70" s="93"/>
      <c r="AB70" s="93"/>
      <c r="AC70" s="94"/>
      <c r="AE70" s="102"/>
      <c r="AF70" s="93" t="s">
        <v>37</v>
      </c>
      <c r="AG70" s="93"/>
      <c r="AH70" s="93"/>
      <c r="AI70" s="93"/>
      <c r="AJ70" s="93"/>
      <c r="AK70" s="93"/>
      <c r="AL70" s="93"/>
      <c r="AM70" s="93"/>
      <c r="AN70" s="93"/>
      <c r="AO70" s="93"/>
      <c r="AP70" s="93"/>
      <c r="AQ70" s="93"/>
      <c r="AR70" s="93"/>
      <c r="AS70" s="93"/>
      <c r="AT70" s="93"/>
      <c r="AU70" s="93"/>
      <c r="AV70" s="94"/>
      <c r="BV70" s="93"/>
      <c r="BW70" s="93"/>
      <c r="BX70" s="102"/>
      <c r="BY70" s="93" t="s">
        <v>439</v>
      </c>
      <c r="BZ70" s="93"/>
      <c r="CA70" s="93"/>
      <c r="CB70" s="93"/>
      <c r="CC70" s="93"/>
      <c r="CD70" s="93"/>
      <c r="CE70" s="93"/>
      <c r="CF70" s="93"/>
      <c r="CG70" s="93"/>
      <c r="CH70" s="93"/>
      <c r="CI70" s="93"/>
      <c r="CJ70" s="93"/>
      <c r="CK70" s="93"/>
      <c r="CL70" s="93"/>
      <c r="CM70" s="93"/>
      <c r="CN70" s="93" t="s">
        <v>440</v>
      </c>
      <c r="CO70" s="93"/>
      <c r="CP70" s="93"/>
      <c r="CQ70" s="93"/>
      <c r="CR70" s="93"/>
      <c r="CS70" s="93"/>
      <c r="CT70" s="93"/>
      <c r="CU70" s="93"/>
      <c r="CV70" s="93"/>
      <c r="CW70" s="93"/>
      <c r="CX70" s="93"/>
      <c r="CY70" s="94"/>
      <c r="CZ70" s="154"/>
      <c r="DA70" s="121"/>
      <c r="DB70" s="97"/>
      <c r="DC70" s="97"/>
      <c r="DD70" s="97"/>
      <c r="DE70" s="97"/>
      <c r="DF70" s="97"/>
      <c r="DG70" s="97"/>
      <c r="DH70" s="97"/>
      <c r="DI70" s="97"/>
      <c r="DJ70" s="97"/>
      <c r="DK70" s="97"/>
      <c r="DL70" s="97"/>
      <c r="DM70" s="97"/>
      <c r="DN70" s="97"/>
      <c r="DO70" s="97"/>
      <c r="DP70" s="98"/>
    </row>
    <row r="71" spans="2:120" ht="9.1999999999999993" customHeight="1">
      <c r="B71" s="102"/>
      <c r="C71" s="93" t="s">
        <v>410</v>
      </c>
      <c r="D71" s="93"/>
      <c r="E71" s="93"/>
      <c r="F71" s="93"/>
      <c r="G71" s="93"/>
      <c r="H71" s="93"/>
      <c r="I71" s="93"/>
      <c r="J71" s="93"/>
      <c r="K71" s="93"/>
      <c r="L71" s="93"/>
      <c r="M71" s="93"/>
      <c r="N71" s="93"/>
      <c r="O71" s="93"/>
      <c r="P71" s="93"/>
      <c r="Q71" s="93" t="s">
        <v>411</v>
      </c>
      <c r="S71" s="93"/>
      <c r="T71" s="93"/>
      <c r="U71" s="93"/>
      <c r="V71" s="93"/>
      <c r="W71" s="93"/>
      <c r="X71" s="93"/>
      <c r="Y71" s="93"/>
      <c r="Z71" s="93"/>
      <c r="AA71" s="93"/>
      <c r="AB71" s="93"/>
      <c r="AC71" s="94"/>
      <c r="AE71" s="102" t="s">
        <v>39</v>
      </c>
      <c r="AF71" s="93"/>
      <c r="AG71" s="93"/>
      <c r="AH71" s="93"/>
      <c r="AI71" s="93"/>
      <c r="AJ71" s="93"/>
      <c r="AK71" s="93"/>
      <c r="AL71" s="93"/>
      <c r="AM71" s="93"/>
      <c r="AN71" s="93"/>
      <c r="AO71" s="93"/>
      <c r="AP71" s="93"/>
      <c r="AQ71" s="93"/>
      <c r="AR71" s="93"/>
      <c r="AS71" s="93"/>
      <c r="AT71" s="93"/>
      <c r="AU71" s="93"/>
      <c r="AV71" s="94"/>
      <c r="BV71" s="93"/>
      <c r="BW71" s="93"/>
      <c r="BX71" s="102"/>
      <c r="BY71" s="93" t="s">
        <v>441</v>
      </c>
      <c r="BZ71" s="93"/>
      <c r="CA71" s="93"/>
      <c r="CB71" s="93"/>
      <c r="CC71" s="93"/>
      <c r="CD71" s="93"/>
      <c r="CE71" s="93"/>
      <c r="CF71" s="93"/>
      <c r="CG71" s="93"/>
      <c r="CH71" s="93"/>
      <c r="CI71" s="93"/>
      <c r="CJ71" s="93"/>
      <c r="CK71" s="93"/>
      <c r="CL71" s="93"/>
      <c r="CM71" s="93"/>
      <c r="CN71" s="93" t="s">
        <v>411</v>
      </c>
      <c r="CO71" s="93"/>
      <c r="CP71" s="93"/>
      <c r="CQ71" s="93"/>
      <c r="CR71" s="93"/>
      <c r="CS71" s="93"/>
      <c r="CT71" s="93"/>
      <c r="CU71" s="93"/>
      <c r="CV71" s="93"/>
      <c r="CW71" s="93"/>
      <c r="CX71" s="93"/>
      <c r="CY71" s="94"/>
      <c r="CZ71" s="154"/>
    </row>
    <row r="72" spans="2:120" ht="9.1999999999999993" customHeight="1" thickBot="1">
      <c r="B72" s="102" t="s">
        <v>13</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4"/>
      <c r="AE72" s="102"/>
      <c r="AF72" s="93" t="s">
        <v>40</v>
      </c>
      <c r="AG72" s="93"/>
      <c r="AH72" s="93"/>
      <c r="AI72" s="93"/>
      <c r="AJ72" s="93"/>
      <c r="AK72" s="93"/>
      <c r="AL72" s="93"/>
      <c r="AM72" s="93"/>
      <c r="AN72" s="93"/>
      <c r="AO72" s="93"/>
      <c r="AP72" s="93"/>
      <c r="AQ72" s="93"/>
      <c r="AR72" s="93"/>
      <c r="AS72" s="93"/>
      <c r="AT72" s="93"/>
      <c r="AU72" s="93"/>
      <c r="AV72" s="94"/>
      <c r="BV72" s="93"/>
      <c r="BW72" s="93"/>
      <c r="BX72" s="102" t="s">
        <v>13</v>
      </c>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4"/>
      <c r="CZ72" s="154"/>
    </row>
    <row r="73" spans="2:120" ht="9.1999999999999993" customHeight="1">
      <c r="B73" s="102"/>
      <c r="C73" s="93" t="s">
        <v>41</v>
      </c>
      <c r="D73" s="93"/>
      <c r="E73" s="93"/>
      <c r="F73" s="93"/>
      <c r="G73" s="93"/>
      <c r="H73" s="93"/>
      <c r="I73" s="93"/>
      <c r="J73" s="93"/>
      <c r="K73" s="93"/>
      <c r="L73" s="93" t="s">
        <v>42</v>
      </c>
      <c r="M73" s="93"/>
      <c r="N73" s="93"/>
      <c r="O73" s="93"/>
      <c r="P73" s="93"/>
      <c r="Q73" s="93"/>
      <c r="R73" s="93"/>
      <c r="S73" s="93"/>
      <c r="T73" s="93"/>
      <c r="U73" s="93" t="s">
        <v>43</v>
      </c>
      <c r="V73" s="93"/>
      <c r="W73" s="93"/>
      <c r="X73" s="93"/>
      <c r="Y73" s="93"/>
      <c r="Z73" s="93"/>
      <c r="AA73" s="93"/>
      <c r="AB73" s="93"/>
      <c r="AC73" s="94"/>
      <c r="AE73" s="102"/>
      <c r="AF73" s="93" t="s">
        <v>44</v>
      </c>
      <c r="AG73" s="93"/>
      <c r="AH73" s="93"/>
      <c r="AI73" s="93"/>
      <c r="AJ73" s="93"/>
      <c r="AK73" s="93"/>
      <c r="AL73" s="93"/>
      <c r="AM73" s="93"/>
      <c r="AN73" s="93"/>
      <c r="AO73" s="93"/>
      <c r="AP73" s="93"/>
      <c r="AQ73" s="93"/>
      <c r="AR73" s="93"/>
      <c r="AS73" s="93"/>
      <c r="AT73" s="93"/>
      <c r="AU73" s="93"/>
      <c r="AV73" s="94"/>
      <c r="BV73" s="93"/>
      <c r="BW73" s="93"/>
      <c r="BX73" s="102"/>
      <c r="BY73" s="93" t="s">
        <v>41</v>
      </c>
      <c r="BZ73" s="93"/>
      <c r="CA73" s="93"/>
      <c r="CB73" s="93"/>
      <c r="CC73" s="93"/>
      <c r="CD73" s="93"/>
      <c r="CE73" s="93"/>
      <c r="CF73" s="93"/>
      <c r="CG73" s="93"/>
      <c r="CH73" s="93" t="s">
        <v>42</v>
      </c>
      <c r="CI73" s="93"/>
      <c r="CJ73" s="93"/>
      <c r="CK73" s="93"/>
      <c r="CL73" s="93"/>
      <c r="CM73" s="93"/>
      <c r="CN73" s="93"/>
      <c r="CO73" s="93"/>
      <c r="CP73" s="93"/>
      <c r="CQ73" s="93" t="s">
        <v>43</v>
      </c>
      <c r="CR73" s="93"/>
      <c r="CS73" s="93"/>
      <c r="CT73" s="93"/>
      <c r="CU73" s="93"/>
      <c r="CV73" s="93"/>
      <c r="CW73" s="93"/>
      <c r="CX73" s="93"/>
      <c r="CY73" s="94"/>
      <c r="CZ73" s="155"/>
      <c r="DA73" s="2675" t="s">
        <v>45</v>
      </c>
      <c r="DB73" s="2676"/>
      <c r="DC73" s="2676"/>
      <c r="DD73" s="2676"/>
      <c r="DE73" s="2676"/>
      <c r="DF73" s="2676"/>
      <c r="DG73" s="2676"/>
      <c r="DH73" s="2676"/>
      <c r="DI73" s="2676"/>
      <c r="DJ73" s="2676"/>
      <c r="DK73" s="2676"/>
      <c r="DL73" s="2676"/>
      <c r="DM73" s="2676"/>
      <c r="DN73" s="2676"/>
      <c r="DO73" s="2677"/>
    </row>
    <row r="74" spans="2:120" ht="9.1999999999999993" customHeight="1" thickBot="1">
      <c r="B74" s="102"/>
      <c r="C74" s="93" t="s">
        <v>46</v>
      </c>
      <c r="D74" s="93"/>
      <c r="E74" s="93"/>
      <c r="F74" s="93"/>
      <c r="G74" s="93"/>
      <c r="H74" s="93"/>
      <c r="I74" s="93"/>
      <c r="J74" s="93"/>
      <c r="K74" s="93"/>
      <c r="L74" s="93" t="s">
        <v>47</v>
      </c>
      <c r="M74" s="93"/>
      <c r="N74" s="93"/>
      <c r="O74" s="93"/>
      <c r="P74" s="93"/>
      <c r="Q74" s="93"/>
      <c r="R74" s="93"/>
      <c r="S74" s="93"/>
      <c r="T74" s="93"/>
      <c r="U74" s="93" t="s">
        <v>48</v>
      </c>
      <c r="V74" s="93"/>
      <c r="W74" s="93"/>
      <c r="X74" s="93"/>
      <c r="Y74" s="93"/>
      <c r="Z74" s="93"/>
      <c r="AA74" s="93"/>
      <c r="AB74" s="93"/>
      <c r="AC74" s="94"/>
      <c r="AE74" s="102"/>
      <c r="AF74" s="93" t="s">
        <v>49</v>
      </c>
      <c r="AG74" s="93"/>
      <c r="AH74" s="93"/>
      <c r="AI74" s="93"/>
      <c r="AJ74" s="93"/>
      <c r="AK74" s="93"/>
      <c r="AL74" s="93"/>
      <c r="AM74" s="93"/>
      <c r="AN74" s="93"/>
      <c r="AO74" s="93"/>
      <c r="AP74" s="93"/>
      <c r="AQ74" s="93"/>
      <c r="AR74" s="93"/>
      <c r="AS74" s="93"/>
      <c r="AT74" s="93"/>
      <c r="AU74" s="93"/>
      <c r="AV74" s="94"/>
      <c r="BV74" s="93"/>
      <c r="BW74" s="93"/>
      <c r="BX74" s="102"/>
      <c r="BY74" s="93" t="s">
        <v>46</v>
      </c>
      <c r="BZ74" s="93"/>
      <c r="CA74" s="93"/>
      <c r="CB74" s="93"/>
      <c r="CC74" s="93"/>
      <c r="CD74" s="93"/>
      <c r="CE74" s="93"/>
      <c r="CF74" s="93"/>
      <c r="CG74" s="93"/>
      <c r="CH74" s="93" t="s">
        <v>47</v>
      </c>
      <c r="CI74" s="93"/>
      <c r="CJ74" s="93"/>
      <c r="CK74" s="93"/>
      <c r="CL74" s="93"/>
      <c r="CM74" s="93"/>
      <c r="CN74" s="93"/>
      <c r="CO74" s="93"/>
      <c r="CP74" s="93"/>
      <c r="CQ74" s="93" t="s">
        <v>48</v>
      </c>
      <c r="CR74" s="93"/>
      <c r="CS74" s="93"/>
      <c r="CT74" s="93"/>
      <c r="CU74" s="93"/>
      <c r="CV74" s="93"/>
      <c r="CW74" s="93"/>
      <c r="CX74" s="93"/>
      <c r="CY74" s="94"/>
      <c r="CZ74" s="155"/>
      <c r="DA74" s="2678"/>
      <c r="DB74" s="2679"/>
      <c r="DC74" s="2679"/>
      <c r="DD74" s="2679"/>
      <c r="DE74" s="2679"/>
      <c r="DF74" s="2679"/>
      <c r="DG74" s="2679"/>
      <c r="DH74" s="2679"/>
      <c r="DI74" s="2679"/>
      <c r="DJ74" s="2679"/>
      <c r="DK74" s="2679"/>
      <c r="DL74" s="2679"/>
      <c r="DM74" s="2679"/>
      <c r="DN74" s="2679"/>
      <c r="DO74" s="2680"/>
    </row>
    <row r="75" spans="2:120" ht="9.1999999999999993" customHeight="1">
      <c r="B75" s="102"/>
      <c r="C75" s="93" t="s">
        <v>51</v>
      </c>
      <c r="D75" s="93"/>
      <c r="E75" s="93"/>
      <c r="F75" s="93"/>
      <c r="G75" s="93"/>
      <c r="H75" s="93"/>
      <c r="I75" s="93"/>
      <c r="J75" s="93"/>
      <c r="K75" s="93"/>
      <c r="L75" s="93" t="s">
        <v>52</v>
      </c>
      <c r="M75" s="93"/>
      <c r="N75" s="93"/>
      <c r="O75" s="93"/>
      <c r="P75" s="93"/>
      <c r="Q75" s="93"/>
      <c r="R75" s="93"/>
      <c r="S75" s="93"/>
      <c r="T75" s="93"/>
      <c r="U75" s="93"/>
      <c r="V75" s="93"/>
      <c r="W75" s="93"/>
      <c r="X75" s="93"/>
      <c r="Y75" s="93"/>
      <c r="Z75" s="93"/>
      <c r="AA75" s="93"/>
      <c r="AB75" s="93"/>
      <c r="AC75" s="94"/>
      <c r="AE75" s="102"/>
      <c r="AF75" s="93" t="s">
        <v>53</v>
      </c>
      <c r="AG75" s="93"/>
      <c r="AH75" s="93"/>
      <c r="AI75" s="93"/>
      <c r="AJ75" s="93"/>
      <c r="AK75" s="93"/>
      <c r="AL75" s="93"/>
      <c r="AM75" s="93"/>
      <c r="AN75" s="93"/>
      <c r="AO75" s="93"/>
      <c r="AP75" s="93"/>
      <c r="AQ75" s="93"/>
      <c r="AR75" s="93"/>
      <c r="AS75" s="93"/>
      <c r="AT75" s="93"/>
      <c r="AU75" s="93"/>
      <c r="AV75" s="94"/>
      <c r="BV75" s="93"/>
      <c r="BW75" s="93"/>
      <c r="BX75" s="102"/>
      <c r="BY75" s="93" t="s">
        <v>51</v>
      </c>
      <c r="BZ75" s="93"/>
      <c r="CA75" s="93"/>
      <c r="CB75" s="93"/>
      <c r="CC75" s="93"/>
      <c r="CD75" s="93"/>
      <c r="CE75" s="93"/>
      <c r="CF75" s="93"/>
      <c r="CG75" s="93"/>
      <c r="CH75" s="93" t="s">
        <v>52</v>
      </c>
      <c r="CI75" s="93"/>
      <c r="CJ75" s="93"/>
      <c r="CK75" s="93"/>
      <c r="CL75" s="93"/>
      <c r="CM75" s="93"/>
      <c r="CN75" s="93"/>
      <c r="CO75" s="93"/>
      <c r="CP75" s="93"/>
      <c r="CQ75" s="93"/>
      <c r="CR75" s="93"/>
      <c r="CS75" s="93"/>
      <c r="CT75" s="93"/>
      <c r="CU75" s="93"/>
      <c r="CV75" s="93"/>
      <c r="CW75" s="93"/>
      <c r="CX75" s="93"/>
      <c r="CY75" s="94"/>
    </row>
    <row r="76" spans="2:120" ht="9.1999999999999993" customHeight="1">
      <c r="B76" s="102"/>
      <c r="C76" s="93" t="s">
        <v>54</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4"/>
      <c r="AE76" s="102" t="s">
        <v>412</v>
      </c>
      <c r="AF76" s="93"/>
      <c r="AG76" s="93"/>
      <c r="AH76" s="93"/>
      <c r="AI76" s="93"/>
      <c r="AJ76" s="93"/>
      <c r="AK76" s="93"/>
      <c r="AL76" s="93"/>
      <c r="AM76" s="93"/>
      <c r="AN76" s="93"/>
      <c r="AO76" s="93"/>
      <c r="AP76" s="93"/>
      <c r="AQ76" s="93"/>
      <c r="AR76" s="93"/>
      <c r="AS76" s="93"/>
      <c r="AT76" s="93"/>
      <c r="AU76" s="93"/>
      <c r="AV76" s="94"/>
      <c r="BV76" s="93"/>
      <c r="BW76" s="93"/>
      <c r="BX76" s="102" t="s">
        <v>39</v>
      </c>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4"/>
    </row>
    <row r="77" spans="2:120" ht="9.1999999999999993" customHeight="1">
      <c r="B77" s="102" t="s">
        <v>39</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4"/>
      <c r="AD77" s="93"/>
      <c r="AE77" s="102"/>
      <c r="AF77" s="93" t="s">
        <v>428</v>
      </c>
      <c r="AG77" s="93"/>
      <c r="AH77" s="93"/>
      <c r="AI77" s="93"/>
      <c r="AJ77" s="93"/>
      <c r="AK77" s="93"/>
      <c r="AL77" s="93" t="s">
        <v>429</v>
      </c>
      <c r="AM77" s="93"/>
      <c r="AN77" s="93"/>
      <c r="AO77" s="93"/>
      <c r="AP77" s="93"/>
      <c r="AQ77" s="93" t="s">
        <v>430</v>
      </c>
      <c r="AS77" s="93"/>
      <c r="AT77" s="93"/>
      <c r="AU77" s="93"/>
      <c r="AV77" s="94"/>
      <c r="BV77" s="93"/>
      <c r="BW77" s="93"/>
      <c r="BX77" s="102"/>
      <c r="BY77" s="93" t="s">
        <v>59</v>
      </c>
      <c r="BZ77" s="93"/>
      <c r="CA77" s="93"/>
      <c r="CB77" s="93"/>
      <c r="CC77" s="93"/>
      <c r="CD77" s="93"/>
      <c r="CE77" s="93"/>
      <c r="CF77" s="93"/>
      <c r="CG77" s="93"/>
      <c r="CH77" s="93" t="s">
        <v>60</v>
      </c>
      <c r="CI77" s="93"/>
      <c r="CJ77" s="93"/>
      <c r="CK77" s="93"/>
      <c r="CL77" s="93"/>
      <c r="CM77" s="93"/>
      <c r="CN77" s="93"/>
      <c r="CO77" s="93"/>
      <c r="CP77" s="93"/>
      <c r="CQ77" s="93" t="s">
        <v>57</v>
      </c>
      <c r="CR77" s="93"/>
      <c r="CS77" s="93"/>
      <c r="CT77" s="93"/>
      <c r="CU77" s="93"/>
      <c r="CV77" s="93"/>
      <c r="CW77" s="93"/>
      <c r="CX77" s="93"/>
      <c r="CY77" s="94"/>
    </row>
    <row r="78" spans="2:120" ht="8.1" customHeight="1">
      <c r="B78" s="102"/>
      <c r="C78" s="93" t="s">
        <v>55</v>
      </c>
      <c r="D78" s="93"/>
      <c r="E78" s="93"/>
      <c r="F78" s="93"/>
      <c r="G78" s="93"/>
      <c r="H78" s="93"/>
      <c r="I78" s="93"/>
      <c r="J78" s="93"/>
      <c r="K78" s="93" t="s">
        <v>56</v>
      </c>
      <c r="L78" s="93"/>
      <c r="M78" s="93"/>
      <c r="N78" s="93"/>
      <c r="O78" s="93"/>
      <c r="P78" s="93"/>
      <c r="Q78" s="93"/>
      <c r="R78" s="93" t="s">
        <v>57</v>
      </c>
      <c r="S78" s="93"/>
      <c r="T78" s="93"/>
      <c r="U78" s="93"/>
      <c r="V78" s="93" t="s">
        <v>58</v>
      </c>
      <c r="W78" s="93"/>
      <c r="X78" s="93"/>
      <c r="Y78" s="93"/>
      <c r="Z78" s="93"/>
      <c r="AA78" s="93"/>
      <c r="AB78" s="93"/>
      <c r="AC78" s="94"/>
      <c r="AE78" s="102"/>
      <c r="AF78" s="93" t="s">
        <v>431</v>
      </c>
      <c r="AG78" s="93"/>
      <c r="AH78" s="93"/>
      <c r="AI78" s="93"/>
      <c r="AJ78" s="93"/>
      <c r="AK78" s="93"/>
      <c r="AL78" s="93" t="s">
        <v>432</v>
      </c>
      <c r="AM78" s="93"/>
      <c r="AN78" s="93"/>
      <c r="AO78" s="93"/>
      <c r="AP78" s="93"/>
      <c r="AQ78" s="93" t="s">
        <v>421</v>
      </c>
      <c r="AS78" s="93"/>
      <c r="AT78" s="93"/>
      <c r="AU78" s="93"/>
      <c r="AV78" s="94"/>
      <c r="BV78" s="93"/>
      <c r="BW78" s="93"/>
      <c r="BX78" s="102"/>
      <c r="BY78" s="93" t="s">
        <v>62</v>
      </c>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4"/>
    </row>
    <row r="79" spans="2:120" ht="8.1" customHeight="1">
      <c r="B79" s="102"/>
      <c r="C79" s="93" t="s">
        <v>61</v>
      </c>
      <c r="D79" s="93"/>
      <c r="E79" s="93"/>
      <c r="F79" s="93"/>
      <c r="G79" s="93"/>
      <c r="H79" s="93"/>
      <c r="I79" s="93"/>
      <c r="J79" s="93"/>
      <c r="K79" s="93" t="s">
        <v>860</v>
      </c>
      <c r="L79" s="93"/>
      <c r="M79" s="93"/>
      <c r="N79" s="93"/>
      <c r="O79" s="93"/>
      <c r="P79" s="93"/>
      <c r="Q79" s="93"/>
      <c r="R79" s="93"/>
      <c r="S79" s="93"/>
      <c r="T79" s="93"/>
      <c r="U79" s="93"/>
      <c r="V79" s="93"/>
      <c r="W79" s="93"/>
      <c r="X79" s="93"/>
      <c r="Y79" s="93"/>
      <c r="Z79" s="93"/>
      <c r="AA79" s="93"/>
      <c r="AB79" s="93"/>
      <c r="AC79" s="94"/>
      <c r="AE79" s="102" t="s">
        <v>417</v>
      </c>
      <c r="AF79" s="93"/>
      <c r="AG79" s="93"/>
      <c r="AH79" s="93"/>
      <c r="AI79" s="93"/>
      <c r="AJ79" s="93"/>
      <c r="AK79" s="93"/>
      <c r="AL79" s="93"/>
      <c r="AM79" s="93"/>
      <c r="AN79" s="93"/>
      <c r="AO79" s="93"/>
      <c r="AP79" s="93"/>
      <c r="AQ79" s="93"/>
      <c r="AR79" s="93"/>
      <c r="AS79" s="93"/>
      <c r="AT79" s="93"/>
      <c r="AU79" s="93"/>
      <c r="AV79" s="94"/>
      <c r="BV79" s="93"/>
      <c r="BX79" s="102" t="s">
        <v>412</v>
      </c>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4"/>
    </row>
    <row r="80" spans="2:120" ht="8.1" customHeight="1">
      <c r="B80" s="102" t="s">
        <v>412</v>
      </c>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4"/>
      <c r="AE80" s="102"/>
      <c r="AF80" s="93" t="s">
        <v>433</v>
      </c>
      <c r="AG80" s="93"/>
      <c r="AH80" s="93"/>
      <c r="AI80" s="93"/>
      <c r="AJ80" s="93" t="s">
        <v>434</v>
      </c>
      <c r="AK80" s="93"/>
      <c r="AL80" s="93"/>
      <c r="AM80" s="93"/>
      <c r="AN80" s="93" t="s">
        <v>435</v>
      </c>
      <c r="AO80" s="93"/>
      <c r="AP80" s="93"/>
      <c r="AQ80" s="93"/>
      <c r="AR80" s="93"/>
      <c r="AS80" s="93"/>
      <c r="AT80" s="93"/>
      <c r="AU80" s="93"/>
      <c r="AV80" s="94"/>
      <c r="BV80" s="93"/>
      <c r="BX80" s="102"/>
      <c r="BY80" s="93" t="s">
        <v>442</v>
      </c>
      <c r="BZ80" s="93"/>
      <c r="CA80" s="93"/>
      <c r="CB80" s="93"/>
      <c r="CC80" s="93"/>
      <c r="CD80" s="93"/>
      <c r="CE80" s="93"/>
      <c r="CF80" s="93"/>
      <c r="CG80" s="93"/>
      <c r="CH80" s="93"/>
      <c r="CI80" s="93"/>
      <c r="CJ80" s="93"/>
      <c r="CK80" s="93" t="s">
        <v>416</v>
      </c>
      <c r="CL80" s="93"/>
      <c r="CM80" s="93"/>
      <c r="CN80" s="93"/>
      <c r="CO80" s="93"/>
      <c r="CP80" s="93"/>
      <c r="CQ80" s="93"/>
      <c r="CR80" s="93"/>
      <c r="CS80" s="93"/>
      <c r="CT80" s="93"/>
      <c r="CU80" s="93"/>
      <c r="CV80" s="93"/>
      <c r="CW80" s="93"/>
      <c r="CX80" s="93"/>
      <c r="CY80" s="94"/>
    </row>
    <row r="81" spans="2:116" ht="8.1" customHeight="1">
      <c r="B81" s="102"/>
      <c r="C81" s="93" t="s">
        <v>415</v>
      </c>
      <c r="D81" s="93"/>
      <c r="E81" s="93"/>
      <c r="F81" s="93"/>
      <c r="G81" s="93"/>
      <c r="H81" s="93"/>
      <c r="I81" s="93"/>
      <c r="J81" s="93"/>
      <c r="K81" s="93" t="s">
        <v>416</v>
      </c>
      <c r="L81" s="93"/>
      <c r="M81" s="93"/>
      <c r="N81" s="93"/>
      <c r="O81" s="93"/>
      <c r="P81" s="93"/>
      <c r="Q81" s="93"/>
      <c r="S81" s="93"/>
      <c r="U81" s="93"/>
      <c r="W81" s="93"/>
      <c r="X81" s="93"/>
      <c r="Y81" s="93"/>
      <c r="Z81" s="93"/>
      <c r="AA81" s="93"/>
      <c r="AB81" s="93"/>
      <c r="AC81" s="94"/>
      <c r="AE81" s="102" t="s">
        <v>436</v>
      </c>
      <c r="AF81" s="93"/>
      <c r="AG81" s="93"/>
      <c r="AH81" s="93"/>
      <c r="AI81" s="93"/>
      <c r="AJ81" s="93"/>
      <c r="AK81" s="93"/>
      <c r="AL81" s="93"/>
      <c r="AM81" s="93"/>
      <c r="AN81" s="93"/>
      <c r="AO81" s="93"/>
      <c r="AP81" s="93"/>
      <c r="AQ81" s="93"/>
      <c r="AR81" s="93"/>
      <c r="AS81" s="93"/>
      <c r="AT81" s="93"/>
      <c r="AU81" s="93"/>
      <c r="AV81" s="94"/>
      <c r="BV81" s="93"/>
      <c r="BX81" s="102" t="s">
        <v>422</v>
      </c>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4"/>
    </row>
    <row r="82" spans="2:116" ht="8.1" customHeight="1">
      <c r="B82" s="102" t="s">
        <v>417</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4"/>
      <c r="AE82" s="120" t="s">
        <v>437</v>
      </c>
      <c r="AF82" s="88"/>
      <c r="AG82" s="88"/>
      <c r="AH82" s="88"/>
      <c r="AI82" s="88"/>
      <c r="AJ82" s="88"/>
      <c r="AK82" s="88"/>
      <c r="AL82" s="88"/>
      <c r="AM82" s="88"/>
      <c r="AN82" s="88"/>
      <c r="AO82" s="88"/>
      <c r="AP82" s="88"/>
      <c r="AQ82" s="88"/>
      <c r="AR82" s="88"/>
      <c r="AS82" s="88"/>
      <c r="AT82" s="88"/>
      <c r="AU82" s="88"/>
      <c r="AV82" s="104"/>
      <c r="BV82" s="93"/>
      <c r="BX82" s="120" t="s">
        <v>443</v>
      </c>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104"/>
    </row>
    <row r="83" spans="2:116" ht="8.1" customHeight="1">
      <c r="B83" s="102"/>
      <c r="C83" s="93" t="s">
        <v>413</v>
      </c>
      <c r="D83" s="93"/>
      <c r="E83" s="93"/>
      <c r="F83" s="93"/>
      <c r="G83" s="93"/>
      <c r="H83" s="93"/>
      <c r="I83" s="93"/>
      <c r="J83" s="93"/>
      <c r="K83" s="93" t="s">
        <v>414</v>
      </c>
      <c r="L83" s="93"/>
      <c r="M83" s="93"/>
      <c r="N83" s="93"/>
      <c r="O83" s="93"/>
      <c r="P83" s="93"/>
      <c r="Q83" s="93"/>
      <c r="S83" s="93"/>
      <c r="U83" s="93" t="s">
        <v>418</v>
      </c>
      <c r="W83" s="93"/>
      <c r="X83" s="93"/>
      <c r="Y83" s="93"/>
      <c r="Z83" s="93"/>
      <c r="AA83" s="93"/>
      <c r="AB83" s="93"/>
      <c r="AC83" s="94"/>
      <c r="BV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c r="CY83" s="93"/>
    </row>
    <row r="84" spans="2:116" ht="8.1" customHeight="1">
      <c r="B84" s="102"/>
      <c r="C84" s="93" t="s">
        <v>419</v>
      </c>
      <c r="D84" s="93"/>
      <c r="E84" s="93"/>
      <c r="F84" s="93"/>
      <c r="G84" s="93"/>
      <c r="H84" s="93"/>
      <c r="I84" s="93"/>
      <c r="J84" s="93"/>
      <c r="K84" s="93" t="s">
        <v>420</v>
      </c>
      <c r="L84" s="93"/>
      <c r="M84" s="93"/>
      <c r="N84" s="93"/>
      <c r="O84" s="93"/>
      <c r="P84" s="93"/>
      <c r="Q84" s="93"/>
      <c r="R84" s="93"/>
      <c r="S84" s="93"/>
      <c r="T84" s="93"/>
      <c r="U84" s="93" t="s">
        <v>421</v>
      </c>
      <c r="V84" s="93"/>
      <c r="W84" s="93"/>
      <c r="X84" s="93"/>
      <c r="Y84" s="93"/>
      <c r="Z84" s="93"/>
      <c r="AA84" s="93"/>
      <c r="AB84" s="93"/>
      <c r="AC84" s="94"/>
      <c r="BV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c r="CY84" s="93"/>
    </row>
    <row r="85" spans="2:116" ht="8.1" customHeight="1">
      <c r="B85" s="102" t="s">
        <v>422</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4"/>
      <c r="BV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c r="CY85" s="93"/>
    </row>
    <row r="86" spans="2:116" ht="8.1" customHeight="1">
      <c r="B86" s="120" t="s">
        <v>423</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104"/>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c r="CY86" s="93"/>
    </row>
    <row r="87" spans="2:116" ht="8.1" customHeight="1">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c r="CY87" s="93"/>
    </row>
    <row r="88" spans="2:116" ht="8.1" customHeight="1">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c r="CY88" s="93"/>
    </row>
    <row r="89" spans="2:116" ht="24.75" customHeight="1">
      <c r="B89" s="83" t="s">
        <v>449</v>
      </c>
      <c r="J89" s="85" t="s">
        <v>450</v>
      </c>
    </row>
    <row r="90" spans="2:116" ht="8.1" customHeight="1" thickBot="1">
      <c r="DC90" s="156"/>
      <c r="DD90" s="156"/>
      <c r="DE90" s="156"/>
      <c r="DF90" s="156"/>
      <c r="DG90" s="156"/>
      <c r="DH90" s="156"/>
      <c r="DI90" s="156"/>
      <c r="DJ90" s="156"/>
      <c r="DK90" s="156"/>
      <c r="DL90" s="156"/>
    </row>
    <row r="91" spans="2:116" ht="13.9" customHeight="1" thickTop="1">
      <c r="BQ91" s="157"/>
      <c r="BR91" s="158" t="s">
        <v>63</v>
      </c>
      <c r="BS91" s="159"/>
      <c r="BT91" s="159"/>
      <c r="BU91" s="159"/>
      <c r="BV91" s="159"/>
      <c r="BW91" s="159"/>
      <c r="BX91" s="159"/>
      <c r="BY91" s="159"/>
      <c r="BZ91" s="159"/>
      <c r="CA91" s="159"/>
      <c r="CB91" s="159"/>
      <c r="CC91" s="159"/>
      <c r="CD91" s="159"/>
      <c r="CE91" s="159"/>
      <c r="CF91" s="159"/>
      <c r="CG91" s="159"/>
      <c r="CH91" s="159"/>
      <c r="CI91" s="159"/>
      <c r="CJ91" s="159"/>
      <c r="CK91" s="159"/>
      <c r="CL91" s="159"/>
      <c r="CM91" s="159"/>
      <c r="CN91" s="159"/>
      <c r="CO91" s="159"/>
      <c r="CP91" s="159"/>
      <c r="CQ91" s="159"/>
      <c r="CR91" s="159"/>
      <c r="CS91" s="159"/>
      <c r="CT91" s="159"/>
      <c r="CU91" s="159"/>
      <c r="CV91" s="159"/>
      <c r="CW91" s="159"/>
      <c r="CX91" s="159"/>
      <c r="CY91" s="159"/>
      <c r="CZ91" s="159"/>
      <c r="DA91" s="160"/>
      <c r="DC91" s="2702" t="s">
        <v>64</v>
      </c>
      <c r="DD91" s="2703"/>
      <c r="DE91" s="2703"/>
      <c r="DF91" s="2703"/>
      <c r="DG91" s="2703"/>
      <c r="DH91" s="2703"/>
      <c r="DI91" s="2703"/>
      <c r="DJ91" s="2703"/>
      <c r="DK91" s="2703"/>
      <c r="DL91" s="2704"/>
    </row>
    <row r="92" spans="2:116" ht="18" thickBot="1">
      <c r="B92" s="89" t="s">
        <v>65</v>
      </c>
      <c r="K92" s="161" t="s">
        <v>451</v>
      </c>
      <c r="AQ92" s="95"/>
      <c r="AR92" s="95"/>
      <c r="AS92" s="95"/>
      <c r="AT92" s="95"/>
      <c r="AU92" s="95"/>
      <c r="AV92" s="95"/>
      <c r="AW92" s="95"/>
      <c r="AX92" s="95"/>
      <c r="AY92" s="95"/>
      <c r="AZ92" s="93"/>
      <c r="BA92" s="93"/>
      <c r="BB92" s="93"/>
      <c r="BC92" s="93"/>
      <c r="BD92" s="93"/>
      <c r="BE92" s="93"/>
      <c r="BF92" s="93"/>
      <c r="BQ92" s="162"/>
      <c r="BR92" s="163" t="s">
        <v>66</v>
      </c>
      <c r="BS92" s="164"/>
      <c r="BT92" s="164"/>
      <c r="BU92" s="164"/>
      <c r="BV92" s="164"/>
      <c r="BW92" s="164"/>
      <c r="BX92" s="164"/>
      <c r="BY92" s="164"/>
      <c r="BZ92" s="164"/>
      <c r="CA92" s="164"/>
      <c r="CB92" s="164"/>
      <c r="CC92" s="164"/>
      <c r="CD92" s="164"/>
      <c r="CE92" s="164"/>
      <c r="CF92" s="164"/>
      <c r="CG92" s="164"/>
      <c r="CH92" s="164"/>
      <c r="CI92" s="164"/>
      <c r="CJ92" s="164"/>
      <c r="CK92" s="164"/>
      <c r="CL92" s="164"/>
      <c r="CM92" s="164"/>
      <c r="CN92" s="164"/>
      <c r="CO92" s="164"/>
      <c r="CP92" s="164"/>
      <c r="CQ92" s="164"/>
      <c r="CR92" s="164"/>
      <c r="CS92" s="164"/>
      <c r="CT92" s="164"/>
      <c r="CU92" s="164"/>
      <c r="CV92" s="164"/>
      <c r="CW92" s="164"/>
      <c r="CX92" s="164"/>
      <c r="CY92" s="164"/>
      <c r="CZ92" s="164"/>
      <c r="DA92" s="165"/>
      <c r="DC92" s="2705"/>
      <c r="DD92" s="2689"/>
      <c r="DE92" s="2689"/>
      <c r="DF92" s="2689"/>
      <c r="DG92" s="2689"/>
      <c r="DH92" s="2689"/>
      <c r="DI92" s="2689"/>
      <c r="DJ92" s="2689"/>
      <c r="DK92" s="2689"/>
      <c r="DL92" s="2706"/>
    </row>
    <row r="93" spans="2:116" ht="18" thickTop="1">
      <c r="B93" s="89"/>
      <c r="Z93" s="84" t="s">
        <v>453</v>
      </c>
      <c r="AQ93" s="95"/>
      <c r="AR93" s="95"/>
      <c r="AS93" s="95"/>
      <c r="AT93" s="95"/>
      <c r="AU93" s="95"/>
      <c r="AV93" s="95"/>
      <c r="AW93" s="95"/>
      <c r="AX93" s="95"/>
      <c r="AY93" s="95"/>
      <c r="AZ93" s="93"/>
      <c r="BA93" s="93"/>
      <c r="BB93" s="93"/>
      <c r="BC93" s="93"/>
      <c r="BD93" s="93"/>
      <c r="BE93" s="93"/>
      <c r="BF93" s="93"/>
    </row>
    <row r="94" spans="2:116" ht="17.25">
      <c r="B94" s="89" t="s">
        <v>452</v>
      </c>
      <c r="BG94" s="328" t="s">
        <v>521</v>
      </c>
      <c r="BZ94" s="84" t="s">
        <v>454</v>
      </c>
    </row>
    <row r="95" spans="2:116" ht="8.1" customHeight="1">
      <c r="AI95" s="329"/>
      <c r="AJ95" s="329"/>
      <c r="AK95" s="329"/>
      <c r="AL95" s="329"/>
      <c r="AM95" s="329"/>
      <c r="AN95" s="329"/>
      <c r="AO95" s="329"/>
      <c r="AP95" s="329"/>
      <c r="AQ95" s="329"/>
      <c r="AR95" s="329"/>
      <c r="AS95" s="329"/>
      <c r="AT95" s="329"/>
      <c r="AU95" s="329"/>
      <c r="AV95" s="329"/>
      <c r="AW95" s="329"/>
      <c r="AX95" s="329"/>
      <c r="AY95" s="329"/>
      <c r="AZ95" s="329"/>
      <c r="BA95" s="329"/>
      <c r="BB95" s="329"/>
      <c r="BC95" s="329"/>
      <c r="BD95" s="329"/>
      <c r="BE95" s="329"/>
      <c r="BF95" s="329"/>
      <c r="BG95" s="330" t="s">
        <v>455</v>
      </c>
      <c r="BH95" s="329"/>
      <c r="BZ95" s="139" t="s">
        <v>67</v>
      </c>
      <c r="CA95" s="140"/>
      <c r="CB95" s="140"/>
      <c r="CC95" s="140"/>
      <c r="CD95" s="140"/>
      <c r="CE95" s="140"/>
      <c r="CF95" s="140"/>
      <c r="CG95" s="140"/>
      <c r="CH95" s="140"/>
      <c r="CI95" s="140" t="s">
        <v>456</v>
      </c>
      <c r="CJ95" s="140"/>
      <c r="CK95" s="140"/>
      <c r="CL95" s="140"/>
      <c r="CM95" s="140"/>
      <c r="CN95" s="140"/>
      <c r="CO95" s="140"/>
      <c r="CP95" s="140"/>
      <c r="CQ95" s="140" t="s">
        <v>457</v>
      </c>
      <c r="CR95" s="140"/>
      <c r="CS95" s="140"/>
      <c r="CT95" s="140"/>
      <c r="CU95" s="140"/>
      <c r="CV95" s="140" t="s">
        <v>458</v>
      </c>
      <c r="CW95" s="140"/>
      <c r="CX95" s="140"/>
      <c r="CY95" s="140"/>
      <c r="CZ95" s="140"/>
      <c r="DA95" s="140" t="s">
        <v>459</v>
      </c>
      <c r="DB95" s="140"/>
      <c r="DC95" s="140"/>
      <c r="DD95" s="141"/>
    </row>
    <row r="96" spans="2:116" ht="8.1" customHeight="1" thickBot="1">
      <c r="AI96" s="329"/>
      <c r="AJ96" s="329"/>
      <c r="AK96" s="329"/>
      <c r="AL96" s="329"/>
      <c r="AM96" s="329"/>
      <c r="AN96" s="329"/>
      <c r="AO96" s="329"/>
      <c r="AP96" s="329"/>
      <c r="AQ96" s="329"/>
      <c r="AR96" s="329"/>
      <c r="AS96" s="329"/>
      <c r="AT96" s="329"/>
      <c r="AU96" s="329"/>
      <c r="AV96" s="329"/>
      <c r="AW96" s="329"/>
      <c r="AX96" s="329"/>
      <c r="AY96" s="329"/>
      <c r="AZ96" s="329"/>
      <c r="BA96" s="329"/>
      <c r="BB96" s="329"/>
      <c r="BC96" s="329"/>
      <c r="BD96" s="329"/>
      <c r="BE96" s="329"/>
      <c r="BF96" s="329"/>
      <c r="BG96" s="329"/>
      <c r="BH96" s="329"/>
    </row>
    <row r="97" spans="2:117" ht="12" customHeight="1">
      <c r="B97" s="2609" t="s">
        <v>68</v>
      </c>
      <c r="C97" s="2610"/>
      <c r="D97" s="2610"/>
      <c r="E97" s="2610"/>
      <c r="F97" s="2610"/>
      <c r="G97" s="2610"/>
      <c r="H97" s="2611"/>
      <c r="I97" s="2603" t="s">
        <v>460</v>
      </c>
      <c r="J97" s="2604"/>
      <c r="K97" s="2604"/>
      <c r="L97" s="2604"/>
      <c r="M97" s="2604"/>
      <c r="N97" s="2605"/>
      <c r="O97" s="2599" t="s">
        <v>69</v>
      </c>
      <c r="P97" s="2600"/>
      <c r="Q97" s="2600"/>
      <c r="R97" s="2600"/>
      <c r="S97" s="2600"/>
      <c r="T97" s="2600"/>
      <c r="U97" s="2600"/>
      <c r="V97" s="2600"/>
      <c r="W97" s="2600"/>
      <c r="X97" s="2600"/>
      <c r="Y97" s="2600"/>
      <c r="Z97" s="2600"/>
      <c r="AA97" s="2600"/>
      <c r="AB97" s="2600"/>
      <c r="AC97" s="2600"/>
      <c r="AD97" s="2600"/>
      <c r="AE97" s="2600"/>
      <c r="AF97" s="2600"/>
      <c r="AG97" s="2600"/>
      <c r="AH97" s="2600"/>
      <c r="AI97" s="2601"/>
      <c r="AJ97" s="331" t="s">
        <v>70</v>
      </c>
      <c r="AK97" s="332"/>
      <c r="AL97" s="332"/>
      <c r="AM97" s="332"/>
      <c r="AN97" s="332"/>
      <c r="AO97" s="332"/>
      <c r="AP97" s="332"/>
      <c r="AQ97" s="332"/>
      <c r="AR97" s="332"/>
      <c r="AS97" s="332"/>
      <c r="AT97" s="332"/>
      <c r="AU97" s="332"/>
      <c r="AV97" s="332"/>
      <c r="AW97" s="332"/>
      <c r="AX97" s="332"/>
      <c r="AY97" s="332"/>
      <c r="AZ97" s="332"/>
      <c r="BA97" s="332"/>
      <c r="BB97" s="332"/>
      <c r="BC97" s="332"/>
      <c r="BD97" s="332"/>
      <c r="BE97" s="332"/>
      <c r="BF97" s="332"/>
      <c r="BG97" s="332"/>
      <c r="BH97" s="332"/>
      <c r="BI97" s="332"/>
      <c r="BJ97" s="332"/>
      <c r="BK97" s="332"/>
      <c r="BL97" s="332"/>
      <c r="BM97" s="332"/>
      <c r="BN97" s="332"/>
      <c r="BO97" s="332"/>
      <c r="BP97" s="332"/>
      <c r="BQ97" s="332"/>
      <c r="BR97" s="332"/>
      <c r="BS97" s="332"/>
      <c r="BT97" s="332"/>
      <c r="BU97" s="332"/>
      <c r="BV97" s="332"/>
      <c r="BW97" s="332"/>
      <c r="BX97" s="332"/>
      <c r="BY97" s="332"/>
      <c r="BZ97" s="332"/>
      <c r="CA97" s="332"/>
      <c r="CB97" s="332"/>
      <c r="CC97" s="332"/>
      <c r="CD97" s="332"/>
      <c r="CE97" s="332"/>
      <c r="CF97" s="332"/>
      <c r="CG97" s="332"/>
      <c r="CH97" s="332"/>
      <c r="CI97" s="332"/>
      <c r="CJ97" s="332"/>
      <c r="CK97" s="332"/>
      <c r="CL97" s="332"/>
      <c r="CM97" s="332"/>
      <c r="CN97" s="332"/>
      <c r="CO97" s="332"/>
      <c r="CP97" s="332"/>
      <c r="CQ97" s="332"/>
      <c r="CR97" s="332"/>
      <c r="CS97" s="332"/>
      <c r="CT97" s="332"/>
      <c r="CU97" s="332"/>
      <c r="CV97" s="332"/>
      <c r="CW97" s="332"/>
      <c r="CX97" s="332"/>
      <c r="CY97" s="332"/>
      <c r="CZ97" s="332"/>
      <c r="DA97" s="332"/>
      <c r="DB97" s="332"/>
      <c r="DC97" s="332"/>
      <c r="DD97" s="332"/>
      <c r="DE97" s="332"/>
      <c r="DF97" s="332"/>
      <c r="DG97" s="333"/>
      <c r="DH97" s="2700" t="s">
        <v>71</v>
      </c>
      <c r="DI97" s="2610"/>
      <c r="DJ97" s="2610"/>
      <c r="DK97" s="2610"/>
      <c r="DL97" s="2610"/>
      <c r="DM97" s="2701"/>
    </row>
    <row r="98" spans="2:117" ht="8.1" customHeight="1">
      <c r="B98" s="2526" t="s">
        <v>72</v>
      </c>
      <c r="C98" s="2527"/>
      <c r="D98" s="2527"/>
      <c r="E98" s="2527"/>
      <c r="F98" s="2527"/>
      <c r="G98" s="2527"/>
      <c r="H98" s="2535"/>
      <c r="I98" s="2606"/>
      <c r="J98" s="2607"/>
      <c r="K98" s="2607"/>
      <c r="L98" s="2607"/>
      <c r="M98" s="2607"/>
      <c r="N98" s="2608"/>
      <c r="O98" s="2612" t="s">
        <v>73</v>
      </c>
      <c r="P98" s="2529"/>
      <c r="Q98" s="2529"/>
      <c r="R98" s="2529"/>
      <c r="S98" s="2529"/>
      <c r="T98" s="2529"/>
      <c r="U98" s="2529"/>
      <c r="V98" s="2529"/>
      <c r="W98" s="2529"/>
      <c r="X98" s="2529"/>
      <c r="Y98" s="2529"/>
      <c r="Z98" s="2529"/>
      <c r="AA98" s="2530"/>
      <c r="AB98" s="2528" t="s">
        <v>74</v>
      </c>
      <c r="AC98" s="2529"/>
      <c r="AD98" s="2529"/>
      <c r="AE98" s="2529"/>
      <c r="AF98" s="2529"/>
      <c r="AG98" s="2529"/>
      <c r="AH98" s="2529"/>
      <c r="AI98" s="2613"/>
      <c r="AJ98" s="334"/>
      <c r="AK98" s="335"/>
      <c r="AL98" s="335"/>
      <c r="AM98" s="335"/>
      <c r="AN98" s="335"/>
      <c r="AO98" s="335"/>
      <c r="AP98" s="335"/>
      <c r="AQ98" s="335"/>
      <c r="AR98" s="335"/>
      <c r="AS98" s="335"/>
      <c r="AT98" s="335"/>
      <c r="AU98" s="335"/>
      <c r="AV98" s="335"/>
      <c r="AW98" s="335"/>
      <c r="AX98" s="335"/>
      <c r="AY98" s="335"/>
      <c r="AZ98" s="335"/>
      <c r="BA98" s="335"/>
      <c r="BB98" s="335"/>
      <c r="BC98" s="335"/>
      <c r="BD98" s="335"/>
      <c r="BE98" s="335"/>
      <c r="BF98" s="335"/>
      <c r="BG98" s="335"/>
      <c r="BH98" s="335"/>
      <c r="BI98" s="335"/>
      <c r="BJ98" s="335"/>
      <c r="BK98" s="335"/>
      <c r="BL98" s="335"/>
      <c r="BM98" s="335"/>
      <c r="BN98" s="335"/>
      <c r="BO98" s="335"/>
      <c r="BP98" s="335"/>
      <c r="BQ98" s="335"/>
      <c r="BR98" s="335"/>
      <c r="BS98" s="335"/>
      <c r="BT98" s="335"/>
      <c r="BU98" s="335"/>
      <c r="BV98" s="335"/>
      <c r="BW98" s="335"/>
      <c r="BX98" s="335"/>
      <c r="BY98" s="335"/>
      <c r="BZ98" s="335"/>
      <c r="CA98" s="335"/>
      <c r="CB98" s="335"/>
      <c r="CC98" s="335"/>
      <c r="CD98" s="335"/>
      <c r="CE98" s="335"/>
      <c r="CF98" s="335"/>
      <c r="CG98" s="335"/>
      <c r="CH98" s="335"/>
      <c r="CI98" s="335"/>
      <c r="CJ98" s="335"/>
      <c r="CK98" s="335"/>
      <c r="CL98" s="335"/>
      <c r="CM98" s="335"/>
      <c r="CN98" s="335"/>
      <c r="CO98" s="335"/>
      <c r="CP98" s="335"/>
      <c r="CQ98" s="335"/>
      <c r="CR98" s="335"/>
      <c r="CS98" s="335"/>
      <c r="CT98" s="335"/>
      <c r="CU98" s="335"/>
      <c r="CV98" s="335"/>
      <c r="CW98" s="335"/>
      <c r="CX98" s="335"/>
      <c r="CY98" s="335"/>
      <c r="CZ98" s="335"/>
      <c r="DA98" s="335"/>
      <c r="DB98" s="335"/>
      <c r="DC98" s="335"/>
      <c r="DD98" s="335"/>
      <c r="DE98" s="335"/>
      <c r="DF98" s="335"/>
      <c r="DG98" s="336"/>
      <c r="DH98" s="2534"/>
      <c r="DI98" s="2527"/>
      <c r="DJ98" s="2527"/>
      <c r="DK98" s="2527"/>
      <c r="DL98" s="2527"/>
      <c r="DM98" s="2687"/>
    </row>
    <row r="99" spans="2:117" ht="8.1" customHeight="1">
      <c r="B99" s="114"/>
      <c r="C99" s="93"/>
      <c r="H99" s="94"/>
      <c r="I99" s="2606"/>
      <c r="J99" s="2607"/>
      <c r="K99" s="2607"/>
      <c r="L99" s="2607"/>
      <c r="M99" s="2607"/>
      <c r="N99" s="2608"/>
      <c r="O99" s="2660"/>
      <c r="P99" s="2569"/>
      <c r="Q99" s="2569"/>
      <c r="R99" s="2569"/>
      <c r="S99" s="2569"/>
      <c r="T99" s="2569"/>
      <c r="U99" s="2569"/>
      <c r="V99" s="2569"/>
      <c r="W99" s="2569"/>
      <c r="X99" s="2569"/>
      <c r="Y99" s="2569"/>
      <c r="Z99" s="2569"/>
      <c r="AA99" s="2570"/>
      <c r="AB99" s="2568"/>
      <c r="AC99" s="2569"/>
      <c r="AD99" s="2569"/>
      <c r="AE99" s="2569"/>
      <c r="AF99" s="2569"/>
      <c r="AG99" s="2569"/>
      <c r="AH99" s="2569"/>
      <c r="AI99" s="2659"/>
      <c r="AJ99" s="2661" t="s">
        <v>75</v>
      </c>
      <c r="AK99" s="2630"/>
      <c r="AL99" s="2630"/>
      <c r="AM99" s="2630"/>
      <c r="AN99" s="2630"/>
      <c r="AO99" s="2630"/>
      <c r="AP99" s="2630"/>
      <c r="AQ99" s="2630"/>
      <c r="AR99" s="2630"/>
      <c r="AS99" s="2630"/>
      <c r="AT99" s="2630"/>
      <c r="AU99" s="2630"/>
      <c r="AV99" s="2630"/>
      <c r="AW99" s="2630"/>
      <c r="AX99" s="2630"/>
      <c r="AY99" s="2630"/>
      <c r="AZ99" s="92"/>
      <c r="BA99" s="92"/>
      <c r="BB99" s="92"/>
      <c r="BC99" s="92"/>
      <c r="BD99" s="167"/>
      <c r="BE99" s="92"/>
      <c r="BF99" s="92"/>
      <c r="BG99" s="92"/>
      <c r="BH99" s="92"/>
      <c r="BI99" s="100"/>
      <c r="BJ99" s="2629" t="s">
        <v>461</v>
      </c>
      <c r="BK99" s="2630"/>
      <c r="BL99" s="2630"/>
      <c r="BM99" s="2630"/>
      <c r="BN99" s="2630"/>
      <c r="BO99" s="2630"/>
      <c r="BP99" s="2630"/>
      <c r="BQ99" s="2630"/>
      <c r="BR99" s="2630"/>
      <c r="BS99" s="2630"/>
      <c r="BT99" s="2630"/>
      <c r="BU99" s="92"/>
      <c r="BV99" s="92"/>
      <c r="BW99" s="92"/>
      <c r="BX99" s="92"/>
      <c r="BY99" s="92"/>
      <c r="BZ99" s="92"/>
      <c r="CA99" s="92"/>
      <c r="CB99" s="92"/>
      <c r="CC99" s="92"/>
      <c r="CD99" s="168"/>
      <c r="CE99" s="167"/>
      <c r="CF99" s="92" t="s">
        <v>76</v>
      </c>
      <c r="CG99" s="92"/>
      <c r="CH99" s="100"/>
      <c r="CI99" s="109" t="s">
        <v>77</v>
      </c>
      <c r="CJ99" s="92"/>
      <c r="CK99" s="100"/>
      <c r="CL99" s="2629" t="s">
        <v>462</v>
      </c>
      <c r="CM99" s="2630"/>
      <c r="CN99" s="2630"/>
      <c r="CO99" s="2630"/>
      <c r="CP99" s="2630"/>
      <c r="CQ99" s="2630"/>
      <c r="CR99" s="2630"/>
      <c r="CS99" s="2630"/>
      <c r="CT99" s="2630"/>
      <c r="CU99" s="2630"/>
      <c r="CV99" s="2630"/>
      <c r="CW99" s="92"/>
      <c r="CX99" s="92"/>
      <c r="CY99" s="92"/>
      <c r="CZ99" s="92"/>
      <c r="DA99" s="92"/>
      <c r="DB99" s="100"/>
      <c r="DC99" s="2528" t="s">
        <v>463</v>
      </c>
      <c r="DD99" s="2529"/>
      <c r="DE99" s="2529"/>
      <c r="DF99" s="2529"/>
      <c r="DG99" s="2530"/>
      <c r="DH99" s="2534" t="s">
        <v>78</v>
      </c>
      <c r="DI99" s="2527"/>
      <c r="DJ99" s="2527"/>
      <c r="DK99" s="2527"/>
      <c r="DL99" s="2527"/>
      <c r="DM99" s="2687"/>
    </row>
    <row r="100" spans="2:117" ht="8.1" customHeight="1">
      <c r="B100" s="114"/>
      <c r="C100" s="93"/>
      <c r="D100" s="2528" t="s">
        <v>79</v>
      </c>
      <c r="E100" s="2529"/>
      <c r="F100" s="2529"/>
      <c r="G100" s="2529"/>
      <c r="H100" s="2530"/>
      <c r="I100" s="2534" t="s">
        <v>80</v>
      </c>
      <c r="J100" s="2527"/>
      <c r="K100" s="2527"/>
      <c r="L100" s="2527"/>
      <c r="M100" s="2527"/>
      <c r="N100" s="2602"/>
      <c r="O100" s="2612" t="s">
        <v>714</v>
      </c>
      <c r="P100" s="2529"/>
      <c r="Q100" s="2530"/>
      <c r="R100" s="2629" t="s">
        <v>464</v>
      </c>
      <c r="S100" s="2630"/>
      <c r="T100" s="2630"/>
      <c r="U100" s="2630"/>
      <c r="V100" s="2630"/>
      <c r="W100" s="92"/>
      <c r="X100" s="92"/>
      <c r="Y100" s="92"/>
      <c r="Z100" s="92"/>
      <c r="AA100" s="100"/>
      <c r="AB100" s="2528" t="s">
        <v>81</v>
      </c>
      <c r="AC100" s="2529"/>
      <c r="AD100" s="2530"/>
      <c r="AE100" s="2528" t="s">
        <v>465</v>
      </c>
      <c r="AF100" s="2529"/>
      <c r="AG100" s="2529"/>
      <c r="AH100" s="2529"/>
      <c r="AI100" s="2613"/>
      <c r="AJ100" s="2662"/>
      <c r="AK100" s="2632"/>
      <c r="AL100" s="2632"/>
      <c r="AM100" s="2632"/>
      <c r="AN100" s="2632"/>
      <c r="AO100" s="2632"/>
      <c r="AP100" s="2632"/>
      <c r="AQ100" s="2632"/>
      <c r="AR100" s="2632"/>
      <c r="AS100" s="2632"/>
      <c r="AT100" s="2632"/>
      <c r="AU100" s="2632"/>
      <c r="AV100" s="2632"/>
      <c r="AW100" s="2632"/>
      <c r="AX100" s="2632"/>
      <c r="AY100" s="2632"/>
      <c r="AZ100" s="2639" t="s">
        <v>82</v>
      </c>
      <c r="BA100" s="2640"/>
      <c r="BB100" s="2640"/>
      <c r="BC100" s="2640"/>
      <c r="BD100" s="2674"/>
      <c r="BE100" s="2645" t="s">
        <v>466</v>
      </c>
      <c r="BF100" s="2527"/>
      <c r="BG100" s="2527"/>
      <c r="BH100" s="2527"/>
      <c r="BI100" s="2535"/>
      <c r="BJ100" s="2631"/>
      <c r="BK100" s="2632"/>
      <c r="BL100" s="2632"/>
      <c r="BM100" s="2632"/>
      <c r="BN100" s="2632"/>
      <c r="BO100" s="2632"/>
      <c r="BP100" s="2632"/>
      <c r="BQ100" s="2632"/>
      <c r="BR100" s="2632"/>
      <c r="BS100" s="2632"/>
      <c r="BT100" s="2632"/>
      <c r="BU100" s="319" t="s">
        <v>891</v>
      </c>
      <c r="BV100" s="320"/>
      <c r="BW100" s="320"/>
      <c r="BX100" s="320"/>
      <c r="BY100" s="321"/>
      <c r="BZ100" s="2699" t="s">
        <v>83</v>
      </c>
      <c r="CA100" s="2640"/>
      <c r="CB100" s="2640"/>
      <c r="CC100" s="2640"/>
      <c r="CD100" s="2640"/>
      <c r="CE100" s="2674"/>
      <c r="CF100" s="93" t="s">
        <v>84</v>
      </c>
      <c r="CG100" s="93"/>
      <c r="CH100" s="94"/>
      <c r="CI100" s="102" t="s">
        <v>85</v>
      </c>
      <c r="CJ100" s="93"/>
      <c r="CK100" s="94"/>
      <c r="CL100" s="2631"/>
      <c r="CM100" s="2632"/>
      <c r="CN100" s="2632"/>
      <c r="CO100" s="2632"/>
      <c r="CP100" s="2632"/>
      <c r="CQ100" s="2632"/>
      <c r="CR100" s="2632"/>
      <c r="CS100" s="2632"/>
      <c r="CT100" s="2632"/>
      <c r="CU100" s="2632"/>
      <c r="CV100" s="2632"/>
      <c r="CW100" s="319" t="s">
        <v>86</v>
      </c>
      <c r="CX100" s="320"/>
      <c r="CY100" s="320"/>
      <c r="CZ100" s="320"/>
      <c r="DA100" s="320"/>
      <c r="DB100" s="321"/>
      <c r="DC100" s="2534"/>
      <c r="DD100" s="2527"/>
      <c r="DE100" s="2527"/>
      <c r="DF100" s="2527"/>
      <c r="DG100" s="2535"/>
      <c r="DL100" s="169"/>
      <c r="DM100" s="96"/>
    </row>
    <row r="101" spans="2:117" ht="8.1" customHeight="1">
      <c r="B101" s="114"/>
      <c r="C101" s="93"/>
      <c r="D101" s="2534" t="s">
        <v>87</v>
      </c>
      <c r="E101" s="2527"/>
      <c r="F101" s="2527"/>
      <c r="G101" s="2527"/>
      <c r="H101" s="2535"/>
      <c r="I101" s="2623" t="s">
        <v>88</v>
      </c>
      <c r="J101" s="2624"/>
      <c r="K101" s="2624"/>
      <c r="L101" s="2624"/>
      <c r="M101" s="2624"/>
      <c r="N101" s="2625"/>
      <c r="O101" s="170" t="s">
        <v>89</v>
      </c>
      <c r="P101" s="93"/>
      <c r="Q101" s="93"/>
      <c r="R101" s="2631"/>
      <c r="S101" s="2632"/>
      <c r="T101" s="2632"/>
      <c r="U101" s="2632"/>
      <c r="V101" s="2632"/>
      <c r="W101" s="2639" t="s">
        <v>86</v>
      </c>
      <c r="X101" s="2640"/>
      <c r="Y101" s="2640"/>
      <c r="Z101" s="2640"/>
      <c r="AA101" s="2641"/>
      <c r="AB101" s="102" t="s">
        <v>89</v>
      </c>
      <c r="AC101" s="93"/>
      <c r="AD101" s="93"/>
      <c r="AE101" s="2534"/>
      <c r="AF101" s="2527"/>
      <c r="AG101" s="2527"/>
      <c r="AH101" s="2527"/>
      <c r="AI101" s="2602"/>
      <c r="AJ101" s="93"/>
      <c r="AK101" s="93" t="s">
        <v>467</v>
      </c>
      <c r="AY101" s="93"/>
      <c r="AZ101" s="171" t="s">
        <v>90</v>
      </c>
      <c r="BA101" s="93"/>
      <c r="BB101" s="93"/>
      <c r="BC101" s="93"/>
      <c r="BD101" s="172"/>
      <c r="BE101" s="2645" t="s">
        <v>890</v>
      </c>
      <c r="BF101" s="2527"/>
      <c r="BG101" s="2527"/>
      <c r="BH101" s="2527"/>
      <c r="BI101" s="2535"/>
      <c r="BJ101" s="93"/>
      <c r="BK101" s="93"/>
      <c r="BL101" s="93"/>
      <c r="BM101" s="93"/>
      <c r="BN101" s="93"/>
      <c r="BO101" s="93"/>
      <c r="BP101" s="93"/>
      <c r="BQ101" s="93"/>
      <c r="BR101" s="93"/>
      <c r="BS101" s="93"/>
      <c r="BT101" s="172"/>
      <c r="BU101" s="173"/>
      <c r="BY101" s="94"/>
      <c r="BZ101" s="174"/>
      <c r="CA101" s="175"/>
      <c r="CB101" s="175"/>
      <c r="CC101" s="175"/>
      <c r="CD101" s="93"/>
      <c r="CE101" s="172"/>
      <c r="CF101" s="93" t="s">
        <v>89</v>
      </c>
      <c r="CG101" s="93"/>
      <c r="CH101" s="94"/>
      <c r="CI101" s="102" t="s">
        <v>89</v>
      </c>
      <c r="CJ101" s="93"/>
      <c r="CK101" s="94"/>
      <c r="CL101" s="111"/>
      <c r="CM101" s="101"/>
      <c r="CN101" s="101"/>
      <c r="CO101" s="101"/>
      <c r="CP101" s="101"/>
      <c r="CQ101" s="101"/>
      <c r="CR101" s="101"/>
      <c r="CS101" s="93"/>
      <c r="CT101" s="93"/>
      <c r="CU101" s="93"/>
      <c r="CV101" s="93"/>
      <c r="CW101" s="318" t="s">
        <v>91</v>
      </c>
      <c r="CX101" s="95"/>
      <c r="CY101" s="95"/>
      <c r="CZ101" s="95"/>
      <c r="DA101" s="95"/>
      <c r="DB101" s="313"/>
      <c r="DC101" s="2534" t="s">
        <v>92</v>
      </c>
      <c r="DD101" s="2527"/>
      <c r="DE101" s="2527"/>
      <c r="DF101" s="2527"/>
      <c r="DG101" s="2535"/>
      <c r="DH101" s="176" t="s">
        <v>468</v>
      </c>
      <c r="DI101" s="177"/>
      <c r="DJ101" s="177"/>
      <c r="DK101" s="115"/>
      <c r="DL101" s="2527" t="s">
        <v>93</v>
      </c>
      <c r="DM101" s="2688"/>
    </row>
    <row r="102" spans="2:117" ht="9.9499999999999993" customHeight="1" thickBot="1">
      <c r="B102" s="178"/>
      <c r="C102" s="130"/>
      <c r="D102" s="129"/>
      <c r="E102" s="130"/>
      <c r="F102" s="130"/>
      <c r="G102" s="130"/>
      <c r="H102" s="131"/>
      <c r="I102" s="2626"/>
      <c r="J102" s="2627"/>
      <c r="K102" s="2627"/>
      <c r="L102" s="2627"/>
      <c r="M102" s="2627"/>
      <c r="N102" s="2628"/>
      <c r="O102" s="179" t="s">
        <v>94</v>
      </c>
      <c r="P102" s="130"/>
      <c r="Q102" s="130"/>
      <c r="R102" s="2813"/>
      <c r="S102" s="2814"/>
      <c r="T102" s="2814"/>
      <c r="U102" s="2814"/>
      <c r="V102" s="2814"/>
      <c r="W102" s="2636" t="s">
        <v>91</v>
      </c>
      <c r="X102" s="2615"/>
      <c r="Y102" s="2615"/>
      <c r="Z102" s="2615"/>
      <c r="AA102" s="2637"/>
      <c r="AB102" s="129" t="s">
        <v>95</v>
      </c>
      <c r="AC102" s="130"/>
      <c r="AD102" s="130"/>
      <c r="AE102" s="2614"/>
      <c r="AF102" s="2615"/>
      <c r="AG102" s="2615"/>
      <c r="AH102" s="2615"/>
      <c r="AI102" s="2616"/>
      <c r="AJ102" s="130"/>
      <c r="AK102" s="130" t="s">
        <v>96</v>
      </c>
      <c r="AL102" s="130"/>
      <c r="AM102" s="130"/>
      <c r="AN102" s="130"/>
      <c r="AO102" s="130"/>
      <c r="AP102" s="130"/>
      <c r="AQ102" s="130"/>
      <c r="AR102" s="130"/>
      <c r="AS102" s="130"/>
      <c r="AT102" s="130"/>
      <c r="AU102" s="130"/>
      <c r="AV102" s="130"/>
      <c r="AW102" s="130"/>
      <c r="AX102" s="130"/>
      <c r="AY102" s="130"/>
      <c r="AZ102" s="180" t="s">
        <v>97</v>
      </c>
      <c r="BA102" s="130"/>
      <c r="BB102" s="130"/>
      <c r="BC102" s="130"/>
      <c r="BD102" s="181"/>
      <c r="BE102" s="2636" t="s">
        <v>98</v>
      </c>
      <c r="BF102" s="2615"/>
      <c r="BG102" s="2615"/>
      <c r="BH102" s="2615"/>
      <c r="BI102" s="2637"/>
      <c r="BJ102" s="130"/>
      <c r="BK102" s="130"/>
      <c r="BL102" s="130"/>
      <c r="BM102" s="130"/>
      <c r="BN102" s="130"/>
      <c r="BO102" s="130"/>
      <c r="BP102" s="130"/>
      <c r="BQ102" s="130"/>
      <c r="BR102" s="130"/>
      <c r="BS102" s="130"/>
      <c r="BT102" s="130"/>
      <c r="BU102" s="322" t="s">
        <v>896</v>
      </c>
      <c r="BV102" s="128"/>
      <c r="BW102" s="128"/>
      <c r="BX102" s="128"/>
      <c r="BY102" s="314"/>
      <c r="BZ102" s="182" t="s">
        <v>818</v>
      </c>
      <c r="CA102" s="183" t="s">
        <v>819</v>
      </c>
      <c r="CB102" s="183" t="s">
        <v>820</v>
      </c>
      <c r="CC102" s="183" t="s">
        <v>830</v>
      </c>
      <c r="CD102" s="130"/>
      <c r="CE102" s="181"/>
      <c r="CF102" s="130" t="s">
        <v>99</v>
      </c>
      <c r="CG102" s="130"/>
      <c r="CH102" s="131"/>
      <c r="CI102" s="130" t="s">
        <v>100</v>
      </c>
      <c r="CJ102" s="130"/>
      <c r="CK102" s="131"/>
      <c r="CL102" s="132"/>
      <c r="CM102" s="133"/>
      <c r="CN102" s="133"/>
      <c r="CO102" s="133"/>
      <c r="CP102" s="133"/>
      <c r="CQ102" s="133"/>
      <c r="CR102" s="133"/>
      <c r="CS102" s="130"/>
      <c r="CT102" s="130"/>
      <c r="CU102" s="130"/>
      <c r="CV102" s="130"/>
      <c r="CW102" s="337"/>
      <c r="CX102" s="130"/>
      <c r="CY102" s="130"/>
      <c r="CZ102" s="130"/>
      <c r="DA102" s="130"/>
      <c r="DB102" s="131"/>
      <c r="DC102" s="129" t="s">
        <v>101</v>
      </c>
      <c r="DD102" s="130"/>
      <c r="DE102" s="130"/>
      <c r="DF102" s="130"/>
      <c r="DG102" s="131"/>
      <c r="DH102" s="129"/>
      <c r="DI102" s="2691" t="s">
        <v>469</v>
      </c>
      <c r="DJ102" s="2691"/>
      <c r="DK102" s="128"/>
      <c r="DL102" s="2689"/>
      <c r="DM102" s="2690"/>
    </row>
    <row r="103" spans="2:117" ht="12" customHeight="1" thickTop="1">
      <c r="B103" s="2617" t="s">
        <v>470</v>
      </c>
      <c r="C103" s="2618"/>
      <c r="D103" s="2633" t="s">
        <v>717</v>
      </c>
      <c r="E103" s="2634"/>
      <c r="F103" s="2634"/>
      <c r="G103" s="2634"/>
      <c r="H103" s="2635"/>
      <c r="I103" s="93"/>
      <c r="J103" s="93"/>
      <c r="K103" s="93"/>
      <c r="L103" s="93"/>
      <c r="M103" s="93"/>
      <c r="N103" s="93"/>
      <c r="O103" s="184"/>
      <c r="P103" s="93"/>
      <c r="Q103" s="94"/>
      <c r="R103" s="93"/>
      <c r="S103" s="93"/>
      <c r="T103" s="93"/>
      <c r="U103" s="93"/>
      <c r="V103" s="93"/>
      <c r="W103" s="173"/>
      <c r="X103" s="93"/>
      <c r="Y103" s="93"/>
      <c r="Z103" s="93"/>
      <c r="AA103" s="94"/>
      <c r="AB103" s="93"/>
      <c r="AC103" s="93"/>
      <c r="AD103" s="93"/>
      <c r="AE103" s="102"/>
      <c r="AF103" s="93"/>
      <c r="AG103" s="93"/>
      <c r="AH103" s="93"/>
      <c r="AI103" s="185"/>
      <c r="AJ103" s="2646" t="s">
        <v>102</v>
      </c>
      <c r="AK103" s="2647"/>
      <c r="AL103" s="2647"/>
      <c r="AM103" s="2648"/>
      <c r="AN103" s="338"/>
      <c r="AO103" s="338"/>
      <c r="AP103" s="338"/>
      <c r="AQ103" s="338"/>
      <c r="AR103" s="338"/>
      <c r="AS103" s="338"/>
      <c r="AT103" s="338"/>
      <c r="AU103" s="338"/>
      <c r="AV103" s="338"/>
      <c r="AW103" s="338"/>
      <c r="AX103" s="338"/>
      <c r="AY103" s="339"/>
      <c r="AZ103" s="2663" t="s">
        <v>103</v>
      </c>
      <c r="BA103" s="2647"/>
      <c r="BB103" s="2647"/>
      <c r="BC103" s="2647"/>
      <c r="BD103" s="2664"/>
      <c r="BE103" s="340"/>
      <c r="BF103" s="338"/>
      <c r="BG103" s="338"/>
      <c r="BH103" s="338"/>
      <c r="BI103" s="341"/>
      <c r="BJ103" s="338"/>
      <c r="BK103" s="338"/>
      <c r="BL103" s="338"/>
      <c r="BM103" s="338"/>
      <c r="BN103" s="338"/>
      <c r="BO103" s="338"/>
      <c r="BP103" s="338"/>
      <c r="BQ103" s="338"/>
      <c r="BR103" s="338"/>
      <c r="BS103" s="338"/>
      <c r="BT103" s="338"/>
      <c r="BU103" s="342"/>
      <c r="BV103" s="342"/>
      <c r="BW103" s="342"/>
      <c r="BX103" s="342"/>
      <c r="BY103" s="343"/>
      <c r="BZ103" s="344"/>
      <c r="CA103" s="342"/>
      <c r="CB103" s="342"/>
      <c r="CC103" s="342"/>
      <c r="CD103" s="340" t="s">
        <v>104</v>
      </c>
      <c r="CE103" s="339"/>
      <c r="CF103" s="338"/>
      <c r="CG103" s="338"/>
      <c r="CH103" s="341"/>
      <c r="CI103" s="102"/>
      <c r="CJ103" s="93"/>
      <c r="CK103" s="94"/>
      <c r="CL103" s="345"/>
      <c r="CM103" s="338"/>
      <c r="CN103" s="338"/>
      <c r="CO103" s="338"/>
      <c r="CP103" s="338"/>
      <c r="CQ103" s="338"/>
      <c r="CR103" s="338"/>
      <c r="CS103" s="338" t="s">
        <v>105</v>
      </c>
      <c r="CT103" s="338"/>
      <c r="CU103" s="338"/>
      <c r="CV103" s="339"/>
      <c r="CW103" s="340"/>
      <c r="CX103" s="338"/>
      <c r="CY103" s="338"/>
      <c r="CZ103" s="338"/>
      <c r="DA103" s="338"/>
      <c r="DB103" s="346" t="s">
        <v>105</v>
      </c>
      <c r="DC103" s="93"/>
      <c r="DD103" s="93"/>
      <c r="DE103" s="93"/>
      <c r="DF103" s="93"/>
      <c r="DG103" s="94"/>
      <c r="DH103" s="93"/>
      <c r="DI103" s="93"/>
      <c r="DJ103" s="93"/>
      <c r="DK103" s="93"/>
      <c r="DL103" s="93"/>
      <c r="DM103" s="96"/>
    </row>
    <row r="104" spans="2:117" ht="12" customHeight="1">
      <c r="B104" s="2619"/>
      <c r="C104" s="2620"/>
      <c r="D104" s="88"/>
      <c r="E104" s="88"/>
      <c r="F104" s="88"/>
      <c r="G104" s="88"/>
      <c r="H104" s="104"/>
      <c r="I104" s="88"/>
      <c r="J104" s="88"/>
      <c r="K104" s="88"/>
      <c r="L104" s="88"/>
      <c r="M104" s="88"/>
      <c r="N104" s="187" t="s">
        <v>105</v>
      </c>
      <c r="O104" s="347"/>
      <c r="P104" s="88"/>
      <c r="Q104" s="104"/>
      <c r="R104" s="88"/>
      <c r="S104" s="88"/>
      <c r="T104" s="88"/>
      <c r="U104" s="88"/>
      <c r="V104" s="187" t="s">
        <v>105</v>
      </c>
      <c r="W104" s="147"/>
      <c r="X104" s="88"/>
      <c r="Y104" s="88"/>
      <c r="Z104" s="88"/>
      <c r="AA104" s="188" t="s">
        <v>105</v>
      </c>
      <c r="AB104" s="88"/>
      <c r="AC104" s="88"/>
      <c r="AD104" s="88"/>
      <c r="AE104" s="120"/>
      <c r="AF104" s="88"/>
      <c r="AG104" s="88"/>
      <c r="AH104" s="88"/>
      <c r="AI104" s="326"/>
      <c r="AJ104" s="2671" t="s">
        <v>106</v>
      </c>
      <c r="AK104" s="2672"/>
      <c r="AL104" s="2672"/>
      <c r="AM104" s="2673"/>
      <c r="AN104" s="348"/>
      <c r="AO104" s="348"/>
      <c r="AP104" s="348"/>
      <c r="AQ104" s="348"/>
      <c r="AR104" s="348"/>
      <c r="AS104" s="348"/>
      <c r="AT104" s="348"/>
      <c r="AU104" s="348"/>
      <c r="AV104" s="348"/>
      <c r="AW104" s="348"/>
      <c r="AX104" s="348"/>
      <c r="AY104" s="349"/>
      <c r="AZ104" s="2707" t="s">
        <v>103</v>
      </c>
      <c r="BA104" s="2672"/>
      <c r="BB104" s="2672"/>
      <c r="BC104" s="2672"/>
      <c r="BD104" s="2708"/>
      <c r="BE104" s="350"/>
      <c r="BF104" s="348"/>
      <c r="BG104" s="348"/>
      <c r="BH104" s="348"/>
      <c r="BI104" s="351"/>
      <c r="BJ104" s="348"/>
      <c r="BK104" s="348"/>
      <c r="BL104" s="348"/>
      <c r="BM104" s="348"/>
      <c r="BN104" s="348"/>
      <c r="BO104" s="348"/>
      <c r="BP104" s="348"/>
      <c r="BQ104" s="348"/>
      <c r="BR104" s="348"/>
      <c r="BS104" s="348"/>
      <c r="BT104" s="348"/>
      <c r="BU104" s="352"/>
      <c r="BV104" s="352"/>
      <c r="BW104" s="352"/>
      <c r="BX104" s="352"/>
      <c r="BY104" s="353"/>
      <c r="BZ104" s="354"/>
      <c r="CA104" s="352"/>
      <c r="CB104" s="352"/>
      <c r="CC104" s="352"/>
      <c r="CD104" s="350" t="s">
        <v>104</v>
      </c>
      <c r="CE104" s="349"/>
      <c r="CF104" s="348"/>
      <c r="CG104" s="348"/>
      <c r="CH104" s="351"/>
      <c r="CI104" s="120"/>
      <c r="CJ104" s="88"/>
      <c r="CK104" s="104"/>
      <c r="CL104" s="355"/>
      <c r="CM104" s="356"/>
      <c r="CN104" s="356"/>
      <c r="CO104" s="356"/>
      <c r="CP104" s="356"/>
      <c r="CQ104" s="356"/>
      <c r="CR104" s="356"/>
      <c r="CS104" s="356" t="s">
        <v>105</v>
      </c>
      <c r="CT104" s="356"/>
      <c r="CU104" s="356"/>
      <c r="CV104" s="357"/>
      <c r="CW104" s="358"/>
      <c r="CX104" s="356"/>
      <c r="CY104" s="356"/>
      <c r="CZ104" s="356"/>
      <c r="DA104" s="356"/>
      <c r="DB104" s="359" t="s">
        <v>105</v>
      </c>
      <c r="DC104" s="88"/>
      <c r="DD104" s="88"/>
      <c r="DE104" s="88"/>
      <c r="DF104" s="88"/>
      <c r="DG104" s="188" t="s">
        <v>105</v>
      </c>
      <c r="DH104" s="88"/>
      <c r="DI104" s="88"/>
      <c r="DJ104" s="88"/>
      <c r="DK104" s="88"/>
      <c r="DL104" s="88"/>
      <c r="DM104" s="148" t="s">
        <v>903</v>
      </c>
    </row>
    <row r="105" spans="2:117" ht="12" customHeight="1">
      <c r="B105" s="2619"/>
      <c r="C105" s="2620"/>
      <c r="D105" s="2545" t="s">
        <v>471</v>
      </c>
      <c r="E105" s="2572"/>
      <c r="F105" s="2572"/>
      <c r="G105" s="2572"/>
      <c r="H105" s="2573"/>
      <c r="I105" s="93"/>
      <c r="J105" s="93"/>
      <c r="K105" s="93"/>
      <c r="L105" s="93"/>
      <c r="M105" s="93"/>
      <c r="N105" s="93"/>
      <c r="O105" s="184"/>
      <c r="P105" s="93"/>
      <c r="Q105" s="94"/>
      <c r="R105" s="93"/>
      <c r="S105" s="93"/>
      <c r="T105" s="93"/>
      <c r="U105" s="93"/>
      <c r="V105" s="93"/>
      <c r="W105" s="173"/>
      <c r="X105" s="93"/>
      <c r="Y105" s="93"/>
      <c r="Z105" s="93"/>
      <c r="AA105" s="94"/>
      <c r="AB105" s="93"/>
      <c r="AC105" s="93"/>
      <c r="AD105" s="93"/>
      <c r="AE105" s="102"/>
      <c r="AF105" s="93"/>
      <c r="AG105" s="93"/>
      <c r="AH105" s="93"/>
      <c r="AI105" s="93"/>
      <c r="AJ105" s="2652" t="s">
        <v>102</v>
      </c>
      <c r="AK105" s="2650"/>
      <c r="AL105" s="2650"/>
      <c r="AM105" s="2653"/>
      <c r="AN105" s="360"/>
      <c r="AO105" s="360"/>
      <c r="AP105" s="360"/>
      <c r="AQ105" s="360"/>
      <c r="AR105" s="360"/>
      <c r="AS105" s="360"/>
      <c r="AT105" s="360"/>
      <c r="AU105" s="360"/>
      <c r="AV105" s="360"/>
      <c r="AW105" s="360"/>
      <c r="AX105" s="360"/>
      <c r="AY105" s="361"/>
      <c r="AZ105" s="2649" t="s">
        <v>103</v>
      </c>
      <c r="BA105" s="2650"/>
      <c r="BB105" s="2650"/>
      <c r="BC105" s="2650"/>
      <c r="BD105" s="2651"/>
      <c r="BE105" s="362"/>
      <c r="BF105" s="360"/>
      <c r="BG105" s="360"/>
      <c r="BH105" s="360"/>
      <c r="BI105" s="363"/>
      <c r="BJ105" s="360"/>
      <c r="BK105" s="360"/>
      <c r="BL105" s="360"/>
      <c r="BM105" s="360"/>
      <c r="BN105" s="360"/>
      <c r="BO105" s="360"/>
      <c r="BP105" s="360"/>
      <c r="BQ105" s="360"/>
      <c r="BR105" s="360"/>
      <c r="BS105" s="360"/>
      <c r="BT105" s="360"/>
      <c r="BU105" s="364"/>
      <c r="BV105" s="364"/>
      <c r="BW105" s="364"/>
      <c r="BX105" s="364"/>
      <c r="BY105" s="365"/>
      <c r="BZ105" s="366"/>
      <c r="CA105" s="364"/>
      <c r="CB105" s="364"/>
      <c r="CC105" s="364"/>
      <c r="CD105" s="362" t="s">
        <v>104</v>
      </c>
      <c r="CE105" s="361"/>
      <c r="CF105" s="360"/>
      <c r="CG105" s="360"/>
      <c r="CH105" s="363"/>
      <c r="CI105" s="102"/>
      <c r="CJ105" s="93"/>
      <c r="CK105" s="94"/>
      <c r="CL105" s="367"/>
      <c r="CM105" s="360"/>
      <c r="CN105" s="360"/>
      <c r="CO105" s="360"/>
      <c r="CP105" s="360"/>
      <c r="CQ105" s="360"/>
      <c r="CR105" s="360"/>
      <c r="CS105" s="360" t="s">
        <v>105</v>
      </c>
      <c r="CT105" s="360"/>
      <c r="CU105" s="360"/>
      <c r="CV105" s="361"/>
      <c r="CW105" s="189"/>
      <c r="CX105" s="92"/>
      <c r="CY105" s="92"/>
      <c r="CZ105" s="92"/>
      <c r="DA105" s="92"/>
      <c r="DB105" s="100"/>
      <c r="DC105" s="93"/>
      <c r="DD105" s="93"/>
      <c r="DE105" s="93"/>
      <c r="DF105" s="93"/>
      <c r="DG105" s="94"/>
      <c r="DH105" s="93"/>
      <c r="DI105" s="93"/>
      <c r="DJ105" s="93"/>
      <c r="DK105" s="93"/>
      <c r="DL105" s="93"/>
      <c r="DM105" s="96"/>
    </row>
    <row r="106" spans="2:117" ht="12" customHeight="1">
      <c r="B106" s="2619"/>
      <c r="C106" s="2620"/>
      <c r="D106" s="2638"/>
      <c r="E106" s="2579"/>
      <c r="F106" s="2579"/>
      <c r="G106" s="2579"/>
      <c r="H106" s="2580"/>
      <c r="I106" s="88"/>
      <c r="J106" s="88"/>
      <c r="K106" s="88"/>
      <c r="L106" s="88"/>
      <c r="M106" s="88"/>
      <c r="N106" s="187" t="s">
        <v>105</v>
      </c>
      <c r="O106" s="347"/>
      <c r="P106" s="88"/>
      <c r="Q106" s="104"/>
      <c r="R106" s="88"/>
      <c r="S106" s="88"/>
      <c r="T106" s="88"/>
      <c r="U106" s="88"/>
      <c r="V106" s="187" t="s">
        <v>105</v>
      </c>
      <c r="W106" s="147"/>
      <c r="X106" s="88"/>
      <c r="Y106" s="88"/>
      <c r="Z106" s="88"/>
      <c r="AA106" s="188" t="s">
        <v>105</v>
      </c>
      <c r="AB106" s="88"/>
      <c r="AC106" s="88"/>
      <c r="AD106" s="88"/>
      <c r="AE106" s="120"/>
      <c r="AF106" s="88"/>
      <c r="AG106" s="88"/>
      <c r="AH106" s="88"/>
      <c r="AI106" s="187" t="s">
        <v>105</v>
      </c>
      <c r="AJ106" s="2670" t="s">
        <v>106</v>
      </c>
      <c r="AK106" s="2537"/>
      <c r="AL106" s="2537"/>
      <c r="AM106" s="2538"/>
      <c r="AN106" s="356"/>
      <c r="AO106" s="356"/>
      <c r="AP106" s="356"/>
      <c r="AQ106" s="356"/>
      <c r="AR106" s="356"/>
      <c r="AS106" s="356"/>
      <c r="AT106" s="356"/>
      <c r="AU106" s="356"/>
      <c r="AV106" s="356"/>
      <c r="AW106" s="356"/>
      <c r="AX106" s="356"/>
      <c r="AY106" s="357"/>
      <c r="AZ106" s="2560" t="s">
        <v>103</v>
      </c>
      <c r="BA106" s="2537"/>
      <c r="BB106" s="2537"/>
      <c r="BC106" s="2537"/>
      <c r="BD106" s="2561"/>
      <c r="BE106" s="358"/>
      <c r="BF106" s="356"/>
      <c r="BG106" s="356"/>
      <c r="BH106" s="356"/>
      <c r="BI106" s="368"/>
      <c r="BJ106" s="356"/>
      <c r="BK106" s="356"/>
      <c r="BL106" s="356"/>
      <c r="BM106" s="356"/>
      <c r="BN106" s="356"/>
      <c r="BO106" s="356"/>
      <c r="BP106" s="356"/>
      <c r="BQ106" s="356"/>
      <c r="BR106" s="356"/>
      <c r="BS106" s="356"/>
      <c r="BT106" s="356"/>
      <c r="BU106" s="369"/>
      <c r="BV106" s="369"/>
      <c r="BW106" s="369"/>
      <c r="BX106" s="369"/>
      <c r="BY106" s="370"/>
      <c r="BZ106" s="371"/>
      <c r="CA106" s="369"/>
      <c r="CB106" s="369"/>
      <c r="CC106" s="369"/>
      <c r="CD106" s="358" t="s">
        <v>104</v>
      </c>
      <c r="CE106" s="357"/>
      <c r="CF106" s="356"/>
      <c r="CG106" s="356"/>
      <c r="CH106" s="368"/>
      <c r="CI106" s="120"/>
      <c r="CJ106" s="88"/>
      <c r="CK106" s="104"/>
      <c r="CL106" s="355"/>
      <c r="CM106" s="356"/>
      <c r="CN106" s="356"/>
      <c r="CO106" s="356"/>
      <c r="CP106" s="356"/>
      <c r="CQ106" s="356"/>
      <c r="CR106" s="356"/>
      <c r="CS106" s="356" t="s">
        <v>105</v>
      </c>
      <c r="CT106" s="356"/>
      <c r="CU106" s="356"/>
      <c r="CV106" s="357"/>
      <c r="CW106" s="147"/>
      <c r="CX106" s="88"/>
      <c r="CY106" s="88"/>
      <c r="CZ106" s="88"/>
      <c r="DA106" s="88"/>
      <c r="DB106" s="104"/>
      <c r="DC106" s="88"/>
      <c r="DD106" s="88"/>
      <c r="DE106" s="88"/>
      <c r="DF106" s="88"/>
      <c r="DG106" s="188" t="s">
        <v>105</v>
      </c>
      <c r="DH106" s="88"/>
      <c r="DI106" s="88"/>
      <c r="DJ106" s="88"/>
      <c r="DK106" s="88"/>
      <c r="DL106" s="88"/>
      <c r="DM106" s="148" t="s">
        <v>903</v>
      </c>
    </row>
    <row r="107" spans="2:117" ht="12" customHeight="1">
      <c r="B107" s="2619"/>
      <c r="C107" s="2620"/>
      <c r="D107" s="2546" t="s">
        <v>107</v>
      </c>
      <c r="E107" s="2546"/>
      <c r="F107" s="2546"/>
      <c r="G107" s="2546"/>
      <c r="H107" s="2547"/>
      <c r="I107" s="93"/>
      <c r="J107" s="93"/>
      <c r="K107" s="93"/>
      <c r="L107" s="93"/>
      <c r="M107" s="93"/>
      <c r="N107" s="93"/>
      <c r="O107" s="184"/>
      <c r="P107" s="93"/>
      <c r="Q107" s="94"/>
      <c r="R107" s="93"/>
      <c r="S107" s="93"/>
      <c r="T107" s="93"/>
      <c r="U107" s="93"/>
      <c r="V107" s="93"/>
      <c r="W107" s="173"/>
      <c r="X107" s="93"/>
      <c r="Y107" s="93"/>
      <c r="Z107" s="93"/>
      <c r="AA107" s="94"/>
      <c r="AB107" s="93"/>
      <c r="AC107" s="93"/>
      <c r="AD107" s="93"/>
      <c r="AE107" s="102"/>
      <c r="AF107" s="93"/>
      <c r="AG107" s="93"/>
      <c r="AH107" s="93"/>
      <c r="AI107" s="93"/>
      <c r="AJ107" s="2652" t="s">
        <v>102</v>
      </c>
      <c r="AK107" s="2650"/>
      <c r="AL107" s="2650"/>
      <c r="AM107" s="2653"/>
      <c r="AN107" s="360"/>
      <c r="AO107" s="360"/>
      <c r="AP107" s="360"/>
      <c r="AQ107" s="360"/>
      <c r="AR107" s="360"/>
      <c r="AS107" s="360"/>
      <c r="AT107" s="360"/>
      <c r="AU107" s="360"/>
      <c r="AV107" s="360"/>
      <c r="AW107" s="360"/>
      <c r="AX107" s="360"/>
      <c r="AY107" s="361"/>
      <c r="AZ107" s="2649" t="s">
        <v>103</v>
      </c>
      <c r="BA107" s="2650"/>
      <c r="BB107" s="2650"/>
      <c r="BC107" s="2650"/>
      <c r="BD107" s="2651"/>
      <c r="BE107" s="362"/>
      <c r="BF107" s="360"/>
      <c r="BG107" s="360"/>
      <c r="BH107" s="360"/>
      <c r="BI107" s="363"/>
      <c r="BJ107" s="360"/>
      <c r="BK107" s="360"/>
      <c r="BL107" s="360"/>
      <c r="BM107" s="360"/>
      <c r="BN107" s="360"/>
      <c r="BO107" s="360"/>
      <c r="BP107" s="360"/>
      <c r="BQ107" s="360"/>
      <c r="BR107" s="360"/>
      <c r="BS107" s="360"/>
      <c r="BT107" s="360"/>
      <c r="BU107" s="364"/>
      <c r="BV107" s="364"/>
      <c r="BW107" s="364"/>
      <c r="BX107" s="364"/>
      <c r="BY107" s="365"/>
      <c r="BZ107" s="366"/>
      <c r="CA107" s="364"/>
      <c r="CB107" s="364"/>
      <c r="CC107" s="364"/>
      <c r="CD107" s="362" t="s">
        <v>104</v>
      </c>
      <c r="CE107" s="361"/>
      <c r="CF107" s="360"/>
      <c r="CG107" s="360"/>
      <c r="CH107" s="363"/>
      <c r="CI107" s="102"/>
      <c r="CJ107" s="93"/>
      <c r="CK107" s="94"/>
      <c r="CL107" s="367"/>
      <c r="CM107" s="360"/>
      <c r="CN107" s="360"/>
      <c r="CO107" s="360"/>
      <c r="CP107" s="360"/>
      <c r="CQ107" s="360"/>
      <c r="CR107" s="360"/>
      <c r="CS107" s="360" t="s">
        <v>105</v>
      </c>
      <c r="CT107" s="360"/>
      <c r="CU107" s="360"/>
      <c r="CV107" s="361"/>
      <c r="CW107" s="362"/>
      <c r="CX107" s="360"/>
      <c r="CY107" s="360"/>
      <c r="CZ107" s="360"/>
      <c r="DA107" s="360"/>
      <c r="DB107" s="372" t="s">
        <v>105</v>
      </c>
      <c r="DC107" s="93"/>
      <c r="DD107" s="93"/>
      <c r="DE107" s="93"/>
      <c r="DF107" s="93"/>
      <c r="DG107" s="94"/>
      <c r="DH107" s="93"/>
      <c r="DI107" s="93"/>
      <c r="DJ107" s="93"/>
      <c r="DK107" s="93"/>
      <c r="DL107" s="93"/>
      <c r="DM107" s="96"/>
    </row>
    <row r="108" spans="2:117" ht="12" customHeight="1">
      <c r="B108" s="2621"/>
      <c r="C108" s="2622"/>
      <c r="D108" s="2549"/>
      <c r="E108" s="2549"/>
      <c r="F108" s="2549"/>
      <c r="G108" s="2549"/>
      <c r="H108" s="2550"/>
      <c r="I108" s="88"/>
      <c r="J108" s="88"/>
      <c r="K108" s="88"/>
      <c r="L108" s="88"/>
      <c r="M108" s="88"/>
      <c r="N108" s="187" t="s">
        <v>105</v>
      </c>
      <c r="O108" s="347"/>
      <c r="P108" s="88"/>
      <c r="Q108" s="104"/>
      <c r="R108" s="88"/>
      <c r="S108" s="88"/>
      <c r="T108" s="88"/>
      <c r="U108" s="88"/>
      <c r="V108" s="187" t="s">
        <v>105</v>
      </c>
      <c r="W108" s="147"/>
      <c r="X108" s="88"/>
      <c r="Y108" s="88"/>
      <c r="Z108" s="88"/>
      <c r="AA108" s="188" t="s">
        <v>105</v>
      </c>
      <c r="AB108" s="88"/>
      <c r="AC108" s="88"/>
      <c r="AD108" s="88"/>
      <c r="AE108" s="120"/>
      <c r="AF108" s="88"/>
      <c r="AG108" s="88"/>
      <c r="AH108" s="88"/>
      <c r="AI108" s="88"/>
      <c r="AJ108" s="2670" t="s">
        <v>106</v>
      </c>
      <c r="AK108" s="2537"/>
      <c r="AL108" s="2537"/>
      <c r="AM108" s="2538"/>
      <c r="AN108" s="356"/>
      <c r="AO108" s="356"/>
      <c r="AP108" s="356"/>
      <c r="AQ108" s="356"/>
      <c r="AR108" s="356"/>
      <c r="AS108" s="356"/>
      <c r="AT108" s="356"/>
      <c r="AU108" s="356"/>
      <c r="AV108" s="356"/>
      <c r="AW108" s="356"/>
      <c r="AX108" s="356"/>
      <c r="AY108" s="357"/>
      <c r="AZ108" s="2560" t="s">
        <v>103</v>
      </c>
      <c r="BA108" s="2537"/>
      <c r="BB108" s="2537"/>
      <c r="BC108" s="2537"/>
      <c r="BD108" s="2561"/>
      <c r="BE108" s="358"/>
      <c r="BF108" s="356"/>
      <c r="BG108" s="356"/>
      <c r="BH108" s="356"/>
      <c r="BI108" s="368"/>
      <c r="BJ108" s="356"/>
      <c r="BK108" s="356"/>
      <c r="BL108" s="356"/>
      <c r="BM108" s="356"/>
      <c r="BN108" s="356"/>
      <c r="BO108" s="356"/>
      <c r="BP108" s="356"/>
      <c r="BQ108" s="356"/>
      <c r="BR108" s="356"/>
      <c r="BS108" s="356"/>
      <c r="BT108" s="356"/>
      <c r="BU108" s="369"/>
      <c r="BV108" s="369"/>
      <c r="BW108" s="369"/>
      <c r="BX108" s="369"/>
      <c r="BY108" s="370"/>
      <c r="BZ108" s="371"/>
      <c r="CA108" s="369"/>
      <c r="CB108" s="369"/>
      <c r="CC108" s="369"/>
      <c r="CD108" s="358" t="s">
        <v>104</v>
      </c>
      <c r="CE108" s="357"/>
      <c r="CF108" s="356"/>
      <c r="CG108" s="356"/>
      <c r="CH108" s="368"/>
      <c r="CI108" s="120"/>
      <c r="CJ108" s="88"/>
      <c r="CK108" s="104"/>
      <c r="CL108" s="355"/>
      <c r="CM108" s="356"/>
      <c r="CN108" s="356"/>
      <c r="CO108" s="356"/>
      <c r="CP108" s="356"/>
      <c r="CQ108" s="356"/>
      <c r="CR108" s="356"/>
      <c r="CS108" s="356" t="s">
        <v>105</v>
      </c>
      <c r="CT108" s="356"/>
      <c r="CU108" s="356"/>
      <c r="CV108" s="357"/>
      <c r="CW108" s="358"/>
      <c r="CX108" s="356"/>
      <c r="CY108" s="356"/>
      <c r="CZ108" s="356"/>
      <c r="DA108" s="356"/>
      <c r="DB108" s="359" t="s">
        <v>105</v>
      </c>
      <c r="DC108" s="88"/>
      <c r="DD108" s="88"/>
      <c r="DE108" s="88"/>
      <c r="DF108" s="88"/>
      <c r="DG108" s="188" t="s">
        <v>105</v>
      </c>
      <c r="DH108" s="88"/>
      <c r="DI108" s="88"/>
      <c r="DJ108" s="88"/>
      <c r="DK108" s="88"/>
      <c r="DL108" s="88"/>
      <c r="DM108" s="148" t="s">
        <v>903</v>
      </c>
    </row>
    <row r="109" spans="2:117" ht="12" customHeight="1">
      <c r="B109" s="2562" t="s">
        <v>472</v>
      </c>
      <c r="C109" s="2563"/>
      <c r="D109" s="2571" t="s">
        <v>448</v>
      </c>
      <c r="E109" s="2572"/>
      <c r="F109" s="2572"/>
      <c r="G109" s="2572"/>
      <c r="H109" s="2573"/>
      <c r="I109" s="93"/>
      <c r="J109" s="93"/>
      <c r="K109" s="93"/>
      <c r="L109" s="93"/>
      <c r="M109" s="93"/>
      <c r="N109" s="93"/>
      <c r="O109" s="184"/>
      <c r="P109" s="93"/>
      <c r="Q109" s="94"/>
      <c r="R109" s="93"/>
      <c r="S109" s="93"/>
      <c r="T109" s="93"/>
      <c r="U109" s="93"/>
      <c r="V109" s="93"/>
      <c r="W109" s="173"/>
      <c r="X109" s="93"/>
      <c r="Y109" s="93"/>
      <c r="Z109" s="93"/>
      <c r="AA109" s="94"/>
      <c r="AB109" s="93"/>
      <c r="AC109" s="93"/>
      <c r="AD109" s="93"/>
      <c r="AE109" s="102"/>
      <c r="AF109" s="93"/>
      <c r="AG109" s="93"/>
      <c r="AH109" s="93"/>
      <c r="AI109" s="185"/>
      <c r="AJ109" s="2555" t="s">
        <v>102</v>
      </c>
      <c r="AK109" s="2556"/>
      <c r="AL109" s="2556"/>
      <c r="AM109" s="2557"/>
      <c r="AN109" s="373"/>
      <c r="AO109" s="373"/>
      <c r="AP109" s="373"/>
      <c r="AQ109" s="373"/>
      <c r="AR109" s="373"/>
      <c r="AS109" s="373"/>
      <c r="AT109" s="373"/>
      <c r="AU109" s="373"/>
      <c r="AV109" s="373"/>
      <c r="AW109" s="373"/>
      <c r="AX109" s="373"/>
      <c r="AY109" s="374"/>
      <c r="AZ109" s="2558" t="s">
        <v>103</v>
      </c>
      <c r="BA109" s="2556"/>
      <c r="BB109" s="2556"/>
      <c r="BC109" s="2556"/>
      <c r="BD109" s="2559"/>
      <c r="BE109" s="375"/>
      <c r="BF109" s="373"/>
      <c r="BG109" s="373"/>
      <c r="BH109" s="373"/>
      <c r="BI109" s="376"/>
      <c r="BJ109" s="373"/>
      <c r="BK109" s="373"/>
      <c r="BL109" s="373"/>
      <c r="BM109" s="373"/>
      <c r="BN109" s="373"/>
      <c r="BO109" s="373"/>
      <c r="BP109" s="373"/>
      <c r="BQ109" s="373"/>
      <c r="BR109" s="373"/>
      <c r="BS109" s="373"/>
      <c r="BT109" s="373"/>
      <c r="BU109" s="377"/>
      <c r="BV109" s="377"/>
      <c r="BW109" s="377"/>
      <c r="BX109" s="377"/>
      <c r="BY109" s="378"/>
      <c r="BZ109" s="379"/>
      <c r="CA109" s="377"/>
      <c r="CB109" s="377"/>
      <c r="CC109" s="377"/>
      <c r="CD109" s="375" t="s">
        <v>104</v>
      </c>
      <c r="CE109" s="374"/>
      <c r="CF109" s="373"/>
      <c r="CG109" s="373"/>
      <c r="CH109" s="376"/>
      <c r="CI109" s="109"/>
      <c r="CJ109" s="92"/>
      <c r="CK109" s="100"/>
      <c r="CL109" s="367"/>
      <c r="CM109" s="360"/>
      <c r="CN109" s="360"/>
      <c r="CO109" s="360"/>
      <c r="CP109" s="360"/>
      <c r="CQ109" s="360"/>
      <c r="CR109" s="360"/>
      <c r="CS109" s="360" t="s">
        <v>105</v>
      </c>
      <c r="CT109" s="360"/>
      <c r="CU109" s="360"/>
      <c r="CV109" s="361"/>
      <c r="CW109" s="189"/>
      <c r="CX109" s="92"/>
      <c r="CY109" s="92"/>
      <c r="CZ109" s="92"/>
      <c r="DA109" s="92"/>
      <c r="DB109" s="100"/>
      <c r="DC109" s="93"/>
      <c r="DD109" s="93"/>
      <c r="DE109" s="93"/>
      <c r="DF109" s="93"/>
      <c r="DG109" s="94"/>
      <c r="DH109" s="93"/>
      <c r="DI109" s="93"/>
      <c r="DJ109" s="93"/>
      <c r="DK109" s="93"/>
      <c r="DL109" s="93"/>
      <c r="DM109" s="96"/>
    </row>
    <row r="110" spans="2:117" ht="12" customHeight="1">
      <c r="B110" s="2564"/>
      <c r="C110" s="2565"/>
      <c r="D110" s="2574"/>
      <c r="E110" s="2575"/>
      <c r="F110" s="2575"/>
      <c r="G110" s="2575"/>
      <c r="H110" s="2576"/>
      <c r="I110" s="88"/>
      <c r="J110" s="88"/>
      <c r="K110" s="88"/>
      <c r="L110" s="88"/>
      <c r="M110" s="88"/>
      <c r="N110" s="187" t="s">
        <v>105</v>
      </c>
      <c r="O110" s="347"/>
      <c r="P110" s="88"/>
      <c r="Q110" s="104"/>
      <c r="R110" s="88"/>
      <c r="S110" s="88"/>
      <c r="T110" s="88"/>
      <c r="U110" s="88"/>
      <c r="V110" s="187"/>
      <c r="W110" s="147"/>
      <c r="X110" s="88"/>
      <c r="Y110" s="88"/>
      <c r="Z110" s="88"/>
      <c r="AA110" s="188"/>
      <c r="AB110" s="88"/>
      <c r="AC110" s="88"/>
      <c r="AD110" s="88"/>
      <c r="AE110" s="120"/>
      <c r="AF110" s="88"/>
      <c r="AG110" s="88"/>
      <c r="AH110" s="88"/>
      <c r="AI110" s="190" t="s">
        <v>105</v>
      </c>
      <c r="AJ110" s="2536" t="s">
        <v>106</v>
      </c>
      <c r="AK110" s="2537"/>
      <c r="AL110" s="2537"/>
      <c r="AM110" s="2538"/>
      <c r="AN110" s="356"/>
      <c r="AO110" s="356"/>
      <c r="AP110" s="356"/>
      <c r="AQ110" s="356"/>
      <c r="AR110" s="356"/>
      <c r="AS110" s="356"/>
      <c r="AT110" s="356"/>
      <c r="AU110" s="356"/>
      <c r="AV110" s="356"/>
      <c r="AW110" s="356"/>
      <c r="AX110" s="356"/>
      <c r="AY110" s="357"/>
      <c r="AZ110" s="2560" t="s">
        <v>103</v>
      </c>
      <c r="BA110" s="2537"/>
      <c r="BB110" s="2537"/>
      <c r="BC110" s="2537"/>
      <c r="BD110" s="2561"/>
      <c r="BE110" s="358"/>
      <c r="BF110" s="356"/>
      <c r="BG110" s="356"/>
      <c r="BH110" s="356"/>
      <c r="BI110" s="368"/>
      <c r="BJ110" s="356"/>
      <c r="BK110" s="356"/>
      <c r="BL110" s="356"/>
      <c r="BM110" s="356"/>
      <c r="BN110" s="356"/>
      <c r="BO110" s="356"/>
      <c r="BP110" s="356"/>
      <c r="BQ110" s="356"/>
      <c r="BR110" s="356"/>
      <c r="BS110" s="356"/>
      <c r="BT110" s="356"/>
      <c r="BU110" s="369"/>
      <c r="BV110" s="369"/>
      <c r="BW110" s="369"/>
      <c r="BX110" s="369"/>
      <c r="BY110" s="370"/>
      <c r="BZ110" s="371"/>
      <c r="CA110" s="369"/>
      <c r="CB110" s="369"/>
      <c r="CC110" s="369"/>
      <c r="CD110" s="358" t="s">
        <v>104</v>
      </c>
      <c r="CE110" s="357"/>
      <c r="CF110" s="356"/>
      <c r="CG110" s="356"/>
      <c r="CH110" s="368"/>
      <c r="CI110" s="120"/>
      <c r="CJ110" s="88"/>
      <c r="CK110" s="104"/>
      <c r="CL110" s="355"/>
      <c r="CM110" s="356"/>
      <c r="CN110" s="356"/>
      <c r="CO110" s="356"/>
      <c r="CP110" s="356"/>
      <c r="CQ110" s="356"/>
      <c r="CR110" s="356"/>
      <c r="CS110" s="356" t="s">
        <v>105</v>
      </c>
      <c r="CT110" s="356"/>
      <c r="CU110" s="356"/>
      <c r="CV110" s="357"/>
      <c r="CW110" s="147"/>
      <c r="CX110" s="88"/>
      <c r="CY110" s="88"/>
      <c r="CZ110" s="88"/>
      <c r="DA110" s="88"/>
      <c r="DB110" s="104"/>
      <c r="DC110" s="88"/>
      <c r="DD110" s="88"/>
      <c r="DE110" s="88"/>
      <c r="DF110" s="88"/>
      <c r="DG110" s="188" t="s">
        <v>105</v>
      </c>
      <c r="DH110" s="88"/>
      <c r="DI110" s="88"/>
      <c r="DJ110" s="88"/>
      <c r="DK110" s="88"/>
      <c r="DL110" s="88"/>
      <c r="DM110" s="148" t="s">
        <v>903</v>
      </c>
    </row>
    <row r="111" spans="2:117" ht="12" customHeight="1">
      <c r="B111" s="2564"/>
      <c r="C111" s="2565"/>
      <c r="D111" s="2545" t="s">
        <v>473</v>
      </c>
      <c r="E111" s="2546"/>
      <c r="F111" s="2546"/>
      <c r="G111" s="2546"/>
      <c r="H111" s="2547"/>
      <c r="I111" s="93"/>
      <c r="J111" s="93"/>
      <c r="K111" s="93"/>
      <c r="L111" s="93"/>
      <c r="M111" s="93"/>
      <c r="N111" s="93"/>
      <c r="O111" s="184"/>
      <c r="P111" s="93"/>
      <c r="Q111" s="94"/>
      <c r="R111" s="93"/>
      <c r="S111" s="93"/>
      <c r="T111" s="93"/>
      <c r="U111" s="93"/>
      <c r="V111" s="93"/>
      <c r="W111" s="173"/>
      <c r="X111" s="93"/>
      <c r="Y111" s="93"/>
      <c r="Z111" s="93"/>
      <c r="AA111" s="94"/>
      <c r="AB111" s="93"/>
      <c r="AC111" s="93"/>
      <c r="AD111" s="93"/>
      <c r="AE111" s="102"/>
      <c r="AF111" s="93"/>
      <c r="AG111" s="93"/>
      <c r="AH111" s="93"/>
      <c r="AI111" s="185"/>
      <c r="AJ111" s="2555" t="s">
        <v>102</v>
      </c>
      <c r="AK111" s="2556"/>
      <c r="AL111" s="2556"/>
      <c r="AM111" s="2557"/>
      <c r="AN111" s="373"/>
      <c r="AO111" s="373"/>
      <c r="AP111" s="373"/>
      <c r="AQ111" s="373"/>
      <c r="AR111" s="373"/>
      <c r="AS111" s="373"/>
      <c r="AT111" s="373"/>
      <c r="AU111" s="373"/>
      <c r="AV111" s="373"/>
      <c r="AW111" s="373"/>
      <c r="AX111" s="373"/>
      <c r="AY111" s="374"/>
      <c r="AZ111" s="2558" t="s">
        <v>103</v>
      </c>
      <c r="BA111" s="2556"/>
      <c r="BB111" s="2556"/>
      <c r="BC111" s="2556"/>
      <c r="BD111" s="2559"/>
      <c r="BE111" s="375"/>
      <c r="BF111" s="373"/>
      <c r="BG111" s="373"/>
      <c r="BH111" s="373"/>
      <c r="BI111" s="376"/>
      <c r="BJ111" s="373"/>
      <c r="BK111" s="373"/>
      <c r="BL111" s="373"/>
      <c r="BM111" s="373"/>
      <c r="BN111" s="373"/>
      <c r="BO111" s="373"/>
      <c r="BP111" s="373"/>
      <c r="BQ111" s="373"/>
      <c r="BR111" s="373"/>
      <c r="BS111" s="373"/>
      <c r="BT111" s="373"/>
      <c r="BU111" s="377"/>
      <c r="BV111" s="377"/>
      <c r="BW111" s="377"/>
      <c r="BX111" s="377"/>
      <c r="BY111" s="378"/>
      <c r="BZ111" s="379"/>
      <c r="CA111" s="377"/>
      <c r="CB111" s="377"/>
      <c r="CC111" s="377"/>
      <c r="CD111" s="375" t="s">
        <v>104</v>
      </c>
      <c r="CE111" s="374"/>
      <c r="CF111" s="373"/>
      <c r="CG111" s="373"/>
      <c r="CH111" s="376"/>
      <c r="CI111" s="102"/>
      <c r="CJ111" s="93"/>
      <c r="CK111" s="94"/>
      <c r="CL111" s="367"/>
      <c r="CM111" s="360"/>
      <c r="CN111" s="360"/>
      <c r="CO111" s="360"/>
      <c r="CP111" s="360"/>
      <c r="CQ111" s="360"/>
      <c r="CR111" s="360"/>
      <c r="CS111" s="360" t="s">
        <v>105</v>
      </c>
      <c r="CT111" s="360"/>
      <c r="CU111" s="360"/>
      <c r="CV111" s="361"/>
      <c r="CW111" s="189"/>
      <c r="CX111" s="92"/>
      <c r="CY111" s="92"/>
      <c r="CZ111" s="92"/>
      <c r="DA111" s="92"/>
      <c r="DB111" s="100"/>
      <c r="DC111" s="93"/>
      <c r="DD111" s="93"/>
      <c r="DE111" s="93"/>
      <c r="DF111" s="93"/>
      <c r="DG111" s="94"/>
      <c r="DH111" s="93"/>
      <c r="DI111" s="93"/>
      <c r="DJ111" s="93"/>
      <c r="DK111" s="93"/>
      <c r="DL111" s="93"/>
      <c r="DM111" s="96"/>
    </row>
    <row r="112" spans="2:117" ht="12" customHeight="1">
      <c r="B112" s="2564"/>
      <c r="C112" s="2565"/>
      <c r="D112" s="2548"/>
      <c r="E112" s="2549"/>
      <c r="F112" s="2549"/>
      <c r="G112" s="2549"/>
      <c r="H112" s="2550"/>
      <c r="I112" s="88"/>
      <c r="J112" s="88"/>
      <c r="K112" s="88"/>
      <c r="L112" s="88"/>
      <c r="M112" s="88"/>
      <c r="N112" s="187" t="s">
        <v>105</v>
      </c>
      <c r="O112" s="347"/>
      <c r="P112" s="88"/>
      <c r="Q112" s="104"/>
      <c r="R112" s="88"/>
      <c r="S112" s="88"/>
      <c r="T112" s="88"/>
      <c r="U112" s="88"/>
      <c r="V112" s="187" t="s">
        <v>105</v>
      </c>
      <c r="W112" s="147"/>
      <c r="X112" s="88"/>
      <c r="Y112" s="88"/>
      <c r="Z112" s="88"/>
      <c r="AA112" s="188" t="s">
        <v>105</v>
      </c>
      <c r="AB112" s="88"/>
      <c r="AC112" s="88"/>
      <c r="AD112" s="88"/>
      <c r="AE112" s="120"/>
      <c r="AF112" s="88"/>
      <c r="AG112" s="88"/>
      <c r="AH112" s="88"/>
      <c r="AI112" s="190" t="s">
        <v>105</v>
      </c>
      <c r="AJ112" s="2536" t="s">
        <v>106</v>
      </c>
      <c r="AK112" s="2537"/>
      <c r="AL112" s="2537"/>
      <c r="AM112" s="2538"/>
      <c r="AN112" s="356"/>
      <c r="AO112" s="356"/>
      <c r="AP112" s="356"/>
      <c r="AQ112" s="356"/>
      <c r="AR112" s="356"/>
      <c r="AS112" s="356"/>
      <c r="AT112" s="356"/>
      <c r="AU112" s="356"/>
      <c r="AV112" s="356"/>
      <c r="AW112" s="356"/>
      <c r="AX112" s="356"/>
      <c r="AY112" s="357"/>
      <c r="AZ112" s="2560" t="s">
        <v>103</v>
      </c>
      <c r="BA112" s="2537"/>
      <c r="BB112" s="2537"/>
      <c r="BC112" s="2537"/>
      <c r="BD112" s="2561"/>
      <c r="BE112" s="358"/>
      <c r="BF112" s="356"/>
      <c r="BG112" s="356"/>
      <c r="BH112" s="356"/>
      <c r="BI112" s="368"/>
      <c r="BJ112" s="356"/>
      <c r="BK112" s="356"/>
      <c r="BL112" s="356"/>
      <c r="BM112" s="356"/>
      <c r="BN112" s="356"/>
      <c r="BO112" s="356"/>
      <c r="BP112" s="356"/>
      <c r="BQ112" s="356"/>
      <c r="BR112" s="356"/>
      <c r="BS112" s="356"/>
      <c r="BT112" s="356"/>
      <c r="BU112" s="369"/>
      <c r="BV112" s="369"/>
      <c r="BW112" s="369"/>
      <c r="BX112" s="369"/>
      <c r="BY112" s="370"/>
      <c r="BZ112" s="371"/>
      <c r="CA112" s="369"/>
      <c r="CB112" s="369"/>
      <c r="CC112" s="369"/>
      <c r="CD112" s="358" t="s">
        <v>104</v>
      </c>
      <c r="CE112" s="357"/>
      <c r="CF112" s="356"/>
      <c r="CG112" s="356"/>
      <c r="CH112" s="368"/>
      <c r="CI112" s="120"/>
      <c r="CJ112" s="88"/>
      <c r="CK112" s="104"/>
      <c r="CL112" s="355"/>
      <c r="CM112" s="356"/>
      <c r="CN112" s="356"/>
      <c r="CO112" s="356"/>
      <c r="CP112" s="356"/>
      <c r="CQ112" s="356"/>
      <c r="CR112" s="356"/>
      <c r="CS112" s="356" t="s">
        <v>105</v>
      </c>
      <c r="CT112" s="356"/>
      <c r="CU112" s="356"/>
      <c r="CV112" s="357"/>
      <c r="CW112" s="147"/>
      <c r="CX112" s="88"/>
      <c r="CY112" s="88"/>
      <c r="CZ112" s="88"/>
      <c r="DA112" s="88"/>
      <c r="DB112" s="104"/>
      <c r="DC112" s="88"/>
      <c r="DD112" s="88"/>
      <c r="DE112" s="88"/>
      <c r="DF112" s="88"/>
      <c r="DG112" s="188" t="s">
        <v>105</v>
      </c>
      <c r="DH112" s="88"/>
      <c r="DI112" s="88"/>
      <c r="DJ112" s="88"/>
      <c r="DK112" s="88"/>
      <c r="DL112" s="88"/>
      <c r="DM112" s="148" t="s">
        <v>903</v>
      </c>
    </row>
    <row r="113" spans="2:117" ht="12" customHeight="1">
      <c r="B113" s="2564"/>
      <c r="C113" s="2565"/>
      <c r="D113" s="2528" t="s">
        <v>108</v>
      </c>
      <c r="E113" s="2529"/>
      <c r="F113" s="2529"/>
      <c r="G113" s="2529"/>
      <c r="H113" s="2530"/>
      <c r="I113" s="93"/>
      <c r="J113" s="93"/>
      <c r="K113" s="93"/>
      <c r="L113" s="93"/>
      <c r="M113" s="93"/>
      <c r="N113" s="93"/>
      <c r="O113" s="184"/>
      <c r="P113" s="93"/>
      <c r="Q113" s="94"/>
      <c r="R113" s="93"/>
      <c r="S113" s="93"/>
      <c r="T113" s="93"/>
      <c r="U113" s="93"/>
      <c r="V113" s="93"/>
      <c r="W113" s="173"/>
      <c r="X113" s="93"/>
      <c r="Y113" s="93"/>
      <c r="Z113" s="93"/>
      <c r="AA113" s="94"/>
      <c r="AB113" s="93"/>
      <c r="AC113" s="93"/>
      <c r="AD113" s="93"/>
      <c r="AE113" s="102"/>
      <c r="AF113" s="93"/>
      <c r="AG113" s="93"/>
      <c r="AH113" s="93"/>
      <c r="AI113" s="185"/>
      <c r="AJ113" s="2555" t="s">
        <v>102</v>
      </c>
      <c r="AK113" s="2556"/>
      <c r="AL113" s="2556"/>
      <c r="AM113" s="2557"/>
      <c r="AN113" s="373"/>
      <c r="AO113" s="373"/>
      <c r="AP113" s="373"/>
      <c r="AQ113" s="373"/>
      <c r="AR113" s="373"/>
      <c r="AS113" s="373"/>
      <c r="AT113" s="373"/>
      <c r="AU113" s="373"/>
      <c r="AV113" s="373"/>
      <c r="AW113" s="373"/>
      <c r="AX113" s="373"/>
      <c r="AY113" s="374"/>
      <c r="AZ113" s="2558" t="s">
        <v>103</v>
      </c>
      <c r="BA113" s="2556"/>
      <c r="BB113" s="2556"/>
      <c r="BC113" s="2556"/>
      <c r="BD113" s="2559"/>
      <c r="BE113" s="375"/>
      <c r="BF113" s="373"/>
      <c r="BG113" s="373"/>
      <c r="BH113" s="373"/>
      <c r="BI113" s="376"/>
      <c r="BJ113" s="373"/>
      <c r="BK113" s="373"/>
      <c r="BL113" s="373"/>
      <c r="BM113" s="373"/>
      <c r="BN113" s="373"/>
      <c r="BO113" s="373"/>
      <c r="BP113" s="373"/>
      <c r="BQ113" s="373"/>
      <c r="BR113" s="373"/>
      <c r="BS113" s="373"/>
      <c r="BT113" s="373"/>
      <c r="BU113" s="377"/>
      <c r="BV113" s="377"/>
      <c r="BW113" s="377"/>
      <c r="BX113" s="377"/>
      <c r="BY113" s="378"/>
      <c r="BZ113" s="379"/>
      <c r="CA113" s="377"/>
      <c r="CB113" s="377"/>
      <c r="CC113" s="377"/>
      <c r="CD113" s="375" t="s">
        <v>104</v>
      </c>
      <c r="CE113" s="374"/>
      <c r="CF113" s="373"/>
      <c r="CG113" s="373"/>
      <c r="CH113" s="376"/>
      <c r="CI113" s="102"/>
      <c r="CJ113" s="93"/>
      <c r="CK113" s="94"/>
      <c r="CL113" s="367"/>
      <c r="CM113" s="360"/>
      <c r="CN113" s="360"/>
      <c r="CO113" s="360"/>
      <c r="CP113" s="360"/>
      <c r="CQ113" s="360"/>
      <c r="CR113" s="360"/>
      <c r="CS113" s="360" t="s">
        <v>105</v>
      </c>
      <c r="CT113" s="360"/>
      <c r="CU113" s="360"/>
      <c r="CV113" s="361"/>
      <c r="CW113" s="362"/>
      <c r="CX113" s="360"/>
      <c r="CY113" s="360"/>
      <c r="CZ113" s="360"/>
      <c r="DA113" s="360"/>
      <c r="DB113" s="372" t="s">
        <v>105</v>
      </c>
      <c r="DC113" s="93"/>
      <c r="DD113" s="93"/>
      <c r="DE113" s="93"/>
      <c r="DF113" s="93"/>
      <c r="DG113" s="94"/>
      <c r="DH113" s="93"/>
      <c r="DI113" s="93"/>
      <c r="DJ113" s="93"/>
      <c r="DK113" s="93"/>
      <c r="DL113" s="93"/>
      <c r="DM113" s="96"/>
    </row>
    <row r="114" spans="2:117" ht="12" customHeight="1">
      <c r="B114" s="2564"/>
      <c r="C114" s="2565"/>
      <c r="D114" s="2568"/>
      <c r="E114" s="2569"/>
      <c r="F114" s="2569"/>
      <c r="G114" s="2569"/>
      <c r="H114" s="2570"/>
      <c r="I114" s="88"/>
      <c r="J114" s="88"/>
      <c r="K114" s="88"/>
      <c r="L114" s="88"/>
      <c r="M114" s="88"/>
      <c r="N114" s="187" t="s">
        <v>105</v>
      </c>
      <c r="O114" s="347"/>
      <c r="P114" s="88"/>
      <c r="Q114" s="104"/>
      <c r="R114" s="88"/>
      <c r="S114" s="88"/>
      <c r="T114" s="88"/>
      <c r="U114" s="88"/>
      <c r="V114" s="187" t="s">
        <v>105</v>
      </c>
      <c r="W114" s="147"/>
      <c r="X114" s="88"/>
      <c r="Y114" s="88"/>
      <c r="Z114" s="88"/>
      <c r="AA114" s="188" t="s">
        <v>105</v>
      </c>
      <c r="AB114" s="88"/>
      <c r="AC114" s="88"/>
      <c r="AD114" s="88"/>
      <c r="AE114" s="120"/>
      <c r="AF114" s="88"/>
      <c r="AG114" s="88"/>
      <c r="AH114" s="88"/>
      <c r="AI114" s="190" t="s">
        <v>105</v>
      </c>
      <c r="AJ114" s="2536" t="s">
        <v>106</v>
      </c>
      <c r="AK114" s="2537"/>
      <c r="AL114" s="2537"/>
      <c r="AM114" s="2538"/>
      <c r="AN114" s="356"/>
      <c r="AO114" s="356"/>
      <c r="AP114" s="356"/>
      <c r="AQ114" s="356"/>
      <c r="AR114" s="356"/>
      <c r="AS114" s="356"/>
      <c r="AT114" s="356"/>
      <c r="AU114" s="356"/>
      <c r="AV114" s="356"/>
      <c r="AW114" s="356"/>
      <c r="AX114" s="356"/>
      <c r="AY114" s="357"/>
      <c r="AZ114" s="2560" t="s">
        <v>103</v>
      </c>
      <c r="BA114" s="2537"/>
      <c r="BB114" s="2537"/>
      <c r="BC114" s="2537"/>
      <c r="BD114" s="2561"/>
      <c r="BE114" s="358"/>
      <c r="BF114" s="356"/>
      <c r="BG114" s="356"/>
      <c r="BH114" s="356"/>
      <c r="BI114" s="368"/>
      <c r="BJ114" s="356"/>
      <c r="BK114" s="356"/>
      <c r="BL114" s="356"/>
      <c r="BM114" s="356"/>
      <c r="BN114" s="356"/>
      <c r="BO114" s="356"/>
      <c r="BP114" s="356"/>
      <c r="BQ114" s="356"/>
      <c r="BR114" s="356"/>
      <c r="BS114" s="356"/>
      <c r="BT114" s="356"/>
      <c r="BU114" s="369"/>
      <c r="BV114" s="369"/>
      <c r="BW114" s="369"/>
      <c r="BX114" s="369"/>
      <c r="BY114" s="370"/>
      <c r="BZ114" s="371"/>
      <c r="CA114" s="369"/>
      <c r="CB114" s="369"/>
      <c r="CC114" s="369"/>
      <c r="CD114" s="358" t="s">
        <v>104</v>
      </c>
      <c r="CE114" s="357"/>
      <c r="CF114" s="356"/>
      <c r="CG114" s="356"/>
      <c r="CH114" s="368"/>
      <c r="CI114" s="120"/>
      <c r="CJ114" s="88"/>
      <c r="CK114" s="104"/>
      <c r="CL114" s="355"/>
      <c r="CM114" s="356"/>
      <c r="CN114" s="356"/>
      <c r="CO114" s="356"/>
      <c r="CP114" s="356"/>
      <c r="CQ114" s="356"/>
      <c r="CR114" s="356"/>
      <c r="CS114" s="356" t="s">
        <v>105</v>
      </c>
      <c r="CT114" s="356"/>
      <c r="CU114" s="356"/>
      <c r="CV114" s="357"/>
      <c r="CW114" s="358"/>
      <c r="CX114" s="356"/>
      <c r="CY114" s="356"/>
      <c r="CZ114" s="356"/>
      <c r="DA114" s="356"/>
      <c r="DB114" s="359" t="s">
        <v>105</v>
      </c>
      <c r="DC114" s="88"/>
      <c r="DD114" s="88"/>
      <c r="DE114" s="88"/>
      <c r="DF114" s="88"/>
      <c r="DG114" s="188" t="s">
        <v>105</v>
      </c>
      <c r="DH114" s="88"/>
      <c r="DI114" s="88"/>
      <c r="DJ114" s="88"/>
      <c r="DK114" s="88"/>
      <c r="DL114" s="88"/>
      <c r="DM114" s="148" t="s">
        <v>903</v>
      </c>
    </row>
    <row r="115" spans="2:117" ht="12" customHeight="1">
      <c r="B115" s="2564"/>
      <c r="C115" s="2565"/>
      <c r="D115" s="2571" t="s">
        <v>109</v>
      </c>
      <c r="E115" s="2572"/>
      <c r="F115" s="2572"/>
      <c r="G115" s="2572"/>
      <c r="H115" s="2573"/>
      <c r="I115" s="93"/>
      <c r="J115" s="93"/>
      <c r="K115" s="93"/>
      <c r="L115" s="93"/>
      <c r="M115" s="93"/>
      <c r="N115" s="93"/>
      <c r="O115" s="184"/>
      <c r="P115" s="93"/>
      <c r="Q115" s="94"/>
      <c r="R115" s="93"/>
      <c r="S115" s="93"/>
      <c r="T115" s="93"/>
      <c r="U115" s="93"/>
      <c r="V115" s="93"/>
      <c r="W115" s="173"/>
      <c r="X115" s="93"/>
      <c r="Y115" s="93"/>
      <c r="Z115" s="93"/>
      <c r="AA115" s="94"/>
      <c r="AB115" s="93"/>
      <c r="AC115" s="93"/>
      <c r="AD115" s="93"/>
      <c r="AE115" s="102"/>
      <c r="AF115" s="93"/>
      <c r="AG115" s="93"/>
      <c r="AH115" s="93"/>
      <c r="AI115" s="185"/>
      <c r="AJ115" s="2555" t="s">
        <v>102</v>
      </c>
      <c r="AK115" s="2556"/>
      <c r="AL115" s="2556"/>
      <c r="AM115" s="2557"/>
      <c r="AN115" s="373"/>
      <c r="AO115" s="373"/>
      <c r="AP115" s="373"/>
      <c r="AQ115" s="373"/>
      <c r="AR115" s="373"/>
      <c r="AS115" s="373"/>
      <c r="AT115" s="373"/>
      <c r="AU115" s="373"/>
      <c r="AV115" s="373"/>
      <c r="AW115" s="373"/>
      <c r="AX115" s="373"/>
      <c r="AY115" s="374"/>
      <c r="AZ115" s="2558" t="s">
        <v>103</v>
      </c>
      <c r="BA115" s="2556"/>
      <c r="BB115" s="2556"/>
      <c r="BC115" s="2556"/>
      <c r="BD115" s="2559"/>
      <c r="BE115" s="375"/>
      <c r="BF115" s="373"/>
      <c r="BG115" s="373"/>
      <c r="BH115" s="373"/>
      <c r="BI115" s="376"/>
      <c r="BJ115" s="373"/>
      <c r="BK115" s="373"/>
      <c r="BL115" s="373"/>
      <c r="BM115" s="373"/>
      <c r="BN115" s="373"/>
      <c r="BO115" s="373"/>
      <c r="BP115" s="373"/>
      <c r="BQ115" s="373"/>
      <c r="BR115" s="373"/>
      <c r="BS115" s="373"/>
      <c r="BT115" s="373"/>
      <c r="BU115" s="377"/>
      <c r="BV115" s="377"/>
      <c r="BW115" s="377"/>
      <c r="BX115" s="377"/>
      <c r="BY115" s="378"/>
      <c r="BZ115" s="379"/>
      <c r="CA115" s="377"/>
      <c r="CB115" s="377"/>
      <c r="CC115" s="377"/>
      <c r="CD115" s="375" t="s">
        <v>104</v>
      </c>
      <c r="CE115" s="374"/>
      <c r="CF115" s="373"/>
      <c r="CG115" s="373"/>
      <c r="CH115" s="376"/>
      <c r="CI115" s="102"/>
      <c r="CJ115" s="93"/>
      <c r="CK115" s="94"/>
      <c r="CL115" s="367"/>
      <c r="CM115" s="360"/>
      <c r="CN115" s="360"/>
      <c r="CO115" s="360"/>
      <c r="CP115" s="360"/>
      <c r="CQ115" s="360"/>
      <c r="CR115" s="360"/>
      <c r="CS115" s="360" t="s">
        <v>105</v>
      </c>
      <c r="CT115" s="360"/>
      <c r="CU115" s="360"/>
      <c r="CV115" s="361"/>
      <c r="CW115" s="362"/>
      <c r="CX115" s="360"/>
      <c r="CY115" s="360"/>
      <c r="CZ115" s="360"/>
      <c r="DA115" s="360"/>
      <c r="DB115" s="372" t="s">
        <v>105</v>
      </c>
      <c r="DC115" s="93"/>
      <c r="DD115" s="93"/>
      <c r="DE115" s="93"/>
      <c r="DF115" s="93"/>
      <c r="DG115" s="94"/>
      <c r="DH115" s="93"/>
      <c r="DI115" s="93"/>
      <c r="DJ115" s="93"/>
      <c r="DK115" s="93"/>
      <c r="DL115" s="93"/>
      <c r="DM115" s="96"/>
    </row>
    <row r="116" spans="2:117" ht="12" customHeight="1">
      <c r="B116" s="2564"/>
      <c r="C116" s="2565"/>
      <c r="D116" s="2574"/>
      <c r="E116" s="2575"/>
      <c r="F116" s="2575"/>
      <c r="G116" s="2575"/>
      <c r="H116" s="2576"/>
      <c r="I116" s="88"/>
      <c r="J116" s="88"/>
      <c r="K116" s="88"/>
      <c r="L116" s="88"/>
      <c r="M116" s="88"/>
      <c r="N116" s="187" t="s">
        <v>105</v>
      </c>
      <c r="O116" s="347"/>
      <c r="P116" s="88"/>
      <c r="Q116" s="104"/>
      <c r="R116" s="88"/>
      <c r="S116" s="88"/>
      <c r="T116" s="88"/>
      <c r="U116" s="88"/>
      <c r="V116" s="187" t="s">
        <v>105</v>
      </c>
      <c r="W116" s="147"/>
      <c r="X116" s="88"/>
      <c r="Y116" s="88"/>
      <c r="Z116" s="88"/>
      <c r="AA116" s="188" t="s">
        <v>105</v>
      </c>
      <c r="AB116" s="88"/>
      <c r="AC116" s="88"/>
      <c r="AD116" s="88"/>
      <c r="AE116" s="120"/>
      <c r="AF116" s="88"/>
      <c r="AG116" s="88"/>
      <c r="AH116" s="88"/>
      <c r="AI116" s="190" t="s">
        <v>105</v>
      </c>
      <c r="AJ116" s="2536" t="s">
        <v>106</v>
      </c>
      <c r="AK116" s="2537"/>
      <c r="AL116" s="2537"/>
      <c r="AM116" s="2538"/>
      <c r="AN116" s="356"/>
      <c r="AO116" s="356"/>
      <c r="AP116" s="356"/>
      <c r="AQ116" s="356"/>
      <c r="AR116" s="356"/>
      <c r="AS116" s="356"/>
      <c r="AT116" s="356"/>
      <c r="AU116" s="356"/>
      <c r="AV116" s="356"/>
      <c r="AW116" s="356"/>
      <c r="AX116" s="356"/>
      <c r="AY116" s="357"/>
      <c r="AZ116" s="2560" t="s">
        <v>103</v>
      </c>
      <c r="BA116" s="2537"/>
      <c r="BB116" s="2537"/>
      <c r="BC116" s="2537"/>
      <c r="BD116" s="2561"/>
      <c r="BE116" s="358"/>
      <c r="BF116" s="356"/>
      <c r="BG116" s="356"/>
      <c r="BH116" s="356"/>
      <c r="BI116" s="368"/>
      <c r="BJ116" s="356"/>
      <c r="BK116" s="356"/>
      <c r="BL116" s="356"/>
      <c r="BM116" s="356"/>
      <c r="BN116" s="356"/>
      <c r="BO116" s="356"/>
      <c r="BP116" s="356"/>
      <c r="BQ116" s="356"/>
      <c r="BR116" s="356"/>
      <c r="BS116" s="356"/>
      <c r="BT116" s="356"/>
      <c r="BU116" s="369"/>
      <c r="BV116" s="369"/>
      <c r="BW116" s="369"/>
      <c r="BX116" s="369"/>
      <c r="BY116" s="370"/>
      <c r="BZ116" s="371"/>
      <c r="CA116" s="369"/>
      <c r="CB116" s="369"/>
      <c r="CC116" s="369"/>
      <c r="CD116" s="358" t="s">
        <v>104</v>
      </c>
      <c r="CE116" s="357"/>
      <c r="CF116" s="356"/>
      <c r="CG116" s="356"/>
      <c r="CH116" s="368"/>
      <c r="CI116" s="120"/>
      <c r="CJ116" s="88"/>
      <c r="CK116" s="104"/>
      <c r="CL116" s="355"/>
      <c r="CM116" s="356"/>
      <c r="CN116" s="356"/>
      <c r="CO116" s="356"/>
      <c r="CP116" s="356"/>
      <c r="CQ116" s="356"/>
      <c r="CR116" s="356"/>
      <c r="CS116" s="356" t="s">
        <v>105</v>
      </c>
      <c r="CT116" s="356"/>
      <c r="CU116" s="356"/>
      <c r="CV116" s="357"/>
      <c r="CW116" s="358"/>
      <c r="CX116" s="356"/>
      <c r="CY116" s="356"/>
      <c r="CZ116" s="356"/>
      <c r="DA116" s="356"/>
      <c r="DB116" s="359" t="s">
        <v>105</v>
      </c>
      <c r="DC116" s="88"/>
      <c r="DD116" s="88"/>
      <c r="DE116" s="88"/>
      <c r="DF116" s="88"/>
      <c r="DG116" s="188" t="s">
        <v>105</v>
      </c>
      <c r="DH116" s="88"/>
      <c r="DI116" s="88"/>
      <c r="DJ116" s="88"/>
      <c r="DK116" s="88"/>
      <c r="DL116" s="88"/>
      <c r="DM116" s="148" t="s">
        <v>903</v>
      </c>
    </row>
    <row r="117" spans="2:117" ht="12" customHeight="1">
      <c r="B117" s="2564"/>
      <c r="C117" s="2565"/>
      <c r="D117" s="2528" t="s">
        <v>719</v>
      </c>
      <c r="E117" s="2529"/>
      <c r="F117" s="2529"/>
      <c r="G117" s="2529"/>
      <c r="H117" s="2530"/>
      <c r="I117" s="93"/>
      <c r="J117" s="93"/>
      <c r="K117" s="93"/>
      <c r="L117" s="93"/>
      <c r="M117" s="93"/>
      <c r="N117" s="93"/>
      <c r="O117" s="184"/>
      <c r="P117" s="93"/>
      <c r="Q117" s="94"/>
      <c r="R117" s="93"/>
      <c r="S117" s="93"/>
      <c r="T117" s="93"/>
      <c r="U117" s="93"/>
      <c r="V117" s="93"/>
      <c r="W117" s="173"/>
      <c r="X117" s="93"/>
      <c r="Y117" s="93"/>
      <c r="Z117" s="93"/>
      <c r="AA117" s="94"/>
      <c r="AB117" s="93"/>
      <c r="AC117" s="93"/>
      <c r="AD117" s="93"/>
      <c r="AE117" s="102"/>
      <c r="AF117" s="93"/>
      <c r="AG117" s="93"/>
      <c r="AH117" s="93"/>
      <c r="AI117" s="185"/>
      <c r="AJ117" s="2555" t="s">
        <v>102</v>
      </c>
      <c r="AK117" s="2556"/>
      <c r="AL117" s="2556"/>
      <c r="AM117" s="2557"/>
      <c r="AN117" s="373"/>
      <c r="AO117" s="373"/>
      <c r="AP117" s="373"/>
      <c r="AQ117" s="373"/>
      <c r="AR117" s="373"/>
      <c r="AS117" s="373"/>
      <c r="AT117" s="373"/>
      <c r="AU117" s="373"/>
      <c r="AV117" s="373"/>
      <c r="AW117" s="373"/>
      <c r="AX117" s="373"/>
      <c r="AY117" s="374"/>
      <c r="AZ117" s="2558" t="s">
        <v>103</v>
      </c>
      <c r="BA117" s="2556"/>
      <c r="BB117" s="2556"/>
      <c r="BC117" s="2556"/>
      <c r="BD117" s="2559"/>
      <c r="BE117" s="375"/>
      <c r="BF117" s="373"/>
      <c r="BG117" s="373"/>
      <c r="BH117" s="373"/>
      <c r="BI117" s="376"/>
      <c r="BJ117" s="373"/>
      <c r="BK117" s="373"/>
      <c r="BL117" s="373"/>
      <c r="BM117" s="373"/>
      <c r="BN117" s="373"/>
      <c r="BO117" s="373"/>
      <c r="BP117" s="373"/>
      <c r="BQ117" s="373"/>
      <c r="BR117" s="373"/>
      <c r="BS117" s="373"/>
      <c r="BT117" s="373"/>
      <c r="BU117" s="377"/>
      <c r="BV117" s="377"/>
      <c r="BW117" s="377"/>
      <c r="BX117" s="377"/>
      <c r="BY117" s="378"/>
      <c r="BZ117" s="379"/>
      <c r="CA117" s="377"/>
      <c r="CB117" s="377"/>
      <c r="CC117" s="377"/>
      <c r="CD117" s="375" t="s">
        <v>104</v>
      </c>
      <c r="CE117" s="374"/>
      <c r="CF117" s="373"/>
      <c r="CG117" s="373"/>
      <c r="CH117" s="376"/>
      <c r="CI117" s="102"/>
      <c r="CJ117" s="93"/>
      <c r="CK117" s="94"/>
      <c r="CL117" s="367"/>
      <c r="CM117" s="360"/>
      <c r="CN117" s="360"/>
      <c r="CO117" s="360"/>
      <c r="CP117" s="360"/>
      <c r="CQ117" s="360"/>
      <c r="CR117" s="360"/>
      <c r="CS117" s="360" t="s">
        <v>105</v>
      </c>
      <c r="CT117" s="360"/>
      <c r="CU117" s="360"/>
      <c r="CV117" s="361"/>
      <c r="CW117" s="189"/>
      <c r="CX117" s="92"/>
      <c r="CY117" s="92"/>
      <c r="CZ117" s="92"/>
      <c r="DA117" s="92"/>
      <c r="DB117" s="191"/>
      <c r="DC117" s="93"/>
      <c r="DD117" s="93"/>
      <c r="DE117" s="93"/>
      <c r="DF117" s="93"/>
      <c r="DG117" s="94"/>
      <c r="DH117" s="93"/>
      <c r="DI117" s="93"/>
      <c r="DJ117" s="93"/>
      <c r="DK117" s="93"/>
      <c r="DL117" s="93"/>
      <c r="DM117" s="96"/>
    </row>
    <row r="118" spans="2:117" ht="12" customHeight="1">
      <c r="B118" s="2564"/>
      <c r="C118" s="2565"/>
      <c r="D118" s="2568"/>
      <c r="E118" s="2569"/>
      <c r="F118" s="2569"/>
      <c r="G118" s="2569"/>
      <c r="H118" s="2570"/>
      <c r="I118" s="88"/>
      <c r="J118" s="88"/>
      <c r="K118" s="88"/>
      <c r="L118" s="88"/>
      <c r="M118" s="88"/>
      <c r="N118" s="187" t="s">
        <v>105</v>
      </c>
      <c r="O118" s="347"/>
      <c r="P118" s="88"/>
      <c r="Q118" s="104"/>
      <c r="R118" s="88"/>
      <c r="S118" s="88"/>
      <c r="T118" s="88"/>
      <c r="U118" s="88"/>
      <c r="V118" s="187"/>
      <c r="W118" s="147"/>
      <c r="X118" s="88"/>
      <c r="Y118" s="88"/>
      <c r="Z118" s="88"/>
      <c r="AA118" s="188"/>
      <c r="AB118" s="88"/>
      <c r="AC118" s="88"/>
      <c r="AD118" s="88"/>
      <c r="AE118" s="120"/>
      <c r="AF118" s="88"/>
      <c r="AG118" s="88"/>
      <c r="AH118" s="88"/>
      <c r="AI118" s="326"/>
      <c r="AJ118" s="2536" t="s">
        <v>106</v>
      </c>
      <c r="AK118" s="2537"/>
      <c r="AL118" s="2537"/>
      <c r="AM118" s="2538"/>
      <c r="AN118" s="356"/>
      <c r="AO118" s="356"/>
      <c r="AP118" s="356"/>
      <c r="AQ118" s="356"/>
      <c r="AR118" s="356"/>
      <c r="AS118" s="356"/>
      <c r="AT118" s="356"/>
      <c r="AU118" s="356"/>
      <c r="AV118" s="356"/>
      <c r="AW118" s="356"/>
      <c r="AX118" s="356"/>
      <c r="AY118" s="357"/>
      <c r="AZ118" s="2560" t="s">
        <v>103</v>
      </c>
      <c r="BA118" s="2537"/>
      <c r="BB118" s="2537"/>
      <c r="BC118" s="2537"/>
      <c r="BD118" s="2561"/>
      <c r="BE118" s="358"/>
      <c r="BF118" s="356"/>
      <c r="BG118" s="356"/>
      <c r="BH118" s="356"/>
      <c r="BI118" s="368"/>
      <c r="BJ118" s="356"/>
      <c r="BK118" s="356"/>
      <c r="BL118" s="356"/>
      <c r="BM118" s="356"/>
      <c r="BN118" s="356"/>
      <c r="BO118" s="356"/>
      <c r="BP118" s="356"/>
      <c r="BQ118" s="356"/>
      <c r="BR118" s="356"/>
      <c r="BS118" s="356"/>
      <c r="BT118" s="356"/>
      <c r="BU118" s="369"/>
      <c r="BV118" s="369"/>
      <c r="BW118" s="369"/>
      <c r="BX118" s="369"/>
      <c r="BY118" s="370"/>
      <c r="BZ118" s="371"/>
      <c r="CA118" s="369"/>
      <c r="CB118" s="369"/>
      <c r="CC118" s="369"/>
      <c r="CD118" s="358" t="s">
        <v>104</v>
      </c>
      <c r="CE118" s="357"/>
      <c r="CF118" s="356"/>
      <c r="CG118" s="356"/>
      <c r="CH118" s="368"/>
      <c r="CI118" s="120"/>
      <c r="CJ118" s="88"/>
      <c r="CK118" s="104"/>
      <c r="CL118" s="355"/>
      <c r="CM118" s="356"/>
      <c r="CN118" s="356"/>
      <c r="CO118" s="356"/>
      <c r="CP118" s="356"/>
      <c r="CQ118" s="356"/>
      <c r="CR118" s="356"/>
      <c r="CS118" s="356" t="s">
        <v>105</v>
      </c>
      <c r="CT118" s="356"/>
      <c r="CU118" s="356"/>
      <c r="CV118" s="357"/>
      <c r="CW118" s="147"/>
      <c r="CX118" s="88"/>
      <c r="CY118" s="88"/>
      <c r="CZ118" s="88"/>
      <c r="DA118" s="88"/>
      <c r="DB118" s="188"/>
      <c r="DC118" s="88"/>
      <c r="DD118" s="88"/>
      <c r="DE118" s="88"/>
      <c r="DF118" s="88"/>
      <c r="DG118" s="188" t="s">
        <v>105</v>
      </c>
      <c r="DH118" s="88"/>
      <c r="DI118" s="88"/>
      <c r="DJ118" s="88"/>
      <c r="DK118" s="88"/>
      <c r="DL118" s="88"/>
      <c r="DM118" s="148" t="s">
        <v>903</v>
      </c>
    </row>
    <row r="119" spans="2:117" ht="12" customHeight="1">
      <c r="B119" s="2564"/>
      <c r="C119" s="2565"/>
      <c r="D119" s="2539" t="s">
        <v>474</v>
      </c>
      <c r="E119" s="2654"/>
      <c r="F119" s="2654"/>
      <c r="G119" s="2654"/>
      <c r="H119" s="2655"/>
      <c r="I119" s="93"/>
      <c r="J119" s="93"/>
      <c r="K119" s="93"/>
      <c r="L119" s="93"/>
      <c r="M119" s="93"/>
      <c r="N119" s="93"/>
      <c r="O119" s="184"/>
      <c r="P119" s="93"/>
      <c r="Q119" s="94"/>
      <c r="R119" s="93"/>
      <c r="S119" s="93"/>
      <c r="T119" s="93"/>
      <c r="U119" s="93"/>
      <c r="V119" s="93"/>
      <c r="W119" s="173"/>
      <c r="X119" s="93"/>
      <c r="Y119" s="93"/>
      <c r="Z119" s="93"/>
      <c r="AA119" s="94"/>
      <c r="AB119" s="93"/>
      <c r="AC119" s="93"/>
      <c r="AD119" s="93"/>
      <c r="AE119" s="102"/>
      <c r="AF119" s="93"/>
      <c r="AG119" s="93"/>
      <c r="AH119" s="93"/>
      <c r="AI119" s="185"/>
      <c r="AJ119" s="2555" t="s">
        <v>102</v>
      </c>
      <c r="AK119" s="2556"/>
      <c r="AL119" s="2556"/>
      <c r="AM119" s="2557"/>
      <c r="AN119" s="373"/>
      <c r="AO119" s="373"/>
      <c r="AP119" s="373"/>
      <c r="AQ119" s="373"/>
      <c r="AR119" s="373"/>
      <c r="AS119" s="373"/>
      <c r="AT119" s="373"/>
      <c r="AU119" s="373"/>
      <c r="AV119" s="373"/>
      <c r="AW119" s="373"/>
      <c r="AX119" s="373"/>
      <c r="AY119" s="374"/>
      <c r="AZ119" s="2558" t="s">
        <v>103</v>
      </c>
      <c r="BA119" s="2556"/>
      <c r="BB119" s="2556"/>
      <c r="BC119" s="2556"/>
      <c r="BD119" s="2559"/>
      <c r="BE119" s="375"/>
      <c r="BF119" s="373"/>
      <c r="BG119" s="373"/>
      <c r="BH119" s="373"/>
      <c r="BI119" s="376"/>
      <c r="BJ119" s="373"/>
      <c r="BK119" s="373"/>
      <c r="BL119" s="373"/>
      <c r="BM119" s="373"/>
      <c r="BN119" s="373"/>
      <c r="BO119" s="373"/>
      <c r="BP119" s="373"/>
      <c r="BQ119" s="373"/>
      <c r="BR119" s="373"/>
      <c r="BS119" s="373"/>
      <c r="BT119" s="373"/>
      <c r="BU119" s="377"/>
      <c r="BV119" s="377"/>
      <c r="BW119" s="377"/>
      <c r="BX119" s="377"/>
      <c r="BY119" s="378"/>
      <c r="BZ119" s="379"/>
      <c r="CA119" s="377"/>
      <c r="CB119" s="377"/>
      <c r="CC119" s="377"/>
      <c r="CD119" s="375" t="s">
        <v>104</v>
      </c>
      <c r="CE119" s="374"/>
      <c r="CF119" s="373"/>
      <c r="CG119" s="373"/>
      <c r="CH119" s="376"/>
      <c r="CI119" s="102"/>
      <c r="CJ119" s="93"/>
      <c r="CK119" s="94"/>
      <c r="CL119" s="367"/>
      <c r="CM119" s="360"/>
      <c r="CN119" s="360"/>
      <c r="CO119" s="360"/>
      <c r="CP119" s="360"/>
      <c r="CQ119" s="360"/>
      <c r="CR119" s="360"/>
      <c r="CS119" s="360" t="s">
        <v>105</v>
      </c>
      <c r="CT119" s="360"/>
      <c r="CU119" s="360"/>
      <c r="CV119" s="361"/>
      <c r="CW119" s="189"/>
      <c r="CX119" s="92"/>
      <c r="CY119" s="92"/>
      <c r="CZ119" s="92"/>
      <c r="DA119" s="92"/>
      <c r="DB119" s="191"/>
      <c r="DC119" s="93"/>
      <c r="DD119" s="93"/>
      <c r="DE119" s="93"/>
      <c r="DF119" s="93"/>
      <c r="DG119" s="94"/>
      <c r="DH119" s="93"/>
      <c r="DI119" s="93"/>
      <c r="DJ119" s="93"/>
      <c r="DK119" s="93"/>
      <c r="DL119" s="93"/>
      <c r="DM119" s="96"/>
    </row>
    <row r="120" spans="2:117" ht="12" customHeight="1">
      <c r="B120" s="2564"/>
      <c r="C120" s="2565"/>
      <c r="D120" s="2656"/>
      <c r="E120" s="2657"/>
      <c r="F120" s="2657"/>
      <c r="G120" s="2657"/>
      <c r="H120" s="2658"/>
      <c r="I120" s="88"/>
      <c r="J120" s="88"/>
      <c r="K120" s="88"/>
      <c r="L120" s="88"/>
      <c r="M120" s="88"/>
      <c r="N120" s="187" t="s">
        <v>105</v>
      </c>
      <c r="O120" s="347"/>
      <c r="P120" s="88"/>
      <c r="Q120" s="104"/>
      <c r="R120" s="88"/>
      <c r="S120" s="88"/>
      <c r="T120" s="88"/>
      <c r="U120" s="88"/>
      <c r="V120" s="187"/>
      <c r="W120" s="147"/>
      <c r="X120" s="88"/>
      <c r="Y120" s="88"/>
      <c r="Z120" s="88"/>
      <c r="AA120" s="188"/>
      <c r="AB120" s="88"/>
      <c r="AC120" s="88"/>
      <c r="AD120" s="88"/>
      <c r="AE120" s="120"/>
      <c r="AF120" s="88"/>
      <c r="AG120" s="88"/>
      <c r="AH120" s="88"/>
      <c r="AI120" s="326"/>
      <c r="AJ120" s="2536" t="s">
        <v>106</v>
      </c>
      <c r="AK120" s="2537"/>
      <c r="AL120" s="2537"/>
      <c r="AM120" s="2538"/>
      <c r="AN120" s="356"/>
      <c r="AO120" s="356"/>
      <c r="AP120" s="356"/>
      <c r="AQ120" s="356"/>
      <c r="AR120" s="356"/>
      <c r="AS120" s="356"/>
      <c r="AT120" s="356"/>
      <c r="AU120" s="356"/>
      <c r="AV120" s="356"/>
      <c r="AW120" s="356"/>
      <c r="AX120" s="356"/>
      <c r="AY120" s="357"/>
      <c r="AZ120" s="2560" t="s">
        <v>103</v>
      </c>
      <c r="BA120" s="2537"/>
      <c r="BB120" s="2537"/>
      <c r="BC120" s="2537"/>
      <c r="BD120" s="2561"/>
      <c r="BE120" s="358"/>
      <c r="BF120" s="356"/>
      <c r="BG120" s="356"/>
      <c r="BH120" s="356"/>
      <c r="BI120" s="368"/>
      <c r="BJ120" s="356"/>
      <c r="BK120" s="356"/>
      <c r="BL120" s="356"/>
      <c r="BM120" s="356"/>
      <c r="BN120" s="356"/>
      <c r="BO120" s="356"/>
      <c r="BP120" s="356"/>
      <c r="BQ120" s="356"/>
      <c r="BR120" s="356"/>
      <c r="BS120" s="356"/>
      <c r="BT120" s="356"/>
      <c r="BU120" s="369"/>
      <c r="BV120" s="369"/>
      <c r="BW120" s="369"/>
      <c r="BX120" s="369"/>
      <c r="BY120" s="370"/>
      <c r="BZ120" s="371"/>
      <c r="CA120" s="369"/>
      <c r="CB120" s="369"/>
      <c r="CC120" s="369"/>
      <c r="CD120" s="358" t="s">
        <v>104</v>
      </c>
      <c r="CE120" s="357"/>
      <c r="CF120" s="356"/>
      <c r="CG120" s="356"/>
      <c r="CH120" s="368"/>
      <c r="CI120" s="120"/>
      <c r="CJ120" s="88"/>
      <c r="CK120" s="104"/>
      <c r="CL120" s="355"/>
      <c r="CM120" s="356"/>
      <c r="CN120" s="356"/>
      <c r="CO120" s="356"/>
      <c r="CP120" s="356"/>
      <c r="CQ120" s="356"/>
      <c r="CR120" s="356"/>
      <c r="CS120" s="356" t="s">
        <v>105</v>
      </c>
      <c r="CT120" s="356"/>
      <c r="CU120" s="356"/>
      <c r="CV120" s="357"/>
      <c r="CW120" s="147"/>
      <c r="CX120" s="88"/>
      <c r="CY120" s="88"/>
      <c r="CZ120" s="88"/>
      <c r="DA120" s="88"/>
      <c r="DB120" s="188"/>
      <c r="DC120" s="88"/>
      <c r="DD120" s="88"/>
      <c r="DE120" s="88"/>
      <c r="DF120" s="88"/>
      <c r="DG120" s="188" t="s">
        <v>105</v>
      </c>
      <c r="DH120" s="88"/>
      <c r="DI120" s="88"/>
      <c r="DJ120" s="88"/>
      <c r="DK120" s="88"/>
      <c r="DL120" s="88"/>
      <c r="DM120" s="148" t="s">
        <v>903</v>
      </c>
    </row>
    <row r="121" spans="2:117" ht="12" customHeight="1">
      <c r="B121" s="2564"/>
      <c r="C121" s="2565"/>
      <c r="D121" s="2545" t="s">
        <v>475</v>
      </c>
      <c r="E121" s="2831"/>
      <c r="F121" s="2831"/>
      <c r="G121" s="2831"/>
      <c r="H121" s="2832"/>
      <c r="I121" s="93"/>
      <c r="J121" s="93"/>
      <c r="K121" s="93"/>
      <c r="L121" s="93"/>
      <c r="M121" s="93"/>
      <c r="N121" s="93"/>
      <c r="O121" s="184"/>
      <c r="P121" s="93"/>
      <c r="Q121" s="94"/>
      <c r="R121" s="93"/>
      <c r="S121" s="93"/>
      <c r="T121" s="93"/>
      <c r="U121" s="93"/>
      <c r="V121" s="93"/>
      <c r="W121" s="173"/>
      <c r="X121" s="93"/>
      <c r="Y121" s="93"/>
      <c r="Z121" s="93"/>
      <c r="AA121" s="94"/>
      <c r="AB121" s="93"/>
      <c r="AC121" s="93"/>
      <c r="AD121" s="93"/>
      <c r="AE121" s="102"/>
      <c r="AF121" s="93"/>
      <c r="AG121" s="93"/>
      <c r="AH121" s="93"/>
      <c r="AI121" s="185"/>
      <c r="AJ121" s="2555" t="s">
        <v>102</v>
      </c>
      <c r="AK121" s="2556"/>
      <c r="AL121" s="2556"/>
      <c r="AM121" s="2557"/>
      <c r="AN121" s="373"/>
      <c r="AO121" s="373"/>
      <c r="AP121" s="373"/>
      <c r="AQ121" s="373"/>
      <c r="AR121" s="373"/>
      <c r="AS121" s="373"/>
      <c r="AT121" s="373"/>
      <c r="AU121" s="373"/>
      <c r="AV121" s="373"/>
      <c r="AW121" s="373"/>
      <c r="AX121" s="373"/>
      <c r="AY121" s="374"/>
      <c r="AZ121" s="2558" t="s">
        <v>103</v>
      </c>
      <c r="BA121" s="2556"/>
      <c r="BB121" s="2556"/>
      <c r="BC121" s="2556"/>
      <c r="BD121" s="2559"/>
      <c r="BE121" s="375"/>
      <c r="BF121" s="373"/>
      <c r="BG121" s="373"/>
      <c r="BH121" s="373"/>
      <c r="BI121" s="376"/>
      <c r="BJ121" s="373"/>
      <c r="BK121" s="373"/>
      <c r="BL121" s="373"/>
      <c r="BM121" s="373"/>
      <c r="BN121" s="373"/>
      <c r="BO121" s="373"/>
      <c r="BP121" s="373"/>
      <c r="BQ121" s="373"/>
      <c r="BR121" s="373"/>
      <c r="BS121" s="373"/>
      <c r="BT121" s="373"/>
      <c r="BU121" s="377"/>
      <c r="BV121" s="377"/>
      <c r="BW121" s="377"/>
      <c r="BX121" s="377"/>
      <c r="BY121" s="378"/>
      <c r="BZ121" s="379"/>
      <c r="CA121" s="377"/>
      <c r="CB121" s="377"/>
      <c r="CC121" s="377"/>
      <c r="CD121" s="375" t="s">
        <v>104</v>
      </c>
      <c r="CE121" s="374"/>
      <c r="CF121" s="373"/>
      <c r="CG121" s="373"/>
      <c r="CH121" s="376"/>
      <c r="CI121" s="102"/>
      <c r="CJ121" s="93"/>
      <c r="CK121" s="94"/>
      <c r="CL121" s="367"/>
      <c r="CM121" s="360"/>
      <c r="CN121" s="360"/>
      <c r="CO121" s="360"/>
      <c r="CP121" s="360"/>
      <c r="CQ121" s="360"/>
      <c r="CR121" s="360"/>
      <c r="CS121" s="360" t="s">
        <v>105</v>
      </c>
      <c r="CT121" s="360"/>
      <c r="CU121" s="360"/>
      <c r="CV121" s="361"/>
      <c r="CW121" s="189"/>
      <c r="CX121" s="92"/>
      <c r="CY121" s="92"/>
      <c r="CZ121" s="92"/>
      <c r="DA121" s="92"/>
      <c r="DB121" s="191"/>
      <c r="DC121" s="93"/>
      <c r="DD121" s="93"/>
      <c r="DE121" s="93"/>
      <c r="DF121" s="93"/>
      <c r="DG121" s="94"/>
      <c r="DH121" s="93"/>
      <c r="DI121" s="93"/>
      <c r="DJ121" s="93"/>
      <c r="DK121" s="93"/>
      <c r="DL121" s="93"/>
      <c r="DM121" s="96"/>
    </row>
    <row r="122" spans="2:117" ht="12" customHeight="1">
      <c r="B122" s="2564"/>
      <c r="C122" s="2565"/>
      <c r="D122" s="2833"/>
      <c r="E122" s="2834"/>
      <c r="F122" s="2834"/>
      <c r="G122" s="2834"/>
      <c r="H122" s="2835"/>
      <c r="I122" s="88"/>
      <c r="J122" s="88"/>
      <c r="K122" s="88"/>
      <c r="L122" s="88"/>
      <c r="M122" s="88"/>
      <c r="N122" s="187" t="s">
        <v>105</v>
      </c>
      <c r="O122" s="347"/>
      <c r="P122" s="88"/>
      <c r="Q122" s="104"/>
      <c r="R122" s="88"/>
      <c r="S122" s="88"/>
      <c r="T122" s="88"/>
      <c r="U122" s="88"/>
      <c r="V122" s="187"/>
      <c r="W122" s="147"/>
      <c r="X122" s="88"/>
      <c r="Y122" s="88"/>
      <c r="Z122" s="88"/>
      <c r="AA122" s="188"/>
      <c r="AB122" s="88"/>
      <c r="AC122" s="88"/>
      <c r="AD122" s="88"/>
      <c r="AE122" s="120"/>
      <c r="AF122" s="88"/>
      <c r="AG122" s="88"/>
      <c r="AH122" s="88"/>
      <c r="AI122" s="326"/>
      <c r="AJ122" s="2536" t="s">
        <v>106</v>
      </c>
      <c r="AK122" s="2537"/>
      <c r="AL122" s="2537"/>
      <c r="AM122" s="2538"/>
      <c r="AN122" s="356"/>
      <c r="AO122" s="356"/>
      <c r="AP122" s="356"/>
      <c r="AQ122" s="356"/>
      <c r="AR122" s="356"/>
      <c r="AS122" s="356"/>
      <c r="AT122" s="356"/>
      <c r="AU122" s="356"/>
      <c r="AV122" s="356"/>
      <c r="AW122" s="356"/>
      <c r="AX122" s="356"/>
      <c r="AY122" s="357"/>
      <c r="AZ122" s="2560" t="s">
        <v>103</v>
      </c>
      <c r="BA122" s="2537"/>
      <c r="BB122" s="2537"/>
      <c r="BC122" s="2537"/>
      <c r="BD122" s="2561"/>
      <c r="BE122" s="358"/>
      <c r="BF122" s="356"/>
      <c r="BG122" s="356"/>
      <c r="BH122" s="356"/>
      <c r="BI122" s="368"/>
      <c r="BJ122" s="356"/>
      <c r="BK122" s="356"/>
      <c r="BL122" s="356"/>
      <c r="BM122" s="356"/>
      <c r="BN122" s="356"/>
      <c r="BO122" s="356"/>
      <c r="BP122" s="356"/>
      <c r="BQ122" s="356"/>
      <c r="BR122" s="356"/>
      <c r="BS122" s="356"/>
      <c r="BT122" s="356"/>
      <c r="BU122" s="369"/>
      <c r="BV122" s="369"/>
      <c r="BW122" s="369"/>
      <c r="BX122" s="369"/>
      <c r="BY122" s="370"/>
      <c r="BZ122" s="371"/>
      <c r="CA122" s="369"/>
      <c r="CB122" s="369"/>
      <c r="CC122" s="369"/>
      <c r="CD122" s="358" t="s">
        <v>104</v>
      </c>
      <c r="CE122" s="357"/>
      <c r="CF122" s="356"/>
      <c r="CG122" s="356"/>
      <c r="CH122" s="368"/>
      <c r="CI122" s="120"/>
      <c r="CJ122" s="88"/>
      <c r="CK122" s="104"/>
      <c r="CL122" s="355"/>
      <c r="CM122" s="356"/>
      <c r="CN122" s="356"/>
      <c r="CO122" s="356"/>
      <c r="CP122" s="356"/>
      <c r="CQ122" s="356"/>
      <c r="CR122" s="356"/>
      <c r="CS122" s="356" t="s">
        <v>105</v>
      </c>
      <c r="CT122" s="356"/>
      <c r="CU122" s="356"/>
      <c r="CV122" s="357"/>
      <c r="CW122" s="147"/>
      <c r="CX122" s="88"/>
      <c r="CY122" s="88"/>
      <c r="CZ122" s="88"/>
      <c r="DA122" s="88"/>
      <c r="DB122" s="188"/>
      <c r="DC122" s="88"/>
      <c r="DD122" s="88"/>
      <c r="DE122" s="88"/>
      <c r="DF122" s="88"/>
      <c r="DG122" s="188" t="s">
        <v>105</v>
      </c>
      <c r="DH122" s="88"/>
      <c r="DI122" s="88"/>
      <c r="DJ122" s="88"/>
      <c r="DK122" s="88"/>
      <c r="DL122" s="88"/>
      <c r="DM122" s="148" t="s">
        <v>903</v>
      </c>
    </row>
    <row r="123" spans="2:117" ht="12" customHeight="1">
      <c r="B123" s="2564"/>
      <c r="C123" s="2565"/>
      <c r="D123" s="2572" t="s">
        <v>546</v>
      </c>
      <c r="E123" s="2577"/>
      <c r="F123" s="2577"/>
      <c r="G123" s="2577"/>
      <c r="H123" s="2578"/>
      <c r="I123" s="93"/>
      <c r="J123" s="93"/>
      <c r="K123" s="93"/>
      <c r="L123" s="93"/>
      <c r="M123" s="93"/>
      <c r="N123" s="93"/>
      <c r="O123" s="184"/>
      <c r="P123" s="93"/>
      <c r="Q123" s="94"/>
      <c r="R123" s="93"/>
      <c r="S123" s="93"/>
      <c r="T123" s="93"/>
      <c r="U123" s="93"/>
      <c r="V123" s="93"/>
      <c r="W123" s="173"/>
      <c r="X123" s="93"/>
      <c r="Y123" s="93"/>
      <c r="Z123" s="93"/>
      <c r="AA123" s="94"/>
      <c r="AB123" s="93"/>
      <c r="AC123" s="93"/>
      <c r="AD123" s="93"/>
      <c r="AE123" s="102"/>
      <c r="AF123" s="93"/>
      <c r="AG123" s="93"/>
      <c r="AH123" s="93"/>
      <c r="AI123" s="185"/>
      <c r="AJ123" s="2555" t="s">
        <v>102</v>
      </c>
      <c r="AK123" s="2556"/>
      <c r="AL123" s="2556"/>
      <c r="AM123" s="2557"/>
      <c r="AN123" s="373"/>
      <c r="AO123" s="373"/>
      <c r="AP123" s="373"/>
      <c r="AQ123" s="373"/>
      <c r="AR123" s="373"/>
      <c r="AS123" s="373"/>
      <c r="AT123" s="373"/>
      <c r="AU123" s="373"/>
      <c r="AV123" s="373"/>
      <c r="AW123" s="373"/>
      <c r="AX123" s="373"/>
      <c r="AY123" s="374"/>
      <c r="AZ123" s="2558" t="s">
        <v>103</v>
      </c>
      <c r="BA123" s="2556"/>
      <c r="BB123" s="2556"/>
      <c r="BC123" s="2556"/>
      <c r="BD123" s="2559"/>
      <c r="BE123" s="375"/>
      <c r="BF123" s="373"/>
      <c r="BG123" s="373"/>
      <c r="BH123" s="373"/>
      <c r="BI123" s="376"/>
      <c r="BJ123" s="373"/>
      <c r="BK123" s="373"/>
      <c r="BL123" s="373"/>
      <c r="BM123" s="373"/>
      <c r="BN123" s="373"/>
      <c r="BO123" s="373"/>
      <c r="BP123" s="373"/>
      <c r="BQ123" s="373"/>
      <c r="BR123" s="373"/>
      <c r="BS123" s="373"/>
      <c r="BT123" s="373"/>
      <c r="BU123" s="377"/>
      <c r="BV123" s="377"/>
      <c r="BW123" s="377"/>
      <c r="BX123" s="377"/>
      <c r="BY123" s="378"/>
      <c r="BZ123" s="379"/>
      <c r="CA123" s="377"/>
      <c r="CB123" s="377"/>
      <c r="CC123" s="377"/>
      <c r="CD123" s="375" t="s">
        <v>104</v>
      </c>
      <c r="CE123" s="374"/>
      <c r="CF123" s="373"/>
      <c r="CG123" s="373"/>
      <c r="CH123" s="376"/>
      <c r="CI123" s="102"/>
      <c r="CJ123" s="93"/>
      <c r="CK123" s="94"/>
      <c r="CL123" s="367"/>
      <c r="CM123" s="360"/>
      <c r="CN123" s="360"/>
      <c r="CO123" s="360"/>
      <c r="CP123" s="360"/>
      <c r="CQ123" s="360"/>
      <c r="CR123" s="360"/>
      <c r="CS123" s="360" t="s">
        <v>105</v>
      </c>
      <c r="CT123" s="360"/>
      <c r="CU123" s="360"/>
      <c r="CV123" s="361"/>
      <c r="CW123" s="189"/>
      <c r="CX123" s="92"/>
      <c r="CY123" s="92"/>
      <c r="CZ123" s="92"/>
      <c r="DA123" s="92"/>
      <c r="DB123" s="191"/>
      <c r="DC123" s="93"/>
      <c r="DD123" s="93"/>
      <c r="DE123" s="93"/>
      <c r="DF123" s="93"/>
      <c r="DG123" s="94"/>
      <c r="DH123" s="93"/>
      <c r="DI123" s="93"/>
      <c r="DJ123" s="93"/>
      <c r="DK123" s="93"/>
      <c r="DL123" s="93"/>
      <c r="DM123" s="96"/>
    </row>
    <row r="124" spans="2:117" ht="12" customHeight="1">
      <c r="B124" s="2564"/>
      <c r="C124" s="2565"/>
      <c r="D124" s="2579"/>
      <c r="E124" s="2579"/>
      <c r="F124" s="2579"/>
      <c r="G124" s="2579"/>
      <c r="H124" s="2580"/>
      <c r="I124" s="88"/>
      <c r="J124" s="88"/>
      <c r="K124" s="88"/>
      <c r="L124" s="88"/>
      <c r="M124" s="88"/>
      <c r="N124" s="187" t="s">
        <v>105</v>
      </c>
      <c r="O124" s="347"/>
      <c r="P124" s="88"/>
      <c r="Q124" s="104"/>
      <c r="R124" s="88"/>
      <c r="S124" s="88"/>
      <c r="T124" s="88"/>
      <c r="U124" s="88"/>
      <c r="V124" s="187"/>
      <c r="W124" s="147"/>
      <c r="X124" s="88"/>
      <c r="Y124" s="88"/>
      <c r="Z124" s="88"/>
      <c r="AA124" s="188"/>
      <c r="AB124" s="88"/>
      <c r="AC124" s="88"/>
      <c r="AD124" s="88"/>
      <c r="AE124" s="120"/>
      <c r="AF124" s="88"/>
      <c r="AG124" s="88"/>
      <c r="AH124" s="88"/>
      <c r="AI124" s="326"/>
      <c r="AJ124" s="2536" t="s">
        <v>106</v>
      </c>
      <c r="AK124" s="2537"/>
      <c r="AL124" s="2537"/>
      <c r="AM124" s="2538"/>
      <c r="AN124" s="356"/>
      <c r="AO124" s="356"/>
      <c r="AP124" s="356"/>
      <c r="AQ124" s="356"/>
      <c r="AR124" s="356"/>
      <c r="AS124" s="356"/>
      <c r="AT124" s="356"/>
      <c r="AU124" s="356"/>
      <c r="AV124" s="356"/>
      <c r="AW124" s="356"/>
      <c r="AX124" s="356"/>
      <c r="AY124" s="357"/>
      <c r="AZ124" s="2560" t="s">
        <v>103</v>
      </c>
      <c r="BA124" s="2537"/>
      <c r="BB124" s="2537"/>
      <c r="BC124" s="2537"/>
      <c r="BD124" s="2561"/>
      <c r="BE124" s="358"/>
      <c r="BF124" s="356"/>
      <c r="BG124" s="356"/>
      <c r="BH124" s="356"/>
      <c r="BI124" s="368"/>
      <c r="BJ124" s="356"/>
      <c r="BK124" s="356"/>
      <c r="BL124" s="356"/>
      <c r="BM124" s="356"/>
      <c r="BN124" s="356"/>
      <c r="BO124" s="356"/>
      <c r="BP124" s="356"/>
      <c r="BQ124" s="356"/>
      <c r="BR124" s="356"/>
      <c r="BS124" s="356"/>
      <c r="BT124" s="356"/>
      <c r="BU124" s="369"/>
      <c r="BV124" s="369"/>
      <c r="BW124" s="369"/>
      <c r="BX124" s="369"/>
      <c r="BY124" s="370"/>
      <c r="BZ124" s="371"/>
      <c r="CA124" s="369"/>
      <c r="CB124" s="369"/>
      <c r="CC124" s="369"/>
      <c r="CD124" s="358" t="s">
        <v>104</v>
      </c>
      <c r="CE124" s="357"/>
      <c r="CF124" s="356"/>
      <c r="CG124" s="356"/>
      <c r="CH124" s="368"/>
      <c r="CI124" s="120"/>
      <c r="CJ124" s="88"/>
      <c r="CK124" s="104"/>
      <c r="CL124" s="355"/>
      <c r="CM124" s="356"/>
      <c r="CN124" s="356"/>
      <c r="CO124" s="356"/>
      <c r="CP124" s="356"/>
      <c r="CQ124" s="356"/>
      <c r="CR124" s="356"/>
      <c r="CS124" s="356" t="s">
        <v>105</v>
      </c>
      <c r="CT124" s="356"/>
      <c r="CU124" s="356"/>
      <c r="CV124" s="357"/>
      <c r="CW124" s="147"/>
      <c r="CX124" s="88"/>
      <c r="CY124" s="88"/>
      <c r="CZ124" s="88"/>
      <c r="DA124" s="88"/>
      <c r="DB124" s="188"/>
      <c r="DC124" s="88"/>
      <c r="DD124" s="88"/>
      <c r="DE124" s="88"/>
      <c r="DF124" s="88"/>
      <c r="DG124" s="188" t="s">
        <v>105</v>
      </c>
      <c r="DH124" s="88"/>
      <c r="DI124" s="88"/>
      <c r="DJ124" s="88"/>
      <c r="DK124" s="88"/>
      <c r="DL124" s="88"/>
      <c r="DM124" s="148" t="s">
        <v>903</v>
      </c>
    </row>
    <row r="125" spans="2:117" ht="12" customHeight="1">
      <c r="B125" s="2564"/>
      <c r="C125" s="2565"/>
      <c r="D125" s="2528" t="s">
        <v>110</v>
      </c>
      <c r="E125" s="2529"/>
      <c r="F125" s="2529"/>
      <c r="G125" s="2529"/>
      <c r="H125" s="2530"/>
      <c r="I125" s="93"/>
      <c r="J125" s="93"/>
      <c r="K125" s="93"/>
      <c r="L125" s="93"/>
      <c r="M125" s="93"/>
      <c r="N125" s="93"/>
      <c r="O125" s="184"/>
      <c r="P125" s="93"/>
      <c r="Q125" s="94"/>
      <c r="R125" s="93"/>
      <c r="S125" s="93"/>
      <c r="T125" s="93"/>
      <c r="U125" s="93"/>
      <c r="V125" s="93"/>
      <c r="W125" s="173"/>
      <c r="X125" s="93"/>
      <c r="Y125" s="93"/>
      <c r="Z125" s="93"/>
      <c r="AA125" s="94"/>
      <c r="AB125" s="93"/>
      <c r="AC125" s="93"/>
      <c r="AD125" s="93"/>
      <c r="AE125" s="102"/>
      <c r="AF125" s="93"/>
      <c r="AG125" s="93"/>
      <c r="AH125" s="93"/>
      <c r="AI125" s="185"/>
      <c r="AJ125" s="2555" t="s">
        <v>102</v>
      </c>
      <c r="AK125" s="2556"/>
      <c r="AL125" s="2556"/>
      <c r="AM125" s="2557"/>
      <c r="AN125" s="373"/>
      <c r="AO125" s="373"/>
      <c r="AP125" s="373"/>
      <c r="AQ125" s="373"/>
      <c r="AR125" s="373"/>
      <c r="AS125" s="373"/>
      <c r="AT125" s="373"/>
      <c r="AU125" s="373"/>
      <c r="AV125" s="373"/>
      <c r="AW125" s="373"/>
      <c r="AX125" s="373"/>
      <c r="AY125" s="374"/>
      <c r="AZ125" s="2558" t="s">
        <v>103</v>
      </c>
      <c r="BA125" s="2556"/>
      <c r="BB125" s="2556"/>
      <c r="BC125" s="2556"/>
      <c r="BD125" s="2559"/>
      <c r="BE125" s="375"/>
      <c r="BF125" s="373"/>
      <c r="BG125" s="373"/>
      <c r="BH125" s="373"/>
      <c r="BI125" s="376"/>
      <c r="BJ125" s="373"/>
      <c r="BK125" s="373"/>
      <c r="BL125" s="373"/>
      <c r="BM125" s="373"/>
      <c r="BN125" s="373"/>
      <c r="BO125" s="373"/>
      <c r="BP125" s="373"/>
      <c r="BQ125" s="373"/>
      <c r="BR125" s="373"/>
      <c r="BS125" s="373"/>
      <c r="BT125" s="373"/>
      <c r="BU125" s="377"/>
      <c r="BV125" s="377"/>
      <c r="BW125" s="377"/>
      <c r="BX125" s="377"/>
      <c r="BY125" s="378"/>
      <c r="BZ125" s="379"/>
      <c r="CA125" s="377"/>
      <c r="CB125" s="377"/>
      <c r="CC125" s="377"/>
      <c r="CD125" s="375" t="s">
        <v>104</v>
      </c>
      <c r="CE125" s="374"/>
      <c r="CF125" s="373"/>
      <c r="CG125" s="373"/>
      <c r="CH125" s="376"/>
      <c r="CI125" s="102"/>
      <c r="CJ125" s="93"/>
      <c r="CK125" s="94"/>
      <c r="CL125" s="367"/>
      <c r="CM125" s="360"/>
      <c r="CN125" s="360"/>
      <c r="CO125" s="360"/>
      <c r="CP125" s="360"/>
      <c r="CQ125" s="360"/>
      <c r="CR125" s="360"/>
      <c r="CS125" s="360" t="s">
        <v>105</v>
      </c>
      <c r="CT125" s="360"/>
      <c r="CU125" s="360"/>
      <c r="CV125" s="361"/>
      <c r="CW125" s="189"/>
      <c r="CX125" s="92"/>
      <c r="CY125" s="92"/>
      <c r="CZ125" s="92"/>
      <c r="DA125" s="92"/>
      <c r="DB125" s="100"/>
      <c r="DC125" s="93"/>
      <c r="DD125" s="93"/>
      <c r="DE125" s="93"/>
      <c r="DF125" s="93"/>
      <c r="DG125" s="94"/>
      <c r="DH125" s="93"/>
      <c r="DI125" s="93"/>
      <c r="DJ125" s="93"/>
      <c r="DK125" s="93"/>
      <c r="DL125" s="93"/>
      <c r="DM125" s="96"/>
    </row>
    <row r="126" spans="2:117" ht="12" customHeight="1">
      <c r="B126" s="2564"/>
      <c r="C126" s="2565"/>
      <c r="D126" s="2568"/>
      <c r="E126" s="2569"/>
      <c r="F126" s="2569"/>
      <c r="G126" s="2569"/>
      <c r="H126" s="2570"/>
      <c r="I126" s="88"/>
      <c r="J126" s="88"/>
      <c r="K126" s="88"/>
      <c r="L126" s="88"/>
      <c r="M126" s="88"/>
      <c r="N126" s="187" t="s">
        <v>105</v>
      </c>
      <c r="O126" s="347"/>
      <c r="P126" s="88"/>
      <c r="Q126" s="104"/>
      <c r="R126" s="88"/>
      <c r="S126" s="88"/>
      <c r="T126" s="88"/>
      <c r="U126" s="88"/>
      <c r="V126" s="88"/>
      <c r="W126" s="147"/>
      <c r="X126" s="88"/>
      <c r="Y126" s="88"/>
      <c r="Z126" s="88"/>
      <c r="AA126" s="104"/>
      <c r="AB126" s="88"/>
      <c r="AC126" s="88"/>
      <c r="AD126" s="88"/>
      <c r="AE126" s="120"/>
      <c r="AF126" s="88"/>
      <c r="AG126" s="88"/>
      <c r="AH126" s="88"/>
      <c r="AI126" s="190" t="s">
        <v>105</v>
      </c>
      <c r="AJ126" s="2536" t="s">
        <v>106</v>
      </c>
      <c r="AK126" s="2537"/>
      <c r="AL126" s="2537"/>
      <c r="AM126" s="2538"/>
      <c r="AN126" s="356"/>
      <c r="AO126" s="356"/>
      <c r="AP126" s="356"/>
      <c r="AQ126" s="356"/>
      <c r="AR126" s="356"/>
      <c r="AS126" s="356"/>
      <c r="AT126" s="356"/>
      <c r="AU126" s="356"/>
      <c r="AV126" s="356"/>
      <c r="AW126" s="356"/>
      <c r="AX126" s="356"/>
      <c r="AY126" s="357"/>
      <c r="AZ126" s="2560" t="s">
        <v>103</v>
      </c>
      <c r="BA126" s="2537"/>
      <c r="BB126" s="2537"/>
      <c r="BC126" s="2537"/>
      <c r="BD126" s="2561"/>
      <c r="BE126" s="358"/>
      <c r="BF126" s="356"/>
      <c r="BG126" s="356"/>
      <c r="BH126" s="356"/>
      <c r="BI126" s="368"/>
      <c r="BJ126" s="356"/>
      <c r="BK126" s="356"/>
      <c r="BL126" s="356"/>
      <c r="BM126" s="356"/>
      <c r="BN126" s="356"/>
      <c r="BO126" s="356"/>
      <c r="BP126" s="356"/>
      <c r="BQ126" s="356"/>
      <c r="BR126" s="356"/>
      <c r="BS126" s="356"/>
      <c r="BT126" s="356"/>
      <c r="BU126" s="369"/>
      <c r="BV126" s="369"/>
      <c r="BW126" s="369"/>
      <c r="BX126" s="369"/>
      <c r="BY126" s="370"/>
      <c r="BZ126" s="371"/>
      <c r="CA126" s="369"/>
      <c r="CB126" s="369"/>
      <c r="CC126" s="369"/>
      <c r="CD126" s="358" t="s">
        <v>104</v>
      </c>
      <c r="CE126" s="357"/>
      <c r="CF126" s="356"/>
      <c r="CG126" s="356"/>
      <c r="CH126" s="368"/>
      <c r="CI126" s="120"/>
      <c r="CJ126" s="88"/>
      <c r="CK126" s="104"/>
      <c r="CL126" s="355"/>
      <c r="CM126" s="356"/>
      <c r="CN126" s="356"/>
      <c r="CO126" s="356"/>
      <c r="CP126" s="356"/>
      <c r="CQ126" s="356"/>
      <c r="CR126" s="356"/>
      <c r="CS126" s="356" t="s">
        <v>105</v>
      </c>
      <c r="CT126" s="356"/>
      <c r="CU126" s="356"/>
      <c r="CV126" s="357"/>
      <c r="CW126" s="147"/>
      <c r="CX126" s="88"/>
      <c r="CY126" s="88"/>
      <c r="CZ126" s="88"/>
      <c r="DA126" s="88"/>
      <c r="DB126" s="104"/>
      <c r="DC126" s="88"/>
      <c r="DD126" s="88"/>
      <c r="DE126" s="88"/>
      <c r="DF126" s="88"/>
      <c r="DG126" s="188" t="s">
        <v>105</v>
      </c>
      <c r="DH126" s="88"/>
      <c r="DI126" s="88"/>
      <c r="DJ126" s="88"/>
      <c r="DK126" s="88"/>
      <c r="DL126" s="88"/>
      <c r="DM126" s="148" t="s">
        <v>903</v>
      </c>
    </row>
    <row r="127" spans="2:117" ht="12" customHeight="1">
      <c r="B127" s="2564"/>
      <c r="C127" s="2565"/>
      <c r="D127" s="2545" t="s">
        <v>111</v>
      </c>
      <c r="E127" s="2546"/>
      <c r="F127" s="2546"/>
      <c r="G127" s="2546"/>
      <c r="H127" s="2547"/>
      <c r="I127" s="92"/>
      <c r="J127" s="92"/>
      <c r="K127" s="92"/>
      <c r="L127" s="92"/>
      <c r="M127" s="92"/>
      <c r="N127" s="92"/>
      <c r="O127" s="380"/>
      <c r="P127" s="92"/>
      <c r="Q127" s="100"/>
      <c r="R127" s="92"/>
      <c r="S127" s="92"/>
      <c r="T127" s="92"/>
      <c r="U127" s="92"/>
      <c r="V127" s="92"/>
      <c r="W127" s="189"/>
      <c r="X127" s="92"/>
      <c r="Y127" s="92"/>
      <c r="Z127" s="92"/>
      <c r="AA127" s="100"/>
      <c r="AB127" s="92"/>
      <c r="AC127" s="92"/>
      <c r="AD127" s="92"/>
      <c r="AE127" s="109"/>
      <c r="AF127" s="92"/>
      <c r="AG127" s="92"/>
      <c r="AH127" s="92"/>
      <c r="AI127" s="192"/>
      <c r="AJ127" s="2555" t="s">
        <v>102</v>
      </c>
      <c r="AK127" s="2556"/>
      <c r="AL127" s="2556"/>
      <c r="AM127" s="2557"/>
      <c r="AN127" s="373"/>
      <c r="AO127" s="373"/>
      <c r="AP127" s="373"/>
      <c r="AQ127" s="373"/>
      <c r="AR127" s="373"/>
      <c r="AS127" s="373"/>
      <c r="AT127" s="373"/>
      <c r="AU127" s="373"/>
      <c r="AV127" s="373"/>
      <c r="AW127" s="373"/>
      <c r="AX127" s="373"/>
      <c r="AY127" s="374"/>
      <c r="AZ127" s="2558" t="s">
        <v>103</v>
      </c>
      <c r="BA127" s="2556"/>
      <c r="BB127" s="2556"/>
      <c r="BC127" s="2556"/>
      <c r="BD127" s="2559"/>
      <c r="BE127" s="375"/>
      <c r="BF127" s="373"/>
      <c r="BG127" s="373"/>
      <c r="BH127" s="373"/>
      <c r="BI127" s="376"/>
      <c r="BJ127" s="373"/>
      <c r="BK127" s="373"/>
      <c r="BL127" s="373"/>
      <c r="BM127" s="373"/>
      <c r="BN127" s="373"/>
      <c r="BO127" s="373"/>
      <c r="BP127" s="373"/>
      <c r="BQ127" s="373"/>
      <c r="BR127" s="373"/>
      <c r="BS127" s="373"/>
      <c r="BT127" s="373"/>
      <c r="BU127" s="377"/>
      <c r="BV127" s="377"/>
      <c r="BW127" s="377"/>
      <c r="BX127" s="377"/>
      <c r="BY127" s="378"/>
      <c r="BZ127" s="379"/>
      <c r="CA127" s="377"/>
      <c r="CB127" s="377"/>
      <c r="CC127" s="377"/>
      <c r="CD127" s="375" t="s">
        <v>104</v>
      </c>
      <c r="CE127" s="374"/>
      <c r="CF127" s="373"/>
      <c r="CG127" s="373"/>
      <c r="CH127" s="376"/>
      <c r="CI127" s="109"/>
      <c r="CJ127" s="92"/>
      <c r="CK127" s="100"/>
      <c r="CL127" s="367"/>
      <c r="CM127" s="360"/>
      <c r="CN127" s="360"/>
      <c r="CO127" s="360"/>
      <c r="CP127" s="360"/>
      <c r="CQ127" s="360"/>
      <c r="CR127" s="360"/>
      <c r="CS127" s="360" t="s">
        <v>105</v>
      </c>
      <c r="CT127" s="360"/>
      <c r="CU127" s="360"/>
      <c r="CV127" s="361"/>
      <c r="CW127" s="189"/>
      <c r="CX127" s="92"/>
      <c r="CY127" s="92"/>
      <c r="CZ127" s="92"/>
      <c r="DA127" s="92"/>
      <c r="DB127" s="191"/>
      <c r="DC127" s="92"/>
      <c r="DD127" s="92"/>
      <c r="DE127" s="92"/>
      <c r="DF127" s="92"/>
      <c r="DG127" s="100"/>
      <c r="DH127" s="92"/>
      <c r="DI127" s="92"/>
      <c r="DJ127" s="92"/>
      <c r="DK127" s="92"/>
      <c r="DL127" s="92"/>
      <c r="DM127" s="119"/>
    </row>
    <row r="128" spans="2:117" ht="12" customHeight="1">
      <c r="B128" s="2564"/>
      <c r="C128" s="2565"/>
      <c r="D128" s="2548"/>
      <c r="E128" s="2549"/>
      <c r="F128" s="2549"/>
      <c r="G128" s="2549"/>
      <c r="H128" s="2550"/>
      <c r="I128" s="88"/>
      <c r="J128" s="88"/>
      <c r="K128" s="88"/>
      <c r="L128" s="88"/>
      <c r="M128" s="88"/>
      <c r="N128" s="187" t="s">
        <v>105</v>
      </c>
      <c r="O128" s="347"/>
      <c r="P128" s="88"/>
      <c r="Q128" s="104"/>
      <c r="R128" s="88"/>
      <c r="S128" s="88"/>
      <c r="T128" s="88"/>
      <c r="U128" s="88"/>
      <c r="V128" s="187"/>
      <c r="W128" s="147"/>
      <c r="X128" s="88"/>
      <c r="Y128" s="88"/>
      <c r="Z128" s="88"/>
      <c r="AA128" s="188"/>
      <c r="AB128" s="88"/>
      <c r="AC128" s="88"/>
      <c r="AD128" s="88"/>
      <c r="AE128" s="120"/>
      <c r="AF128" s="88"/>
      <c r="AG128" s="88"/>
      <c r="AH128" s="88"/>
      <c r="AI128" s="190"/>
      <c r="AJ128" s="2536" t="s">
        <v>106</v>
      </c>
      <c r="AK128" s="2537"/>
      <c r="AL128" s="2537"/>
      <c r="AM128" s="2538"/>
      <c r="AN128" s="356"/>
      <c r="AO128" s="356"/>
      <c r="AP128" s="356"/>
      <c r="AQ128" s="356"/>
      <c r="AR128" s="356"/>
      <c r="AS128" s="356"/>
      <c r="AT128" s="356"/>
      <c r="AU128" s="356"/>
      <c r="AV128" s="356"/>
      <c r="AW128" s="356"/>
      <c r="AX128" s="356"/>
      <c r="AY128" s="357"/>
      <c r="AZ128" s="2560" t="s">
        <v>103</v>
      </c>
      <c r="BA128" s="2537"/>
      <c r="BB128" s="2537"/>
      <c r="BC128" s="2537"/>
      <c r="BD128" s="2561"/>
      <c r="BE128" s="358"/>
      <c r="BF128" s="356"/>
      <c r="BG128" s="356"/>
      <c r="BH128" s="356"/>
      <c r="BI128" s="368"/>
      <c r="BJ128" s="356"/>
      <c r="BK128" s="356"/>
      <c r="BL128" s="356"/>
      <c r="BM128" s="356"/>
      <c r="BN128" s="356"/>
      <c r="BO128" s="356"/>
      <c r="BP128" s="356"/>
      <c r="BQ128" s="356"/>
      <c r="BR128" s="356"/>
      <c r="BS128" s="356"/>
      <c r="BT128" s="356"/>
      <c r="BU128" s="369"/>
      <c r="BV128" s="369"/>
      <c r="BW128" s="369"/>
      <c r="BX128" s="369"/>
      <c r="BY128" s="370"/>
      <c r="BZ128" s="371"/>
      <c r="CA128" s="369"/>
      <c r="CB128" s="369"/>
      <c r="CC128" s="369"/>
      <c r="CD128" s="358" t="s">
        <v>104</v>
      </c>
      <c r="CE128" s="357"/>
      <c r="CF128" s="356"/>
      <c r="CG128" s="356"/>
      <c r="CH128" s="368"/>
      <c r="CI128" s="120"/>
      <c r="CJ128" s="88"/>
      <c r="CK128" s="104"/>
      <c r="CL128" s="355"/>
      <c r="CM128" s="356"/>
      <c r="CN128" s="356"/>
      <c r="CO128" s="356"/>
      <c r="CP128" s="356"/>
      <c r="CQ128" s="356"/>
      <c r="CR128" s="356"/>
      <c r="CS128" s="356" t="s">
        <v>105</v>
      </c>
      <c r="CT128" s="356"/>
      <c r="CU128" s="356"/>
      <c r="CV128" s="357"/>
      <c r="CW128" s="147"/>
      <c r="CX128" s="88"/>
      <c r="CY128" s="88"/>
      <c r="CZ128" s="88"/>
      <c r="DA128" s="88"/>
      <c r="DB128" s="188"/>
      <c r="DC128" s="88"/>
      <c r="DD128" s="88"/>
      <c r="DE128" s="88"/>
      <c r="DF128" s="88"/>
      <c r="DG128" s="188" t="s">
        <v>105</v>
      </c>
      <c r="DH128" s="88"/>
      <c r="DI128" s="88"/>
      <c r="DJ128" s="88"/>
      <c r="DK128" s="88"/>
      <c r="DL128" s="88"/>
      <c r="DM128" s="148" t="s">
        <v>903</v>
      </c>
    </row>
    <row r="129" spans="2:117" ht="12" customHeight="1">
      <c r="B129" s="2564"/>
      <c r="C129" s="2565"/>
      <c r="D129" s="2545" t="s">
        <v>476</v>
      </c>
      <c r="E129" s="2546"/>
      <c r="F129" s="2546"/>
      <c r="G129" s="2546"/>
      <c r="H129" s="2547"/>
      <c r="I129" s="92"/>
      <c r="J129" s="92"/>
      <c r="K129" s="92"/>
      <c r="L129" s="92"/>
      <c r="M129" s="92"/>
      <c r="N129" s="92"/>
      <c r="O129" s="380"/>
      <c r="P129" s="92"/>
      <c r="Q129" s="100"/>
      <c r="R129" s="92"/>
      <c r="S129" s="92"/>
      <c r="T129" s="92"/>
      <c r="U129" s="92"/>
      <c r="V129" s="92"/>
      <c r="W129" s="189"/>
      <c r="X129" s="92"/>
      <c r="Y129" s="92"/>
      <c r="Z129" s="92"/>
      <c r="AA129" s="100"/>
      <c r="AB129" s="92"/>
      <c r="AC129" s="92"/>
      <c r="AD129" s="92"/>
      <c r="AE129" s="109"/>
      <c r="AF129" s="92"/>
      <c r="AG129" s="92"/>
      <c r="AH129" s="92"/>
      <c r="AI129" s="192"/>
      <c r="AJ129" s="2555" t="s">
        <v>102</v>
      </c>
      <c r="AK129" s="2556"/>
      <c r="AL129" s="2556"/>
      <c r="AM129" s="2557"/>
      <c r="AN129" s="373"/>
      <c r="AO129" s="373"/>
      <c r="AP129" s="373"/>
      <c r="AQ129" s="373"/>
      <c r="AR129" s="373"/>
      <c r="AS129" s="373"/>
      <c r="AT129" s="373"/>
      <c r="AU129" s="373"/>
      <c r="AV129" s="373"/>
      <c r="AW129" s="373"/>
      <c r="AX129" s="373"/>
      <c r="AY129" s="374"/>
      <c r="AZ129" s="2558" t="s">
        <v>103</v>
      </c>
      <c r="BA129" s="2556"/>
      <c r="BB129" s="2556"/>
      <c r="BC129" s="2556"/>
      <c r="BD129" s="2559"/>
      <c r="BE129" s="375"/>
      <c r="BF129" s="373"/>
      <c r="BG129" s="373"/>
      <c r="BH129" s="373"/>
      <c r="BI129" s="376"/>
      <c r="BJ129" s="373"/>
      <c r="BK129" s="373"/>
      <c r="BL129" s="373"/>
      <c r="BM129" s="373"/>
      <c r="BN129" s="373"/>
      <c r="BO129" s="373"/>
      <c r="BP129" s="373"/>
      <c r="BQ129" s="373"/>
      <c r="BR129" s="373"/>
      <c r="BS129" s="373"/>
      <c r="BT129" s="373"/>
      <c r="BU129" s="377"/>
      <c r="BV129" s="377"/>
      <c r="BW129" s="377"/>
      <c r="BX129" s="377"/>
      <c r="BY129" s="378"/>
      <c r="BZ129" s="379"/>
      <c r="CA129" s="377"/>
      <c r="CB129" s="377"/>
      <c r="CC129" s="377"/>
      <c r="CD129" s="375" t="s">
        <v>104</v>
      </c>
      <c r="CE129" s="374"/>
      <c r="CF129" s="373"/>
      <c r="CG129" s="373"/>
      <c r="CH129" s="376"/>
      <c r="CI129" s="109"/>
      <c r="CJ129" s="92"/>
      <c r="CK129" s="100"/>
      <c r="CL129" s="367"/>
      <c r="CM129" s="360"/>
      <c r="CN129" s="360"/>
      <c r="CO129" s="360"/>
      <c r="CP129" s="360"/>
      <c r="CQ129" s="360"/>
      <c r="CR129" s="360"/>
      <c r="CS129" s="360" t="s">
        <v>105</v>
      </c>
      <c r="CT129" s="360"/>
      <c r="CU129" s="360"/>
      <c r="CV129" s="361"/>
      <c r="CW129" s="189"/>
      <c r="CX129" s="92"/>
      <c r="CY129" s="92"/>
      <c r="CZ129" s="92"/>
      <c r="DA129" s="92"/>
      <c r="DB129" s="191"/>
      <c r="DC129" s="92"/>
      <c r="DD129" s="92"/>
      <c r="DE129" s="92"/>
      <c r="DF129" s="92"/>
      <c r="DG129" s="100"/>
      <c r="DH129" s="92"/>
      <c r="DI129" s="92"/>
      <c r="DJ129" s="92"/>
      <c r="DK129" s="92"/>
      <c r="DL129" s="92"/>
      <c r="DM129" s="119"/>
    </row>
    <row r="130" spans="2:117" ht="12" customHeight="1">
      <c r="B130" s="2564"/>
      <c r="C130" s="2565"/>
      <c r="D130" s="2548"/>
      <c r="E130" s="2549"/>
      <c r="F130" s="2549"/>
      <c r="G130" s="2549"/>
      <c r="H130" s="2550"/>
      <c r="I130" s="88"/>
      <c r="J130" s="88"/>
      <c r="K130" s="88"/>
      <c r="L130" s="88"/>
      <c r="M130" s="88"/>
      <c r="N130" s="187" t="s">
        <v>105</v>
      </c>
      <c r="O130" s="347"/>
      <c r="P130" s="88"/>
      <c r="Q130" s="104"/>
      <c r="R130" s="88"/>
      <c r="S130" s="88"/>
      <c r="T130" s="88"/>
      <c r="U130" s="88"/>
      <c r="V130" s="187"/>
      <c r="W130" s="147"/>
      <c r="X130" s="88"/>
      <c r="Y130" s="88"/>
      <c r="Z130" s="88"/>
      <c r="AA130" s="188"/>
      <c r="AB130" s="88"/>
      <c r="AC130" s="88"/>
      <c r="AD130" s="88"/>
      <c r="AE130" s="120"/>
      <c r="AF130" s="88"/>
      <c r="AG130" s="88"/>
      <c r="AH130" s="88"/>
      <c r="AI130" s="190"/>
      <c r="AJ130" s="2536" t="s">
        <v>106</v>
      </c>
      <c r="AK130" s="2537"/>
      <c r="AL130" s="2537"/>
      <c r="AM130" s="2538"/>
      <c r="AN130" s="356"/>
      <c r="AO130" s="356"/>
      <c r="AP130" s="356"/>
      <c r="AQ130" s="356"/>
      <c r="AR130" s="356"/>
      <c r="AS130" s="356"/>
      <c r="AT130" s="356"/>
      <c r="AU130" s="356"/>
      <c r="AV130" s="356"/>
      <c r="AW130" s="356"/>
      <c r="AX130" s="356"/>
      <c r="AY130" s="357"/>
      <c r="AZ130" s="2560" t="s">
        <v>103</v>
      </c>
      <c r="BA130" s="2537"/>
      <c r="BB130" s="2537"/>
      <c r="BC130" s="2537"/>
      <c r="BD130" s="2561"/>
      <c r="BE130" s="358"/>
      <c r="BF130" s="356"/>
      <c r="BG130" s="356"/>
      <c r="BH130" s="356"/>
      <c r="BI130" s="368"/>
      <c r="BJ130" s="356"/>
      <c r="BK130" s="356"/>
      <c r="BL130" s="356"/>
      <c r="BM130" s="356"/>
      <c r="BN130" s="356"/>
      <c r="BO130" s="356"/>
      <c r="BP130" s="356"/>
      <c r="BQ130" s="356"/>
      <c r="BR130" s="356"/>
      <c r="BS130" s="356"/>
      <c r="BT130" s="356"/>
      <c r="BU130" s="369"/>
      <c r="BV130" s="369"/>
      <c r="BW130" s="369"/>
      <c r="BX130" s="369"/>
      <c r="BY130" s="370"/>
      <c r="BZ130" s="371"/>
      <c r="CA130" s="369"/>
      <c r="CB130" s="369"/>
      <c r="CC130" s="369"/>
      <c r="CD130" s="358" t="s">
        <v>104</v>
      </c>
      <c r="CE130" s="357"/>
      <c r="CF130" s="356"/>
      <c r="CG130" s="356"/>
      <c r="CH130" s="368"/>
      <c r="CI130" s="120"/>
      <c r="CJ130" s="88"/>
      <c r="CK130" s="104"/>
      <c r="CL130" s="355"/>
      <c r="CM130" s="356"/>
      <c r="CN130" s="356"/>
      <c r="CO130" s="356"/>
      <c r="CP130" s="356"/>
      <c r="CQ130" s="356"/>
      <c r="CR130" s="356"/>
      <c r="CS130" s="356" t="s">
        <v>105</v>
      </c>
      <c r="CT130" s="356"/>
      <c r="CU130" s="356"/>
      <c r="CV130" s="357"/>
      <c r="CW130" s="147"/>
      <c r="CX130" s="88"/>
      <c r="CY130" s="88"/>
      <c r="CZ130" s="88"/>
      <c r="DA130" s="88"/>
      <c r="DB130" s="188"/>
      <c r="DC130" s="88"/>
      <c r="DD130" s="88"/>
      <c r="DE130" s="88"/>
      <c r="DF130" s="88"/>
      <c r="DG130" s="188" t="s">
        <v>105</v>
      </c>
      <c r="DH130" s="88"/>
      <c r="DI130" s="88"/>
      <c r="DJ130" s="88"/>
      <c r="DK130" s="88"/>
      <c r="DL130" s="88"/>
      <c r="DM130" s="148" t="s">
        <v>903</v>
      </c>
    </row>
    <row r="131" spans="2:117" ht="12" customHeight="1">
      <c r="B131" s="2564"/>
      <c r="C131" s="2565"/>
      <c r="D131" s="2551" t="s">
        <v>476</v>
      </c>
      <c r="E131" s="2551"/>
      <c r="F131" s="2551"/>
      <c r="G131" s="2551"/>
      <c r="H131" s="2552"/>
      <c r="I131" s="93"/>
      <c r="J131" s="93"/>
      <c r="K131" s="93"/>
      <c r="L131" s="93"/>
      <c r="M131" s="93"/>
      <c r="N131" s="93"/>
      <c r="O131" s="380"/>
      <c r="P131" s="92"/>
      <c r="Q131" s="100"/>
      <c r="R131" s="92"/>
      <c r="S131" s="92"/>
      <c r="T131" s="92"/>
      <c r="U131" s="92"/>
      <c r="V131" s="92"/>
      <c r="W131" s="189"/>
      <c r="X131" s="92"/>
      <c r="Y131" s="92"/>
      <c r="Z131" s="92"/>
      <c r="AA131" s="100"/>
      <c r="AB131" s="93"/>
      <c r="AC131" s="93"/>
      <c r="AD131" s="93"/>
      <c r="AE131" s="102"/>
      <c r="AF131" s="93"/>
      <c r="AG131" s="93"/>
      <c r="AH131" s="93"/>
      <c r="AI131" s="185"/>
      <c r="AJ131" s="2555" t="s">
        <v>102</v>
      </c>
      <c r="AK131" s="2556"/>
      <c r="AL131" s="2556"/>
      <c r="AM131" s="2557"/>
      <c r="AN131" s="373"/>
      <c r="AO131" s="373"/>
      <c r="AP131" s="373"/>
      <c r="AQ131" s="373"/>
      <c r="AR131" s="373"/>
      <c r="AS131" s="373"/>
      <c r="AT131" s="373"/>
      <c r="AU131" s="373"/>
      <c r="AV131" s="373"/>
      <c r="AW131" s="373"/>
      <c r="AX131" s="373"/>
      <c r="AY131" s="374"/>
      <c r="AZ131" s="2558" t="s">
        <v>103</v>
      </c>
      <c r="BA131" s="2556"/>
      <c r="BB131" s="2556"/>
      <c r="BC131" s="2556"/>
      <c r="BD131" s="2559"/>
      <c r="BE131" s="375"/>
      <c r="BF131" s="373"/>
      <c r="BG131" s="373"/>
      <c r="BH131" s="373"/>
      <c r="BI131" s="376"/>
      <c r="BJ131" s="373"/>
      <c r="BK131" s="373"/>
      <c r="BL131" s="373"/>
      <c r="BM131" s="373"/>
      <c r="BN131" s="373"/>
      <c r="BO131" s="373"/>
      <c r="BP131" s="373"/>
      <c r="BQ131" s="373"/>
      <c r="BR131" s="373"/>
      <c r="BS131" s="373"/>
      <c r="BT131" s="373"/>
      <c r="BU131" s="377"/>
      <c r="BV131" s="377"/>
      <c r="BW131" s="377"/>
      <c r="BX131" s="377"/>
      <c r="BY131" s="378"/>
      <c r="BZ131" s="379"/>
      <c r="CA131" s="377"/>
      <c r="CB131" s="377"/>
      <c r="CC131" s="377"/>
      <c r="CD131" s="375" t="s">
        <v>104</v>
      </c>
      <c r="CE131" s="374"/>
      <c r="CF131" s="373"/>
      <c r="CG131" s="373"/>
      <c r="CH131" s="376"/>
      <c r="CI131" s="102"/>
      <c r="CJ131" s="93"/>
      <c r="CK131" s="94"/>
      <c r="CL131" s="367"/>
      <c r="CM131" s="360"/>
      <c r="CN131" s="360"/>
      <c r="CO131" s="360"/>
      <c r="CP131" s="360"/>
      <c r="CQ131" s="360"/>
      <c r="CR131" s="360"/>
      <c r="CS131" s="360" t="s">
        <v>105</v>
      </c>
      <c r="CT131" s="360"/>
      <c r="CU131" s="360"/>
      <c r="CV131" s="361"/>
      <c r="CW131" s="189"/>
      <c r="CX131" s="92"/>
      <c r="CY131" s="92"/>
      <c r="CZ131" s="92"/>
      <c r="DA131" s="92"/>
      <c r="DB131" s="191"/>
      <c r="DC131" s="93"/>
      <c r="DD131" s="93"/>
      <c r="DE131" s="93"/>
      <c r="DF131" s="93"/>
      <c r="DG131" s="94"/>
      <c r="DH131" s="93"/>
      <c r="DI131" s="93"/>
      <c r="DJ131" s="93"/>
      <c r="DK131" s="93"/>
      <c r="DL131" s="93"/>
      <c r="DM131" s="96"/>
    </row>
    <row r="132" spans="2:117" ht="12" customHeight="1" thickBot="1">
      <c r="B132" s="2566"/>
      <c r="C132" s="2567"/>
      <c r="D132" s="2553"/>
      <c r="E132" s="2553"/>
      <c r="F132" s="2553"/>
      <c r="G132" s="2553"/>
      <c r="H132" s="2554"/>
      <c r="I132" s="97"/>
      <c r="J132" s="97"/>
      <c r="K132" s="97"/>
      <c r="L132" s="97"/>
      <c r="M132" s="97"/>
      <c r="N132" s="193" t="s">
        <v>105</v>
      </c>
      <c r="O132" s="194"/>
      <c r="P132" s="97"/>
      <c r="Q132" s="113"/>
      <c r="R132" s="97"/>
      <c r="S132" s="97"/>
      <c r="T132" s="97"/>
      <c r="U132" s="97"/>
      <c r="V132" s="193"/>
      <c r="W132" s="195"/>
      <c r="X132" s="97"/>
      <c r="Y132" s="97"/>
      <c r="Z132" s="97"/>
      <c r="AA132" s="107"/>
      <c r="AB132" s="97"/>
      <c r="AC132" s="97"/>
      <c r="AD132" s="97"/>
      <c r="AE132" s="150"/>
      <c r="AF132" s="97"/>
      <c r="AG132" s="97"/>
      <c r="AH132" s="97"/>
      <c r="AI132" s="327"/>
      <c r="AJ132" s="2826" t="s">
        <v>106</v>
      </c>
      <c r="AK132" s="2827"/>
      <c r="AL132" s="2827"/>
      <c r="AM132" s="2828"/>
      <c r="AN132" s="381"/>
      <c r="AO132" s="381"/>
      <c r="AP132" s="381"/>
      <c r="AQ132" s="381"/>
      <c r="AR132" s="381"/>
      <c r="AS132" s="381"/>
      <c r="AT132" s="381"/>
      <c r="AU132" s="381"/>
      <c r="AV132" s="381"/>
      <c r="AW132" s="381"/>
      <c r="AX132" s="381"/>
      <c r="AY132" s="382"/>
      <c r="AZ132" s="2829" t="s">
        <v>103</v>
      </c>
      <c r="BA132" s="2827"/>
      <c r="BB132" s="2827"/>
      <c r="BC132" s="2827"/>
      <c r="BD132" s="2830"/>
      <c r="BE132" s="383"/>
      <c r="BF132" s="381"/>
      <c r="BG132" s="381"/>
      <c r="BH132" s="381"/>
      <c r="BI132" s="384"/>
      <c r="BJ132" s="381"/>
      <c r="BK132" s="381"/>
      <c r="BL132" s="381"/>
      <c r="BM132" s="381"/>
      <c r="BN132" s="381"/>
      <c r="BO132" s="381"/>
      <c r="BP132" s="381"/>
      <c r="BQ132" s="381"/>
      <c r="BR132" s="381"/>
      <c r="BS132" s="381"/>
      <c r="BT132" s="381"/>
      <c r="BU132" s="385"/>
      <c r="BV132" s="385"/>
      <c r="BW132" s="385"/>
      <c r="BX132" s="385"/>
      <c r="BY132" s="386"/>
      <c r="BZ132" s="387"/>
      <c r="CA132" s="385"/>
      <c r="CB132" s="385"/>
      <c r="CC132" s="385"/>
      <c r="CD132" s="383" t="s">
        <v>104</v>
      </c>
      <c r="CE132" s="382"/>
      <c r="CF132" s="381"/>
      <c r="CG132" s="381"/>
      <c r="CH132" s="384"/>
      <c r="CI132" s="150"/>
      <c r="CJ132" s="97"/>
      <c r="CK132" s="113"/>
      <c r="CL132" s="388"/>
      <c r="CM132" s="381"/>
      <c r="CN132" s="381"/>
      <c r="CO132" s="381"/>
      <c r="CP132" s="381"/>
      <c r="CQ132" s="381"/>
      <c r="CR132" s="381"/>
      <c r="CS132" s="381" t="s">
        <v>105</v>
      </c>
      <c r="CT132" s="381"/>
      <c r="CU132" s="381"/>
      <c r="CV132" s="382"/>
      <c r="CW132" s="195"/>
      <c r="CX132" s="97"/>
      <c r="CY132" s="97"/>
      <c r="CZ132" s="97"/>
      <c r="DA132" s="97"/>
      <c r="DB132" s="107"/>
      <c r="DC132" s="97"/>
      <c r="DD132" s="97"/>
      <c r="DE132" s="97"/>
      <c r="DF132" s="97"/>
      <c r="DG132" s="107" t="s">
        <v>105</v>
      </c>
      <c r="DH132" s="97"/>
      <c r="DI132" s="97"/>
      <c r="DJ132" s="97"/>
      <c r="DK132" s="97"/>
      <c r="DL132" s="97"/>
      <c r="DM132" s="196" t="s">
        <v>903</v>
      </c>
    </row>
    <row r="133" spans="2:117" ht="12" customHeight="1">
      <c r="B133" s="114"/>
      <c r="C133" s="93"/>
      <c r="D133" s="2534" t="s">
        <v>112</v>
      </c>
      <c r="E133" s="2527"/>
      <c r="F133" s="2527"/>
      <c r="G133" s="2527"/>
      <c r="H133" s="2535"/>
      <c r="I133" s="93"/>
      <c r="J133" s="93"/>
      <c r="K133" s="93"/>
      <c r="L133" s="93"/>
      <c r="M133" s="93"/>
      <c r="N133" s="93"/>
      <c r="O133" s="184"/>
      <c r="P133" s="93"/>
      <c r="Q133" s="94"/>
      <c r="R133" s="93"/>
      <c r="S133" s="93"/>
      <c r="T133" s="93"/>
      <c r="U133" s="93"/>
      <c r="V133" s="93"/>
      <c r="W133" s="173"/>
      <c r="X133" s="93"/>
      <c r="Y133" s="93"/>
      <c r="Z133" s="93"/>
      <c r="AA133" s="94"/>
      <c r="AB133" s="93"/>
      <c r="AC133" s="93"/>
      <c r="AD133" s="93"/>
      <c r="AE133" s="102"/>
      <c r="AF133" s="93"/>
      <c r="AG133" s="93"/>
      <c r="AH133" s="93"/>
      <c r="AI133" s="185"/>
      <c r="AJ133" s="2555" t="s">
        <v>102</v>
      </c>
      <c r="AK133" s="2556"/>
      <c r="AL133" s="2556"/>
      <c r="AM133" s="2557"/>
      <c r="AN133" s="373"/>
      <c r="AO133" s="373"/>
      <c r="AP133" s="373"/>
      <c r="AQ133" s="373"/>
      <c r="AR133" s="373"/>
      <c r="AS133" s="373"/>
      <c r="AT133" s="373"/>
      <c r="AU133" s="373"/>
      <c r="AV133" s="373"/>
      <c r="AW133" s="373"/>
      <c r="AX133" s="373"/>
      <c r="AY133" s="374"/>
      <c r="AZ133" s="2558" t="s">
        <v>103</v>
      </c>
      <c r="BA133" s="2556"/>
      <c r="BB133" s="2556"/>
      <c r="BC133" s="2556"/>
      <c r="BD133" s="2559"/>
      <c r="BE133" s="375"/>
      <c r="BF133" s="373"/>
      <c r="BG133" s="373"/>
      <c r="BH133" s="373"/>
      <c r="BI133" s="376"/>
      <c r="BJ133" s="373"/>
      <c r="BK133" s="373"/>
      <c r="BL133" s="373"/>
      <c r="BM133" s="373"/>
      <c r="BN133" s="373"/>
      <c r="BO133" s="373"/>
      <c r="BP133" s="373"/>
      <c r="BQ133" s="373"/>
      <c r="BR133" s="373"/>
      <c r="BS133" s="373"/>
      <c r="BT133" s="373"/>
      <c r="BU133" s="377"/>
      <c r="BV133" s="377"/>
      <c r="BW133" s="377"/>
      <c r="BX133" s="377"/>
      <c r="BY133" s="378"/>
      <c r="BZ133" s="379"/>
      <c r="CA133" s="377"/>
      <c r="CB133" s="377"/>
      <c r="CC133" s="377"/>
      <c r="CD133" s="375" t="s">
        <v>104</v>
      </c>
      <c r="CE133" s="374"/>
      <c r="CF133" s="373"/>
      <c r="CG133" s="373"/>
      <c r="CH133" s="376"/>
      <c r="CI133" s="389"/>
      <c r="CJ133" s="390"/>
      <c r="CK133" s="391"/>
      <c r="CL133" s="389"/>
      <c r="CM133" s="390"/>
      <c r="CN133" s="390"/>
      <c r="CO133" s="390"/>
      <c r="CP133" s="390"/>
      <c r="CQ133" s="390"/>
      <c r="CR133" s="390"/>
      <c r="CS133" s="390" t="s">
        <v>477</v>
      </c>
      <c r="CT133" s="390"/>
      <c r="CU133" s="390"/>
      <c r="CV133" s="390"/>
      <c r="CW133" s="392"/>
      <c r="CX133" s="390"/>
      <c r="CY133" s="390"/>
      <c r="CZ133" s="390"/>
      <c r="DA133" s="390"/>
      <c r="DB133" s="393" t="s">
        <v>477</v>
      </c>
      <c r="DC133" s="394"/>
      <c r="DD133" s="90"/>
      <c r="DE133" s="90"/>
      <c r="DF133" s="90"/>
      <c r="DG133" s="166"/>
      <c r="DH133" s="93"/>
      <c r="DI133" s="93"/>
      <c r="DJ133" s="93"/>
      <c r="DK133" s="93"/>
      <c r="DL133" s="93"/>
      <c r="DM133" s="96"/>
    </row>
    <row r="134" spans="2:117" ht="12" customHeight="1">
      <c r="B134" s="114"/>
      <c r="C134" s="93"/>
      <c r="D134" s="2534" t="s">
        <v>716</v>
      </c>
      <c r="E134" s="2527"/>
      <c r="F134" s="2527"/>
      <c r="G134" s="2527"/>
      <c r="H134" s="2535"/>
      <c r="I134" s="93"/>
      <c r="J134" s="93"/>
      <c r="K134" s="93"/>
      <c r="L134" s="93"/>
      <c r="M134" s="93"/>
      <c r="N134" s="325" t="s">
        <v>145</v>
      </c>
      <c r="O134" s="184"/>
      <c r="P134" s="93"/>
      <c r="Q134" s="94"/>
      <c r="R134" s="93"/>
      <c r="S134" s="93"/>
      <c r="T134" s="93"/>
      <c r="U134" s="93"/>
      <c r="V134" s="325" t="s">
        <v>146</v>
      </c>
      <c r="W134" s="173"/>
      <c r="X134" s="93"/>
      <c r="Y134" s="93"/>
      <c r="Z134" s="93"/>
      <c r="AA134" s="186" t="s">
        <v>146</v>
      </c>
      <c r="AB134" s="93"/>
      <c r="AC134" s="93"/>
      <c r="AD134" s="93"/>
      <c r="AE134" s="102"/>
      <c r="AF134" s="93"/>
      <c r="AG134" s="93"/>
      <c r="AH134" s="93"/>
      <c r="AI134" s="185"/>
      <c r="AJ134" s="2536" t="s">
        <v>106</v>
      </c>
      <c r="AK134" s="2537"/>
      <c r="AL134" s="2537"/>
      <c r="AM134" s="2538"/>
      <c r="AN134" s="356"/>
      <c r="AO134" s="356"/>
      <c r="AP134" s="356"/>
      <c r="AQ134" s="356"/>
      <c r="AR134" s="356"/>
      <c r="AS134" s="356"/>
      <c r="AT134" s="356"/>
      <c r="AU134" s="356"/>
      <c r="AV134" s="356"/>
      <c r="AW134" s="356"/>
      <c r="AX134" s="356"/>
      <c r="AY134" s="357"/>
      <c r="AZ134" s="2560" t="s">
        <v>103</v>
      </c>
      <c r="BA134" s="2537"/>
      <c r="BB134" s="2537"/>
      <c r="BC134" s="2537"/>
      <c r="BD134" s="2561"/>
      <c r="BE134" s="358"/>
      <c r="BF134" s="356"/>
      <c r="BG134" s="356"/>
      <c r="BH134" s="356"/>
      <c r="BI134" s="368"/>
      <c r="BJ134" s="356"/>
      <c r="BK134" s="356"/>
      <c r="BL134" s="356"/>
      <c r="BM134" s="356"/>
      <c r="BN134" s="356"/>
      <c r="BO134" s="356"/>
      <c r="BP134" s="356"/>
      <c r="BQ134" s="356"/>
      <c r="BR134" s="356"/>
      <c r="BS134" s="356"/>
      <c r="BT134" s="356"/>
      <c r="BU134" s="369"/>
      <c r="BV134" s="369"/>
      <c r="BW134" s="369"/>
      <c r="BX134" s="369"/>
      <c r="BY134" s="370"/>
      <c r="BZ134" s="371"/>
      <c r="CA134" s="369"/>
      <c r="CB134" s="369"/>
      <c r="CC134" s="369"/>
      <c r="CD134" s="358" t="s">
        <v>104</v>
      </c>
      <c r="CE134" s="357"/>
      <c r="CF134" s="356"/>
      <c r="CG134" s="356"/>
      <c r="CH134" s="368"/>
      <c r="CI134" s="355"/>
      <c r="CJ134" s="356"/>
      <c r="CK134" s="368"/>
      <c r="CL134" s="355"/>
      <c r="CM134" s="356"/>
      <c r="CN134" s="356"/>
      <c r="CO134" s="356"/>
      <c r="CP134" s="356"/>
      <c r="CQ134" s="356"/>
      <c r="CR134" s="356"/>
      <c r="CS134" s="356" t="s">
        <v>146</v>
      </c>
      <c r="CT134" s="356"/>
      <c r="CU134" s="356"/>
      <c r="CV134" s="356"/>
      <c r="CW134" s="358"/>
      <c r="CX134" s="356"/>
      <c r="CY134" s="356"/>
      <c r="CZ134" s="356"/>
      <c r="DA134" s="356"/>
      <c r="DB134" s="359" t="s">
        <v>146</v>
      </c>
      <c r="DC134" s="88"/>
      <c r="DD134" s="88"/>
      <c r="DE134" s="88"/>
      <c r="DF134" s="88"/>
      <c r="DG134" s="188" t="s">
        <v>146</v>
      </c>
      <c r="DH134" s="93"/>
      <c r="DI134" s="93"/>
      <c r="DJ134" s="93"/>
      <c r="DK134" s="93"/>
      <c r="DL134" s="93"/>
      <c r="DM134" s="395" t="s">
        <v>903</v>
      </c>
    </row>
    <row r="135" spans="2:117" ht="12" customHeight="1">
      <c r="B135" s="2526" t="s">
        <v>478</v>
      </c>
      <c r="C135" s="2527"/>
      <c r="D135" s="2528" t="s">
        <v>113</v>
      </c>
      <c r="E135" s="2529"/>
      <c r="F135" s="2529"/>
      <c r="G135" s="2529"/>
      <c r="H135" s="2530"/>
      <c r="I135" s="92"/>
      <c r="J135" s="92"/>
      <c r="K135" s="92"/>
      <c r="L135" s="92"/>
      <c r="M135" s="92"/>
      <c r="N135" s="92"/>
      <c r="O135" s="380"/>
      <c r="P135" s="92"/>
      <c r="Q135" s="100"/>
      <c r="R135" s="92"/>
      <c r="S135" s="92"/>
      <c r="T135" s="92"/>
      <c r="U135" s="92"/>
      <c r="V135" s="92"/>
      <c r="W135" s="189"/>
      <c r="X135" s="92"/>
      <c r="Y135" s="92"/>
      <c r="Z135" s="92"/>
      <c r="AA135" s="100"/>
      <c r="AB135" s="92"/>
      <c r="AC135" s="92"/>
      <c r="AD135" s="92"/>
      <c r="AE135" s="109"/>
      <c r="AF135" s="92"/>
      <c r="AG135" s="92"/>
      <c r="AH135" s="92"/>
      <c r="AI135" s="192"/>
      <c r="AJ135" s="2555" t="s">
        <v>102</v>
      </c>
      <c r="AK135" s="2556"/>
      <c r="AL135" s="2556"/>
      <c r="AM135" s="2557"/>
      <c r="AN135" s="373"/>
      <c r="AO135" s="373"/>
      <c r="AP135" s="373"/>
      <c r="AQ135" s="373"/>
      <c r="AR135" s="373"/>
      <c r="AS135" s="373"/>
      <c r="AT135" s="373"/>
      <c r="AU135" s="373"/>
      <c r="AV135" s="373"/>
      <c r="AW135" s="373"/>
      <c r="AX135" s="373"/>
      <c r="AY135" s="374"/>
      <c r="AZ135" s="2558" t="s">
        <v>103</v>
      </c>
      <c r="BA135" s="2556"/>
      <c r="BB135" s="2556"/>
      <c r="BC135" s="2556"/>
      <c r="BD135" s="2559"/>
      <c r="BE135" s="375"/>
      <c r="BF135" s="373"/>
      <c r="BG135" s="373"/>
      <c r="BH135" s="373"/>
      <c r="BI135" s="376"/>
      <c r="BJ135" s="373"/>
      <c r="BK135" s="373"/>
      <c r="BL135" s="373"/>
      <c r="BM135" s="373"/>
      <c r="BN135" s="373"/>
      <c r="BO135" s="373"/>
      <c r="BP135" s="373"/>
      <c r="BQ135" s="373"/>
      <c r="BR135" s="373"/>
      <c r="BS135" s="373"/>
      <c r="BT135" s="373"/>
      <c r="BU135" s="377"/>
      <c r="BV135" s="377"/>
      <c r="BW135" s="377"/>
      <c r="BX135" s="377"/>
      <c r="BY135" s="378"/>
      <c r="BZ135" s="379"/>
      <c r="CA135" s="377"/>
      <c r="CB135" s="377"/>
      <c r="CC135" s="377"/>
      <c r="CD135" s="375" t="s">
        <v>104</v>
      </c>
      <c r="CE135" s="374"/>
      <c r="CF135" s="373"/>
      <c r="CG135" s="373"/>
      <c r="CH135" s="376"/>
      <c r="CI135" s="367"/>
      <c r="CJ135" s="360"/>
      <c r="CK135" s="363"/>
      <c r="CL135" s="367"/>
      <c r="CM135" s="360"/>
      <c r="CN135" s="360"/>
      <c r="CO135" s="360"/>
      <c r="CP135" s="360"/>
      <c r="CQ135" s="360"/>
      <c r="CR135" s="360"/>
      <c r="CS135" s="360" t="s">
        <v>146</v>
      </c>
      <c r="CT135" s="360"/>
      <c r="CU135" s="360"/>
      <c r="CV135" s="360"/>
      <c r="CW135" s="362"/>
      <c r="CX135" s="360"/>
      <c r="CY135" s="360"/>
      <c r="CZ135" s="360"/>
      <c r="DA135" s="360"/>
      <c r="DB135" s="372" t="s">
        <v>146</v>
      </c>
      <c r="DC135" s="109"/>
      <c r="DD135" s="92"/>
      <c r="DE135" s="92"/>
      <c r="DF135" s="92"/>
      <c r="DG135" s="100"/>
      <c r="DH135" s="92"/>
      <c r="DI135" s="92"/>
      <c r="DJ135" s="92"/>
      <c r="DK135" s="92"/>
      <c r="DL135" s="92"/>
      <c r="DM135" s="119"/>
    </row>
    <row r="136" spans="2:117" ht="12" customHeight="1">
      <c r="B136" s="2526" t="s">
        <v>479</v>
      </c>
      <c r="C136" s="2527"/>
      <c r="D136" s="2534" t="s">
        <v>716</v>
      </c>
      <c r="E136" s="2527"/>
      <c r="F136" s="2527"/>
      <c r="G136" s="2527"/>
      <c r="H136" s="2535"/>
      <c r="I136" s="88"/>
      <c r="J136" s="88"/>
      <c r="K136" s="88"/>
      <c r="L136" s="88"/>
      <c r="M136" s="88"/>
      <c r="N136" s="187" t="s">
        <v>145</v>
      </c>
      <c r="O136" s="347"/>
      <c r="P136" s="88"/>
      <c r="Q136" s="104"/>
      <c r="R136" s="88"/>
      <c r="S136" s="88"/>
      <c r="T136" s="88"/>
      <c r="U136" s="88"/>
      <c r="V136" s="187" t="s">
        <v>146</v>
      </c>
      <c r="W136" s="147"/>
      <c r="X136" s="88"/>
      <c r="Y136" s="88"/>
      <c r="Z136" s="88"/>
      <c r="AA136" s="188" t="s">
        <v>146</v>
      </c>
      <c r="AB136" s="88"/>
      <c r="AC136" s="88"/>
      <c r="AD136" s="88"/>
      <c r="AE136" s="120"/>
      <c r="AF136" s="88"/>
      <c r="AG136" s="88"/>
      <c r="AH136" s="88"/>
      <c r="AI136" s="326"/>
      <c r="AJ136" s="2536" t="s">
        <v>106</v>
      </c>
      <c r="AK136" s="2537"/>
      <c r="AL136" s="2537"/>
      <c r="AM136" s="2538"/>
      <c r="AN136" s="356"/>
      <c r="AO136" s="356"/>
      <c r="AP136" s="356"/>
      <c r="AQ136" s="356"/>
      <c r="AR136" s="356"/>
      <c r="AS136" s="356"/>
      <c r="AT136" s="356"/>
      <c r="AU136" s="356"/>
      <c r="AV136" s="356"/>
      <c r="AW136" s="356"/>
      <c r="AX136" s="356"/>
      <c r="AY136" s="357"/>
      <c r="AZ136" s="2560" t="s">
        <v>103</v>
      </c>
      <c r="BA136" s="2537"/>
      <c r="BB136" s="2537"/>
      <c r="BC136" s="2537"/>
      <c r="BD136" s="2561"/>
      <c r="BE136" s="358"/>
      <c r="BF136" s="356"/>
      <c r="BG136" s="356"/>
      <c r="BH136" s="356"/>
      <c r="BI136" s="368"/>
      <c r="BJ136" s="356"/>
      <c r="BK136" s="356"/>
      <c r="BL136" s="356"/>
      <c r="BM136" s="356"/>
      <c r="BN136" s="356"/>
      <c r="BO136" s="356"/>
      <c r="BP136" s="356"/>
      <c r="BQ136" s="356"/>
      <c r="BR136" s="356"/>
      <c r="BS136" s="356"/>
      <c r="BT136" s="356"/>
      <c r="BU136" s="369"/>
      <c r="BV136" s="369"/>
      <c r="BW136" s="369"/>
      <c r="BX136" s="369"/>
      <c r="BY136" s="370"/>
      <c r="BZ136" s="371"/>
      <c r="CA136" s="369"/>
      <c r="CB136" s="369"/>
      <c r="CC136" s="369"/>
      <c r="CD136" s="358" t="s">
        <v>104</v>
      </c>
      <c r="CE136" s="357"/>
      <c r="CF136" s="356"/>
      <c r="CG136" s="356"/>
      <c r="CH136" s="368"/>
      <c r="CI136" s="355"/>
      <c r="CJ136" s="356"/>
      <c r="CK136" s="368"/>
      <c r="CL136" s="355"/>
      <c r="CM136" s="356"/>
      <c r="CN136" s="356"/>
      <c r="CO136" s="356"/>
      <c r="CP136" s="356"/>
      <c r="CQ136" s="356"/>
      <c r="CR136" s="356"/>
      <c r="CS136" s="356" t="s">
        <v>146</v>
      </c>
      <c r="CT136" s="356"/>
      <c r="CU136" s="356"/>
      <c r="CV136" s="356"/>
      <c r="CW136" s="358"/>
      <c r="CX136" s="356"/>
      <c r="CY136" s="356"/>
      <c r="CZ136" s="356"/>
      <c r="DA136" s="356"/>
      <c r="DB136" s="359" t="s">
        <v>146</v>
      </c>
      <c r="DC136" s="88"/>
      <c r="DD136" s="88"/>
      <c r="DE136" s="88"/>
      <c r="DF136" s="88"/>
      <c r="DG136" s="188" t="s">
        <v>146</v>
      </c>
      <c r="DH136" s="88"/>
      <c r="DI136" s="88"/>
      <c r="DJ136" s="88"/>
      <c r="DK136" s="88"/>
      <c r="DL136" s="88"/>
      <c r="DM136" s="148" t="s">
        <v>903</v>
      </c>
    </row>
    <row r="137" spans="2:117" ht="12" customHeight="1">
      <c r="B137" s="114"/>
      <c r="C137" s="93"/>
      <c r="D137" s="2528" t="s">
        <v>114</v>
      </c>
      <c r="E137" s="2529"/>
      <c r="F137" s="2529"/>
      <c r="G137" s="2529"/>
      <c r="H137" s="2530"/>
      <c r="I137" s="93"/>
      <c r="J137" s="93"/>
      <c r="K137" s="93"/>
      <c r="L137" s="93"/>
      <c r="M137" s="93"/>
      <c r="N137" s="93"/>
      <c r="O137" s="184"/>
      <c r="P137" s="93"/>
      <c r="Q137" s="94"/>
      <c r="R137" s="93"/>
      <c r="S137" s="93"/>
      <c r="T137" s="93"/>
      <c r="U137" s="93"/>
      <c r="V137" s="93"/>
      <c r="W137" s="173"/>
      <c r="X137" s="93"/>
      <c r="Y137" s="93"/>
      <c r="Z137" s="93"/>
      <c r="AA137" s="94"/>
      <c r="AB137" s="93"/>
      <c r="AC137" s="93"/>
      <c r="AD137" s="93"/>
      <c r="AE137" s="102"/>
      <c r="AF137" s="93"/>
      <c r="AG137" s="93"/>
      <c r="AH137" s="93"/>
      <c r="AI137" s="185"/>
      <c r="AJ137" s="2555" t="s">
        <v>102</v>
      </c>
      <c r="AK137" s="2556"/>
      <c r="AL137" s="2556"/>
      <c r="AM137" s="2557"/>
      <c r="AN137" s="373"/>
      <c r="AO137" s="373"/>
      <c r="AP137" s="373"/>
      <c r="AQ137" s="373"/>
      <c r="AR137" s="373"/>
      <c r="AS137" s="373"/>
      <c r="AT137" s="373"/>
      <c r="AU137" s="373"/>
      <c r="AV137" s="373"/>
      <c r="AW137" s="373"/>
      <c r="AX137" s="373"/>
      <c r="AY137" s="374"/>
      <c r="AZ137" s="2558" t="s">
        <v>103</v>
      </c>
      <c r="BA137" s="2556"/>
      <c r="BB137" s="2556"/>
      <c r="BC137" s="2556"/>
      <c r="BD137" s="2559"/>
      <c r="BE137" s="375"/>
      <c r="BF137" s="373"/>
      <c r="BG137" s="373"/>
      <c r="BH137" s="373"/>
      <c r="BI137" s="376"/>
      <c r="BJ137" s="373"/>
      <c r="BK137" s="373"/>
      <c r="BL137" s="373"/>
      <c r="BM137" s="373"/>
      <c r="BN137" s="373"/>
      <c r="BO137" s="373"/>
      <c r="BP137" s="373"/>
      <c r="BQ137" s="373"/>
      <c r="BR137" s="373"/>
      <c r="BS137" s="373"/>
      <c r="BT137" s="373"/>
      <c r="BU137" s="377"/>
      <c r="BV137" s="377"/>
      <c r="BW137" s="377"/>
      <c r="BX137" s="377"/>
      <c r="BY137" s="378"/>
      <c r="BZ137" s="379"/>
      <c r="CA137" s="377"/>
      <c r="CB137" s="377"/>
      <c r="CC137" s="377"/>
      <c r="CD137" s="375" t="s">
        <v>104</v>
      </c>
      <c r="CE137" s="374"/>
      <c r="CF137" s="373"/>
      <c r="CG137" s="373"/>
      <c r="CH137" s="376"/>
      <c r="CI137" s="367"/>
      <c r="CJ137" s="360"/>
      <c r="CK137" s="363"/>
      <c r="CL137" s="367"/>
      <c r="CM137" s="360"/>
      <c r="CN137" s="360"/>
      <c r="CO137" s="360"/>
      <c r="CP137" s="360"/>
      <c r="CQ137" s="360"/>
      <c r="CR137" s="360"/>
      <c r="CS137" s="360" t="s">
        <v>146</v>
      </c>
      <c r="CT137" s="360"/>
      <c r="CU137" s="360"/>
      <c r="CV137" s="360"/>
      <c r="CW137" s="362"/>
      <c r="CX137" s="360"/>
      <c r="CY137" s="360"/>
      <c r="CZ137" s="360"/>
      <c r="DA137" s="360"/>
      <c r="DB137" s="372" t="s">
        <v>146</v>
      </c>
      <c r="DC137" s="93"/>
      <c r="DD137" s="93"/>
      <c r="DE137" s="93"/>
      <c r="DF137" s="93"/>
      <c r="DG137" s="94"/>
      <c r="DH137" s="93"/>
      <c r="DI137" s="93"/>
      <c r="DJ137" s="93"/>
      <c r="DK137" s="93"/>
      <c r="DL137" s="93"/>
      <c r="DM137" s="96"/>
    </row>
    <row r="138" spans="2:117" ht="12" customHeight="1">
      <c r="B138" s="114"/>
      <c r="C138" s="93"/>
      <c r="D138" s="2534" t="s">
        <v>716</v>
      </c>
      <c r="E138" s="2527"/>
      <c r="F138" s="2527"/>
      <c r="G138" s="2527"/>
      <c r="H138" s="2535"/>
      <c r="I138" s="93"/>
      <c r="J138" s="93"/>
      <c r="K138" s="93"/>
      <c r="L138" s="93"/>
      <c r="M138" s="93"/>
      <c r="N138" s="325" t="s">
        <v>145</v>
      </c>
      <c r="O138" s="184"/>
      <c r="P138" s="93"/>
      <c r="Q138" s="94"/>
      <c r="R138" s="93"/>
      <c r="S138" s="93"/>
      <c r="T138" s="93"/>
      <c r="U138" s="93"/>
      <c r="V138" s="325" t="s">
        <v>146</v>
      </c>
      <c r="W138" s="173"/>
      <c r="X138" s="93"/>
      <c r="Y138" s="93"/>
      <c r="Z138" s="93"/>
      <c r="AA138" s="186" t="s">
        <v>146</v>
      </c>
      <c r="AB138" s="93"/>
      <c r="AC138" s="93"/>
      <c r="AD138" s="93"/>
      <c r="AE138" s="102"/>
      <c r="AF138" s="93"/>
      <c r="AG138" s="93"/>
      <c r="AH138" s="93"/>
      <c r="AI138" s="185"/>
      <c r="AJ138" s="2536" t="s">
        <v>106</v>
      </c>
      <c r="AK138" s="2537"/>
      <c r="AL138" s="2537"/>
      <c r="AM138" s="2538"/>
      <c r="AN138" s="356"/>
      <c r="AO138" s="356"/>
      <c r="AP138" s="356"/>
      <c r="AQ138" s="356"/>
      <c r="AR138" s="356"/>
      <c r="AS138" s="356"/>
      <c r="AT138" s="356"/>
      <c r="AU138" s="356"/>
      <c r="AV138" s="356"/>
      <c r="AW138" s="356"/>
      <c r="AX138" s="356"/>
      <c r="AY138" s="357"/>
      <c r="AZ138" s="2560" t="s">
        <v>103</v>
      </c>
      <c r="BA138" s="2537"/>
      <c r="BB138" s="2537"/>
      <c r="BC138" s="2537"/>
      <c r="BD138" s="2561"/>
      <c r="BE138" s="358"/>
      <c r="BF138" s="356"/>
      <c r="BG138" s="356"/>
      <c r="BH138" s="356"/>
      <c r="BI138" s="368"/>
      <c r="BJ138" s="356"/>
      <c r="BK138" s="356"/>
      <c r="BL138" s="356"/>
      <c r="BM138" s="356"/>
      <c r="BN138" s="356"/>
      <c r="BO138" s="356"/>
      <c r="BP138" s="356"/>
      <c r="BQ138" s="356"/>
      <c r="BR138" s="356"/>
      <c r="BS138" s="356"/>
      <c r="BT138" s="356"/>
      <c r="BU138" s="369"/>
      <c r="BV138" s="369"/>
      <c r="BW138" s="369"/>
      <c r="BX138" s="369"/>
      <c r="BY138" s="370"/>
      <c r="BZ138" s="371"/>
      <c r="CA138" s="369"/>
      <c r="CB138" s="369"/>
      <c r="CC138" s="369"/>
      <c r="CD138" s="358" t="s">
        <v>104</v>
      </c>
      <c r="CE138" s="357"/>
      <c r="CF138" s="356"/>
      <c r="CG138" s="356"/>
      <c r="CH138" s="368"/>
      <c r="CI138" s="355"/>
      <c r="CJ138" s="356"/>
      <c r="CK138" s="368"/>
      <c r="CL138" s="355"/>
      <c r="CM138" s="356"/>
      <c r="CN138" s="356"/>
      <c r="CO138" s="356"/>
      <c r="CP138" s="356"/>
      <c r="CQ138" s="356"/>
      <c r="CR138" s="356"/>
      <c r="CS138" s="356" t="s">
        <v>146</v>
      </c>
      <c r="CT138" s="356"/>
      <c r="CU138" s="356"/>
      <c r="CV138" s="356"/>
      <c r="CW138" s="358"/>
      <c r="CX138" s="356"/>
      <c r="CY138" s="356"/>
      <c r="CZ138" s="356"/>
      <c r="DA138" s="356"/>
      <c r="DB138" s="359" t="s">
        <v>146</v>
      </c>
      <c r="DC138" s="93"/>
      <c r="DD138" s="93"/>
      <c r="DE138" s="93"/>
      <c r="DF138" s="93"/>
      <c r="DG138" s="186" t="s">
        <v>146</v>
      </c>
      <c r="DH138" s="93"/>
      <c r="DI138" s="93"/>
      <c r="DJ138" s="93"/>
      <c r="DK138" s="93"/>
      <c r="DL138" s="93"/>
      <c r="DM138" s="395" t="s">
        <v>903</v>
      </c>
    </row>
    <row r="139" spans="2:117" ht="12" customHeight="1">
      <c r="B139" s="2526" t="s">
        <v>480</v>
      </c>
      <c r="C139" s="2527"/>
      <c r="D139" s="2528" t="s">
        <v>115</v>
      </c>
      <c r="E139" s="2529"/>
      <c r="F139" s="2529"/>
      <c r="G139" s="2529"/>
      <c r="H139" s="2530"/>
      <c r="I139" s="92"/>
      <c r="J139" s="92"/>
      <c r="K139" s="92"/>
      <c r="L139" s="92"/>
      <c r="M139" s="92"/>
      <c r="N139" s="92"/>
      <c r="O139" s="380"/>
      <c r="P139" s="92"/>
      <c r="Q139" s="100"/>
      <c r="R139" s="92"/>
      <c r="S139" s="92"/>
      <c r="T139" s="92"/>
      <c r="U139" s="92"/>
      <c r="V139" s="92"/>
      <c r="W139" s="189"/>
      <c r="X139" s="92"/>
      <c r="Y139" s="92"/>
      <c r="Z139" s="92"/>
      <c r="AA139" s="100"/>
      <c r="AB139" s="92"/>
      <c r="AC139" s="92"/>
      <c r="AD139" s="92"/>
      <c r="AE139" s="109"/>
      <c r="AF139" s="92"/>
      <c r="AG139" s="92"/>
      <c r="AH139" s="92"/>
      <c r="AI139" s="192"/>
      <c r="AJ139" s="2555" t="s">
        <v>102</v>
      </c>
      <c r="AK139" s="2556"/>
      <c r="AL139" s="2556"/>
      <c r="AM139" s="2557"/>
      <c r="AN139" s="373"/>
      <c r="AO139" s="373"/>
      <c r="AP139" s="373"/>
      <c r="AQ139" s="373"/>
      <c r="AR139" s="373"/>
      <c r="AS139" s="373"/>
      <c r="AT139" s="373"/>
      <c r="AU139" s="373"/>
      <c r="AV139" s="373"/>
      <c r="AW139" s="373"/>
      <c r="AX139" s="373"/>
      <c r="AY139" s="374"/>
      <c r="AZ139" s="2558" t="s">
        <v>103</v>
      </c>
      <c r="BA139" s="2556"/>
      <c r="BB139" s="2556"/>
      <c r="BC139" s="2556"/>
      <c r="BD139" s="2559"/>
      <c r="BE139" s="375"/>
      <c r="BF139" s="373"/>
      <c r="BG139" s="373"/>
      <c r="BH139" s="373"/>
      <c r="BI139" s="376"/>
      <c r="BJ139" s="373"/>
      <c r="BK139" s="373"/>
      <c r="BL139" s="373"/>
      <c r="BM139" s="373"/>
      <c r="BN139" s="373"/>
      <c r="BO139" s="373"/>
      <c r="BP139" s="373"/>
      <c r="BQ139" s="373"/>
      <c r="BR139" s="373"/>
      <c r="BS139" s="373"/>
      <c r="BT139" s="373"/>
      <c r="BU139" s="377"/>
      <c r="BV139" s="377"/>
      <c r="BW139" s="377"/>
      <c r="BX139" s="377"/>
      <c r="BY139" s="378"/>
      <c r="BZ139" s="379"/>
      <c r="CA139" s="377"/>
      <c r="CB139" s="377"/>
      <c r="CC139" s="377"/>
      <c r="CD139" s="375" t="s">
        <v>104</v>
      </c>
      <c r="CE139" s="374"/>
      <c r="CF139" s="373"/>
      <c r="CG139" s="373"/>
      <c r="CH139" s="376"/>
      <c r="CI139" s="367"/>
      <c r="CJ139" s="360"/>
      <c r="CK139" s="363"/>
      <c r="CL139" s="367"/>
      <c r="CM139" s="360"/>
      <c r="CN139" s="360"/>
      <c r="CO139" s="360"/>
      <c r="CP139" s="360"/>
      <c r="CQ139" s="360"/>
      <c r="CR139" s="360"/>
      <c r="CS139" s="360" t="s">
        <v>146</v>
      </c>
      <c r="CT139" s="360"/>
      <c r="CU139" s="360"/>
      <c r="CV139" s="360"/>
      <c r="CW139" s="362"/>
      <c r="CX139" s="360"/>
      <c r="CY139" s="360"/>
      <c r="CZ139" s="360"/>
      <c r="DA139" s="360"/>
      <c r="DB139" s="372" t="s">
        <v>146</v>
      </c>
      <c r="DC139" s="92"/>
      <c r="DD139" s="92"/>
      <c r="DE139" s="92"/>
      <c r="DF139" s="92"/>
      <c r="DG139" s="100"/>
      <c r="DH139" s="92"/>
      <c r="DI139" s="92"/>
      <c r="DJ139" s="92"/>
      <c r="DK139" s="92"/>
      <c r="DL139" s="92"/>
      <c r="DM139" s="119"/>
    </row>
    <row r="140" spans="2:117" ht="12" customHeight="1">
      <c r="B140" s="2526" t="s">
        <v>116</v>
      </c>
      <c r="C140" s="2527"/>
      <c r="D140" s="2534" t="s">
        <v>716</v>
      </c>
      <c r="E140" s="2527"/>
      <c r="F140" s="2527"/>
      <c r="G140" s="2527"/>
      <c r="H140" s="2535"/>
      <c r="I140" s="88"/>
      <c r="J140" s="88"/>
      <c r="K140" s="88"/>
      <c r="L140" s="88"/>
      <c r="M140" s="88"/>
      <c r="N140" s="187" t="s">
        <v>145</v>
      </c>
      <c r="O140" s="347"/>
      <c r="P140" s="88"/>
      <c r="Q140" s="104"/>
      <c r="R140" s="88"/>
      <c r="S140" s="88"/>
      <c r="T140" s="88"/>
      <c r="U140" s="88"/>
      <c r="V140" s="187" t="s">
        <v>146</v>
      </c>
      <c r="W140" s="147"/>
      <c r="X140" s="88"/>
      <c r="Y140" s="88"/>
      <c r="Z140" s="88"/>
      <c r="AA140" s="188" t="s">
        <v>146</v>
      </c>
      <c r="AB140" s="88"/>
      <c r="AC140" s="88"/>
      <c r="AD140" s="88"/>
      <c r="AE140" s="120"/>
      <c r="AF140" s="88"/>
      <c r="AG140" s="88"/>
      <c r="AH140" s="88"/>
      <c r="AI140" s="326"/>
      <c r="AJ140" s="2536" t="s">
        <v>106</v>
      </c>
      <c r="AK140" s="2537"/>
      <c r="AL140" s="2537"/>
      <c r="AM140" s="2538"/>
      <c r="AN140" s="356"/>
      <c r="AO140" s="356"/>
      <c r="AP140" s="356"/>
      <c r="AQ140" s="356"/>
      <c r="AR140" s="356"/>
      <c r="AS140" s="356"/>
      <c r="AT140" s="356"/>
      <c r="AU140" s="356"/>
      <c r="AV140" s="356"/>
      <c r="AW140" s="356"/>
      <c r="AX140" s="356"/>
      <c r="AY140" s="357"/>
      <c r="AZ140" s="2560" t="s">
        <v>103</v>
      </c>
      <c r="BA140" s="2537"/>
      <c r="BB140" s="2537"/>
      <c r="BC140" s="2537"/>
      <c r="BD140" s="2561"/>
      <c r="BE140" s="358"/>
      <c r="BF140" s="356"/>
      <c r="BG140" s="356"/>
      <c r="BH140" s="356"/>
      <c r="BI140" s="368"/>
      <c r="BJ140" s="356"/>
      <c r="BK140" s="356"/>
      <c r="BL140" s="356"/>
      <c r="BM140" s="356"/>
      <c r="BN140" s="356"/>
      <c r="BO140" s="356"/>
      <c r="BP140" s="356"/>
      <c r="BQ140" s="356"/>
      <c r="BR140" s="356"/>
      <c r="BS140" s="356"/>
      <c r="BT140" s="356"/>
      <c r="BU140" s="369"/>
      <c r="BV140" s="369"/>
      <c r="BW140" s="369"/>
      <c r="BX140" s="369"/>
      <c r="BY140" s="370"/>
      <c r="BZ140" s="371"/>
      <c r="CA140" s="369"/>
      <c r="CB140" s="369"/>
      <c r="CC140" s="369"/>
      <c r="CD140" s="358" t="s">
        <v>104</v>
      </c>
      <c r="CE140" s="357"/>
      <c r="CF140" s="356"/>
      <c r="CG140" s="356"/>
      <c r="CH140" s="368"/>
      <c r="CI140" s="355"/>
      <c r="CJ140" s="356"/>
      <c r="CK140" s="368"/>
      <c r="CL140" s="355"/>
      <c r="CM140" s="356"/>
      <c r="CN140" s="356"/>
      <c r="CO140" s="356"/>
      <c r="CP140" s="356"/>
      <c r="CQ140" s="356"/>
      <c r="CR140" s="356"/>
      <c r="CS140" s="356" t="s">
        <v>146</v>
      </c>
      <c r="CT140" s="356"/>
      <c r="CU140" s="356"/>
      <c r="CV140" s="356"/>
      <c r="CW140" s="358"/>
      <c r="CX140" s="356"/>
      <c r="CY140" s="356"/>
      <c r="CZ140" s="356"/>
      <c r="DA140" s="356"/>
      <c r="DB140" s="359" t="s">
        <v>146</v>
      </c>
      <c r="DC140" s="88"/>
      <c r="DD140" s="88"/>
      <c r="DE140" s="88"/>
      <c r="DF140" s="88"/>
      <c r="DG140" s="188" t="s">
        <v>146</v>
      </c>
      <c r="DH140" s="88"/>
      <c r="DI140" s="88"/>
      <c r="DJ140" s="88"/>
      <c r="DK140" s="88"/>
      <c r="DL140" s="88"/>
      <c r="DM140" s="148" t="s">
        <v>903</v>
      </c>
    </row>
    <row r="141" spans="2:117" ht="12" customHeight="1">
      <c r="B141" s="114"/>
      <c r="C141" s="93"/>
      <c r="D141" s="2539" t="s">
        <v>147</v>
      </c>
      <c r="E141" s="2540"/>
      <c r="F141" s="2540"/>
      <c r="G141" s="2540"/>
      <c r="H141" s="2541"/>
      <c r="I141" s="93"/>
      <c r="J141" s="93"/>
      <c r="K141" s="93"/>
      <c r="L141" s="93"/>
      <c r="M141" s="93"/>
      <c r="N141" s="93"/>
      <c r="O141" s="184"/>
      <c r="P141" s="93"/>
      <c r="Q141" s="94"/>
      <c r="R141" s="93"/>
      <c r="S141" s="93"/>
      <c r="T141" s="93"/>
      <c r="U141" s="93"/>
      <c r="V141" s="93"/>
      <c r="W141" s="173"/>
      <c r="X141" s="93"/>
      <c r="Y141" s="93"/>
      <c r="Z141" s="93"/>
      <c r="AA141" s="94"/>
      <c r="AB141" s="93"/>
      <c r="AC141" s="93"/>
      <c r="AD141" s="93"/>
      <c r="AE141" s="102"/>
      <c r="AF141" s="93"/>
      <c r="AG141" s="93"/>
      <c r="AH141" s="93"/>
      <c r="AI141" s="185"/>
      <c r="AJ141" s="2555" t="s">
        <v>102</v>
      </c>
      <c r="AK141" s="2556"/>
      <c r="AL141" s="2556"/>
      <c r="AM141" s="2557"/>
      <c r="AN141" s="373"/>
      <c r="AO141" s="373"/>
      <c r="AP141" s="373"/>
      <c r="AQ141" s="373"/>
      <c r="AR141" s="373"/>
      <c r="AS141" s="373"/>
      <c r="AT141" s="373"/>
      <c r="AU141" s="373"/>
      <c r="AV141" s="373"/>
      <c r="AW141" s="373"/>
      <c r="AX141" s="373"/>
      <c r="AY141" s="374"/>
      <c r="AZ141" s="2558" t="s">
        <v>103</v>
      </c>
      <c r="BA141" s="2556"/>
      <c r="BB141" s="2556"/>
      <c r="BC141" s="2556"/>
      <c r="BD141" s="2559"/>
      <c r="BE141" s="375"/>
      <c r="BF141" s="373"/>
      <c r="BG141" s="373"/>
      <c r="BH141" s="373"/>
      <c r="BI141" s="376"/>
      <c r="BJ141" s="373"/>
      <c r="BK141" s="373"/>
      <c r="BL141" s="373"/>
      <c r="BM141" s="373"/>
      <c r="BN141" s="373"/>
      <c r="BO141" s="373"/>
      <c r="BP141" s="373"/>
      <c r="BQ141" s="373"/>
      <c r="BR141" s="373"/>
      <c r="BS141" s="373"/>
      <c r="BT141" s="373"/>
      <c r="BU141" s="377"/>
      <c r="BV141" s="377"/>
      <c r="BW141" s="377"/>
      <c r="BX141" s="377"/>
      <c r="BY141" s="378"/>
      <c r="BZ141" s="379"/>
      <c r="CA141" s="377"/>
      <c r="CB141" s="377"/>
      <c r="CC141" s="377"/>
      <c r="CD141" s="375" t="s">
        <v>104</v>
      </c>
      <c r="CE141" s="374"/>
      <c r="CF141" s="373"/>
      <c r="CG141" s="373"/>
      <c r="CH141" s="376"/>
      <c r="CI141" s="367"/>
      <c r="CJ141" s="360"/>
      <c r="CK141" s="363"/>
      <c r="CL141" s="367"/>
      <c r="CM141" s="360"/>
      <c r="CN141" s="360"/>
      <c r="CO141" s="360"/>
      <c r="CP141" s="360"/>
      <c r="CQ141" s="360"/>
      <c r="CR141" s="360"/>
      <c r="CS141" s="360" t="s">
        <v>146</v>
      </c>
      <c r="CT141" s="360"/>
      <c r="CU141" s="360"/>
      <c r="CV141" s="360"/>
      <c r="CW141" s="362"/>
      <c r="CX141" s="360"/>
      <c r="CY141" s="360"/>
      <c r="CZ141" s="360"/>
      <c r="DA141" s="360"/>
      <c r="DB141" s="372" t="s">
        <v>146</v>
      </c>
      <c r="DC141" s="93"/>
      <c r="DD141" s="93"/>
      <c r="DE141" s="93"/>
      <c r="DF141" s="93"/>
      <c r="DG141" s="94"/>
      <c r="DH141" s="93"/>
      <c r="DI141" s="93"/>
      <c r="DJ141" s="93"/>
      <c r="DK141" s="93"/>
      <c r="DL141" s="93"/>
      <c r="DM141" s="96"/>
    </row>
    <row r="142" spans="2:117" ht="12" customHeight="1">
      <c r="B142" s="114"/>
      <c r="C142" s="93"/>
      <c r="D142" s="2542"/>
      <c r="E142" s="2543"/>
      <c r="F142" s="2543"/>
      <c r="G142" s="2543"/>
      <c r="H142" s="2544"/>
      <c r="I142" s="88"/>
      <c r="J142" s="88"/>
      <c r="K142" s="88"/>
      <c r="L142" s="88"/>
      <c r="M142" s="88"/>
      <c r="N142" s="187" t="s">
        <v>145</v>
      </c>
      <c r="O142" s="347"/>
      <c r="P142" s="88"/>
      <c r="Q142" s="104"/>
      <c r="R142" s="88"/>
      <c r="S142" s="88"/>
      <c r="T142" s="88"/>
      <c r="U142" s="88"/>
      <c r="V142" s="187" t="s">
        <v>146</v>
      </c>
      <c r="W142" s="147"/>
      <c r="X142" s="88"/>
      <c r="Y142" s="88"/>
      <c r="Z142" s="88"/>
      <c r="AA142" s="188" t="s">
        <v>146</v>
      </c>
      <c r="AB142" s="88"/>
      <c r="AC142" s="88"/>
      <c r="AD142" s="88"/>
      <c r="AE142" s="120"/>
      <c r="AF142" s="88"/>
      <c r="AG142" s="88"/>
      <c r="AH142" s="88"/>
      <c r="AI142" s="326"/>
      <c r="AJ142" s="2536" t="s">
        <v>106</v>
      </c>
      <c r="AK142" s="2537"/>
      <c r="AL142" s="2537"/>
      <c r="AM142" s="2538"/>
      <c r="AN142" s="356"/>
      <c r="AO142" s="356"/>
      <c r="AP142" s="356"/>
      <c r="AQ142" s="356"/>
      <c r="AR142" s="356"/>
      <c r="AS142" s="356"/>
      <c r="AT142" s="356"/>
      <c r="AU142" s="356"/>
      <c r="AV142" s="356"/>
      <c r="AW142" s="356"/>
      <c r="AX142" s="356"/>
      <c r="AY142" s="357"/>
      <c r="AZ142" s="2560" t="s">
        <v>103</v>
      </c>
      <c r="BA142" s="2537"/>
      <c r="BB142" s="2537"/>
      <c r="BC142" s="2537"/>
      <c r="BD142" s="2561"/>
      <c r="BE142" s="358"/>
      <c r="BF142" s="356"/>
      <c r="BG142" s="356"/>
      <c r="BH142" s="356"/>
      <c r="BI142" s="368"/>
      <c r="BJ142" s="356"/>
      <c r="BK142" s="356"/>
      <c r="BL142" s="356"/>
      <c r="BM142" s="356"/>
      <c r="BN142" s="356"/>
      <c r="BO142" s="356"/>
      <c r="BP142" s="356"/>
      <c r="BQ142" s="356"/>
      <c r="BR142" s="356"/>
      <c r="BS142" s="356"/>
      <c r="BT142" s="356"/>
      <c r="BU142" s="369"/>
      <c r="BV142" s="369"/>
      <c r="BW142" s="369"/>
      <c r="BX142" s="369"/>
      <c r="BY142" s="370"/>
      <c r="BZ142" s="371"/>
      <c r="CA142" s="369"/>
      <c r="CB142" s="369"/>
      <c r="CC142" s="369"/>
      <c r="CD142" s="358" t="s">
        <v>104</v>
      </c>
      <c r="CE142" s="357"/>
      <c r="CF142" s="356"/>
      <c r="CG142" s="356"/>
      <c r="CH142" s="368"/>
      <c r="CI142" s="355"/>
      <c r="CJ142" s="356"/>
      <c r="CK142" s="368"/>
      <c r="CL142" s="355"/>
      <c r="CM142" s="356"/>
      <c r="CN142" s="356"/>
      <c r="CO142" s="356"/>
      <c r="CP142" s="356"/>
      <c r="CQ142" s="356"/>
      <c r="CR142" s="356"/>
      <c r="CS142" s="356" t="s">
        <v>146</v>
      </c>
      <c r="CT142" s="356"/>
      <c r="CU142" s="356"/>
      <c r="CV142" s="356"/>
      <c r="CW142" s="358"/>
      <c r="CX142" s="356"/>
      <c r="CY142" s="356"/>
      <c r="CZ142" s="356"/>
      <c r="DA142" s="356"/>
      <c r="DB142" s="359" t="s">
        <v>146</v>
      </c>
      <c r="DC142" s="88"/>
      <c r="DD142" s="88"/>
      <c r="DE142" s="88"/>
      <c r="DF142" s="88"/>
      <c r="DG142" s="188" t="s">
        <v>146</v>
      </c>
      <c r="DH142" s="88"/>
      <c r="DI142" s="88"/>
      <c r="DJ142" s="88"/>
      <c r="DK142" s="88"/>
      <c r="DL142" s="88"/>
      <c r="DM142" s="148" t="s">
        <v>903</v>
      </c>
    </row>
    <row r="143" spans="2:117" ht="12" customHeight="1">
      <c r="B143" s="114"/>
      <c r="C143" s="93"/>
      <c r="D143" s="2528" t="s">
        <v>117</v>
      </c>
      <c r="E143" s="2529"/>
      <c r="F143" s="2529"/>
      <c r="G143" s="2529"/>
      <c r="H143" s="2530"/>
      <c r="I143" s="93"/>
      <c r="J143" s="93"/>
      <c r="K143" s="93"/>
      <c r="L143" s="93"/>
      <c r="M143" s="93"/>
      <c r="N143" s="93"/>
      <c r="O143" s="184"/>
      <c r="P143" s="93"/>
      <c r="Q143" s="94"/>
      <c r="R143" s="93"/>
      <c r="S143" s="93"/>
      <c r="T143" s="93"/>
      <c r="U143" s="93"/>
      <c r="V143" s="93"/>
      <c r="W143" s="173"/>
      <c r="X143" s="93"/>
      <c r="Y143" s="93"/>
      <c r="Z143" s="93"/>
      <c r="AA143" s="94"/>
      <c r="AB143" s="93"/>
      <c r="AC143" s="93"/>
      <c r="AD143" s="93"/>
      <c r="AE143" s="102"/>
      <c r="AF143" s="93"/>
      <c r="AG143" s="93"/>
      <c r="AH143" s="93"/>
      <c r="AI143" s="185"/>
      <c r="AJ143" s="380"/>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100"/>
      <c r="BJ143" s="92"/>
      <c r="BK143" s="92"/>
      <c r="BL143" s="92"/>
      <c r="BM143" s="92"/>
      <c r="BN143" s="92"/>
      <c r="BO143" s="92"/>
      <c r="BP143" s="92"/>
      <c r="BQ143" s="92"/>
      <c r="BR143" s="92"/>
      <c r="BS143" s="92"/>
      <c r="BT143" s="92"/>
      <c r="BU143" s="92"/>
      <c r="BV143" s="92"/>
      <c r="BW143" s="92"/>
      <c r="BX143" s="92"/>
      <c r="BY143" s="92"/>
      <c r="BZ143" s="92"/>
      <c r="CA143" s="92"/>
      <c r="CB143" s="92"/>
      <c r="CC143" s="92"/>
      <c r="CD143" s="92"/>
      <c r="CE143" s="92"/>
      <c r="CF143" s="92"/>
      <c r="CG143" s="92"/>
      <c r="CH143" s="92"/>
      <c r="CI143" s="92"/>
      <c r="CJ143" s="92"/>
      <c r="CK143" s="100"/>
      <c r="CL143" s="102"/>
      <c r="CM143" s="93"/>
      <c r="CN143" s="93"/>
      <c r="CO143" s="93"/>
      <c r="CP143" s="93"/>
      <c r="CQ143" s="93"/>
      <c r="CR143" s="93"/>
      <c r="CS143" s="93"/>
      <c r="CT143" s="93"/>
      <c r="CU143" s="93"/>
      <c r="CV143" s="93"/>
      <c r="CW143" s="173"/>
      <c r="CX143" s="93"/>
      <c r="CY143" s="93"/>
      <c r="CZ143" s="93"/>
      <c r="DA143" s="93"/>
      <c r="DB143" s="94"/>
      <c r="DC143" s="93"/>
      <c r="DD143" s="93"/>
      <c r="DE143" s="93"/>
      <c r="DF143" s="93"/>
      <c r="DG143" s="94"/>
      <c r="DH143" s="93"/>
      <c r="DI143" s="93"/>
      <c r="DJ143" s="93"/>
      <c r="DK143" s="93"/>
      <c r="DL143" s="93"/>
      <c r="DM143" s="96"/>
    </row>
    <row r="144" spans="2:117" ht="12" customHeight="1" thickBot="1">
      <c r="B144" s="121"/>
      <c r="C144" s="97"/>
      <c r="D144" s="2531"/>
      <c r="E144" s="2532"/>
      <c r="F144" s="2532"/>
      <c r="G144" s="2532"/>
      <c r="H144" s="2533"/>
      <c r="I144" s="97"/>
      <c r="J144" s="97"/>
      <c r="K144" s="396"/>
      <c r="L144" s="396"/>
      <c r="M144" s="396"/>
      <c r="N144" s="397" t="s">
        <v>145</v>
      </c>
      <c r="O144" s="194"/>
      <c r="P144" s="97"/>
      <c r="Q144" s="113"/>
      <c r="R144" s="97"/>
      <c r="S144" s="398"/>
      <c r="T144" s="398"/>
      <c r="U144" s="398"/>
      <c r="V144" s="399" t="s">
        <v>145</v>
      </c>
      <c r="W144" s="195"/>
      <c r="X144" s="97"/>
      <c r="Y144" s="398"/>
      <c r="Z144" s="398"/>
      <c r="AA144" s="107" t="s">
        <v>145</v>
      </c>
      <c r="AB144" s="97"/>
      <c r="AC144" s="97"/>
      <c r="AD144" s="97"/>
      <c r="AE144" s="150"/>
      <c r="AF144" s="97"/>
      <c r="AG144" s="97"/>
      <c r="AH144" s="97"/>
      <c r="AI144" s="327"/>
      <c r="AJ144" s="194"/>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113"/>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113"/>
      <c r="CL144" s="150"/>
      <c r="CM144" s="97"/>
      <c r="CN144" s="97"/>
      <c r="CO144" s="97"/>
      <c r="CP144" s="97"/>
      <c r="CQ144" s="97"/>
      <c r="CR144" s="97"/>
      <c r="CS144" s="97" t="s">
        <v>146</v>
      </c>
      <c r="CT144" s="97"/>
      <c r="CU144" s="97"/>
      <c r="CV144" s="97"/>
      <c r="CW144" s="195"/>
      <c r="CX144" s="97"/>
      <c r="CY144" s="97"/>
      <c r="CZ144" s="97"/>
      <c r="DA144" s="97"/>
      <c r="DB144" s="107" t="s">
        <v>146</v>
      </c>
      <c r="DC144" s="97"/>
      <c r="DD144" s="97"/>
      <c r="DE144" s="97"/>
      <c r="DF144" s="97"/>
      <c r="DG144" s="107" t="s">
        <v>146</v>
      </c>
      <c r="DH144" s="97"/>
      <c r="DI144" s="97"/>
      <c r="DJ144" s="97"/>
      <c r="DK144" s="97"/>
      <c r="DL144" s="97"/>
      <c r="DM144" s="196" t="s">
        <v>903</v>
      </c>
    </row>
    <row r="145" spans="2:117" ht="8.1" customHeight="1">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row>
    <row r="146" spans="2:117" ht="7.5" customHeight="1" thickBot="1">
      <c r="B146" s="93"/>
      <c r="C146" s="93"/>
      <c r="D146" s="93"/>
      <c r="E146" s="93"/>
      <c r="F146" s="93"/>
      <c r="G146" s="93"/>
      <c r="H146" s="93"/>
      <c r="J146" s="93" t="s">
        <v>118</v>
      </c>
      <c r="K146" s="93"/>
      <c r="L146" s="93"/>
      <c r="M146" s="93"/>
      <c r="N146" s="93"/>
      <c r="O146" s="93"/>
      <c r="P146" s="93"/>
      <c r="Q146" s="93"/>
      <c r="R146" s="93"/>
      <c r="S146" s="93"/>
      <c r="T146" s="93"/>
      <c r="U146" s="93"/>
      <c r="V146" s="93"/>
      <c r="W146" s="93"/>
      <c r="X146" s="93" t="s">
        <v>119</v>
      </c>
      <c r="Y146" s="93"/>
      <c r="Z146" s="93"/>
      <c r="AA146" s="93"/>
      <c r="AB146" s="93"/>
      <c r="AC146" s="93"/>
      <c r="AD146" s="93"/>
      <c r="AE146" s="93"/>
      <c r="AF146" s="93"/>
      <c r="AG146" s="93"/>
      <c r="AH146" s="93"/>
      <c r="AI146" s="93"/>
      <c r="AJ146" s="93"/>
      <c r="AK146" s="93"/>
      <c r="AL146" s="93" t="s">
        <v>120</v>
      </c>
      <c r="AM146" s="93"/>
      <c r="AN146" s="93"/>
      <c r="AO146" s="93"/>
      <c r="AP146" s="93"/>
      <c r="AQ146" s="93"/>
      <c r="AR146" s="93"/>
      <c r="AS146" s="93"/>
      <c r="AT146" s="93"/>
      <c r="AU146" s="93"/>
      <c r="AV146" s="93"/>
      <c r="AW146" s="93"/>
      <c r="AX146" s="93"/>
      <c r="AY146" s="93"/>
      <c r="AZ146" s="93"/>
      <c r="BA146" s="93"/>
      <c r="BB146" s="93"/>
      <c r="BC146" s="93"/>
      <c r="BD146" s="93"/>
      <c r="BE146" s="93"/>
      <c r="BF146" s="93" t="s">
        <v>481</v>
      </c>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row>
    <row r="147" spans="2:117" ht="9.1999999999999993" customHeight="1">
      <c r="B147" s="93"/>
      <c r="C147" s="93"/>
      <c r="D147" s="93"/>
      <c r="E147" s="93"/>
      <c r="F147" s="93"/>
      <c r="G147" s="93"/>
      <c r="H147" s="93"/>
      <c r="I147" s="93"/>
      <c r="J147" s="109"/>
      <c r="K147" s="92" t="s">
        <v>121</v>
      </c>
      <c r="L147" s="92"/>
      <c r="M147" s="92"/>
      <c r="N147" s="92"/>
      <c r="O147" s="92"/>
      <c r="P147" s="92" t="s">
        <v>122</v>
      </c>
      <c r="Q147" s="92"/>
      <c r="R147" s="92"/>
      <c r="S147" s="92"/>
      <c r="T147" s="92"/>
      <c r="U147" s="92"/>
      <c r="V147" s="100"/>
      <c r="W147" s="93"/>
      <c r="X147" s="109"/>
      <c r="Y147" s="92" t="s">
        <v>123</v>
      </c>
      <c r="Z147" s="92"/>
      <c r="AA147" s="92"/>
      <c r="AB147" s="92"/>
      <c r="AC147" s="92"/>
      <c r="AD147" s="92" t="s">
        <v>124</v>
      </c>
      <c r="AE147" s="92"/>
      <c r="AF147" s="92"/>
      <c r="AG147" s="92"/>
      <c r="AH147" s="92"/>
      <c r="AI147" s="100"/>
      <c r="AJ147" s="93"/>
      <c r="AK147" s="93"/>
      <c r="AL147" s="109" t="s">
        <v>914</v>
      </c>
      <c r="AM147" s="92"/>
      <c r="AN147" s="92"/>
      <c r="AO147" s="92"/>
      <c r="AP147" s="92"/>
      <c r="AQ147" s="92"/>
      <c r="AR147" s="92"/>
      <c r="AS147" s="92"/>
      <c r="AT147" s="92"/>
      <c r="AU147" s="92"/>
      <c r="AV147" s="92"/>
      <c r="AW147" s="92"/>
      <c r="AX147" s="92"/>
      <c r="AY147" s="92"/>
      <c r="AZ147" s="92"/>
      <c r="BA147" s="92"/>
      <c r="BB147" s="92"/>
      <c r="BC147" s="92"/>
      <c r="BD147" s="100"/>
      <c r="BE147" s="93"/>
      <c r="BF147" s="432" t="s">
        <v>482</v>
      </c>
      <c r="BG147" s="400"/>
      <c r="BH147" s="400"/>
      <c r="BI147" s="400"/>
      <c r="BJ147" s="400"/>
      <c r="BK147" s="400"/>
      <c r="BL147" s="400"/>
      <c r="BM147" s="400"/>
      <c r="BN147" s="400"/>
      <c r="BO147" s="400"/>
      <c r="BP147" s="400"/>
      <c r="BQ147" s="400"/>
      <c r="BR147" s="400"/>
      <c r="BS147" s="400"/>
      <c r="BT147" s="400"/>
      <c r="BU147" s="400"/>
      <c r="BV147" s="400"/>
      <c r="BW147" s="400"/>
      <c r="BX147" s="400"/>
      <c r="BY147" s="400"/>
      <c r="BZ147" s="400"/>
      <c r="CA147" s="400"/>
      <c r="CB147" s="401"/>
      <c r="CC147" s="2539" t="s">
        <v>483</v>
      </c>
      <c r="CD147" s="2529"/>
      <c r="CE147" s="2529"/>
      <c r="CF147" s="2529"/>
      <c r="CG147" s="2529"/>
      <c r="CH147" s="2529"/>
      <c r="CI147" s="2529"/>
      <c r="CJ147" s="2529"/>
      <c r="CK147" s="2529"/>
      <c r="CL147" s="2529"/>
      <c r="CM147" s="2529"/>
      <c r="CN147" s="2529"/>
      <c r="CO147" s="2529"/>
      <c r="CP147" s="2529"/>
      <c r="CQ147" s="2529"/>
      <c r="CR147" s="2529"/>
      <c r="CS147" s="2529"/>
      <c r="CT147" s="2529"/>
      <c r="CU147" s="2529"/>
      <c r="CV147" s="2530"/>
      <c r="CW147" s="102"/>
      <c r="CX147" s="431" t="s">
        <v>125</v>
      </c>
      <c r="CY147" s="315"/>
      <c r="CZ147" s="315"/>
      <c r="DA147" s="315"/>
      <c r="DB147" s="315"/>
      <c r="DC147" s="315"/>
      <c r="DD147" s="315"/>
      <c r="DE147" s="315"/>
      <c r="DF147" s="315"/>
      <c r="DG147" s="315"/>
      <c r="DH147" s="315"/>
      <c r="DI147" s="315"/>
      <c r="DJ147" s="315"/>
      <c r="DK147" s="315"/>
      <c r="DL147" s="315"/>
      <c r="DM147" s="323"/>
    </row>
    <row r="148" spans="2:117" ht="9.1999999999999993" customHeight="1">
      <c r="B148" s="93"/>
      <c r="C148" s="93"/>
      <c r="D148" s="93"/>
      <c r="E148" s="93"/>
      <c r="F148" s="93"/>
      <c r="G148" s="93"/>
      <c r="H148" s="93"/>
      <c r="I148" s="93"/>
      <c r="J148" s="102"/>
      <c r="K148" s="93" t="s">
        <v>126</v>
      </c>
      <c r="L148" s="93"/>
      <c r="M148" s="93"/>
      <c r="N148" s="93"/>
      <c r="O148" s="93"/>
      <c r="P148" s="93"/>
      <c r="Q148" s="93"/>
      <c r="R148" s="93"/>
      <c r="S148" s="93"/>
      <c r="T148" s="93"/>
      <c r="U148" s="93"/>
      <c r="V148" s="94"/>
      <c r="W148" s="93"/>
      <c r="X148" s="102"/>
      <c r="Y148" s="93" t="s">
        <v>127</v>
      </c>
      <c r="Z148" s="93"/>
      <c r="AA148" s="93"/>
      <c r="AB148" s="93"/>
      <c r="AC148" s="93"/>
      <c r="AD148" s="93"/>
      <c r="AE148" s="93"/>
      <c r="AF148" s="93"/>
      <c r="AG148" s="93"/>
      <c r="AH148" s="93"/>
      <c r="AI148" s="94"/>
      <c r="AJ148" s="93"/>
      <c r="AK148" s="93"/>
      <c r="AL148" s="102"/>
      <c r="AM148" s="93" t="s">
        <v>128</v>
      </c>
      <c r="AN148" s="93"/>
      <c r="AO148" s="93"/>
      <c r="AP148" s="93"/>
      <c r="AQ148" s="93"/>
      <c r="AR148" s="93"/>
      <c r="AS148" s="93"/>
      <c r="AT148" s="93"/>
      <c r="AU148" s="93"/>
      <c r="AV148" s="93"/>
      <c r="AW148" s="93"/>
      <c r="AX148" s="93"/>
      <c r="AY148" s="93"/>
      <c r="AZ148" s="93"/>
      <c r="BA148" s="93"/>
      <c r="BB148" s="93"/>
      <c r="BC148" s="93"/>
      <c r="BD148" s="94"/>
      <c r="BE148" s="93"/>
      <c r="BF148" s="402"/>
      <c r="BG148" s="403"/>
      <c r="BH148" s="403"/>
      <c r="BI148" s="403"/>
      <c r="BJ148" s="403"/>
      <c r="BK148" s="403"/>
      <c r="BL148" s="403"/>
      <c r="BM148" s="403"/>
      <c r="BN148" s="403"/>
      <c r="BO148" s="403"/>
      <c r="BP148" s="403"/>
      <c r="BQ148" s="403"/>
      <c r="BR148" s="403"/>
      <c r="BS148" s="403"/>
      <c r="BT148" s="403"/>
      <c r="BU148" s="403"/>
      <c r="BV148" s="403"/>
      <c r="BW148" s="403"/>
      <c r="BX148" s="403"/>
      <c r="BY148" s="403"/>
      <c r="BZ148" s="403"/>
      <c r="CA148" s="403"/>
      <c r="CB148" s="404"/>
      <c r="CC148" s="2568"/>
      <c r="CD148" s="2569"/>
      <c r="CE148" s="2569"/>
      <c r="CF148" s="2569"/>
      <c r="CG148" s="2569"/>
      <c r="CH148" s="2569"/>
      <c r="CI148" s="2569"/>
      <c r="CJ148" s="2569"/>
      <c r="CK148" s="2569"/>
      <c r="CL148" s="2569"/>
      <c r="CM148" s="2569"/>
      <c r="CN148" s="2569"/>
      <c r="CO148" s="2569"/>
      <c r="CP148" s="2569"/>
      <c r="CQ148" s="2569"/>
      <c r="CR148" s="2569"/>
      <c r="CS148" s="2569"/>
      <c r="CT148" s="2569"/>
      <c r="CU148" s="2569"/>
      <c r="CV148" s="2570"/>
      <c r="CW148" s="102"/>
      <c r="CX148" s="316"/>
      <c r="CY148" s="317"/>
      <c r="CZ148" s="317"/>
      <c r="DA148" s="317"/>
      <c r="DB148" s="317"/>
      <c r="DC148" s="317"/>
      <c r="DD148" s="317"/>
      <c r="DE148" s="317"/>
      <c r="DF148" s="317"/>
      <c r="DG148" s="317"/>
      <c r="DH148" s="317"/>
      <c r="DI148" s="317"/>
      <c r="DJ148" s="317"/>
      <c r="DK148" s="317"/>
      <c r="DL148" s="317"/>
      <c r="DM148" s="324"/>
    </row>
    <row r="149" spans="2:117" ht="9.1999999999999993" customHeight="1">
      <c r="B149" s="93"/>
      <c r="C149" s="93"/>
      <c r="D149" s="93"/>
      <c r="E149" s="93"/>
      <c r="F149" s="93"/>
      <c r="G149" s="93"/>
      <c r="H149" s="93"/>
      <c r="I149" s="93"/>
      <c r="J149" s="102"/>
      <c r="K149" s="93" t="s">
        <v>53</v>
      </c>
      <c r="L149" s="93"/>
      <c r="M149" s="93"/>
      <c r="N149" s="93"/>
      <c r="O149" s="93"/>
      <c r="P149" s="93"/>
      <c r="Q149" s="93"/>
      <c r="R149" s="93"/>
      <c r="S149" s="93"/>
      <c r="T149" s="93"/>
      <c r="U149" s="93"/>
      <c r="V149" s="94"/>
      <c r="W149" s="93"/>
      <c r="X149" s="102"/>
      <c r="Y149" s="93" t="s">
        <v>53</v>
      </c>
      <c r="Z149" s="93"/>
      <c r="AA149" s="93"/>
      <c r="AB149" s="93"/>
      <c r="AC149" s="93"/>
      <c r="AD149" s="93"/>
      <c r="AE149" s="93"/>
      <c r="AF149" s="93"/>
      <c r="AG149" s="93"/>
      <c r="AH149" s="93"/>
      <c r="AI149" s="94"/>
      <c r="AJ149" s="93"/>
      <c r="AK149" s="93"/>
      <c r="AL149" s="102"/>
      <c r="AM149" s="93"/>
      <c r="AN149" s="93" t="s">
        <v>129</v>
      </c>
      <c r="AO149" s="93"/>
      <c r="AP149" s="93"/>
      <c r="AQ149" s="93"/>
      <c r="AR149" s="93"/>
      <c r="AS149" s="93"/>
      <c r="AT149" s="93"/>
      <c r="AU149" s="93"/>
      <c r="AV149" s="93"/>
      <c r="AW149" s="93"/>
      <c r="AX149" s="93"/>
      <c r="AY149" s="93"/>
      <c r="AZ149" s="93"/>
      <c r="BA149" s="93"/>
      <c r="BB149" s="93"/>
      <c r="BC149" s="93"/>
      <c r="BD149" s="94"/>
      <c r="BE149" s="93"/>
      <c r="BF149" s="405"/>
      <c r="BG149" s="406" t="s">
        <v>130</v>
      </c>
      <c r="BH149" s="406"/>
      <c r="BI149" s="406"/>
      <c r="BJ149" s="406"/>
      <c r="BK149" s="406"/>
      <c r="BL149" s="406"/>
      <c r="BM149" s="406"/>
      <c r="BN149" s="406"/>
      <c r="BO149" s="406"/>
      <c r="BP149" s="406"/>
      <c r="BQ149" s="406"/>
      <c r="BR149" s="406"/>
      <c r="BS149" s="406"/>
      <c r="BT149" s="406"/>
      <c r="BU149" s="406"/>
      <c r="BV149" s="406"/>
      <c r="BW149" s="406"/>
      <c r="BX149" s="406"/>
      <c r="BY149" s="406"/>
      <c r="BZ149" s="406"/>
      <c r="CA149" s="406"/>
      <c r="CB149" s="406"/>
      <c r="CC149" s="102"/>
      <c r="CD149" s="93" t="s">
        <v>131</v>
      </c>
      <c r="CE149" s="93"/>
      <c r="CF149" s="93"/>
      <c r="CG149" s="93"/>
      <c r="CH149" s="93"/>
      <c r="CI149" s="93"/>
      <c r="CJ149" s="93"/>
      <c r="CK149" s="93"/>
      <c r="CL149" s="93"/>
      <c r="CM149" s="93"/>
      <c r="CN149" s="93"/>
      <c r="CO149" s="93"/>
      <c r="CP149" s="93"/>
      <c r="CQ149" s="93"/>
      <c r="CR149" s="93"/>
      <c r="CS149" s="93"/>
      <c r="CT149" s="93"/>
      <c r="CU149" s="93"/>
      <c r="CV149" s="94"/>
      <c r="CW149" s="102"/>
      <c r="CX149" s="114"/>
      <c r="CY149" s="93" t="s">
        <v>132</v>
      </c>
      <c r="CZ149" s="93"/>
      <c r="DA149" s="93"/>
      <c r="DB149" s="93"/>
      <c r="DC149" s="93"/>
      <c r="DD149" s="93"/>
      <c r="DE149" s="93"/>
      <c r="DF149" s="93"/>
      <c r="DG149" s="93"/>
      <c r="DH149" s="93"/>
      <c r="DI149" s="93"/>
      <c r="DJ149" s="93"/>
      <c r="DK149" s="93"/>
      <c r="DL149" s="93"/>
      <c r="DM149" s="96"/>
    </row>
    <row r="150" spans="2:117" ht="9.1999999999999993" customHeight="1">
      <c r="B150" s="93"/>
      <c r="C150" s="93"/>
      <c r="D150" s="93"/>
      <c r="E150" s="93"/>
      <c r="F150" s="93"/>
      <c r="G150" s="93"/>
      <c r="H150" s="93"/>
      <c r="I150" s="93"/>
      <c r="J150" s="92"/>
      <c r="K150" s="92"/>
      <c r="L150" s="92"/>
      <c r="M150" s="92"/>
      <c r="N150" s="92"/>
      <c r="O150" s="92"/>
      <c r="P150" s="92"/>
      <c r="Q150" s="92"/>
      <c r="R150" s="92"/>
      <c r="S150" s="92"/>
      <c r="T150" s="92"/>
      <c r="U150" s="92"/>
      <c r="V150" s="92"/>
      <c r="W150" s="93"/>
      <c r="X150" s="92"/>
      <c r="Y150" s="92"/>
      <c r="Z150" s="92"/>
      <c r="AA150" s="92"/>
      <c r="AB150" s="92"/>
      <c r="AC150" s="92"/>
      <c r="AD150" s="92"/>
      <c r="AE150" s="92"/>
      <c r="AF150" s="92"/>
      <c r="AG150" s="92"/>
      <c r="AH150" s="92"/>
      <c r="AI150" s="92"/>
      <c r="AJ150" s="93"/>
      <c r="AK150" s="93"/>
      <c r="AL150" s="102"/>
      <c r="AM150" s="93" t="s">
        <v>133</v>
      </c>
      <c r="AN150" s="93"/>
      <c r="AO150" s="93"/>
      <c r="AP150" s="93"/>
      <c r="AQ150" s="93"/>
      <c r="AR150" s="93"/>
      <c r="AS150" s="93"/>
      <c r="AT150" s="93"/>
      <c r="AU150" s="93"/>
      <c r="AV150" s="93"/>
      <c r="AW150" s="93"/>
      <c r="AX150" s="93"/>
      <c r="AY150" s="93"/>
      <c r="AZ150" s="93"/>
      <c r="BA150" s="93"/>
      <c r="BB150" s="93"/>
      <c r="BC150" s="93"/>
      <c r="BD150" s="94"/>
      <c r="BE150" s="93"/>
      <c r="BF150" s="405"/>
      <c r="BG150" s="406" t="s">
        <v>484</v>
      </c>
      <c r="BH150" s="406"/>
      <c r="BI150" s="406"/>
      <c r="BJ150" s="406"/>
      <c r="BK150" s="406"/>
      <c r="BL150" s="406"/>
      <c r="BM150" s="406"/>
      <c r="BN150" s="406"/>
      <c r="BO150" s="406"/>
      <c r="BP150" s="406"/>
      <c r="BQ150" s="406"/>
      <c r="BR150" s="406"/>
      <c r="BS150" s="406"/>
      <c r="BT150" s="406"/>
      <c r="BU150" s="406"/>
      <c r="BV150" s="406"/>
      <c r="BW150" s="406"/>
      <c r="BX150" s="406"/>
      <c r="BY150" s="406"/>
      <c r="BZ150" s="406"/>
      <c r="CA150" s="406"/>
      <c r="CB150" s="406"/>
      <c r="CC150" s="102"/>
      <c r="CD150" s="93" t="s">
        <v>134</v>
      </c>
      <c r="CE150" s="93"/>
      <c r="CF150" s="93"/>
      <c r="CG150" s="93"/>
      <c r="CH150" s="93"/>
      <c r="CI150" s="93"/>
      <c r="CJ150" s="93"/>
      <c r="CK150" s="93"/>
      <c r="CL150" s="93"/>
      <c r="CM150" s="93"/>
      <c r="CN150" s="93"/>
      <c r="CO150" s="93"/>
      <c r="CP150" s="93"/>
      <c r="CQ150" s="93"/>
      <c r="CR150" s="93"/>
      <c r="CS150" s="93"/>
      <c r="CT150" s="93"/>
      <c r="CU150" s="93"/>
      <c r="CV150" s="94"/>
      <c r="CW150" s="102"/>
      <c r="CX150" s="114"/>
      <c r="CY150" s="93" t="s">
        <v>135</v>
      </c>
      <c r="CZ150" s="93"/>
      <c r="DA150" s="93"/>
      <c r="DB150" s="93"/>
      <c r="DC150" s="93"/>
      <c r="DD150" s="93"/>
      <c r="DE150" s="93"/>
      <c r="DF150" s="93"/>
      <c r="DG150" s="93"/>
      <c r="DH150" s="93"/>
      <c r="DI150" s="93"/>
      <c r="DJ150" s="93"/>
      <c r="DK150" s="93"/>
      <c r="DL150" s="93"/>
      <c r="DM150" s="96"/>
    </row>
    <row r="151" spans="2:117" ht="9.1999999999999993" customHeight="1" thickBot="1">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102"/>
      <c r="AM151" s="93"/>
      <c r="AN151" s="93" t="s">
        <v>136</v>
      </c>
      <c r="AO151" s="93"/>
      <c r="AP151" s="93"/>
      <c r="AQ151" s="93"/>
      <c r="AR151" s="93"/>
      <c r="AS151" s="93"/>
      <c r="AT151" s="93"/>
      <c r="AU151" s="93"/>
      <c r="AV151" s="93"/>
      <c r="AW151" s="93"/>
      <c r="AX151" s="93"/>
      <c r="AY151" s="93"/>
      <c r="AZ151" s="93"/>
      <c r="BA151" s="93"/>
      <c r="BB151" s="93"/>
      <c r="BC151" s="93"/>
      <c r="BD151" s="94"/>
      <c r="BE151" s="93"/>
      <c r="BF151" s="405"/>
      <c r="BG151" s="406" t="s">
        <v>485</v>
      </c>
      <c r="BH151" s="406"/>
      <c r="BI151" s="406"/>
      <c r="BJ151" s="406"/>
      <c r="BK151" s="406"/>
      <c r="BL151" s="406"/>
      <c r="BM151" s="406"/>
      <c r="BN151" s="406"/>
      <c r="BO151" s="406"/>
      <c r="BP151" s="406"/>
      <c r="BQ151" s="406"/>
      <c r="BR151" s="406"/>
      <c r="BS151" s="406"/>
      <c r="BT151" s="406"/>
      <c r="BU151" s="406"/>
      <c r="BV151" s="406"/>
      <c r="BW151" s="406"/>
      <c r="BX151" s="406"/>
      <c r="BY151" s="406"/>
      <c r="BZ151" s="406"/>
      <c r="CA151" s="406"/>
      <c r="CB151" s="406"/>
      <c r="CC151" s="102"/>
      <c r="CD151" s="93" t="s">
        <v>486</v>
      </c>
      <c r="CE151" s="93"/>
      <c r="CF151" s="93"/>
      <c r="CG151" s="93"/>
      <c r="CH151" s="93"/>
      <c r="CI151" s="93"/>
      <c r="CJ151" s="93"/>
      <c r="CK151" s="93"/>
      <c r="CL151" s="93"/>
      <c r="CM151" s="93"/>
      <c r="CN151" s="93"/>
      <c r="CO151" s="93"/>
      <c r="CP151" s="93"/>
      <c r="CQ151" s="93"/>
      <c r="CR151" s="93"/>
      <c r="CS151" s="93"/>
      <c r="CT151" s="93"/>
      <c r="CU151" s="93"/>
      <c r="CV151" s="94"/>
      <c r="CW151" s="102"/>
      <c r="CX151" s="121"/>
      <c r="CY151" s="97"/>
      <c r="CZ151" s="97"/>
      <c r="DA151" s="97"/>
      <c r="DB151" s="97"/>
      <c r="DC151" s="97"/>
      <c r="DD151" s="97"/>
      <c r="DE151" s="97"/>
      <c r="DF151" s="97"/>
      <c r="DG151" s="97"/>
      <c r="DH151" s="97"/>
      <c r="DI151" s="97"/>
      <c r="DJ151" s="97"/>
      <c r="DK151" s="97"/>
      <c r="DL151" s="97"/>
      <c r="DM151" s="98"/>
    </row>
    <row r="152" spans="2:117" ht="9.1999999999999993" customHeight="1">
      <c r="B152" s="93"/>
      <c r="C152" s="93"/>
      <c r="D152" s="93"/>
      <c r="E152" s="93"/>
      <c r="F152" s="93"/>
      <c r="G152" s="93"/>
      <c r="H152" s="169"/>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102"/>
      <c r="AM152" s="93"/>
      <c r="AN152" s="93" t="s">
        <v>137</v>
      </c>
      <c r="AO152" s="93"/>
      <c r="AP152" s="93"/>
      <c r="AQ152" s="93"/>
      <c r="AR152" s="93"/>
      <c r="AS152" s="93"/>
      <c r="AT152" s="93"/>
      <c r="AU152" s="93"/>
      <c r="AV152" s="93"/>
      <c r="AW152" s="93"/>
      <c r="AX152" s="93"/>
      <c r="AY152" s="93"/>
      <c r="AZ152" s="93"/>
      <c r="BA152" s="93"/>
      <c r="BB152" s="93"/>
      <c r="BC152" s="93"/>
      <c r="BD152" s="94"/>
      <c r="BE152" s="93"/>
      <c r="BF152" s="405"/>
      <c r="BG152" s="406"/>
      <c r="BH152" s="406" t="s">
        <v>138</v>
      </c>
      <c r="BI152" s="406"/>
      <c r="BJ152" s="407"/>
      <c r="BK152" s="406"/>
      <c r="BL152" s="406"/>
      <c r="BM152" s="406"/>
      <c r="BN152" s="406"/>
      <c r="BO152" s="406"/>
      <c r="BP152" s="406"/>
      <c r="BQ152" s="406"/>
      <c r="BR152" s="406"/>
      <c r="BS152" s="406"/>
      <c r="BT152" s="406"/>
      <c r="BU152" s="406"/>
      <c r="BV152" s="406"/>
      <c r="BW152" s="406"/>
      <c r="BX152" s="406"/>
      <c r="BY152" s="406"/>
      <c r="BZ152" s="406"/>
      <c r="CA152" s="406"/>
      <c r="CB152" s="406"/>
      <c r="CC152" s="102"/>
      <c r="CD152" s="93" t="s">
        <v>487</v>
      </c>
      <c r="CU152" s="93"/>
      <c r="CV152" s="94"/>
      <c r="CW152" s="102"/>
      <c r="CX152" s="93"/>
      <c r="CY152" s="93"/>
      <c r="CZ152" s="93"/>
      <c r="DA152" s="93"/>
      <c r="DB152" s="93"/>
      <c r="DC152" s="93"/>
      <c r="DD152" s="93"/>
      <c r="DE152" s="93"/>
      <c r="DF152" s="93"/>
      <c r="DG152" s="93"/>
      <c r="DH152" s="93"/>
      <c r="DI152" s="93"/>
      <c r="DJ152" s="93"/>
      <c r="DK152" s="93"/>
      <c r="DL152" s="93"/>
      <c r="DM152" s="93"/>
    </row>
    <row r="153" spans="2:117" ht="9.1999999999999993" customHeight="1">
      <c r="B153" s="93"/>
      <c r="C153" s="93"/>
      <c r="D153" s="93"/>
      <c r="E153" s="93"/>
      <c r="F153" s="93"/>
      <c r="G153" s="93"/>
      <c r="H153" s="169"/>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120"/>
      <c r="AM153" s="88" t="s">
        <v>139</v>
      </c>
      <c r="AN153" s="88"/>
      <c r="AO153" s="88"/>
      <c r="AP153" s="88"/>
      <c r="AQ153" s="88"/>
      <c r="AR153" s="88"/>
      <c r="AS153" s="88"/>
      <c r="AT153" s="88"/>
      <c r="AU153" s="88"/>
      <c r="AV153" s="88"/>
      <c r="AW153" s="88"/>
      <c r="AX153" s="88"/>
      <c r="AY153" s="88"/>
      <c r="AZ153" s="88"/>
      <c r="BA153" s="88"/>
      <c r="BB153" s="88"/>
      <c r="BC153" s="88"/>
      <c r="BD153" s="104"/>
      <c r="BE153" s="93"/>
      <c r="BF153" s="405"/>
      <c r="BG153" s="406" t="s">
        <v>140</v>
      </c>
      <c r="BH153" s="406"/>
      <c r="BI153" s="406"/>
      <c r="BJ153" s="406"/>
      <c r="BK153" s="406"/>
      <c r="BL153" s="406"/>
      <c r="BM153" s="406"/>
      <c r="BN153" s="406"/>
      <c r="BO153" s="406"/>
      <c r="BP153" s="406"/>
      <c r="BQ153" s="406"/>
      <c r="BR153" s="406"/>
      <c r="BS153" s="406"/>
      <c r="BT153" s="406"/>
      <c r="BU153" s="406"/>
      <c r="BV153" s="406"/>
      <c r="BW153" s="406"/>
      <c r="BX153" s="406"/>
      <c r="BY153" s="406"/>
      <c r="BZ153" s="406"/>
      <c r="CA153" s="406"/>
      <c r="CB153" s="406"/>
      <c r="CC153" s="102"/>
      <c r="CD153" s="84" t="s">
        <v>488</v>
      </c>
      <c r="CE153" s="93"/>
      <c r="CF153" s="93"/>
      <c r="CG153" s="93"/>
      <c r="CH153" s="93"/>
      <c r="CI153" s="93"/>
      <c r="CJ153" s="93"/>
      <c r="CK153" s="93"/>
      <c r="CL153" s="93"/>
      <c r="CM153" s="93"/>
      <c r="CN153" s="93"/>
      <c r="CO153" s="93"/>
      <c r="CP153" s="93"/>
      <c r="CQ153" s="93"/>
      <c r="CR153" s="93"/>
      <c r="CS153" s="93"/>
      <c r="CT153" s="93"/>
      <c r="CU153" s="93"/>
      <c r="CV153" s="94"/>
      <c r="CW153" s="102"/>
      <c r="CX153" s="93"/>
      <c r="CY153" s="93"/>
      <c r="CZ153" s="93"/>
      <c r="DA153" s="93"/>
      <c r="DB153" s="93"/>
      <c r="DC153" s="93"/>
      <c r="DD153" s="93"/>
      <c r="DE153" s="93"/>
      <c r="DF153" s="93"/>
      <c r="DG153" s="93"/>
      <c r="DH153" s="93"/>
      <c r="DI153" s="93"/>
      <c r="DJ153" s="93"/>
      <c r="DK153" s="93"/>
      <c r="DL153" s="93"/>
      <c r="DM153" s="93"/>
    </row>
    <row r="154" spans="2:117" ht="9.1999999999999993" customHeight="1">
      <c r="B154" s="93"/>
      <c r="C154" s="93"/>
      <c r="D154" s="93"/>
      <c r="E154" s="93"/>
      <c r="F154" s="93"/>
      <c r="G154" s="93"/>
      <c r="H154" s="169"/>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BD154" s="93"/>
      <c r="BE154" s="93"/>
      <c r="BF154" s="405"/>
      <c r="BG154" s="406"/>
      <c r="BH154" s="406" t="s">
        <v>141</v>
      </c>
      <c r="BI154" s="406"/>
      <c r="BJ154" s="406"/>
      <c r="BK154" s="406"/>
      <c r="BL154" s="406"/>
      <c r="BM154" s="406"/>
      <c r="BN154" s="406"/>
      <c r="BO154" s="406"/>
      <c r="BP154" s="406"/>
      <c r="BQ154" s="406"/>
      <c r="BR154" s="406"/>
      <c r="BS154" s="406"/>
      <c r="BT154" s="406"/>
      <c r="BU154" s="406"/>
      <c r="BV154" s="406"/>
      <c r="BW154" s="406"/>
      <c r="BX154" s="406"/>
      <c r="BY154" s="406"/>
      <c r="BZ154" s="406"/>
      <c r="CA154" s="406"/>
      <c r="CB154" s="406"/>
      <c r="CC154" s="102"/>
      <c r="CD154" s="93" t="s">
        <v>489</v>
      </c>
      <c r="CE154" s="93"/>
      <c r="CF154" s="93"/>
      <c r="CG154" s="93"/>
      <c r="CH154" s="93"/>
      <c r="CI154" s="93"/>
      <c r="CJ154" s="93"/>
      <c r="CK154" s="93"/>
      <c r="CL154" s="93"/>
      <c r="CM154" s="93"/>
      <c r="CN154" s="93"/>
      <c r="CO154" s="93"/>
      <c r="CP154" s="93"/>
      <c r="CQ154" s="93"/>
      <c r="CR154" s="93"/>
      <c r="CS154" s="93"/>
      <c r="CT154" s="93"/>
      <c r="CU154" s="93"/>
      <c r="CV154" s="94"/>
      <c r="CW154" s="93"/>
      <c r="CX154" s="93"/>
      <c r="CY154" s="93"/>
      <c r="CZ154" s="93"/>
      <c r="DA154" s="93"/>
      <c r="DB154" s="93"/>
      <c r="DC154" s="93"/>
      <c r="DD154" s="93"/>
      <c r="DE154" s="93"/>
      <c r="DF154" s="93"/>
      <c r="DG154" s="93"/>
      <c r="DH154" s="93"/>
      <c r="DI154" s="93"/>
      <c r="DJ154" s="93"/>
      <c r="DK154" s="93"/>
      <c r="DL154" s="93"/>
      <c r="DM154" s="93"/>
    </row>
    <row r="155" spans="2:117" ht="8.1" customHeight="1">
      <c r="BF155" s="408"/>
      <c r="BG155" s="409" t="s">
        <v>545</v>
      </c>
      <c r="BH155" s="409"/>
      <c r="BI155" s="409"/>
      <c r="BJ155" s="409"/>
      <c r="BK155" s="409"/>
      <c r="BL155" s="409"/>
      <c r="BM155" s="409"/>
      <c r="BN155" s="409"/>
      <c r="BO155" s="409"/>
      <c r="BP155" s="409"/>
      <c r="BQ155" s="409"/>
      <c r="BR155" s="409"/>
      <c r="BS155" s="409"/>
      <c r="BT155" s="409"/>
      <c r="BU155" s="409"/>
      <c r="BV155" s="409"/>
      <c r="BW155" s="409"/>
      <c r="BX155" s="409"/>
      <c r="BY155" s="409"/>
      <c r="BZ155" s="409"/>
      <c r="CA155" s="409"/>
      <c r="CB155" s="409"/>
      <c r="CC155" s="120"/>
      <c r="CD155" s="88"/>
      <c r="CE155" s="88"/>
      <c r="CF155" s="88"/>
      <c r="CG155" s="88"/>
      <c r="CH155" s="88"/>
      <c r="CI155" s="88"/>
      <c r="CJ155" s="88"/>
      <c r="CK155" s="88"/>
      <c r="CL155" s="88"/>
      <c r="CM155" s="88"/>
      <c r="CN155" s="88"/>
      <c r="CO155" s="88"/>
      <c r="CP155" s="88"/>
      <c r="CQ155" s="88"/>
      <c r="CR155" s="88"/>
      <c r="CS155" s="88"/>
      <c r="CT155" s="88"/>
      <c r="CU155" s="88"/>
      <c r="CV155" s="104"/>
    </row>
  </sheetData>
  <mergeCells count="577">
    <mergeCell ref="CT31:CZ31"/>
    <mergeCell ref="CT53:CZ53"/>
    <mergeCell ref="CY19:CY20"/>
    <mergeCell ref="CX19:CX20"/>
    <mergeCell ref="CT33:CZ33"/>
    <mergeCell ref="CT37:CZ37"/>
    <mergeCell ref="CT51:CZ51"/>
    <mergeCell ref="CV19:CV20"/>
    <mergeCell ref="CW19:CW20"/>
    <mergeCell ref="AJ51:BE51"/>
    <mergeCell ref="Y55:AE55"/>
    <mergeCell ref="AJ55:BE55"/>
    <mergeCell ref="BF55:BI55"/>
    <mergeCell ref="BJ55:BM55"/>
    <mergeCell ref="BY19:CL20"/>
    <mergeCell ref="BY21:CL22"/>
    <mergeCell ref="BN55:CS55"/>
    <mergeCell ref="CN26:DQ27"/>
    <mergeCell ref="CN21:CU21"/>
    <mergeCell ref="BN52:CS52"/>
    <mergeCell ref="DL52:DO52"/>
    <mergeCell ref="DA52:DG52"/>
    <mergeCell ref="CN23:CU23"/>
    <mergeCell ref="DL32:DO32"/>
    <mergeCell ref="CT29:CZ30"/>
    <mergeCell ref="CO30:CS30"/>
    <mergeCell ref="CO31:CS31"/>
    <mergeCell ref="CT32:CZ32"/>
    <mergeCell ref="DA32:DG32"/>
    <mergeCell ref="CZ19:CZ20"/>
    <mergeCell ref="DA37:DG37"/>
    <mergeCell ref="CT36:CZ36"/>
    <mergeCell ref="DA33:DG33"/>
    <mergeCell ref="B44:C58"/>
    <mergeCell ref="AI9:AJ10"/>
    <mergeCell ref="AK9:AL10"/>
    <mergeCell ref="AM9:AN10"/>
    <mergeCell ref="AO9:AP10"/>
    <mergeCell ref="AJ28:BM28"/>
    <mergeCell ref="BL15:BL16"/>
    <mergeCell ref="BM15:BM16"/>
    <mergeCell ref="BH17:BU18"/>
    <mergeCell ref="BC13:BG16"/>
    <mergeCell ref="BI15:BI16"/>
    <mergeCell ref="H50:K50"/>
    <mergeCell ref="S32:X32"/>
    <mergeCell ref="S33:X33"/>
    <mergeCell ref="D44:G46"/>
    <mergeCell ref="H51:K51"/>
    <mergeCell ref="D53:G55"/>
    <mergeCell ref="H53:K53"/>
    <mergeCell ref="L53:R53"/>
    <mergeCell ref="S53:X53"/>
    <mergeCell ref="H54:K54"/>
    <mergeCell ref="L54:R54"/>
    <mergeCell ref="S54:X54"/>
    <mergeCell ref="H55:R55"/>
    <mergeCell ref="B4:Y5"/>
    <mergeCell ref="T17:T18"/>
    <mergeCell ref="S29:X30"/>
    <mergeCell ref="B7:I10"/>
    <mergeCell ref="B17:I20"/>
    <mergeCell ref="R17:R18"/>
    <mergeCell ref="L29:R30"/>
    <mergeCell ref="H29:K30"/>
    <mergeCell ref="B29:G31"/>
    <mergeCell ref="B28:AI28"/>
    <mergeCell ref="B13:I16"/>
    <mergeCell ref="AE17:AE18"/>
    <mergeCell ref="AC17:AC18"/>
    <mergeCell ref="AE19:AE20"/>
    <mergeCell ref="J17:Q20"/>
    <mergeCell ref="U17:AB20"/>
    <mergeCell ref="S31:X31"/>
    <mergeCell ref="H31:K31"/>
    <mergeCell ref="B21:I24"/>
    <mergeCell ref="R19:R20"/>
    <mergeCell ref="T19:T20"/>
    <mergeCell ref="AC19:AC20"/>
    <mergeCell ref="AQ4:AY6"/>
    <mergeCell ref="DA6:DG7"/>
    <mergeCell ref="CN17:CU18"/>
    <mergeCell ref="DC17:DD18"/>
    <mergeCell ref="BY13:CL14"/>
    <mergeCell ref="CD17:CF18"/>
    <mergeCell ref="DE15:DJ20"/>
    <mergeCell ref="BY17:BY18"/>
    <mergeCell ref="AY15:AZ16"/>
    <mergeCell ref="AQ7:AU8"/>
    <mergeCell ref="AW19:AX20"/>
    <mergeCell ref="AY19:AZ20"/>
    <mergeCell ref="DH6:DH7"/>
    <mergeCell ref="CN19:CU20"/>
    <mergeCell ref="DB19:DB20"/>
    <mergeCell ref="DA19:DA20"/>
    <mergeCell ref="CW7:CX8"/>
    <mergeCell ref="BC17:BG20"/>
    <mergeCell ref="AS19:AT20"/>
    <mergeCell ref="AU19:AV20"/>
    <mergeCell ref="AQ9:AU10"/>
    <mergeCell ref="DA8:DG9"/>
    <mergeCell ref="BK15:BK16"/>
    <mergeCell ref="DH8:DQ9"/>
    <mergeCell ref="DL16:DM17"/>
    <mergeCell ref="DA17:DA18"/>
    <mergeCell ref="DN18:DO19"/>
    <mergeCell ref="DL31:DQ31"/>
    <mergeCell ref="DL29:DQ30"/>
    <mergeCell ref="DC19:DD20"/>
    <mergeCell ref="DL18:DM19"/>
    <mergeCell ref="DP18:DP19"/>
    <mergeCell ref="DB17:DB18"/>
    <mergeCell ref="DL28:DQ28"/>
    <mergeCell ref="DP16:DP17"/>
    <mergeCell ref="D50:G52"/>
    <mergeCell ref="CC147:CV148"/>
    <mergeCell ref="AZ140:BD140"/>
    <mergeCell ref="AZ141:BD141"/>
    <mergeCell ref="AJ142:AM142"/>
    <mergeCell ref="AZ142:BD142"/>
    <mergeCell ref="AZ139:BD139"/>
    <mergeCell ref="AJ140:AM140"/>
    <mergeCell ref="AJ141:AM141"/>
    <mergeCell ref="AZ133:BD133"/>
    <mergeCell ref="AJ133:AM133"/>
    <mergeCell ref="AZ137:BD137"/>
    <mergeCell ref="AJ137:AM137"/>
    <mergeCell ref="H57:K57"/>
    <mergeCell ref="L57:R57"/>
    <mergeCell ref="H58:R58"/>
    <mergeCell ref="Y58:AE58"/>
    <mergeCell ref="AJ58:BE58"/>
    <mergeCell ref="H52:R52"/>
    <mergeCell ref="L50:R50"/>
    <mergeCell ref="S50:X50"/>
    <mergeCell ref="L51:R51"/>
    <mergeCell ref="S51:X51"/>
    <mergeCell ref="AJ53:BE53"/>
    <mergeCell ref="AZ134:BD134"/>
    <mergeCell ref="D136:H136"/>
    <mergeCell ref="AJ136:AM136"/>
    <mergeCell ref="AZ136:BD136"/>
    <mergeCell ref="D135:H135"/>
    <mergeCell ref="AZ135:BD135"/>
    <mergeCell ref="AZ112:BD112"/>
    <mergeCell ref="AJ132:AM132"/>
    <mergeCell ref="AZ132:BD132"/>
    <mergeCell ref="AZ114:BD114"/>
    <mergeCell ref="AJ120:AM120"/>
    <mergeCell ref="AJ118:AM118"/>
    <mergeCell ref="AZ118:BD118"/>
    <mergeCell ref="AZ130:BD130"/>
    <mergeCell ref="D133:H133"/>
    <mergeCell ref="AJ114:AM114"/>
    <mergeCell ref="AJ116:AM116"/>
    <mergeCell ref="D127:H128"/>
    <mergeCell ref="AJ123:AM123"/>
    <mergeCell ref="D125:H126"/>
    <mergeCell ref="D121:H122"/>
    <mergeCell ref="AZ131:BD131"/>
    <mergeCell ref="AJ124:AM124"/>
    <mergeCell ref="AZ124:BD124"/>
    <mergeCell ref="Y56:AE56"/>
    <mergeCell ref="AJ112:AM112"/>
    <mergeCell ref="R100:V102"/>
    <mergeCell ref="AJ113:AM113"/>
    <mergeCell ref="AJ131:AM131"/>
    <mergeCell ref="AJ121:AM121"/>
    <mergeCell ref="AJ56:BE56"/>
    <mergeCell ref="Y32:AE32"/>
    <mergeCell ref="BN29:CN31"/>
    <mergeCell ref="Y41:AE41"/>
    <mergeCell ref="AJ108:AM108"/>
    <mergeCell ref="S56:X56"/>
    <mergeCell ref="BF53:BI53"/>
    <mergeCell ref="BJ53:BM53"/>
    <mergeCell ref="Y54:AE54"/>
    <mergeCell ref="AJ54:BE54"/>
    <mergeCell ref="BF54:BI54"/>
    <mergeCell ref="BJ54:BM54"/>
    <mergeCell ref="Y53:AE53"/>
    <mergeCell ref="BF51:BI51"/>
    <mergeCell ref="Y52:AE52"/>
    <mergeCell ref="AJ52:BE52"/>
    <mergeCell ref="BF52:BI52"/>
    <mergeCell ref="BJ52:BM52"/>
    <mergeCell ref="S35:X35"/>
    <mergeCell ref="Y51:AE51"/>
    <mergeCell ref="Y40:AE40"/>
    <mergeCell ref="Y39:AE39"/>
    <mergeCell ref="Y38:AE38"/>
    <mergeCell ref="Y35:AE35"/>
    <mergeCell ref="Y37:AE37"/>
    <mergeCell ref="L36:R36"/>
    <mergeCell ref="Y36:AE36"/>
    <mergeCell ref="S36:X36"/>
    <mergeCell ref="S44:X44"/>
    <mergeCell ref="Y44:AE44"/>
    <mergeCell ref="S38:X38"/>
    <mergeCell ref="AJ44:BE44"/>
    <mergeCell ref="S48:X48"/>
    <mergeCell ref="Y50:AE50"/>
    <mergeCell ref="AJ50:BE50"/>
    <mergeCell ref="H44:K44"/>
    <mergeCell ref="H43:R43"/>
    <mergeCell ref="H45:K45"/>
    <mergeCell ref="L45:R45"/>
    <mergeCell ref="L44:R44"/>
    <mergeCell ref="H46:R46"/>
    <mergeCell ref="Y43:AE43"/>
    <mergeCell ref="AJ43:BE43"/>
    <mergeCell ref="B32:C43"/>
    <mergeCell ref="H32:K32"/>
    <mergeCell ref="H33:K33"/>
    <mergeCell ref="D41:G43"/>
    <mergeCell ref="H41:K41"/>
    <mergeCell ref="H34:R34"/>
    <mergeCell ref="H37:R37"/>
    <mergeCell ref="H40:R40"/>
    <mergeCell ref="L35:R35"/>
    <mergeCell ref="L32:R32"/>
    <mergeCell ref="L39:R39"/>
    <mergeCell ref="D35:G37"/>
    <mergeCell ref="H39:K39"/>
    <mergeCell ref="D38:G40"/>
    <mergeCell ref="H35:K35"/>
    <mergeCell ref="H38:K38"/>
    <mergeCell ref="L38:R38"/>
    <mergeCell ref="D32:G34"/>
    <mergeCell ref="H36:K36"/>
    <mergeCell ref="L41:R41"/>
    <mergeCell ref="BF33:BI33"/>
    <mergeCell ref="BJ33:BM33"/>
    <mergeCell ref="BN33:CN33"/>
    <mergeCell ref="AJ40:BE40"/>
    <mergeCell ref="BN36:CN36"/>
    <mergeCell ref="BJ37:BM37"/>
    <mergeCell ref="AJ37:BE37"/>
    <mergeCell ref="BF37:BI37"/>
    <mergeCell ref="AJ39:BE39"/>
    <mergeCell ref="BF39:BI39"/>
    <mergeCell ref="BJ39:BM39"/>
    <mergeCell ref="BN37:CS37"/>
    <mergeCell ref="BJ36:BM36"/>
    <mergeCell ref="BJ38:BM38"/>
    <mergeCell ref="AJ38:BE38"/>
    <mergeCell ref="BF38:BI38"/>
    <mergeCell ref="BF35:BI35"/>
    <mergeCell ref="AJ36:BE36"/>
    <mergeCell ref="BF36:BI36"/>
    <mergeCell ref="AJ35:BE35"/>
    <mergeCell ref="BF40:BI40"/>
    <mergeCell ref="AJ34:BE34"/>
    <mergeCell ref="CO7:CP8"/>
    <mergeCell ref="BP9:CK11"/>
    <mergeCell ref="BH4:BO6"/>
    <mergeCell ref="BH7:BO8"/>
    <mergeCell ref="AV7:BF8"/>
    <mergeCell ref="BV17:BX18"/>
    <mergeCell ref="BZ17:BZ18"/>
    <mergeCell ref="CA17:CA18"/>
    <mergeCell ref="BN32:CN32"/>
    <mergeCell ref="BJ30:BM30"/>
    <mergeCell ref="BF31:BI31"/>
    <mergeCell ref="BJ31:BM31"/>
    <mergeCell ref="X26:BE27"/>
    <mergeCell ref="AL21:AR21"/>
    <mergeCell ref="BJ29:BM29"/>
    <mergeCell ref="BF30:BI30"/>
    <mergeCell ref="Y29:AE29"/>
    <mergeCell ref="AJ29:BE31"/>
    <mergeCell ref="BF29:BI29"/>
    <mergeCell ref="BF32:BI32"/>
    <mergeCell ref="BJ32:BM32"/>
    <mergeCell ref="AJ32:BE32"/>
    <mergeCell ref="AG9:AH10"/>
    <mergeCell ref="BA19:BB20"/>
    <mergeCell ref="DH10:DQ11"/>
    <mergeCell ref="BH9:BO11"/>
    <mergeCell ref="CL9:CN11"/>
    <mergeCell ref="DA10:DG11"/>
    <mergeCell ref="CO9:CZ11"/>
    <mergeCell ref="DQ6:DQ7"/>
    <mergeCell ref="AV9:BF10"/>
    <mergeCell ref="BH15:BH16"/>
    <mergeCell ref="AW15:AX16"/>
    <mergeCell ref="BA15:BB16"/>
    <mergeCell ref="BO15:BO16"/>
    <mergeCell ref="AZ4:BF6"/>
    <mergeCell ref="DN16:DO17"/>
    <mergeCell ref="DC2:DL4"/>
    <mergeCell ref="DN6:DN7"/>
    <mergeCell ref="CB17:CB18"/>
    <mergeCell ref="BP15:BR16"/>
    <mergeCell ref="DK6:DK7"/>
    <mergeCell ref="BJ15:BJ16"/>
    <mergeCell ref="BP7:BZ8"/>
    <mergeCell ref="CC7:CN8"/>
    <mergeCell ref="CQ7:CR8"/>
    <mergeCell ref="CS7:CT8"/>
    <mergeCell ref="CU7:CV8"/>
    <mergeCell ref="Y33:AE33"/>
    <mergeCell ref="Y34:AE34"/>
    <mergeCell ref="CA8:CB8"/>
    <mergeCell ref="BH19:BU20"/>
    <mergeCell ref="CY17:CY18"/>
    <mergeCell ref="CZ17:CZ18"/>
    <mergeCell ref="J7:AD10"/>
    <mergeCell ref="J13:AU14"/>
    <mergeCell ref="J15:AU16"/>
    <mergeCell ref="L33:R33"/>
    <mergeCell ref="AE9:AF10"/>
    <mergeCell ref="AJ33:BE33"/>
    <mergeCell ref="BF34:BI34"/>
    <mergeCell ref="BJ34:BM34"/>
    <mergeCell ref="BN34:CS34"/>
    <mergeCell ref="BV19:BX20"/>
    <mergeCell ref="CC17:CC18"/>
    <mergeCell ref="BN15:BN16"/>
    <mergeCell ref="CV17:CV18"/>
    <mergeCell ref="CW17:CW18"/>
    <mergeCell ref="CX17:CX18"/>
    <mergeCell ref="CT34:CZ34"/>
    <mergeCell ref="CY7:CZ8"/>
    <mergeCell ref="CA7:CB7"/>
    <mergeCell ref="DL33:DO33"/>
    <mergeCell ref="BJ51:BM51"/>
    <mergeCell ref="DL34:DO34"/>
    <mergeCell ref="DA34:DG34"/>
    <mergeCell ref="DL53:DO53"/>
    <mergeCell ref="BN53:CN53"/>
    <mergeCell ref="DL35:DO35"/>
    <mergeCell ref="CT52:CZ52"/>
    <mergeCell ref="DL51:DO51"/>
    <mergeCell ref="CT35:CZ35"/>
    <mergeCell ref="DL39:DO39"/>
    <mergeCell ref="BN38:CN38"/>
    <mergeCell ref="BN35:CN35"/>
    <mergeCell ref="DL36:DO36"/>
    <mergeCell ref="DL37:DO37"/>
    <mergeCell ref="DA36:DG36"/>
    <mergeCell ref="DA35:DG35"/>
    <mergeCell ref="BJ35:BM35"/>
    <mergeCell ref="DL38:DO38"/>
    <mergeCell ref="BJ41:BM41"/>
    <mergeCell ref="BJ40:BM40"/>
    <mergeCell ref="BJ46:BM46"/>
    <mergeCell ref="BJ45:BM45"/>
    <mergeCell ref="DL45:DO45"/>
    <mergeCell ref="DL41:DO41"/>
    <mergeCell ref="BN40:CS40"/>
    <mergeCell ref="CT41:CZ41"/>
    <mergeCell ref="DA41:DG41"/>
    <mergeCell ref="BN47:CN47"/>
    <mergeCell ref="CT47:CZ47"/>
    <mergeCell ref="DL46:DO46"/>
    <mergeCell ref="DL56:DO56"/>
    <mergeCell ref="DL43:DO43"/>
    <mergeCell ref="DL54:DO54"/>
    <mergeCell ref="CT40:CZ40"/>
    <mergeCell ref="DA40:DG40"/>
    <mergeCell ref="DA53:DG53"/>
    <mergeCell ref="DA51:DG51"/>
    <mergeCell ref="DA44:DG44"/>
    <mergeCell ref="DA48:DG48"/>
    <mergeCell ref="DL40:DO40"/>
    <mergeCell ref="DL42:DO42"/>
    <mergeCell ref="DA42:DG42"/>
    <mergeCell ref="DL49:DO49"/>
    <mergeCell ref="BN54:CN54"/>
    <mergeCell ref="CT54:CZ54"/>
    <mergeCell ref="DA54:DG54"/>
    <mergeCell ref="BN46:CS46"/>
    <mergeCell ref="DA38:DG38"/>
    <mergeCell ref="BN39:CN39"/>
    <mergeCell ref="CT39:CZ39"/>
    <mergeCell ref="DA39:DG39"/>
    <mergeCell ref="CT38:CZ38"/>
    <mergeCell ref="H42:K42"/>
    <mergeCell ref="L42:R42"/>
    <mergeCell ref="Y42:AE42"/>
    <mergeCell ref="AJ42:BE42"/>
    <mergeCell ref="S42:X42"/>
    <mergeCell ref="BN41:CN41"/>
    <mergeCell ref="AJ41:BE41"/>
    <mergeCell ref="BF41:BI41"/>
    <mergeCell ref="S39:X39"/>
    <mergeCell ref="S41:X41"/>
    <mergeCell ref="BF43:BI43"/>
    <mergeCell ref="BJ43:BM43"/>
    <mergeCell ref="DA43:DG43"/>
    <mergeCell ref="DL44:DO44"/>
    <mergeCell ref="BF42:BI42"/>
    <mergeCell ref="BJ42:BM42"/>
    <mergeCell ref="BN42:CN42"/>
    <mergeCell ref="CT42:CZ42"/>
    <mergeCell ref="BN51:CN51"/>
    <mergeCell ref="CT45:CZ45"/>
    <mergeCell ref="BN43:CS43"/>
    <mergeCell ref="CT43:CZ43"/>
    <mergeCell ref="CT44:CZ44"/>
    <mergeCell ref="BN45:CN45"/>
    <mergeCell ref="BN44:CN44"/>
    <mergeCell ref="BF44:BI44"/>
    <mergeCell ref="BJ44:BM44"/>
    <mergeCell ref="DL47:DO47"/>
    <mergeCell ref="DL48:DO48"/>
    <mergeCell ref="BN50:CN50"/>
    <mergeCell ref="CT50:CZ50"/>
    <mergeCell ref="DA50:DG50"/>
    <mergeCell ref="DL50:DO50"/>
    <mergeCell ref="BF50:BI50"/>
    <mergeCell ref="DA45:DG45"/>
    <mergeCell ref="S45:X45"/>
    <mergeCell ref="Y45:AE45"/>
    <mergeCell ref="AJ45:BE45"/>
    <mergeCell ref="BF45:BI45"/>
    <mergeCell ref="Y46:AE46"/>
    <mergeCell ref="AJ46:BE46"/>
    <mergeCell ref="BF46:BI46"/>
    <mergeCell ref="AJ49:BE49"/>
    <mergeCell ref="BF49:BI49"/>
    <mergeCell ref="CT46:CZ46"/>
    <mergeCell ref="DA46:DG46"/>
    <mergeCell ref="BJ48:BM48"/>
    <mergeCell ref="BN48:CN48"/>
    <mergeCell ref="CT48:CZ48"/>
    <mergeCell ref="BJ47:BM47"/>
    <mergeCell ref="DA49:DG49"/>
    <mergeCell ref="DA47:DG47"/>
    <mergeCell ref="D47:G49"/>
    <mergeCell ref="H47:K47"/>
    <mergeCell ref="L47:R47"/>
    <mergeCell ref="S47:X47"/>
    <mergeCell ref="H48:K48"/>
    <mergeCell ref="L48:R48"/>
    <mergeCell ref="Y47:AE47"/>
    <mergeCell ref="AJ47:BE47"/>
    <mergeCell ref="BF47:BI47"/>
    <mergeCell ref="Y48:AE48"/>
    <mergeCell ref="AJ48:BE48"/>
    <mergeCell ref="BF48:BI48"/>
    <mergeCell ref="Y49:AE49"/>
    <mergeCell ref="H49:R49"/>
    <mergeCell ref="DA57:DG57"/>
    <mergeCell ref="CT55:CZ55"/>
    <mergeCell ref="CT56:CZ56"/>
    <mergeCell ref="DA56:DG56"/>
    <mergeCell ref="BJ49:BM49"/>
    <mergeCell ref="BN49:CS49"/>
    <mergeCell ref="CT49:CZ49"/>
    <mergeCell ref="DL55:DO55"/>
    <mergeCell ref="DA55:DG55"/>
    <mergeCell ref="DL57:DO57"/>
    <mergeCell ref="BJ57:BM57"/>
    <mergeCell ref="BN57:CN57"/>
    <mergeCell ref="CT57:CZ57"/>
    <mergeCell ref="BJ56:BM56"/>
    <mergeCell ref="BJ50:BM50"/>
    <mergeCell ref="BN56:CN56"/>
    <mergeCell ref="DC101:DG101"/>
    <mergeCell ref="DL58:DO58"/>
    <mergeCell ref="DA73:DO74"/>
    <mergeCell ref="DA63:DP64"/>
    <mergeCell ref="DH99:DM99"/>
    <mergeCell ref="DL101:DM102"/>
    <mergeCell ref="DA58:DG58"/>
    <mergeCell ref="DI102:DJ102"/>
    <mergeCell ref="AZ123:BD123"/>
    <mergeCell ref="BN58:CS58"/>
    <mergeCell ref="BJ58:BM58"/>
    <mergeCell ref="BF58:BI58"/>
    <mergeCell ref="DC99:DG100"/>
    <mergeCell ref="BZ100:CE100"/>
    <mergeCell ref="DH97:DM98"/>
    <mergeCell ref="DC91:DL92"/>
    <mergeCell ref="AZ120:BD120"/>
    <mergeCell ref="AZ119:BD119"/>
    <mergeCell ref="AZ116:BD116"/>
    <mergeCell ref="AZ117:BD117"/>
    <mergeCell ref="AZ104:BD104"/>
    <mergeCell ref="AZ105:BD105"/>
    <mergeCell ref="AZ106:BD106"/>
    <mergeCell ref="AZ113:BD113"/>
    <mergeCell ref="BF56:BI56"/>
    <mergeCell ref="BF57:BI57"/>
    <mergeCell ref="AJ117:AM117"/>
    <mergeCell ref="AJ105:AM105"/>
    <mergeCell ref="AJ106:AM106"/>
    <mergeCell ref="AJ104:AM104"/>
    <mergeCell ref="AJ115:AM115"/>
    <mergeCell ref="AZ115:BD115"/>
    <mergeCell ref="AZ100:BD100"/>
    <mergeCell ref="BE100:BI100"/>
    <mergeCell ref="BJ99:BT100"/>
    <mergeCell ref="AJ109:AM109"/>
    <mergeCell ref="D103:H103"/>
    <mergeCell ref="W102:AA102"/>
    <mergeCell ref="D105:H106"/>
    <mergeCell ref="D107:H108"/>
    <mergeCell ref="W101:AA101"/>
    <mergeCell ref="CT58:CZ58"/>
    <mergeCell ref="AJ119:AM119"/>
    <mergeCell ref="BE101:BI101"/>
    <mergeCell ref="CL99:CV100"/>
    <mergeCell ref="AZ111:BD111"/>
    <mergeCell ref="AJ111:AM111"/>
    <mergeCell ref="AJ103:AM103"/>
    <mergeCell ref="BE102:BI102"/>
    <mergeCell ref="AZ107:BD107"/>
    <mergeCell ref="AJ107:AM107"/>
    <mergeCell ref="D119:H120"/>
    <mergeCell ref="AB98:AI99"/>
    <mergeCell ref="O98:AA99"/>
    <mergeCell ref="AB100:AD100"/>
    <mergeCell ref="D100:H100"/>
    <mergeCell ref="AJ99:AY100"/>
    <mergeCell ref="AZ103:BD103"/>
    <mergeCell ref="D109:H110"/>
    <mergeCell ref="D111:H112"/>
    <mergeCell ref="I97:N99"/>
    <mergeCell ref="B97:H97"/>
    <mergeCell ref="O100:Q100"/>
    <mergeCell ref="AE100:AI102"/>
    <mergeCell ref="B103:C108"/>
    <mergeCell ref="D117:H118"/>
    <mergeCell ref="I101:N102"/>
    <mergeCell ref="B98:H98"/>
    <mergeCell ref="AZ138:BD138"/>
    <mergeCell ref="B135:C135"/>
    <mergeCell ref="B109:C132"/>
    <mergeCell ref="D113:H114"/>
    <mergeCell ref="D115:H116"/>
    <mergeCell ref="D123:H124"/>
    <mergeCell ref="D139:H139"/>
    <mergeCell ref="D138:H138"/>
    <mergeCell ref="D56:G58"/>
    <mergeCell ref="H56:K56"/>
    <mergeCell ref="L56:R56"/>
    <mergeCell ref="D101:H101"/>
    <mergeCell ref="S57:X57"/>
    <mergeCell ref="Y57:AE57"/>
    <mergeCell ref="AJ57:BE57"/>
    <mergeCell ref="O97:AI97"/>
    <mergeCell ref="AZ121:BD121"/>
    <mergeCell ref="AJ122:AM122"/>
    <mergeCell ref="AZ122:BD122"/>
    <mergeCell ref="I100:N100"/>
    <mergeCell ref="AJ110:AM110"/>
    <mergeCell ref="AZ110:BD110"/>
    <mergeCell ref="AZ109:BD109"/>
    <mergeCell ref="AZ108:BD108"/>
    <mergeCell ref="AJ126:AM126"/>
    <mergeCell ref="AJ127:AM127"/>
    <mergeCell ref="AZ127:BD127"/>
    <mergeCell ref="AZ126:BD126"/>
    <mergeCell ref="AJ130:AM130"/>
    <mergeCell ref="AJ129:AM129"/>
    <mergeCell ref="AZ128:BD128"/>
    <mergeCell ref="AJ125:AM125"/>
    <mergeCell ref="AZ125:BD125"/>
    <mergeCell ref="AZ129:BD129"/>
    <mergeCell ref="B136:C136"/>
    <mergeCell ref="B139:C139"/>
    <mergeCell ref="D143:H144"/>
    <mergeCell ref="D137:H137"/>
    <mergeCell ref="D134:H134"/>
    <mergeCell ref="AJ134:AM134"/>
    <mergeCell ref="AJ128:AM128"/>
    <mergeCell ref="D141:H142"/>
    <mergeCell ref="D140:H140"/>
    <mergeCell ref="D129:H130"/>
    <mergeCell ref="D131:H132"/>
    <mergeCell ref="B140:C140"/>
    <mergeCell ref="AJ138:AM138"/>
    <mergeCell ref="AJ139:AM139"/>
    <mergeCell ref="AJ135:AM135"/>
  </mergeCells>
  <phoneticPr fontId="13"/>
  <pageMargins left="0.47244094488188981" right="0.43307086614173229" top="0.78740157480314965" bottom="0.31496062992125984" header="0.39370078740157483" footer="0.27559055118110237"/>
  <pageSetup paperSize="8" scale="95" orientation="landscape" blackAndWhite="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T35"/>
  <sheetViews>
    <sheetView view="pageBreakPreview" zoomScale="90" zoomScaleNormal="100" zoomScaleSheetLayoutView="90" workbookViewId="0">
      <selection activeCell="M24" sqref="M24"/>
    </sheetView>
  </sheetViews>
  <sheetFormatPr defaultColWidth="8.5" defaultRowHeight="20.100000000000001" customHeight="1"/>
  <cols>
    <col min="1" max="1" width="5.625" style="462" customWidth="1"/>
    <col min="2" max="2" width="11.625" style="462" customWidth="1"/>
    <col min="3" max="3" width="3.125" style="462" customWidth="1"/>
    <col min="4" max="4" width="4.375" style="462" customWidth="1"/>
    <col min="5" max="5" width="23.75" style="462" customWidth="1"/>
    <col min="6" max="10" width="9.375" style="462" customWidth="1"/>
    <col min="11" max="16384" width="8.5" style="462"/>
  </cols>
  <sheetData>
    <row r="1" spans="1:10" ht="20.100000000000001" customHeight="1">
      <c r="A1" s="1048"/>
      <c r="B1" s="1048"/>
      <c r="C1" s="1048"/>
      <c r="D1" s="1048"/>
      <c r="E1" s="1049"/>
      <c r="F1" s="1049"/>
      <c r="G1" s="1050"/>
      <c r="H1" s="1051" t="s">
        <v>274</v>
      </c>
      <c r="I1" s="1051" t="s">
        <v>1080</v>
      </c>
      <c r="J1" s="1051" t="s">
        <v>585</v>
      </c>
    </row>
    <row r="2" spans="1:10" ht="20.100000000000001" customHeight="1">
      <c r="A2" s="2903"/>
      <c r="B2" s="2903"/>
      <c r="C2" s="1052"/>
      <c r="D2" s="1053"/>
      <c r="E2" s="1049"/>
      <c r="F2" s="1049"/>
      <c r="G2" s="2904"/>
      <c r="H2" s="2905"/>
      <c r="I2" s="2905"/>
      <c r="J2" s="2905"/>
    </row>
    <row r="3" spans="1:10" ht="20.100000000000001" customHeight="1">
      <c r="A3" s="2903"/>
      <c r="B3" s="2903"/>
      <c r="C3" s="1052"/>
      <c r="D3" s="1053"/>
      <c r="E3" s="1049"/>
      <c r="F3" s="1049"/>
      <c r="G3" s="2904"/>
      <c r="H3" s="2905"/>
      <c r="I3" s="2905"/>
      <c r="J3" s="2905"/>
    </row>
    <row r="4" spans="1:10" ht="20.100000000000001" customHeight="1">
      <c r="A4" s="1048"/>
      <c r="B4" s="1048"/>
      <c r="C4" s="1048"/>
      <c r="D4" s="1048"/>
      <c r="E4" s="1049"/>
      <c r="F4" s="1049"/>
      <c r="G4" s="2904"/>
      <c r="H4" s="2905"/>
      <c r="I4" s="2905"/>
      <c r="J4" s="2905"/>
    </row>
    <row r="5" spans="1:10" ht="20.100000000000001" customHeight="1">
      <c r="A5" s="1048"/>
      <c r="B5" s="1048"/>
      <c r="C5" s="1048"/>
      <c r="D5" s="1054"/>
      <c r="E5" s="1048"/>
      <c r="F5" s="1048"/>
      <c r="G5" s="1048"/>
      <c r="H5" s="1048"/>
      <c r="I5" s="1048"/>
      <c r="J5" s="1048"/>
    </row>
    <row r="6" spans="1:10" ht="20.100000000000001" customHeight="1">
      <c r="A6" s="2892" t="s">
        <v>1564</v>
      </c>
      <c r="B6" s="2892"/>
      <c r="C6" s="2892"/>
      <c r="D6" s="2892"/>
      <c r="E6" s="2892"/>
      <c r="F6" s="2892"/>
      <c r="G6" s="2892"/>
      <c r="H6" s="2892"/>
      <c r="I6" s="2892"/>
      <c r="J6" s="2892"/>
    </row>
    <row r="7" spans="1:10" ht="20.100000000000001" customHeight="1">
      <c r="A7" s="1048"/>
      <c r="B7" s="1048"/>
      <c r="C7" s="1048"/>
      <c r="D7" s="1048"/>
      <c r="E7" s="1048"/>
      <c r="F7" s="1055"/>
      <c r="G7" s="1048"/>
      <c r="H7" s="1048"/>
      <c r="I7" s="1048"/>
      <c r="J7" s="1048"/>
    </row>
    <row r="8" spans="1:10" ht="20.100000000000001" customHeight="1">
      <c r="A8" s="1048"/>
      <c r="B8" s="1048"/>
      <c r="C8" s="1048"/>
      <c r="D8" s="1048"/>
      <c r="E8" s="1048"/>
      <c r="F8" s="1048"/>
      <c r="G8" s="1048"/>
      <c r="H8" s="2893" t="s">
        <v>1161</v>
      </c>
      <c r="I8" s="2893"/>
      <c r="J8" s="2893"/>
    </row>
    <row r="9" spans="1:10" ht="20.100000000000001" customHeight="1">
      <c r="A9" s="1056" t="s">
        <v>1752</v>
      </c>
      <c r="B9" s="1056"/>
      <c r="C9" s="1056"/>
      <c r="D9" s="1056"/>
      <c r="E9" s="1048"/>
      <c r="F9" s="1048"/>
      <c r="G9" s="1048"/>
      <c r="H9" s="1048"/>
      <c r="I9" s="1048"/>
      <c r="J9" s="1048"/>
    </row>
    <row r="10" spans="1:10" ht="20.100000000000001" customHeight="1">
      <c r="A10" s="1048"/>
      <c r="B10" s="1048"/>
      <c r="C10" s="1048"/>
      <c r="D10" s="1048"/>
      <c r="E10" s="1048"/>
      <c r="F10" s="1542" t="s">
        <v>1877</v>
      </c>
      <c r="G10" s="1086"/>
      <c r="H10" s="961" t="str">
        <f>入力シート!D14</f>
        <v>株式会社□□製作所</v>
      </c>
      <c r="I10" s="961"/>
      <c r="J10" s="961"/>
    </row>
    <row r="11" spans="1:10" ht="20.100000000000001" customHeight="1">
      <c r="A11" s="1048"/>
      <c r="B11" s="1048"/>
      <c r="C11" s="1048"/>
      <c r="D11" s="1048"/>
      <c r="E11" s="1048"/>
      <c r="F11" s="1269" t="s">
        <v>1531</v>
      </c>
      <c r="G11" s="1086"/>
      <c r="H11" s="1270"/>
      <c r="I11" s="1270"/>
      <c r="J11" s="1270"/>
    </row>
    <row r="12" spans="1:10" ht="20.100000000000001" customHeight="1">
      <c r="A12" s="1048"/>
      <c r="B12" s="1048"/>
      <c r="C12" s="1048"/>
      <c r="D12" s="1048"/>
      <c r="E12" s="1048"/>
      <c r="F12" s="1271" t="s">
        <v>1532</v>
      </c>
      <c r="G12" s="1086"/>
      <c r="H12" s="1266" t="str">
        <f>IF(入力シート!$B$19="〇",入力シート!$D$19,IF(入力シート!$B$28="〇",入力シート!$D$28,""))</f>
        <v>福岡　次郎</v>
      </c>
      <c r="I12" s="1270"/>
      <c r="J12" s="1270"/>
    </row>
    <row r="13" spans="1:10" ht="20.100000000000001" customHeight="1">
      <c r="A13" s="1048"/>
      <c r="B13" s="1048"/>
      <c r="C13" s="1048"/>
      <c r="D13" s="1048"/>
      <c r="E13" s="1048"/>
      <c r="F13" s="1033"/>
      <c r="G13" s="1028"/>
      <c r="H13" s="1029"/>
      <c r="I13" s="1031"/>
      <c r="J13" s="1032"/>
    </row>
    <row r="14" spans="1:10" ht="20.100000000000001" customHeight="1">
      <c r="A14" s="1048"/>
      <c r="B14" s="1048"/>
      <c r="C14" s="1048"/>
      <c r="D14" s="1048"/>
      <c r="E14" s="1048"/>
      <c r="F14" s="1057"/>
      <c r="G14" s="1057"/>
      <c r="H14" s="1057"/>
      <c r="I14" s="1057"/>
      <c r="J14" s="1057"/>
    </row>
    <row r="15" spans="1:10" ht="20.100000000000001" customHeight="1">
      <c r="A15" s="1058"/>
      <c r="B15" s="1055" t="s">
        <v>1088</v>
      </c>
      <c r="C15" s="1055" t="s">
        <v>384</v>
      </c>
      <c r="D15" s="2894" t="str">
        <f>入力シート!D6&amp;"     "&amp;入力シート!D7</f>
        <v>○○流域下水道事業     ☆☆機械設備工事</v>
      </c>
      <c r="E15" s="2895"/>
      <c r="F15" s="2895"/>
      <c r="G15" s="2895"/>
      <c r="H15" s="2895"/>
      <c r="I15" s="2895"/>
      <c r="J15" s="2895"/>
    </row>
    <row r="16" spans="1:10" ht="20.100000000000001" customHeight="1">
      <c r="A16" s="1058"/>
      <c r="B16" s="1055"/>
      <c r="C16" s="1055"/>
      <c r="D16" s="1059"/>
      <c r="E16" s="1060"/>
      <c r="F16" s="1060"/>
      <c r="G16" s="1060"/>
      <c r="H16" s="1060"/>
      <c r="I16" s="1060"/>
      <c r="J16" s="1060"/>
    </row>
    <row r="17" spans="1:20" ht="20.100000000000001" customHeight="1">
      <c r="A17" s="1058"/>
      <c r="B17" s="1055" t="s">
        <v>523</v>
      </c>
      <c r="C17" s="1055" t="s">
        <v>1566</v>
      </c>
      <c r="D17" s="1059" t="str">
        <f>入力シート!D8</f>
        <v>○○川浄化センター（□□ポンプ場）</v>
      </c>
      <c r="E17" s="1060"/>
      <c r="F17" s="1060"/>
      <c r="G17" s="1060"/>
      <c r="H17" s="1060"/>
      <c r="I17" s="1060"/>
      <c r="J17" s="1060"/>
    </row>
    <row r="18" spans="1:20" ht="20.100000000000001" customHeight="1">
      <c r="A18" s="1058"/>
      <c r="B18" s="1055"/>
      <c r="C18" s="1055"/>
      <c r="D18" s="1059"/>
      <c r="E18" s="1060"/>
      <c r="F18" s="1060"/>
      <c r="G18" s="1060"/>
      <c r="H18" s="1060"/>
      <c r="I18" s="1060"/>
      <c r="J18" s="1060"/>
    </row>
    <row r="19" spans="1:20" ht="20.100000000000001" customHeight="1">
      <c r="A19" s="1058"/>
      <c r="B19" s="1055" t="s">
        <v>561</v>
      </c>
      <c r="C19" s="1055" t="s">
        <v>1566</v>
      </c>
      <c r="D19" s="1061" t="s">
        <v>286</v>
      </c>
      <c r="E19" s="1062">
        <f>入力シート!D9</f>
        <v>45018</v>
      </c>
      <c r="F19" s="1060"/>
      <c r="G19" s="1060"/>
      <c r="H19" s="1060"/>
      <c r="I19" s="1060"/>
      <c r="J19" s="1060"/>
    </row>
    <row r="20" spans="1:20" ht="20.100000000000001" customHeight="1">
      <c r="A20" s="1058"/>
      <c r="B20" s="1048"/>
      <c r="C20" s="1048"/>
      <c r="D20" s="1061" t="s">
        <v>287</v>
      </c>
      <c r="E20" s="1062">
        <f>入力シート!D10</f>
        <v>45731</v>
      </c>
      <c r="F20" s="1060"/>
      <c r="G20" s="1060"/>
      <c r="H20" s="1060"/>
      <c r="I20" s="1060"/>
      <c r="J20" s="1060"/>
    </row>
    <row r="21" spans="1:20" ht="20.100000000000001" customHeight="1">
      <c r="A21" s="1058"/>
      <c r="B21" s="1048"/>
      <c r="C21" s="1048"/>
      <c r="D21" s="1059"/>
      <c r="E21" s="1060"/>
      <c r="F21" s="1060"/>
      <c r="G21" s="1060"/>
      <c r="H21" s="1060"/>
      <c r="I21" s="1060"/>
      <c r="J21" s="1060"/>
    </row>
    <row r="22" spans="1:20" ht="20.100000000000001" customHeight="1">
      <c r="A22" s="1058"/>
      <c r="B22" s="1063"/>
      <c r="C22" s="1063"/>
      <c r="D22" s="1064"/>
      <c r="E22" s="1065"/>
      <c r="F22" s="1065"/>
      <c r="G22" s="1065"/>
      <c r="H22" s="1065"/>
      <c r="I22" s="1065"/>
      <c r="J22" s="1065"/>
    </row>
    <row r="23" spans="1:20" ht="18" customHeight="1" thickBot="1">
      <c r="A23" s="1066"/>
      <c r="B23" s="1067" t="s">
        <v>1567</v>
      </c>
      <c r="C23" s="1060"/>
      <c r="D23" s="1068"/>
      <c r="E23" s="1068"/>
      <c r="F23" s="1068"/>
      <c r="G23" s="1068"/>
      <c r="H23" s="1068"/>
      <c r="I23" s="1068"/>
      <c r="J23" s="1068"/>
    </row>
    <row r="24" spans="1:20" ht="35.25" customHeight="1" thickBot="1">
      <c r="A24" s="1058"/>
      <c r="B24" s="1069" t="s">
        <v>1568</v>
      </c>
      <c r="C24" s="2896" t="s">
        <v>612</v>
      </c>
      <c r="D24" s="2896"/>
      <c r="E24" s="2896"/>
      <c r="F24" s="2896"/>
      <c r="G24" s="2896"/>
      <c r="H24" s="2896"/>
      <c r="I24" s="2896"/>
      <c r="J24" s="2897"/>
    </row>
    <row r="25" spans="1:20" ht="20.100000000000001" customHeight="1" thickTop="1">
      <c r="A25" s="1065"/>
      <c r="B25" s="1070" t="s">
        <v>1569</v>
      </c>
      <c r="C25" s="2898" t="s">
        <v>1570</v>
      </c>
      <c r="D25" s="2899"/>
      <c r="E25" s="2899"/>
      <c r="F25" s="2899"/>
      <c r="G25" s="2899"/>
      <c r="H25" s="2900"/>
      <c r="I25" s="2901" t="s">
        <v>1571</v>
      </c>
      <c r="J25" s="2902"/>
    </row>
    <row r="26" spans="1:20" ht="75" customHeight="1">
      <c r="A26" s="1065"/>
      <c r="B26" s="1071">
        <v>1</v>
      </c>
      <c r="C26" s="2880" t="s">
        <v>1572</v>
      </c>
      <c r="D26" s="2881"/>
      <c r="E26" s="2881"/>
      <c r="F26" s="2881"/>
      <c r="G26" s="2881"/>
      <c r="H26" s="2882"/>
      <c r="I26" s="2890"/>
      <c r="J26" s="2891"/>
      <c r="K26" s="936"/>
      <c r="L26" s="936"/>
      <c r="M26" s="936"/>
      <c r="N26" s="936"/>
      <c r="O26" s="936"/>
      <c r="P26" s="936"/>
      <c r="Q26" s="936"/>
      <c r="R26" s="936"/>
      <c r="S26" s="936"/>
      <c r="T26" s="936"/>
    </row>
    <row r="27" spans="1:20" ht="75" customHeight="1">
      <c r="A27" s="1065"/>
      <c r="B27" s="1071">
        <v>2</v>
      </c>
      <c r="C27" s="2880" t="s">
        <v>1573</v>
      </c>
      <c r="D27" s="2881"/>
      <c r="E27" s="2881"/>
      <c r="F27" s="2881"/>
      <c r="G27" s="2881"/>
      <c r="H27" s="2882"/>
      <c r="I27" s="2890"/>
      <c r="J27" s="2891"/>
      <c r="K27" s="936"/>
      <c r="L27" s="936"/>
      <c r="M27" s="936"/>
      <c r="N27" s="936"/>
      <c r="O27" s="936"/>
      <c r="P27" s="936"/>
      <c r="Q27" s="936"/>
      <c r="R27" s="936"/>
      <c r="S27" s="936"/>
      <c r="T27" s="936"/>
    </row>
    <row r="28" spans="1:20" ht="75" customHeight="1">
      <c r="A28" s="1065"/>
      <c r="B28" s="1071">
        <v>3</v>
      </c>
      <c r="C28" s="2880" t="s">
        <v>1574</v>
      </c>
      <c r="D28" s="2881"/>
      <c r="E28" s="2881"/>
      <c r="F28" s="2881"/>
      <c r="G28" s="2881"/>
      <c r="H28" s="2882"/>
      <c r="I28" s="2890"/>
      <c r="J28" s="2891"/>
      <c r="K28" s="936"/>
      <c r="L28" s="936"/>
      <c r="M28" s="936"/>
      <c r="N28" s="936"/>
      <c r="O28" s="936"/>
      <c r="P28" s="936"/>
      <c r="Q28" s="936"/>
      <c r="R28" s="936"/>
      <c r="S28" s="936"/>
      <c r="T28" s="936"/>
    </row>
    <row r="29" spans="1:20" ht="75" customHeight="1">
      <c r="A29" s="1065"/>
      <c r="B29" s="1071">
        <v>4</v>
      </c>
      <c r="C29" s="2880" t="s">
        <v>1575</v>
      </c>
      <c r="D29" s="2881"/>
      <c r="E29" s="2881"/>
      <c r="F29" s="2881"/>
      <c r="G29" s="2881"/>
      <c r="H29" s="2882"/>
      <c r="I29" s="2883"/>
      <c r="J29" s="2884"/>
    </row>
    <row r="30" spans="1:20" ht="75" customHeight="1">
      <c r="A30" s="1065"/>
      <c r="B30" s="1071">
        <v>5</v>
      </c>
      <c r="C30" s="2880" t="s">
        <v>1576</v>
      </c>
      <c r="D30" s="2881"/>
      <c r="E30" s="2881"/>
      <c r="F30" s="2881"/>
      <c r="G30" s="2881"/>
      <c r="H30" s="2882"/>
      <c r="I30" s="2883"/>
      <c r="J30" s="2884"/>
    </row>
    <row r="31" spans="1:20" ht="75" customHeight="1" thickBot="1">
      <c r="A31" s="1065"/>
      <c r="B31" s="1072">
        <v>6</v>
      </c>
      <c r="C31" s="2885" t="s">
        <v>1577</v>
      </c>
      <c r="D31" s="2886"/>
      <c r="E31" s="2886"/>
      <c r="F31" s="2886"/>
      <c r="G31" s="2886"/>
      <c r="H31" s="2887"/>
      <c r="I31" s="2888"/>
      <c r="J31" s="2889"/>
    </row>
    <row r="32" spans="1:20" ht="20.100000000000001" customHeight="1">
      <c r="A32" s="1065"/>
      <c r="B32" s="1065" t="s">
        <v>1578</v>
      </c>
      <c r="C32" s="1065"/>
      <c r="D32" s="1065"/>
      <c r="E32" s="1065"/>
      <c r="F32" s="1065"/>
      <c r="G32" s="1065"/>
      <c r="H32" s="1065"/>
      <c r="I32" s="1065"/>
      <c r="J32" s="1065"/>
    </row>
    <row r="33" spans="1:10" ht="20.100000000000001" customHeight="1">
      <c r="A33" s="1065"/>
      <c r="B33" s="1065"/>
      <c r="C33" s="1065"/>
      <c r="D33" s="1065"/>
      <c r="E33" s="1065"/>
      <c r="F33" s="1065"/>
      <c r="G33" s="1065"/>
      <c r="H33" s="1065"/>
      <c r="I33" s="1065"/>
      <c r="J33" s="1065"/>
    </row>
    <row r="34" spans="1:10" ht="20.100000000000001" customHeight="1">
      <c r="A34" s="1065"/>
      <c r="B34" s="1065"/>
      <c r="C34" s="1065"/>
      <c r="D34" s="1065"/>
      <c r="E34" s="1065"/>
      <c r="F34" s="1065"/>
      <c r="G34" s="1065"/>
      <c r="H34" s="1065"/>
      <c r="I34" s="1065"/>
      <c r="J34" s="1065"/>
    </row>
    <row r="35" spans="1:10" ht="20.100000000000001" customHeight="1">
      <c r="A35" s="1065"/>
      <c r="B35" s="1065"/>
      <c r="C35" s="1065"/>
      <c r="D35" s="1065"/>
      <c r="E35" s="1065"/>
      <c r="F35" s="1065"/>
      <c r="G35" s="1065"/>
      <c r="H35" s="1065"/>
      <c r="I35" s="1065"/>
      <c r="J35" s="1065"/>
    </row>
  </sheetData>
  <mergeCells count="24">
    <mergeCell ref="A2:B2"/>
    <mergeCell ref="G2:G4"/>
    <mergeCell ref="H2:H4"/>
    <mergeCell ref="I2:I4"/>
    <mergeCell ref="J2:J4"/>
    <mergeCell ref="A3:B3"/>
    <mergeCell ref="A6:J6"/>
    <mergeCell ref="H8:J8"/>
    <mergeCell ref="D15:J15"/>
    <mergeCell ref="C24:J24"/>
    <mergeCell ref="C25:H25"/>
    <mergeCell ref="I25:J25"/>
    <mergeCell ref="C26:H26"/>
    <mergeCell ref="I26:J26"/>
    <mergeCell ref="C27:H27"/>
    <mergeCell ref="I27:J27"/>
    <mergeCell ref="C28:H28"/>
    <mergeCell ref="I28:J28"/>
    <mergeCell ref="C29:H29"/>
    <mergeCell ref="I29:J29"/>
    <mergeCell ref="C30:H30"/>
    <mergeCell ref="I30:J30"/>
    <mergeCell ref="C31:H31"/>
    <mergeCell ref="I31:J31"/>
  </mergeCells>
  <phoneticPr fontId="13"/>
  <printOptions horizontalCentered="1" verticalCentered="1"/>
  <pageMargins left="0.78740157480314965" right="0.78740157480314965" top="0.98425196850393704" bottom="0.39370078740157483" header="0.51181102362204722" footer="0.51181102362204722"/>
  <pageSetup paperSize="9" scale="81" orientation="portrait" blackAndWhite="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38"/>
  <sheetViews>
    <sheetView showGridLines="0" view="pageBreakPreview" zoomScaleNormal="100" zoomScaleSheetLayoutView="100" workbookViewId="0">
      <selection activeCell="K15" sqref="K15"/>
    </sheetView>
  </sheetViews>
  <sheetFormatPr defaultColWidth="8.5" defaultRowHeight="20.100000000000001" customHeight="1"/>
  <cols>
    <col min="1" max="1" width="9.375" style="462" customWidth="1"/>
    <col min="2" max="2" width="11.625" style="462" customWidth="1"/>
    <col min="3" max="9" width="9.375" style="462" customWidth="1"/>
    <col min="10" max="16384" width="8.5" style="462"/>
  </cols>
  <sheetData>
    <row r="1" spans="1:9" ht="20.100000000000001" customHeight="1">
      <c r="D1" s="463"/>
      <c r="E1" s="463"/>
      <c r="F1" s="461"/>
      <c r="G1" s="581" t="s">
        <v>274</v>
      </c>
      <c r="H1" s="581" t="s">
        <v>1080</v>
      </c>
      <c r="I1" s="581" t="s">
        <v>585</v>
      </c>
    </row>
    <row r="2" spans="1:9" ht="20.100000000000001" customHeight="1">
      <c r="A2" s="2928"/>
      <c r="B2" s="2928"/>
      <c r="C2" s="464"/>
      <c r="D2" s="463"/>
      <c r="E2" s="463"/>
      <c r="F2" s="2930"/>
      <c r="G2" s="2916"/>
      <c r="H2" s="2916"/>
      <c r="I2" s="2916"/>
    </row>
    <row r="3" spans="1:9" ht="20.100000000000001" customHeight="1">
      <c r="A3" s="2928"/>
      <c r="B3" s="2928"/>
      <c r="C3" s="464"/>
      <c r="D3" s="463"/>
      <c r="E3" s="463"/>
      <c r="F3" s="2930"/>
      <c r="G3" s="2916"/>
      <c r="H3" s="2916"/>
      <c r="I3" s="2916"/>
    </row>
    <row r="4" spans="1:9" ht="20.100000000000001" customHeight="1">
      <c r="D4" s="463"/>
      <c r="E4" s="463"/>
      <c r="F4" s="2930"/>
      <c r="G4" s="2916"/>
      <c r="H4" s="2916"/>
      <c r="I4" s="2916"/>
    </row>
    <row r="5" spans="1:9" ht="20.100000000000001" customHeight="1">
      <c r="D5" s="463"/>
      <c r="E5" s="463"/>
      <c r="F5" s="463"/>
      <c r="G5" s="463"/>
      <c r="H5" s="463"/>
      <c r="I5" s="463"/>
    </row>
    <row r="6" spans="1:9" ht="20.100000000000001" customHeight="1">
      <c r="A6" s="2931" t="s">
        <v>610</v>
      </c>
      <c r="B6" s="2931"/>
      <c r="C6" s="2931"/>
      <c r="D6" s="2931"/>
      <c r="E6" s="2931"/>
      <c r="F6" s="2931"/>
      <c r="G6" s="2931"/>
      <c r="H6" s="2931"/>
      <c r="I6" s="2931"/>
    </row>
    <row r="7" spans="1:9" ht="20.100000000000001" customHeight="1">
      <c r="E7" s="458"/>
    </row>
    <row r="8" spans="1:9" ht="20.100000000000001" customHeight="1">
      <c r="G8" s="2893" t="s">
        <v>1161</v>
      </c>
      <c r="H8" s="2893"/>
      <c r="I8" s="2893"/>
    </row>
    <row r="9" spans="1:9" ht="20.100000000000001" customHeight="1">
      <c r="A9" s="2927" t="s">
        <v>1753</v>
      </c>
      <c r="B9" s="2927"/>
      <c r="C9" s="2927"/>
      <c r="D9" s="462" t="s">
        <v>288</v>
      </c>
    </row>
    <row r="11" spans="1:9" ht="20.100000000000001" customHeight="1">
      <c r="E11" s="465" t="s">
        <v>1883</v>
      </c>
      <c r="F11" s="465"/>
      <c r="G11" s="465"/>
      <c r="H11" s="465"/>
      <c r="I11" s="465"/>
    </row>
    <row r="12" spans="1:9" ht="20.100000000000001" customHeight="1">
      <c r="E12" s="459" t="s">
        <v>318</v>
      </c>
      <c r="F12" s="2929" t="str">
        <f>入力シート!D16</f>
        <v>福岡県大野城市白木原＊丁目＊番地＊号</v>
      </c>
      <c r="G12" s="2929"/>
      <c r="H12" s="2929"/>
      <c r="I12" s="2929"/>
    </row>
    <row r="13" spans="1:9" ht="20.100000000000001" customHeight="1">
      <c r="E13" s="459" t="s">
        <v>500</v>
      </c>
      <c r="F13" s="2929" t="str">
        <f>入力シート!D14</f>
        <v>株式会社□□製作所</v>
      </c>
      <c r="G13" s="2929"/>
      <c r="H13" s="2929"/>
      <c r="I13" s="2929"/>
    </row>
    <row r="14" spans="1:9" ht="20.100000000000001" customHeight="1">
      <c r="E14" s="459" t="s">
        <v>284</v>
      </c>
      <c r="F14" s="2929" t="str">
        <f>入力シート!D18</f>
        <v>代表取締役　福岡　太郎</v>
      </c>
      <c r="G14" s="2929"/>
      <c r="H14" s="2929"/>
      <c r="I14" s="587"/>
    </row>
    <row r="15" spans="1:9" ht="20.100000000000001" customHeight="1">
      <c r="E15" s="459"/>
      <c r="F15" s="459"/>
      <c r="G15" s="459"/>
      <c r="H15" s="459"/>
      <c r="I15" s="459"/>
    </row>
    <row r="16" spans="1:9" ht="20.100000000000001" customHeight="1">
      <c r="A16" s="2921" t="s">
        <v>636</v>
      </c>
      <c r="B16" s="2922"/>
      <c r="C16" s="2925" t="str">
        <f>入力シート!D6</f>
        <v>○○流域下水道事業</v>
      </c>
      <c r="D16" s="2753"/>
      <c r="E16" s="2753"/>
      <c r="F16" s="2753"/>
      <c r="G16" s="2753"/>
      <c r="H16" s="2753"/>
      <c r="I16" s="2754"/>
    </row>
    <row r="17" spans="1:9" ht="20.100000000000001" customHeight="1">
      <c r="A17" s="2923"/>
      <c r="B17" s="2924"/>
      <c r="C17" s="2920" t="str">
        <f>入力シート!D7</f>
        <v>☆☆機械設備工事</v>
      </c>
      <c r="D17" s="2759"/>
      <c r="E17" s="2759"/>
      <c r="F17" s="2759"/>
      <c r="G17" s="2759"/>
      <c r="H17" s="2759"/>
      <c r="I17" s="2760"/>
    </row>
    <row r="18" spans="1:9" ht="18" customHeight="1">
      <c r="A18" s="2926" t="s">
        <v>523</v>
      </c>
      <c r="B18" s="2926"/>
      <c r="C18" s="2920" t="str">
        <f>入力シート!D8</f>
        <v>○○川浄化センター（□□ポンプ場）</v>
      </c>
      <c r="D18" s="2759"/>
      <c r="E18" s="2759"/>
      <c r="F18" s="2759"/>
      <c r="G18" s="2759"/>
      <c r="H18" s="2759"/>
      <c r="I18" s="2760"/>
    </row>
    <row r="19" spans="1:9" ht="20.100000000000001" customHeight="1">
      <c r="A19" s="2915" t="s">
        <v>637</v>
      </c>
      <c r="B19" s="2916"/>
      <c r="C19" s="467" t="s">
        <v>634</v>
      </c>
      <c r="D19" s="2442">
        <f>入力シート!D9</f>
        <v>45018</v>
      </c>
      <c r="E19" s="2442"/>
      <c r="F19" s="2442"/>
      <c r="G19" s="485"/>
      <c r="H19" s="485"/>
      <c r="I19" s="486"/>
    </row>
    <row r="20" spans="1:9" ht="20.100000000000001" customHeight="1">
      <c r="A20" s="2916"/>
      <c r="B20" s="2916"/>
      <c r="C20" s="467" t="s">
        <v>633</v>
      </c>
      <c r="D20" s="2442">
        <f>入力シート!D10</f>
        <v>45731</v>
      </c>
      <c r="E20" s="2442"/>
      <c r="F20" s="2442"/>
      <c r="G20" s="479"/>
      <c r="H20" s="479"/>
      <c r="I20" s="480"/>
    </row>
    <row r="21" spans="1:9" ht="18" customHeight="1">
      <c r="A21" s="2917" t="s">
        <v>638</v>
      </c>
      <c r="B21" s="2916"/>
      <c r="C21" s="2918" t="str">
        <f>施601!C24</f>
        <v>他送風機運転環境下における機器搬入・据付時の安全対策について</v>
      </c>
      <c r="D21" s="2919"/>
      <c r="E21" s="2919"/>
      <c r="F21" s="2919"/>
      <c r="G21" s="2919"/>
      <c r="H21" s="2919"/>
      <c r="I21" s="2919"/>
    </row>
    <row r="22" spans="1:9" ht="16.5" customHeight="1">
      <c r="A22" s="2916"/>
      <c r="B22" s="2916"/>
      <c r="C22" s="2919"/>
      <c r="D22" s="2919"/>
      <c r="E22" s="2919"/>
      <c r="F22" s="2919"/>
      <c r="G22" s="2919"/>
      <c r="H22" s="2919"/>
      <c r="I22" s="2919"/>
    </row>
    <row r="23" spans="1:9" ht="18" customHeight="1">
      <c r="A23" s="2915" t="s">
        <v>1884</v>
      </c>
      <c r="B23" s="2916"/>
      <c r="C23" s="2916"/>
      <c r="D23" s="2916"/>
      <c r="E23" s="2916"/>
      <c r="F23" s="2916"/>
      <c r="G23" s="2916"/>
      <c r="H23" s="2916"/>
      <c r="I23" s="2916"/>
    </row>
    <row r="24" spans="1:9" ht="18" customHeight="1">
      <c r="A24" s="2906" t="s">
        <v>1700</v>
      </c>
      <c r="B24" s="2907"/>
      <c r="C24" s="2907"/>
      <c r="D24" s="2907"/>
      <c r="E24" s="2907"/>
      <c r="F24" s="2907"/>
      <c r="G24" s="2907"/>
      <c r="H24" s="2907"/>
      <c r="I24" s="2908"/>
    </row>
    <row r="25" spans="1:9" ht="20.100000000000001" customHeight="1">
      <c r="A25" s="2909"/>
      <c r="B25" s="2910"/>
      <c r="C25" s="2910"/>
      <c r="D25" s="2910"/>
      <c r="E25" s="2910"/>
      <c r="F25" s="2910"/>
      <c r="G25" s="2910"/>
      <c r="H25" s="2910"/>
      <c r="I25" s="2911"/>
    </row>
    <row r="26" spans="1:9" ht="20.100000000000001" customHeight="1">
      <c r="A26" s="2909"/>
      <c r="B26" s="2910"/>
      <c r="C26" s="2910"/>
      <c r="D26" s="2910"/>
      <c r="E26" s="2910"/>
      <c r="F26" s="2910"/>
      <c r="G26" s="2910"/>
      <c r="H26" s="2910"/>
      <c r="I26" s="2911"/>
    </row>
    <row r="27" spans="1:9" ht="20.100000000000001" customHeight="1">
      <c r="A27" s="2909"/>
      <c r="B27" s="2910"/>
      <c r="C27" s="2910"/>
      <c r="D27" s="2910"/>
      <c r="E27" s="2910"/>
      <c r="F27" s="2910"/>
      <c r="G27" s="2910"/>
      <c r="H27" s="2910"/>
      <c r="I27" s="2911"/>
    </row>
    <row r="28" spans="1:9" ht="20.100000000000001" customHeight="1">
      <c r="A28" s="2909"/>
      <c r="B28" s="2910"/>
      <c r="C28" s="2910"/>
      <c r="D28" s="2910"/>
      <c r="E28" s="2910"/>
      <c r="F28" s="2910"/>
      <c r="G28" s="2910"/>
      <c r="H28" s="2910"/>
      <c r="I28" s="2911"/>
    </row>
    <row r="29" spans="1:9" ht="20.100000000000001" customHeight="1">
      <c r="A29" s="2909"/>
      <c r="B29" s="2910"/>
      <c r="C29" s="2910"/>
      <c r="D29" s="2910"/>
      <c r="E29" s="2910"/>
      <c r="F29" s="2910"/>
      <c r="G29" s="2910"/>
      <c r="H29" s="2910"/>
      <c r="I29" s="2911"/>
    </row>
    <row r="30" spans="1:9" ht="20.100000000000001" customHeight="1">
      <c r="A30" s="2909"/>
      <c r="B30" s="2910"/>
      <c r="C30" s="2910"/>
      <c r="D30" s="2910"/>
      <c r="E30" s="2910"/>
      <c r="F30" s="2910"/>
      <c r="G30" s="2910"/>
      <c r="H30" s="2910"/>
      <c r="I30" s="2911"/>
    </row>
    <row r="31" spans="1:9" ht="20.100000000000001" customHeight="1">
      <c r="A31" s="2909"/>
      <c r="B31" s="2910"/>
      <c r="C31" s="2910"/>
      <c r="D31" s="2910"/>
      <c r="E31" s="2910"/>
      <c r="F31" s="2910"/>
      <c r="G31" s="2910"/>
      <c r="H31" s="2910"/>
      <c r="I31" s="2911"/>
    </row>
    <row r="32" spans="1:9" ht="20.100000000000001" customHeight="1">
      <c r="A32" s="2912"/>
      <c r="B32" s="2913"/>
      <c r="C32" s="2913"/>
      <c r="D32" s="2913"/>
      <c r="E32" s="2913"/>
      <c r="F32" s="2913"/>
      <c r="G32" s="2913"/>
      <c r="H32" s="2913"/>
      <c r="I32" s="2914"/>
    </row>
    <row r="33" spans="1:9" ht="20.100000000000001" customHeight="1">
      <c r="A33" s="2915" t="s">
        <v>639</v>
      </c>
      <c r="B33" s="2916"/>
      <c r="C33" s="2916"/>
      <c r="D33" s="2916"/>
      <c r="E33" s="2916"/>
      <c r="F33" s="2916"/>
      <c r="G33" s="2916"/>
      <c r="H33" s="2916"/>
      <c r="I33" s="2916"/>
    </row>
    <row r="34" spans="1:9" ht="20.100000000000001" customHeight="1">
      <c r="A34" s="2906" t="s">
        <v>1701</v>
      </c>
      <c r="B34" s="2907"/>
      <c r="C34" s="2907"/>
      <c r="D34" s="2907"/>
      <c r="E34" s="2907"/>
      <c r="F34" s="2907"/>
      <c r="G34" s="2907"/>
      <c r="H34" s="2907"/>
      <c r="I34" s="2908"/>
    </row>
    <row r="35" spans="1:9" ht="20.100000000000001" customHeight="1">
      <c r="A35" s="2909"/>
      <c r="B35" s="2910"/>
      <c r="C35" s="2910"/>
      <c r="D35" s="2910"/>
      <c r="E35" s="2910"/>
      <c r="F35" s="2910"/>
      <c r="G35" s="2910"/>
      <c r="H35" s="2910"/>
      <c r="I35" s="2911"/>
    </row>
    <row r="36" spans="1:9" ht="20.100000000000001" customHeight="1">
      <c r="A36" s="2909"/>
      <c r="B36" s="2910"/>
      <c r="C36" s="2910"/>
      <c r="D36" s="2910"/>
      <c r="E36" s="2910"/>
      <c r="F36" s="2910"/>
      <c r="G36" s="2910"/>
      <c r="H36" s="2910"/>
      <c r="I36" s="2911"/>
    </row>
    <row r="37" spans="1:9" ht="20.100000000000001" customHeight="1">
      <c r="A37" s="2909"/>
      <c r="B37" s="2910"/>
      <c r="C37" s="2910"/>
      <c r="D37" s="2910"/>
      <c r="E37" s="2910"/>
      <c r="F37" s="2910"/>
      <c r="G37" s="2910"/>
      <c r="H37" s="2910"/>
      <c r="I37" s="2911"/>
    </row>
    <row r="38" spans="1:9" ht="20.100000000000001" customHeight="1">
      <c r="A38" s="2912"/>
      <c r="B38" s="2913"/>
      <c r="C38" s="2913"/>
      <c r="D38" s="2913"/>
      <c r="E38" s="2913"/>
      <c r="F38" s="2913"/>
      <c r="G38" s="2913"/>
      <c r="H38" s="2913"/>
      <c r="I38" s="2914"/>
    </row>
  </sheetData>
  <mergeCells count="26">
    <mergeCell ref="I2:I4"/>
    <mergeCell ref="A9:C9"/>
    <mergeCell ref="A2:B2"/>
    <mergeCell ref="A3:B3"/>
    <mergeCell ref="F14:H14"/>
    <mergeCell ref="F2:F4"/>
    <mergeCell ref="G2:G4"/>
    <mergeCell ref="H2:H4"/>
    <mergeCell ref="A6:I6"/>
    <mergeCell ref="G8:I8"/>
    <mergeCell ref="F12:I12"/>
    <mergeCell ref="F13:I13"/>
    <mergeCell ref="A19:B20"/>
    <mergeCell ref="C18:I18"/>
    <mergeCell ref="A16:B17"/>
    <mergeCell ref="D19:F19"/>
    <mergeCell ref="D20:F20"/>
    <mergeCell ref="C17:I17"/>
    <mergeCell ref="C16:I16"/>
    <mergeCell ref="A18:B18"/>
    <mergeCell ref="A34:I38"/>
    <mergeCell ref="A33:I33"/>
    <mergeCell ref="A21:B22"/>
    <mergeCell ref="C21:I22"/>
    <mergeCell ref="A23:I23"/>
    <mergeCell ref="A24:I32"/>
  </mergeCells>
  <phoneticPr fontId="13"/>
  <printOptions horizontalCentered="1"/>
  <pageMargins left="0.78740157480314965" right="0.78740157480314965" top="0.98425196850393704" bottom="0.39370078740157483" header="0.51181102362204722" footer="0.51181102362204722"/>
  <pageSetup paperSize="9" orientation="portrait" blackAndWhite="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38"/>
  <sheetViews>
    <sheetView view="pageBreakPreview" zoomScaleNormal="100" zoomScaleSheetLayoutView="100" workbookViewId="0">
      <selection activeCell="K22" sqref="K22"/>
    </sheetView>
  </sheetViews>
  <sheetFormatPr defaultColWidth="8.5" defaultRowHeight="20.100000000000001" customHeight="1"/>
  <cols>
    <col min="1" max="1" width="9.375" style="462" customWidth="1"/>
    <col min="2" max="2" width="11.625" style="462" customWidth="1"/>
    <col min="3" max="9" width="9.375" style="462" customWidth="1"/>
    <col min="10" max="16384" width="8.5" style="462"/>
  </cols>
  <sheetData>
    <row r="1" spans="1:9" ht="20.100000000000001" customHeight="1">
      <c r="A1" s="1048"/>
      <c r="D1" s="463"/>
      <c r="E1" s="463"/>
      <c r="F1" s="463"/>
      <c r="H1" s="2935" t="s">
        <v>641</v>
      </c>
      <c r="I1" s="2935"/>
    </row>
    <row r="2" spans="1:9" ht="20.100000000000001" customHeight="1">
      <c r="C2" s="464"/>
      <c r="D2" s="463"/>
      <c r="E2" s="463"/>
      <c r="F2" s="463"/>
      <c r="H2" s="2934" t="s">
        <v>1160</v>
      </c>
      <c r="I2" s="2934"/>
    </row>
    <row r="5" spans="1:9" ht="20.100000000000001" customHeight="1">
      <c r="A5" s="2931" t="s">
        <v>611</v>
      </c>
      <c r="B5" s="2931"/>
      <c r="C5" s="2931"/>
      <c r="D5" s="2931"/>
      <c r="E5" s="2931"/>
      <c r="F5" s="2931"/>
      <c r="G5" s="2931"/>
      <c r="H5" s="2931"/>
      <c r="I5" s="2931"/>
    </row>
    <row r="6" spans="1:9" ht="20.100000000000001" customHeight="1">
      <c r="E6" s="458"/>
    </row>
    <row r="7" spans="1:9" ht="20.100000000000001" customHeight="1">
      <c r="G7" s="2947"/>
      <c r="H7" s="2947"/>
      <c r="I7" s="2947"/>
    </row>
    <row r="8" spans="1:9" ht="20.100000000000001" customHeight="1">
      <c r="A8" s="465" t="s">
        <v>1883</v>
      </c>
      <c r="B8" s="465"/>
      <c r="C8" s="465"/>
      <c r="D8" s="465"/>
      <c r="E8" s="465"/>
    </row>
    <row r="9" spans="1:9" ht="20.100000000000001" customHeight="1">
      <c r="B9" s="459" t="s">
        <v>318</v>
      </c>
      <c r="C9" s="2929" t="str">
        <f>入力シート!D16</f>
        <v>福岡県大野城市白木原＊丁目＊番地＊号</v>
      </c>
      <c r="D9" s="2929"/>
      <c r="E9" s="2929"/>
      <c r="F9" s="2929"/>
    </row>
    <row r="10" spans="1:9" ht="20.100000000000001" customHeight="1">
      <c r="B10" s="459" t="s">
        <v>500</v>
      </c>
      <c r="C10" s="2929" t="str">
        <f>入力シート!D14</f>
        <v>株式会社□□製作所</v>
      </c>
      <c r="D10" s="2929"/>
      <c r="E10" s="2929"/>
      <c r="F10" s="2929"/>
    </row>
    <row r="11" spans="1:9" ht="20.100000000000001" customHeight="1">
      <c r="B11" s="459" t="s">
        <v>284</v>
      </c>
      <c r="C11" s="2929" t="str">
        <f>入力シート!D18</f>
        <v>代表取締役　福岡　太郎</v>
      </c>
      <c r="D11" s="2929"/>
      <c r="E11" s="2929"/>
      <c r="F11" s="481" t="s">
        <v>640</v>
      </c>
    </row>
    <row r="12" spans="1:9" ht="20.100000000000001" customHeight="1">
      <c r="B12" s="459"/>
      <c r="C12" s="459"/>
      <c r="D12" s="459"/>
      <c r="E12" s="459"/>
      <c r="F12" s="481"/>
    </row>
    <row r="14" spans="1:9" ht="20.100000000000001" customHeight="1">
      <c r="F14" s="2932" t="s">
        <v>642</v>
      </c>
      <c r="G14" s="2933"/>
      <c r="H14" s="2933"/>
      <c r="I14" s="478"/>
    </row>
    <row r="15" spans="1:9" ht="20.100000000000001" customHeight="1">
      <c r="E15" s="459"/>
      <c r="F15" s="459"/>
      <c r="G15" s="459"/>
      <c r="H15" s="459"/>
      <c r="I15" s="459"/>
    </row>
    <row r="16" spans="1:9" ht="20.100000000000001" customHeight="1">
      <c r="A16" s="2921" t="s">
        <v>636</v>
      </c>
      <c r="B16" s="2922"/>
      <c r="C16" s="2925" t="str">
        <f>入力シート!D6</f>
        <v>○○流域下水道事業</v>
      </c>
      <c r="D16" s="2753"/>
      <c r="E16" s="2753"/>
      <c r="F16" s="2753"/>
      <c r="G16" s="2753"/>
      <c r="H16" s="2753"/>
      <c r="I16" s="2754"/>
    </row>
    <row r="17" spans="1:9" ht="20.100000000000001" customHeight="1">
      <c r="A17" s="2923"/>
      <c r="B17" s="2924"/>
      <c r="C17" s="2920" t="str">
        <f>入力シート!D7</f>
        <v>☆☆機械設備工事</v>
      </c>
      <c r="D17" s="2759"/>
      <c r="E17" s="2759"/>
      <c r="F17" s="2759"/>
      <c r="G17" s="2759"/>
      <c r="H17" s="2759"/>
      <c r="I17" s="2760"/>
    </row>
    <row r="18" spans="1:9" ht="18" customHeight="1">
      <c r="A18" s="2915" t="s">
        <v>523</v>
      </c>
      <c r="B18" s="2915"/>
      <c r="C18" s="2920" t="str">
        <f>入力シート!D8</f>
        <v>○○川浄化センター（□□ポンプ場）</v>
      </c>
      <c r="D18" s="2759"/>
      <c r="E18" s="2759"/>
      <c r="F18" s="2759"/>
      <c r="G18" s="2759"/>
      <c r="H18" s="2759"/>
      <c r="I18" s="2760"/>
    </row>
    <row r="19" spans="1:9" ht="20.100000000000001" customHeight="1">
      <c r="A19" s="2915" t="s">
        <v>637</v>
      </c>
      <c r="B19" s="2916"/>
      <c r="C19" s="467" t="s">
        <v>634</v>
      </c>
      <c r="D19" s="2442">
        <f>入力シート!D9</f>
        <v>45018</v>
      </c>
      <c r="E19" s="2442"/>
      <c r="F19" s="2442"/>
      <c r="G19" s="485"/>
      <c r="H19" s="485"/>
      <c r="I19" s="486"/>
    </row>
    <row r="20" spans="1:9" ht="20.100000000000001" customHeight="1">
      <c r="A20" s="2916"/>
      <c r="B20" s="2916"/>
      <c r="C20" s="467" t="s">
        <v>633</v>
      </c>
      <c r="D20" s="2442">
        <f>入力シート!D10</f>
        <v>45731</v>
      </c>
      <c r="E20" s="2442"/>
      <c r="F20" s="2442"/>
      <c r="G20" s="479"/>
      <c r="H20" s="479"/>
      <c r="I20" s="480"/>
    </row>
    <row r="21" spans="1:9" ht="18" customHeight="1">
      <c r="A21" s="2917" t="s">
        <v>638</v>
      </c>
      <c r="B21" s="2916"/>
      <c r="C21" s="2945" t="str">
        <f>施602!C21</f>
        <v>他送風機運転環境下における機器搬入・据付時の安全対策について</v>
      </c>
      <c r="D21" s="2946"/>
      <c r="E21" s="2946"/>
      <c r="F21" s="2946"/>
      <c r="G21" s="2946"/>
      <c r="H21" s="2946"/>
      <c r="I21" s="2946"/>
    </row>
    <row r="22" spans="1:9" ht="16.5" customHeight="1">
      <c r="A22" s="2916"/>
      <c r="B22" s="2916"/>
      <c r="C22" s="2946"/>
      <c r="D22" s="2946"/>
      <c r="E22" s="2946"/>
      <c r="F22" s="2946"/>
      <c r="G22" s="2946"/>
      <c r="H22" s="2946"/>
      <c r="I22" s="2946"/>
    </row>
    <row r="23" spans="1:9" ht="18" customHeight="1">
      <c r="A23" s="2915" t="s">
        <v>1884</v>
      </c>
      <c r="B23" s="2916"/>
      <c r="C23" s="2916"/>
      <c r="D23" s="2916"/>
      <c r="E23" s="2916"/>
      <c r="F23" s="2916"/>
      <c r="G23" s="2916"/>
      <c r="H23" s="2916"/>
      <c r="I23" s="2916"/>
    </row>
    <row r="24" spans="1:9" ht="18" customHeight="1">
      <c r="A24" s="2936" t="str">
        <f>施602!A24</f>
        <v>（テーマで提案された内容のうち、実施できなくなった項目について、その理由と内容を記入する）
実施できなくなった項目
・A地点、B地点、C地点についてそれぞれ交通誘導員を一名配置する。
実施できなくなった理由
工事実施にあたり、地元自治会と協議した結果、工事用車両はC地点を通過しないこととしたので、C地点への誘導員配置を中止したい。</v>
      </c>
      <c r="B24" s="2937"/>
      <c r="C24" s="2937"/>
      <c r="D24" s="2937"/>
      <c r="E24" s="2937"/>
      <c r="F24" s="2937"/>
      <c r="G24" s="2937"/>
      <c r="H24" s="2937"/>
      <c r="I24" s="2938"/>
    </row>
    <row r="25" spans="1:9" ht="20.100000000000001" customHeight="1">
      <c r="A25" s="2939"/>
      <c r="B25" s="2940"/>
      <c r="C25" s="2940"/>
      <c r="D25" s="2940"/>
      <c r="E25" s="2940"/>
      <c r="F25" s="2940"/>
      <c r="G25" s="2940"/>
      <c r="H25" s="2940"/>
      <c r="I25" s="2941"/>
    </row>
    <row r="26" spans="1:9" ht="20.100000000000001" customHeight="1">
      <c r="A26" s="2939"/>
      <c r="B26" s="2940"/>
      <c r="C26" s="2940"/>
      <c r="D26" s="2940"/>
      <c r="E26" s="2940"/>
      <c r="F26" s="2940"/>
      <c r="G26" s="2940"/>
      <c r="H26" s="2940"/>
      <c r="I26" s="2941"/>
    </row>
    <row r="27" spans="1:9" ht="20.100000000000001" customHeight="1">
      <c r="A27" s="2939"/>
      <c r="B27" s="2940"/>
      <c r="C27" s="2940"/>
      <c r="D27" s="2940"/>
      <c r="E27" s="2940"/>
      <c r="F27" s="2940"/>
      <c r="G27" s="2940"/>
      <c r="H27" s="2940"/>
      <c r="I27" s="2941"/>
    </row>
    <row r="28" spans="1:9" ht="20.100000000000001" customHeight="1">
      <c r="A28" s="2939"/>
      <c r="B28" s="2940"/>
      <c r="C28" s="2940"/>
      <c r="D28" s="2940"/>
      <c r="E28" s="2940"/>
      <c r="F28" s="2940"/>
      <c r="G28" s="2940"/>
      <c r="H28" s="2940"/>
      <c r="I28" s="2941"/>
    </row>
    <row r="29" spans="1:9" ht="20.100000000000001" customHeight="1">
      <c r="A29" s="2939"/>
      <c r="B29" s="2940"/>
      <c r="C29" s="2940"/>
      <c r="D29" s="2940"/>
      <c r="E29" s="2940"/>
      <c r="F29" s="2940"/>
      <c r="G29" s="2940"/>
      <c r="H29" s="2940"/>
      <c r="I29" s="2941"/>
    </row>
    <row r="30" spans="1:9" ht="20.100000000000001" customHeight="1">
      <c r="A30" s="2939"/>
      <c r="B30" s="2940"/>
      <c r="C30" s="2940"/>
      <c r="D30" s="2940"/>
      <c r="E30" s="2940"/>
      <c r="F30" s="2940"/>
      <c r="G30" s="2940"/>
      <c r="H30" s="2940"/>
      <c r="I30" s="2941"/>
    </row>
    <row r="31" spans="1:9" ht="20.100000000000001" customHeight="1">
      <c r="A31" s="2939"/>
      <c r="B31" s="2940"/>
      <c r="C31" s="2940"/>
      <c r="D31" s="2940"/>
      <c r="E31" s="2940"/>
      <c r="F31" s="2940"/>
      <c r="G31" s="2940"/>
      <c r="H31" s="2940"/>
      <c r="I31" s="2941"/>
    </row>
    <row r="32" spans="1:9" ht="20.100000000000001" customHeight="1">
      <c r="A32" s="2942"/>
      <c r="B32" s="2943"/>
      <c r="C32" s="2943"/>
      <c r="D32" s="2943"/>
      <c r="E32" s="2943"/>
      <c r="F32" s="2943"/>
      <c r="G32" s="2943"/>
      <c r="H32" s="2943"/>
      <c r="I32" s="2944"/>
    </row>
    <row r="33" spans="1:9" ht="20.100000000000001" customHeight="1">
      <c r="A33" s="2915" t="s">
        <v>639</v>
      </c>
      <c r="B33" s="2916"/>
      <c r="C33" s="2916"/>
      <c r="D33" s="2916"/>
      <c r="E33" s="2916"/>
      <c r="F33" s="2916"/>
      <c r="G33" s="2916"/>
      <c r="H33" s="2916"/>
      <c r="I33" s="2916"/>
    </row>
    <row r="34" spans="1:9" ht="20.100000000000001" customHeight="1">
      <c r="A34" s="2936" t="str">
        <f>施602!A34</f>
        <v>（上記協議事項について、判定結果とその理由を記入する。）
自治会との協議は発注者も同席しての協議であり、協議内容については申し立てのとおりであるので、C地点への誘導員配備中止を承認する。</v>
      </c>
      <c r="B34" s="2937"/>
      <c r="C34" s="2937"/>
      <c r="D34" s="2937"/>
      <c r="E34" s="2937"/>
      <c r="F34" s="2937"/>
      <c r="G34" s="2937"/>
      <c r="H34" s="2937"/>
      <c r="I34" s="2938"/>
    </row>
    <row r="35" spans="1:9" ht="20.100000000000001" customHeight="1">
      <c r="A35" s="2939"/>
      <c r="B35" s="2940"/>
      <c r="C35" s="2940"/>
      <c r="D35" s="2940"/>
      <c r="E35" s="2940"/>
      <c r="F35" s="2940"/>
      <c r="G35" s="2940"/>
      <c r="H35" s="2940"/>
      <c r="I35" s="2941"/>
    </row>
    <row r="36" spans="1:9" ht="20.100000000000001" customHeight="1">
      <c r="A36" s="2939"/>
      <c r="B36" s="2940"/>
      <c r="C36" s="2940"/>
      <c r="D36" s="2940"/>
      <c r="E36" s="2940"/>
      <c r="F36" s="2940"/>
      <c r="G36" s="2940"/>
      <c r="H36" s="2940"/>
      <c r="I36" s="2941"/>
    </row>
    <row r="37" spans="1:9" ht="20.100000000000001" customHeight="1">
      <c r="A37" s="2939"/>
      <c r="B37" s="2940"/>
      <c r="C37" s="2940"/>
      <c r="D37" s="2940"/>
      <c r="E37" s="2940"/>
      <c r="F37" s="2940"/>
      <c r="G37" s="2940"/>
      <c r="H37" s="2940"/>
      <c r="I37" s="2941"/>
    </row>
    <row r="38" spans="1:9" ht="20.100000000000001" customHeight="1">
      <c r="A38" s="2942"/>
      <c r="B38" s="2943"/>
      <c r="C38" s="2943"/>
      <c r="D38" s="2943"/>
      <c r="E38" s="2943"/>
      <c r="F38" s="2943"/>
      <c r="G38" s="2943"/>
      <c r="H38" s="2943"/>
      <c r="I38" s="2944"/>
    </row>
  </sheetData>
  <mergeCells count="22">
    <mergeCell ref="H2:I2"/>
    <mergeCell ref="H1:I1"/>
    <mergeCell ref="A34:I38"/>
    <mergeCell ref="A33:I33"/>
    <mergeCell ref="D19:F19"/>
    <mergeCell ref="A21:B22"/>
    <mergeCell ref="C21:I22"/>
    <mergeCell ref="A23:I23"/>
    <mergeCell ref="A24:I32"/>
    <mergeCell ref="A16:B17"/>
    <mergeCell ref="C16:I16"/>
    <mergeCell ref="C17:I17"/>
    <mergeCell ref="D20:F20"/>
    <mergeCell ref="A5:I5"/>
    <mergeCell ref="G7:I7"/>
    <mergeCell ref="C9:F9"/>
    <mergeCell ref="C10:F10"/>
    <mergeCell ref="F14:H14"/>
    <mergeCell ref="C11:E11"/>
    <mergeCell ref="A18:B18"/>
    <mergeCell ref="A19:B20"/>
    <mergeCell ref="C18:I18"/>
  </mergeCells>
  <phoneticPr fontId="13"/>
  <printOptions horizontalCentered="1"/>
  <pageMargins left="0.78740157480314965" right="0.78740157480314965" top="0.98425196850393704" bottom="0.39370078740157483" header="0.51181102362204722" footer="0.51181102362204722"/>
  <pageSetup paperSize="9" orientation="portrait" blackAndWhite="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2:I47"/>
  <sheetViews>
    <sheetView view="pageBreakPreview" zoomScale="90" zoomScaleNormal="100" zoomScaleSheetLayoutView="90" workbookViewId="0">
      <selection activeCell="E13" sqref="E13"/>
    </sheetView>
  </sheetViews>
  <sheetFormatPr defaultRowHeight="13.5"/>
  <cols>
    <col min="1" max="1" width="4.625" style="1020" customWidth="1"/>
    <col min="2" max="4" width="15.875" style="1020" customWidth="1"/>
    <col min="5" max="6" width="8.125" style="1020" customWidth="1"/>
    <col min="7" max="9" width="10.625" style="1020" customWidth="1"/>
    <col min="10" max="16384" width="9" style="1020"/>
  </cols>
  <sheetData>
    <row r="2" spans="1:9" ht="21" customHeight="1">
      <c r="G2" s="1074" t="s">
        <v>581</v>
      </c>
      <c r="H2" s="1075" t="s">
        <v>1080</v>
      </c>
      <c r="I2" s="1076" t="s">
        <v>585</v>
      </c>
    </row>
    <row r="3" spans="1:9">
      <c r="G3" s="1077"/>
      <c r="H3" s="1078"/>
      <c r="I3" s="1079"/>
    </row>
    <row r="4" spans="1:9">
      <c r="G4" s="1077"/>
      <c r="H4" s="1078"/>
      <c r="I4" s="1079"/>
    </row>
    <row r="5" spans="1:9">
      <c r="G5" s="1077"/>
      <c r="H5" s="1078"/>
      <c r="I5" s="1079"/>
    </row>
    <row r="6" spans="1:9">
      <c r="G6" s="1080"/>
      <c r="H6" s="1081"/>
      <c r="I6" s="1082"/>
    </row>
    <row r="7" spans="1:9">
      <c r="G7" s="1042"/>
      <c r="H7" s="1042"/>
      <c r="I7" s="1042"/>
    </row>
    <row r="8" spans="1:9" ht="27" customHeight="1">
      <c r="A8" s="1843" t="s">
        <v>547</v>
      </c>
      <c r="B8" s="1843"/>
      <c r="C8" s="1843"/>
      <c r="D8" s="1843"/>
      <c r="E8" s="1843"/>
      <c r="F8" s="1843"/>
      <c r="G8" s="1843"/>
      <c r="H8" s="1843"/>
      <c r="I8" s="1843"/>
    </row>
    <row r="9" spans="1:9" ht="18" customHeight="1"/>
    <row r="10" spans="1:9" ht="18" customHeight="1">
      <c r="A10" s="1083"/>
      <c r="B10" s="1083"/>
      <c r="C10" s="1083"/>
      <c r="D10" s="1083"/>
      <c r="E10" s="1083"/>
      <c r="F10" s="1083"/>
      <c r="G10" s="1083"/>
      <c r="H10" s="2951" t="s">
        <v>1583</v>
      </c>
      <c r="I10" s="2951"/>
    </row>
    <row r="11" spans="1:9" ht="18" customHeight="1">
      <c r="A11" s="1027" t="s">
        <v>295</v>
      </c>
      <c r="B11" s="1027"/>
      <c r="C11" s="1027"/>
      <c r="D11" s="1027"/>
      <c r="E11" s="1027"/>
      <c r="F11" s="1027"/>
      <c r="G11" s="1027"/>
      <c r="H11" s="1027"/>
    </row>
    <row r="12" spans="1:9" ht="18" customHeight="1">
      <c r="A12" s="1027"/>
      <c r="B12" s="1027"/>
      <c r="C12" s="1027"/>
      <c r="D12" s="1027"/>
      <c r="E12" s="1542" t="s">
        <v>1877</v>
      </c>
      <c r="F12" s="1086"/>
      <c r="G12" s="961" t="str">
        <f>入力シート!D14</f>
        <v>株式会社□□製作所</v>
      </c>
      <c r="H12" s="961"/>
      <c r="I12" s="1086"/>
    </row>
    <row r="13" spans="1:9" ht="18.95" customHeight="1">
      <c r="D13" s="1084"/>
      <c r="E13" s="961" t="s">
        <v>1531</v>
      </c>
      <c r="F13" s="1086"/>
      <c r="G13" s="961"/>
      <c r="H13" s="1086"/>
      <c r="I13" s="1086"/>
    </row>
    <row r="14" spans="1:9" ht="18.95" customHeight="1">
      <c r="D14" s="1034"/>
      <c r="E14" s="1268" t="s">
        <v>1532</v>
      </c>
      <c r="F14" s="1086"/>
      <c r="G14" s="1266" t="str">
        <f>IF(入力シート!$B$19="〇",入力シート!$D$19,IF(入力シート!$B$28="〇",入力シート!$D$28,""))</f>
        <v>福岡　次郎</v>
      </c>
      <c r="H14" s="961"/>
      <c r="I14" s="1086"/>
    </row>
    <row r="15" spans="1:9" ht="18.95" customHeight="1">
      <c r="D15" s="1084"/>
      <c r="H15" s="1029"/>
      <c r="I15" s="1045"/>
    </row>
    <row r="16" spans="1:9" ht="18" customHeight="1">
      <c r="B16" s="1035"/>
      <c r="C16" s="1035"/>
      <c r="D16" s="1035"/>
      <c r="E16" s="1035"/>
      <c r="F16" s="1035"/>
      <c r="G16" s="1035"/>
      <c r="H16" s="1035"/>
      <c r="I16" s="1035"/>
    </row>
    <row r="17" spans="1:9" ht="18" customHeight="1">
      <c r="B17" s="1027" t="s">
        <v>292</v>
      </c>
      <c r="C17" s="1027" t="str">
        <f>入力シート!D6</f>
        <v>○○流域下水道事業</v>
      </c>
      <c r="D17" s="1032"/>
      <c r="E17" s="1032"/>
      <c r="F17" s="1032"/>
      <c r="G17" s="1032"/>
      <c r="H17" s="1032"/>
      <c r="I17" s="1032"/>
    </row>
    <row r="18" spans="1:9" ht="18" customHeight="1">
      <c r="B18" s="1027"/>
      <c r="C18" s="1027" t="str">
        <f>入力シート!D7</f>
        <v>☆☆機械設備工事</v>
      </c>
      <c r="D18" s="1032"/>
      <c r="E18" s="1032"/>
      <c r="F18" s="1032"/>
      <c r="G18" s="1032"/>
      <c r="H18" s="1032"/>
      <c r="I18" s="1032"/>
    </row>
    <row r="19" spans="1:9" ht="18" customHeight="1">
      <c r="B19" s="1027"/>
      <c r="C19" s="1032"/>
      <c r="D19" s="1032"/>
      <c r="E19" s="1032"/>
      <c r="F19" s="1032"/>
      <c r="G19" s="1032"/>
      <c r="H19" s="1032"/>
      <c r="I19" s="1032"/>
    </row>
    <row r="20" spans="1:9" ht="18" customHeight="1">
      <c r="B20" s="1027" t="s">
        <v>290</v>
      </c>
      <c r="C20" s="2952" t="str">
        <f>入力シート!D8</f>
        <v>○○川浄化センター（□□ポンプ場）</v>
      </c>
      <c r="D20" s="2952"/>
      <c r="E20" s="2952"/>
      <c r="F20" s="2952"/>
      <c r="G20" s="2952"/>
      <c r="H20" s="2952"/>
      <c r="I20" s="2952"/>
    </row>
    <row r="21" spans="1:9" ht="18" customHeight="1">
      <c r="B21" s="1027"/>
      <c r="C21" s="1032"/>
      <c r="D21" s="1032"/>
      <c r="E21" s="1032"/>
      <c r="F21" s="1032"/>
      <c r="G21" s="1032"/>
      <c r="H21" s="1032"/>
      <c r="I21" s="1032"/>
    </row>
    <row r="22" spans="1:9" ht="16.149999999999999" customHeight="1"/>
    <row r="23" spans="1:9" ht="24" customHeight="1">
      <c r="A23" s="1085" t="s">
        <v>272</v>
      </c>
      <c r="B23" s="1085" t="s">
        <v>345</v>
      </c>
      <c r="C23" s="1085" t="s">
        <v>346</v>
      </c>
      <c r="D23" s="1085" t="s">
        <v>347</v>
      </c>
      <c r="E23" s="2953" t="s">
        <v>307</v>
      </c>
      <c r="F23" s="2954"/>
      <c r="G23" s="2955"/>
      <c r="H23" s="1085" t="s">
        <v>348</v>
      </c>
      <c r="I23" s="1085" t="s">
        <v>349</v>
      </c>
    </row>
    <row r="24" spans="1:9" ht="24" customHeight="1">
      <c r="A24" s="1459"/>
      <c r="B24" s="1460"/>
      <c r="C24" s="1460"/>
      <c r="D24" s="1460"/>
      <c r="E24" s="2948"/>
      <c r="F24" s="2949"/>
      <c r="G24" s="2950"/>
      <c r="H24" s="1461"/>
      <c r="I24" s="1462"/>
    </row>
    <row r="25" spans="1:9" ht="24" customHeight="1">
      <c r="A25" s="1459"/>
      <c r="B25" s="1460"/>
      <c r="C25" s="1460"/>
      <c r="D25" s="1460"/>
      <c r="E25" s="2948"/>
      <c r="F25" s="2949"/>
      <c r="G25" s="2950"/>
      <c r="H25" s="1461"/>
      <c r="I25" s="1462"/>
    </row>
    <row r="26" spans="1:9" ht="24" customHeight="1">
      <c r="A26" s="1459"/>
      <c r="B26" s="1460"/>
      <c r="C26" s="1460"/>
      <c r="D26" s="1460"/>
      <c r="E26" s="2948"/>
      <c r="F26" s="2949"/>
      <c r="G26" s="2950"/>
      <c r="H26" s="1461"/>
      <c r="I26" s="1462"/>
    </row>
    <row r="27" spans="1:9" ht="24" customHeight="1">
      <c r="A27" s="1459"/>
      <c r="B27" s="1460"/>
      <c r="C27" s="1460"/>
      <c r="D27" s="1460"/>
      <c r="E27" s="2948"/>
      <c r="F27" s="2949"/>
      <c r="G27" s="2950"/>
      <c r="H27" s="1461"/>
      <c r="I27" s="1462"/>
    </row>
    <row r="28" spans="1:9" ht="24" customHeight="1">
      <c r="A28" s="1459"/>
      <c r="B28" s="1460"/>
      <c r="C28" s="1460"/>
      <c r="D28" s="1460"/>
      <c r="E28" s="2948"/>
      <c r="F28" s="2949"/>
      <c r="G28" s="2950"/>
      <c r="H28" s="1461"/>
      <c r="I28" s="1462"/>
    </row>
    <row r="29" spans="1:9" ht="24" customHeight="1">
      <c r="A29" s="1459"/>
      <c r="B29" s="1460"/>
      <c r="C29" s="1460"/>
      <c r="D29" s="1460"/>
      <c r="E29" s="2948"/>
      <c r="F29" s="2949"/>
      <c r="G29" s="2950"/>
      <c r="H29" s="1461"/>
      <c r="I29" s="1462"/>
    </row>
    <row r="30" spans="1:9" ht="24" customHeight="1">
      <c r="A30" s="1459"/>
      <c r="B30" s="1460"/>
      <c r="C30" s="1460"/>
      <c r="D30" s="1460"/>
      <c r="E30" s="2948"/>
      <c r="F30" s="2949"/>
      <c r="G30" s="2950"/>
      <c r="H30" s="1461"/>
      <c r="I30" s="1462"/>
    </row>
    <row r="31" spans="1:9" ht="24" customHeight="1">
      <c r="A31" s="1459"/>
      <c r="B31" s="1460"/>
      <c r="C31" s="1460"/>
      <c r="D31" s="1460"/>
      <c r="E31" s="2948"/>
      <c r="F31" s="2949"/>
      <c r="G31" s="2950"/>
      <c r="H31" s="1461"/>
      <c r="I31" s="1462"/>
    </row>
    <row r="32" spans="1:9" ht="24" customHeight="1">
      <c r="A32" s="1459"/>
      <c r="B32" s="1460"/>
      <c r="C32" s="1460"/>
      <c r="D32" s="1460"/>
      <c r="E32" s="2948"/>
      <c r="F32" s="2949"/>
      <c r="G32" s="2950"/>
      <c r="H32" s="1461"/>
      <c r="I32" s="1462"/>
    </row>
    <row r="33" spans="1:9" ht="24" customHeight="1">
      <c r="A33" s="1459"/>
      <c r="B33" s="1460"/>
      <c r="C33" s="1460"/>
      <c r="D33" s="1460"/>
      <c r="E33" s="2948"/>
      <c r="F33" s="2949"/>
      <c r="G33" s="2950"/>
      <c r="H33" s="1461"/>
      <c r="I33" s="1462"/>
    </row>
    <row r="34" spans="1:9" ht="24" customHeight="1">
      <c r="A34" s="1459"/>
      <c r="B34" s="1460"/>
      <c r="C34" s="1460"/>
      <c r="D34" s="1460"/>
      <c r="E34" s="2948"/>
      <c r="F34" s="2949"/>
      <c r="G34" s="2950"/>
      <c r="H34" s="1461"/>
      <c r="I34" s="1462"/>
    </row>
    <row r="35" spans="1:9" ht="24" customHeight="1">
      <c r="A35" s="1459"/>
      <c r="B35" s="1460"/>
      <c r="C35" s="1460"/>
      <c r="D35" s="1460"/>
      <c r="E35" s="2948"/>
      <c r="F35" s="2949"/>
      <c r="G35" s="2950"/>
      <c r="H35" s="1461"/>
      <c r="I35" s="1462"/>
    </row>
    <row r="36" spans="1:9" ht="24" customHeight="1">
      <c r="A36" s="1459"/>
      <c r="B36" s="1460"/>
      <c r="C36" s="1460"/>
      <c r="D36" s="1460"/>
      <c r="E36" s="2948"/>
      <c r="F36" s="2949"/>
      <c r="G36" s="2950"/>
      <c r="H36" s="1461"/>
      <c r="I36" s="1462"/>
    </row>
    <row r="37" spans="1:9" ht="24" customHeight="1">
      <c r="A37" s="1459"/>
      <c r="B37" s="1460"/>
      <c r="C37" s="1460"/>
      <c r="D37" s="1460"/>
      <c r="E37" s="2948"/>
      <c r="F37" s="2949"/>
      <c r="G37" s="2950"/>
      <c r="H37" s="1461"/>
      <c r="I37" s="1462"/>
    </row>
    <row r="38" spans="1:9" ht="24" customHeight="1">
      <c r="A38" s="1459"/>
      <c r="B38" s="1460"/>
      <c r="C38" s="1460"/>
      <c r="D38" s="1460"/>
      <c r="E38" s="2948"/>
      <c r="F38" s="2949"/>
      <c r="G38" s="2950"/>
      <c r="H38" s="1461"/>
      <c r="I38" s="1462"/>
    </row>
    <row r="39" spans="1:9" ht="24" customHeight="1">
      <c r="A39" s="1459"/>
      <c r="B39" s="1460"/>
      <c r="C39" s="1460"/>
      <c r="D39" s="1460"/>
      <c r="E39" s="2948"/>
      <c r="F39" s="2949"/>
      <c r="G39" s="2950"/>
      <c r="H39" s="1461"/>
      <c r="I39" s="1462"/>
    </row>
    <row r="40" spans="1:9" ht="24" customHeight="1">
      <c r="A40" s="1459"/>
      <c r="B40" s="1460"/>
      <c r="C40" s="1460"/>
      <c r="D40" s="1460"/>
      <c r="E40" s="2948"/>
      <c r="F40" s="2949"/>
      <c r="G40" s="2950"/>
      <c r="H40" s="1461"/>
      <c r="I40" s="1462"/>
    </row>
    <row r="41" spans="1:9" ht="24" customHeight="1">
      <c r="A41" s="1459"/>
      <c r="B41" s="1460"/>
      <c r="C41" s="1460"/>
      <c r="D41" s="1460"/>
      <c r="E41" s="2948"/>
      <c r="F41" s="2949"/>
      <c r="G41" s="2950"/>
      <c r="H41" s="1461"/>
      <c r="I41" s="1462"/>
    </row>
    <row r="42" spans="1:9" ht="24" customHeight="1">
      <c r="A42" s="1459"/>
      <c r="B42" s="1460"/>
      <c r="C42" s="1460"/>
      <c r="D42" s="1460"/>
      <c r="E42" s="2948"/>
      <c r="F42" s="2949"/>
      <c r="G42" s="2950"/>
      <c r="H42" s="1461"/>
      <c r="I42" s="1462"/>
    </row>
    <row r="43" spans="1:9" ht="24" customHeight="1">
      <c r="A43" s="1459"/>
      <c r="B43" s="1460"/>
      <c r="C43" s="1460"/>
      <c r="D43" s="1460"/>
      <c r="E43" s="2948"/>
      <c r="F43" s="2949"/>
      <c r="G43" s="2950"/>
      <c r="H43" s="1461"/>
      <c r="I43" s="1462"/>
    </row>
    <row r="44" spans="1:9" ht="24" customHeight="1">
      <c r="A44" s="1459"/>
      <c r="B44" s="1460"/>
      <c r="C44" s="1460"/>
      <c r="D44" s="1460"/>
      <c r="E44" s="2948"/>
      <c r="F44" s="2949"/>
      <c r="G44" s="2950"/>
      <c r="H44" s="1461"/>
      <c r="I44" s="1462"/>
    </row>
    <row r="45" spans="1:9" ht="24" customHeight="1">
      <c r="A45" s="1459"/>
      <c r="B45" s="1460"/>
      <c r="C45" s="1460"/>
      <c r="D45" s="1460"/>
      <c r="E45" s="2948"/>
      <c r="F45" s="2949"/>
      <c r="G45" s="2950"/>
      <c r="H45" s="1461"/>
      <c r="I45" s="1462"/>
    </row>
    <row r="46" spans="1:9" ht="21" customHeight="1">
      <c r="A46" s="1086" t="s">
        <v>522</v>
      </c>
      <c r="B46" s="1086"/>
    </row>
    <row r="47" spans="1:9">
      <c r="A47" s="1086"/>
      <c r="B47" s="1086" t="s">
        <v>1584</v>
      </c>
    </row>
  </sheetData>
  <mergeCells count="26">
    <mergeCell ref="E26:G26"/>
    <mergeCell ref="H10:I10"/>
    <mergeCell ref="A8:I8"/>
    <mergeCell ref="C20:I20"/>
    <mergeCell ref="E23:G23"/>
    <mergeCell ref="E24:G24"/>
    <mergeCell ref="E25:G25"/>
    <mergeCell ref="E38:G38"/>
    <mergeCell ref="E27:G27"/>
    <mergeCell ref="E28:G28"/>
    <mergeCell ref="E29:G29"/>
    <mergeCell ref="E30:G30"/>
    <mergeCell ref="E31:G31"/>
    <mergeCell ref="E32:G32"/>
    <mergeCell ref="E33:G33"/>
    <mergeCell ref="E34:G34"/>
    <mergeCell ref="E35:G35"/>
    <mergeCell ref="E36:G36"/>
    <mergeCell ref="E37:G37"/>
    <mergeCell ref="E45:G45"/>
    <mergeCell ref="E39:G39"/>
    <mergeCell ref="E40:G40"/>
    <mergeCell ref="E41:G41"/>
    <mergeCell ref="E42:G42"/>
    <mergeCell ref="E43:G43"/>
    <mergeCell ref="E44:G44"/>
  </mergeCells>
  <phoneticPr fontId="13"/>
  <pageMargins left="0.98425196850393704" right="0.59055118110236227" top="0.39370078740157483" bottom="0.59055118110236227" header="0.51181102362204722" footer="0.51181102362204722"/>
  <pageSetup paperSize="9" scale="86" fitToHeight="0" orientation="portrait" blackAndWhite="1" horizontalDpi="4294967292"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L78"/>
  <sheetViews>
    <sheetView view="pageBreakPreview" zoomScaleNormal="100" zoomScaleSheetLayoutView="100" workbookViewId="0">
      <selection activeCell="M17" sqref="M17"/>
    </sheetView>
  </sheetViews>
  <sheetFormatPr defaultRowHeight="13.5"/>
  <cols>
    <col min="1" max="1" width="13" style="442" customWidth="1"/>
    <col min="2" max="16384" width="9" style="442"/>
  </cols>
  <sheetData>
    <row r="2" spans="1:12" s="456" customFormat="1" ht="17.100000000000001" customHeight="1">
      <c r="A2" s="442"/>
      <c r="G2" s="457" t="s">
        <v>274</v>
      </c>
      <c r="H2" s="457" t="s">
        <v>576</v>
      </c>
      <c r="I2" s="457" t="s">
        <v>579</v>
      </c>
      <c r="J2" s="442"/>
      <c r="K2" s="442"/>
      <c r="L2" s="442"/>
    </row>
    <row r="3" spans="1:12" s="456" customFormat="1" ht="17.100000000000001" customHeight="1">
      <c r="G3" s="203"/>
      <c r="H3" s="203"/>
      <c r="I3" s="203"/>
      <c r="J3" s="442"/>
      <c r="K3" s="442"/>
      <c r="L3" s="442"/>
    </row>
    <row r="4" spans="1:12" s="456" customFormat="1" ht="17.100000000000001" customHeight="1">
      <c r="G4" s="204"/>
      <c r="H4" s="204"/>
      <c r="I4" s="204"/>
      <c r="J4" s="442"/>
      <c r="K4" s="442"/>
      <c r="L4" s="442"/>
    </row>
    <row r="5" spans="1:12" s="456" customFormat="1" ht="17.100000000000001" customHeight="1">
      <c r="G5" s="205"/>
      <c r="H5" s="205"/>
      <c r="I5" s="205"/>
      <c r="J5" s="442"/>
      <c r="K5" s="442"/>
      <c r="L5" s="442"/>
    </row>
    <row r="7" spans="1:12" ht="17.25">
      <c r="A7" s="2959" t="s">
        <v>275</v>
      </c>
      <c r="B7" s="2959"/>
      <c r="C7" s="2959"/>
      <c r="D7" s="2959"/>
      <c r="E7" s="2959"/>
      <c r="F7" s="2959"/>
      <c r="G7" s="2959"/>
      <c r="H7" s="2959"/>
      <c r="I7" s="2959"/>
    </row>
    <row r="9" spans="1:12" ht="24.95" customHeight="1">
      <c r="A9" s="443" t="s">
        <v>220</v>
      </c>
      <c r="B9" s="444"/>
      <c r="C9" s="444"/>
      <c r="D9" s="444"/>
      <c r="E9" s="444"/>
      <c r="F9" s="444"/>
      <c r="G9" s="2966" t="s">
        <v>1162</v>
      </c>
      <c r="H9" s="2966"/>
      <c r="I9" s="2967"/>
    </row>
    <row r="10" spans="1:12" ht="24.95" customHeight="1">
      <c r="A10" s="2964" t="s">
        <v>219</v>
      </c>
      <c r="B10" s="2965"/>
      <c r="C10" s="446" t="s">
        <v>288</v>
      </c>
      <c r="D10" s="446"/>
      <c r="E10" s="446"/>
      <c r="F10" s="446"/>
      <c r="G10" s="446"/>
      <c r="H10" s="446"/>
      <c r="I10" s="447"/>
    </row>
    <row r="11" spans="1:12" s="588" customFormat="1" ht="24.95" customHeight="1">
      <c r="A11" s="586"/>
      <c r="B11" s="589"/>
      <c r="C11" s="446"/>
      <c r="D11" s="446"/>
      <c r="E11" s="595" t="s">
        <v>1178</v>
      </c>
      <c r="F11" s="2968" t="str">
        <f>入力シート!D16</f>
        <v>福岡県大野城市白木原＊丁目＊番地＊号</v>
      </c>
      <c r="G11" s="2968"/>
      <c r="H11" s="2968"/>
      <c r="I11" s="2969"/>
    </row>
    <row r="12" spans="1:12" ht="24.95" customHeight="1">
      <c r="A12" s="445"/>
      <c r="B12" s="446"/>
      <c r="C12" s="446"/>
      <c r="E12" s="595" t="s">
        <v>1885</v>
      </c>
      <c r="F12" s="596" t="str">
        <f>入力シート!D14</f>
        <v>株式会社□□製作所</v>
      </c>
      <c r="G12" s="596"/>
      <c r="H12" s="596"/>
      <c r="I12" s="597"/>
    </row>
    <row r="13" spans="1:12" s="588" customFormat="1" ht="24.95" customHeight="1">
      <c r="A13" s="445"/>
      <c r="B13" s="446"/>
      <c r="C13" s="446"/>
      <c r="D13" s="446"/>
      <c r="E13" s="595" t="s">
        <v>1179</v>
      </c>
      <c r="F13" s="596" t="str">
        <f>入力シート!D18</f>
        <v>代表取締役　福岡　太郎</v>
      </c>
      <c r="G13" s="596"/>
      <c r="H13" s="596"/>
      <c r="I13" s="597"/>
    </row>
    <row r="14" spans="1:12">
      <c r="A14" s="445"/>
      <c r="B14" s="446"/>
      <c r="C14" s="446"/>
      <c r="D14" s="446"/>
      <c r="E14" s="446"/>
      <c r="F14" s="446"/>
      <c r="G14" s="446"/>
      <c r="H14" s="446"/>
      <c r="I14" s="447"/>
    </row>
    <row r="15" spans="1:12" ht="24.95" customHeight="1">
      <c r="A15" s="448" t="s">
        <v>276</v>
      </c>
      <c r="B15" s="444" t="str">
        <f>"50"&amp;入力シート!D3&amp;"-"&amp;入力シート!D4</f>
        <v>503-12345-001</v>
      </c>
      <c r="C15" s="444"/>
      <c r="D15" s="444"/>
      <c r="E15" s="444"/>
      <c r="F15" s="444"/>
      <c r="G15" s="444"/>
      <c r="H15" s="444"/>
      <c r="I15" s="449"/>
    </row>
    <row r="16" spans="1:12" ht="24.95" customHeight="1">
      <c r="A16" s="450" t="s">
        <v>591</v>
      </c>
      <c r="B16" s="451" t="str">
        <f>入力シート!D6&amp;"     "&amp;入力シート!D7</f>
        <v>○○流域下水道事業     ☆☆機械設備工事</v>
      </c>
      <c r="C16" s="451"/>
      <c r="D16" s="451"/>
      <c r="E16" s="451"/>
      <c r="F16" s="451"/>
      <c r="G16" s="451"/>
      <c r="H16" s="2960"/>
      <c r="I16" s="2961"/>
    </row>
    <row r="17" spans="1:9" ht="24.95" customHeight="1">
      <c r="A17" s="450" t="s">
        <v>1702</v>
      </c>
      <c r="B17" s="451" t="str">
        <f>入力シート!D8</f>
        <v>○○川浄化センター（□□ポンプ場）</v>
      </c>
      <c r="C17" s="451"/>
      <c r="D17" s="451"/>
      <c r="E17" s="451"/>
      <c r="F17" s="451"/>
      <c r="G17" s="451"/>
      <c r="H17" s="451"/>
      <c r="I17" s="1273"/>
    </row>
    <row r="18" spans="1:9" ht="24.95" customHeight="1">
      <c r="A18" s="445"/>
      <c r="B18" s="446"/>
      <c r="C18" s="446"/>
      <c r="D18" s="446"/>
      <c r="E18" s="446"/>
      <c r="F18" s="446"/>
      <c r="G18" s="446"/>
      <c r="H18" s="446"/>
      <c r="I18" s="447"/>
    </row>
    <row r="19" spans="1:9" ht="24.95" customHeight="1">
      <c r="A19" s="445" t="s">
        <v>277</v>
      </c>
      <c r="B19" s="446"/>
      <c r="C19" s="446"/>
      <c r="D19" s="446"/>
      <c r="E19" s="446"/>
      <c r="F19" s="446"/>
      <c r="G19" s="446"/>
      <c r="H19" s="446"/>
      <c r="I19" s="447"/>
    </row>
    <row r="20" spans="1:9" ht="24.95" customHeight="1">
      <c r="A20" s="454"/>
      <c r="B20" s="452"/>
      <c r="C20" s="452"/>
      <c r="D20" s="452"/>
      <c r="E20" s="452"/>
      <c r="F20" s="452"/>
      <c r="G20" s="452"/>
      <c r="H20" s="452"/>
      <c r="I20" s="453"/>
    </row>
    <row r="21" spans="1:9" ht="24.95" customHeight="1">
      <c r="A21" s="2956" t="s">
        <v>278</v>
      </c>
      <c r="B21" s="2956"/>
      <c r="C21" s="2956"/>
      <c r="D21" s="2956" t="s">
        <v>279</v>
      </c>
      <c r="E21" s="2956"/>
      <c r="F21" s="2956"/>
      <c r="G21" s="2956"/>
      <c r="H21" s="2956"/>
      <c r="I21" s="2956"/>
    </row>
    <row r="22" spans="1:9" ht="30" customHeight="1">
      <c r="A22" s="2962" t="s">
        <v>218</v>
      </c>
      <c r="B22" s="2963"/>
      <c r="C22" s="2963"/>
      <c r="D22" s="2963" t="s">
        <v>50</v>
      </c>
      <c r="E22" s="2963"/>
      <c r="F22" s="2963"/>
      <c r="G22" s="2963"/>
      <c r="H22" s="2963"/>
      <c r="I22" s="2963"/>
    </row>
    <row r="23" spans="1:9" ht="30" customHeight="1">
      <c r="A23" s="2963" t="s">
        <v>221</v>
      </c>
      <c r="B23" s="2963"/>
      <c r="C23" s="2963"/>
      <c r="D23" s="2963" t="s">
        <v>222</v>
      </c>
      <c r="E23" s="2963"/>
      <c r="F23" s="2963"/>
      <c r="G23" s="2963"/>
      <c r="H23" s="2963"/>
      <c r="I23" s="2963"/>
    </row>
    <row r="24" spans="1:9" ht="30" customHeight="1">
      <c r="A24" s="2962" t="s">
        <v>223</v>
      </c>
      <c r="B24" s="2963"/>
      <c r="C24" s="2963"/>
      <c r="D24" s="2963" t="s">
        <v>224</v>
      </c>
      <c r="E24" s="2963"/>
      <c r="F24" s="2963"/>
      <c r="G24" s="2963"/>
      <c r="H24" s="2963"/>
      <c r="I24" s="2963"/>
    </row>
    <row r="25" spans="1:9" ht="30" customHeight="1">
      <c r="A25" s="2963" t="s">
        <v>225</v>
      </c>
      <c r="B25" s="2963"/>
      <c r="C25" s="2963"/>
      <c r="D25" s="2963"/>
      <c r="E25" s="2963"/>
      <c r="F25" s="2963"/>
      <c r="G25" s="2963"/>
      <c r="H25" s="2963"/>
      <c r="I25" s="2963"/>
    </row>
    <row r="26" spans="1:9" ht="30" customHeight="1">
      <c r="A26" s="2963"/>
      <c r="B26" s="2963"/>
      <c r="C26" s="2963"/>
      <c r="D26" s="2963" t="s">
        <v>226</v>
      </c>
      <c r="E26" s="2963"/>
      <c r="F26" s="2963"/>
      <c r="G26" s="2963"/>
      <c r="H26" s="2963"/>
      <c r="I26" s="2963"/>
    </row>
    <row r="27" spans="1:9" ht="30" customHeight="1">
      <c r="A27" s="2963"/>
      <c r="B27" s="2963"/>
      <c r="C27" s="2963"/>
      <c r="D27" s="2963"/>
      <c r="E27" s="2963"/>
      <c r="F27" s="2963"/>
      <c r="G27" s="2963"/>
      <c r="H27" s="2963"/>
      <c r="I27" s="2963"/>
    </row>
    <row r="28" spans="1:9" ht="30" customHeight="1">
      <c r="A28" s="2963"/>
      <c r="B28" s="2963"/>
      <c r="C28" s="2963"/>
      <c r="D28" s="2963"/>
      <c r="E28" s="2963"/>
      <c r="F28" s="2963"/>
      <c r="G28" s="2963"/>
      <c r="H28" s="2963"/>
      <c r="I28" s="2963"/>
    </row>
    <row r="29" spans="1:9" s="939" customFormat="1" ht="30" customHeight="1">
      <c r="A29" s="2971"/>
      <c r="B29" s="2972"/>
      <c r="C29" s="2973"/>
      <c r="D29" s="2971"/>
      <c r="E29" s="2972"/>
      <c r="F29" s="2972"/>
      <c r="G29" s="2972"/>
      <c r="H29" s="2972"/>
      <c r="I29" s="2973"/>
    </row>
    <row r="30" spans="1:9" ht="30" customHeight="1">
      <c r="A30" s="2963"/>
      <c r="B30" s="2963"/>
      <c r="C30" s="2963"/>
      <c r="D30" s="2963"/>
      <c r="E30" s="2963"/>
      <c r="F30" s="2963"/>
      <c r="G30" s="2963"/>
      <c r="H30" s="2963"/>
      <c r="I30" s="2963"/>
    </row>
    <row r="31" spans="1:9" ht="21.75" customHeight="1">
      <c r="A31" s="2970"/>
      <c r="B31" s="2970"/>
      <c r="C31" s="2970"/>
      <c r="D31" s="2970"/>
      <c r="E31" s="2970"/>
      <c r="F31" s="2970"/>
      <c r="G31" s="2970"/>
      <c r="H31" s="2970"/>
      <c r="I31" s="2970"/>
    </row>
    <row r="32" spans="1:9" ht="24.95" customHeight="1">
      <c r="A32" s="442" t="s">
        <v>280</v>
      </c>
    </row>
    <row r="33" spans="1:9" ht="24.95" customHeight="1">
      <c r="A33" s="442" t="s">
        <v>281</v>
      </c>
    </row>
    <row r="34" spans="1:9" ht="24.95" customHeight="1">
      <c r="A34" s="442" t="s">
        <v>282</v>
      </c>
    </row>
    <row r="35" spans="1:9">
      <c r="A35" s="455" t="s">
        <v>199</v>
      </c>
    </row>
    <row r="36" spans="1:9">
      <c r="A36" s="2956" t="s">
        <v>200</v>
      </c>
      <c r="B36" s="2956"/>
      <c r="C36" s="2956" t="s">
        <v>178</v>
      </c>
      <c r="D36" s="2956"/>
      <c r="E36" s="2956"/>
      <c r="F36" s="2956"/>
      <c r="G36" s="2956"/>
      <c r="H36" s="2956" t="s">
        <v>176</v>
      </c>
      <c r="I36" s="2956"/>
    </row>
    <row r="37" spans="1:9" ht="27" customHeight="1">
      <c r="A37" s="2956" t="s">
        <v>201</v>
      </c>
      <c r="B37" s="2956"/>
      <c r="C37" s="2957" t="s">
        <v>567</v>
      </c>
      <c r="D37" s="2957"/>
      <c r="E37" s="2957"/>
      <c r="F37" s="2957"/>
      <c r="G37" s="2957"/>
      <c r="H37" s="2956"/>
      <c r="I37" s="2956"/>
    </row>
    <row r="38" spans="1:9" ht="27" customHeight="1">
      <c r="A38" s="2956" t="s">
        <v>202</v>
      </c>
      <c r="B38" s="2956"/>
      <c r="C38" s="2957" t="s">
        <v>568</v>
      </c>
      <c r="D38" s="2957"/>
      <c r="E38" s="2957"/>
      <c r="F38" s="2957"/>
      <c r="G38" s="2957"/>
      <c r="H38" s="2956"/>
      <c r="I38" s="2956"/>
    </row>
    <row r="39" spans="1:9" ht="40.5" customHeight="1">
      <c r="A39" s="2956" t="s">
        <v>203</v>
      </c>
      <c r="B39" s="2956"/>
      <c r="C39" s="2957" t="s">
        <v>207</v>
      </c>
      <c r="D39" s="2957"/>
      <c r="E39" s="2957"/>
      <c r="F39" s="2957"/>
      <c r="G39" s="2957"/>
      <c r="H39" s="2956"/>
      <c r="I39" s="2956"/>
    </row>
    <row r="40" spans="1:9" ht="27" customHeight="1">
      <c r="A40" s="2956" t="s">
        <v>204</v>
      </c>
      <c r="B40" s="2956"/>
      <c r="C40" s="2957" t="s">
        <v>208</v>
      </c>
      <c r="D40" s="2957"/>
      <c r="E40" s="2957"/>
      <c r="F40" s="2957"/>
      <c r="G40" s="2957"/>
      <c r="H40" s="2956"/>
      <c r="I40" s="2956"/>
    </row>
    <row r="41" spans="1:9" ht="40.5" customHeight="1">
      <c r="A41" s="2956" t="s">
        <v>570</v>
      </c>
      <c r="B41" s="2956"/>
      <c r="C41" s="2957" t="s">
        <v>569</v>
      </c>
      <c r="D41" s="2957"/>
      <c r="E41" s="2957"/>
      <c r="F41" s="2957"/>
      <c r="G41" s="2957"/>
      <c r="H41" s="2956"/>
      <c r="I41" s="2956"/>
    </row>
    <row r="42" spans="1:9" ht="40.5" customHeight="1">
      <c r="A42" s="2956" t="s">
        <v>205</v>
      </c>
      <c r="B42" s="2956"/>
      <c r="C42" s="2957" t="s">
        <v>209</v>
      </c>
      <c r="D42" s="2957"/>
      <c r="E42" s="2957"/>
      <c r="F42" s="2957"/>
      <c r="G42" s="2957"/>
      <c r="H42" s="2956"/>
      <c r="I42" s="2956"/>
    </row>
    <row r="43" spans="1:9" ht="40.5" customHeight="1">
      <c r="A43" s="2956" t="s">
        <v>206</v>
      </c>
      <c r="B43" s="2956"/>
      <c r="C43" s="2957" t="s">
        <v>572</v>
      </c>
      <c r="D43" s="2957"/>
      <c r="E43" s="2957"/>
      <c r="F43" s="2957"/>
      <c r="G43" s="2957"/>
      <c r="H43" s="2956"/>
      <c r="I43" s="2956"/>
    </row>
    <row r="44" spans="1:9">
      <c r="A44" s="443" t="s">
        <v>571</v>
      </c>
      <c r="B44" s="444"/>
      <c r="C44" s="444"/>
      <c r="D44" s="444"/>
      <c r="E44" s="444"/>
      <c r="F44" s="444"/>
      <c r="G44" s="444"/>
      <c r="H44" s="444"/>
      <c r="I44" s="449"/>
    </row>
    <row r="45" spans="1:9">
      <c r="A45" s="445" t="s">
        <v>210</v>
      </c>
      <c r="B45" s="446"/>
      <c r="C45" s="446"/>
      <c r="D45" s="446"/>
      <c r="E45" s="446"/>
      <c r="F45" s="446"/>
      <c r="G45" s="446"/>
      <c r="H45" s="446"/>
      <c r="I45" s="447"/>
    </row>
    <row r="46" spans="1:9">
      <c r="A46" s="445" t="s">
        <v>211</v>
      </c>
      <c r="B46" s="446"/>
      <c r="C46" s="446"/>
      <c r="D46" s="446"/>
      <c r="E46" s="446"/>
      <c r="F46" s="446"/>
      <c r="G46" s="446"/>
      <c r="H46" s="446"/>
      <c r="I46" s="447"/>
    </row>
    <row r="47" spans="1:9">
      <c r="A47" s="445" t="s">
        <v>212</v>
      </c>
      <c r="B47" s="446"/>
      <c r="C47" s="446"/>
      <c r="D47" s="446"/>
      <c r="E47" s="446"/>
      <c r="F47" s="446"/>
      <c r="G47" s="446"/>
      <c r="H47" s="446"/>
      <c r="I47" s="447"/>
    </row>
    <row r="48" spans="1:9">
      <c r="A48" s="445" t="s">
        <v>213</v>
      </c>
      <c r="B48" s="446"/>
      <c r="C48" s="446"/>
      <c r="D48" s="446"/>
      <c r="E48" s="446"/>
      <c r="F48" s="446"/>
      <c r="G48" s="446"/>
      <c r="H48" s="446"/>
      <c r="I48" s="447"/>
    </row>
    <row r="49" spans="1:9">
      <c r="A49" s="445" t="s">
        <v>214</v>
      </c>
      <c r="B49" s="446"/>
      <c r="C49" s="446"/>
      <c r="D49" s="446"/>
      <c r="E49" s="446"/>
      <c r="F49" s="446"/>
      <c r="G49" s="446"/>
      <c r="H49" s="446"/>
      <c r="I49" s="447"/>
    </row>
    <row r="50" spans="1:9">
      <c r="A50" s="445" t="s">
        <v>215</v>
      </c>
      <c r="B50" s="446"/>
      <c r="C50" s="446"/>
      <c r="D50" s="446"/>
      <c r="E50" s="446"/>
      <c r="F50" s="446"/>
      <c r="G50" s="446"/>
      <c r="H50" s="446"/>
      <c r="I50" s="447"/>
    </row>
    <row r="51" spans="1:9">
      <c r="A51" s="454" t="s">
        <v>216</v>
      </c>
      <c r="B51" s="452"/>
      <c r="C51" s="452"/>
      <c r="D51" s="452"/>
      <c r="E51" s="452"/>
      <c r="F51" s="452"/>
      <c r="G51" s="452"/>
      <c r="H51" s="452"/>
      <c r="I51" s="453"/>
    </row>
    <row r="52" spans="1:9">
      <c r="A52" s="446"/>
      <c r="B52" s="446"/>
      <c r="C52" s="446"/>
      <c r="D52" s="446"/>
      <c r="E52" s="446"/>
      <c r="F52" s="446"/>
      <c r="G52" s="446"/>
      <c r="H52" s="446"/>
      <c r="I52" s="446"/>
    </row>
    <row r="53" spans="1:9">
      <c r="A53" s="455" t="s">
        <v>165</v>
      </c>
    </row>
    <row r="54" spans="1:9">
      <c r="A54" s="2956" t="s">
        <v>177</v>
      </c>
      <c r="B54" s="2956"/>
      <c r="C54" s="2956" t="s">
        <v>178</v>
      </c>
      <c r="D54" s="2956"/>
      <c r="E54" s="2956"/>
      <c r="F54" s="2956"/>
      <c r="G54" s="2956"/>
      <c r="H54" s="2956" t="s">
        <v>176</v>
      </c>
      <c r="I54" s="2956"/>
    </row>
    <row r="55" spans="1:9" ht="40.5" customHeight="1">
      <c r="A55" s="2956" t="s">
        <v>166</v>
      </c>
      <c r="B55" s="2956"/>
      <c r="C55" s="2957" t="s">
        <v>175</v>
      </c>
      <c r="D55" s="2957"/>
      <c r="E55" s="2957"/>
      <c r="F55" s="2957"/>
      <c r="G55" s="2957"/>
      <c r="H55" s="2956"/>
      <c r="I55" s="2956"/>
    </row>
    <row r="56" spans="1:9" ht="27" customHeight="1">
      <c r="A56" s="2956" t="s">
        <v>167</v>
      </c>
      <c r="B56" s="2956"/>
      <c r="C56" s="2957" t="s">
        <v>179</v>
      </c>
      <c r="D56" s="2957"/>
      <c r="E56" s="2957"/>
      <c r="F56" s="2957"/>
      <c r="G56" s="2957"/>
      <c r="H56" s="2956"/>
      <c r="I56" s="2956"/>
    </row>
    <row r="57" spans="1:9" ht="27" customHeight="1">
      <c r="A57" s="2956" t="s">
        <v>168</v>
      </c>
      <c r="B57" s="2956"/>
      <c r="C57" s="2957" t="s">
        <v>180</v>
      </c>
      <c r="D57" s="2957"/>
      <c r="E57" s="2957"/>
      <c r="F57" s="2957"/>
      <c r="G57" s="2957"/>
      <c r="H57" s="2956"/>
      <c r="I57" s="2956"/>
    </row>
    <row r="58" spans="1:9" ht="27" customHeight="1">
      <c r="A58" s="2956" t="s">
        <v>169</v>
      </c>
      <c r="B58" s="2956"/>
      <c r="C58" s="2957" t="s">
        <v>181</v>
      </c>
      <c r="D58" s="2957"/>
      <c r="E58" s="2957"/>
      <c r="F58" s="2957"/>
      <c r="G58" s="2957"/>
      <c r="H58" s="2956"/>
      <c r="I58" s="2956"/>
    </row>
    <row r="59" spans="1:9" ht="27" customHeight="1">
      <c r="A59" s="2956" t="s">
        <v>170</v>
      </c>
      <c r="B59" s="2956"/>
      <c r="C59" s="2957" t="s">
        <v>182</v>
      </c>
      <c r="D59" s="2957"/>
      <c r="E59" s="2957"/>
      <c r="F59" s="2957"/>
      <c r="G59" s="2957"/>
      <c r="H59" s="2956"/>
      <c r="I59" s="2956"/>
    </row>
    <row r="60" spans="1:9">
      <c r="A60" s="2956" t="s">
        <v>171</v>
      </c>
      <c r="B60" s="2956"/>
      <c r="C60" s="2957" t="s">
        <v>183</v>
      </c>
      <c r="D60" s="2957"/>
      <c r="E60" s="2957"/>
      <c r="F60" s="2957"/>
      <c r="G60" s="2957"/>
      <c r="H60" s="2956"/>
      <c r="I60" s="2956"/>
    </row>
    <row r="61" spans="1:9">
      <c r="A61" s="2956" t="s">
        <v>172</v>
      </c>
      <c r="B61" s="2956"/>
      <c r="C61" s="2957" t="s">
        <v>184</v>
      </c>
      <c r="D61" s="2957"/>
      <c r="E61" s="2957"/>
      <c r="F61" s="2957"/>
      <c r="G61" s="2957"/>
      <c r="H61" s="2956"/>
      <c r="I61" s="2956"/>
    </row>
    <row r="62" spans="1:9" ht="27" customHeight="1">
      <c r="A62" s="2956" t="s">
        <v>173</v>
      </c>
      <c r="B62" s="2956"/>
      <c r="C62" s="2957" t="s">
        <v>185</v>
      </c>
      <c r="D62" s="2957"/>
      <c r="E62" s="2957"/>
      <c r="F62" s="2957"/>
      <c r="G62" s="2957"/>
      <c r="H62" s="2956"/>
      <c r="I62" s="2956"/>
    </row>
    <row r="63" spans="1:9">
      <c r="A63" s="2958" t="s">
        <v>186</v>
      </c>
      <c r="B63" s="2958"/>
      <c r="C63" s="2958"/>
      <c r="D63" s="2958"/>
      <c r="E63" s="2958"/>
      <c r="F63" s="2958"/>
      <c r="G63" s="2958"/>
      <c r="H63" s="2958"/>
      <c r="I63" s="2958"/>
    </row>
    <row r="64" spans="1:9">
      <c r="A64" s="443" t="s">
        <v>571</v>
      </c>
      <c r="B64" s="444"/>
      <c r="C64" s="444"/>
      <c r="D64" s="444"/>
      <c r="E64" s="444"/>
      <c r="F64" s="444"/>
      <c r="G64" s="444"/>
      <c r="H64" s="444"/>
      <c r="I64" s="449"/>
    </row>
    <row r="65" spans="1:9">
      <c r="A65" s="445" t="s">
        <v>187</v>
      </c>
      <c r="B65" s="446"/>
      <c r="C65" s="446"/>
      <c r="D65" s="446"/>
      <c r="E65" s="446"/>
      <c r="F65" s="446"/>
      <c r="G65" s="446"/>
      <c r="H65" s="446"/>
      <c r="I65" s="447"/>
    </row>
    <row r="66" spans="1:9">
      <c r="A66" s="445" t="s">
        <v>188</v>
      </c>
      <c r="B66" s="446"/>
      <c r="C66" s="446"/>
      <c r="D66" s="446"/>
      <c r="E66" s="446"/>
      <c r="F66" s="446"/>
      <c r="G66" s="446"/>
      <c r="H66" s="446"/>
      <c r="I66" s="447"/>
    </row>
    <row r="67" spans="1:9">
      <c r="A67" s="445" t="s">
        <v>566</v>
      </c>
      <c r="B67" s="446"/>
      <c r="C67" s="446"/>
      <c r="D67" s="446"/>
      <c r="E67" s="446"/>
      <c r="F67" s="446"/>
      <c r="G67" s="446"/>
      <c r="H67" s="446"/>
      <c r="I67" s="447"/>
    </row>
    <row r="68" spans="1:9">
      <c r="A68" s="445" t="s">
        <v>189</v>
      </c>
      <c r="B68" s="446"/>
      <c r="C68" s="446"/>
      <c r="D68" s="446"/>
      <c r="E68" s="446"/>
      <c r="F68" s="446"/>
      <c r="G68" s="446"/>
      <c r="H68" s="446"/>
      <c r="I68" s="447"/>
    </row>
    <row r="69" spans="1:9">
      <c r="A69" s="445" t="s">
        <v>190</v>
      </c>
      <c r="B69" s="446"/>
      <c r="C69" s="446"/>
      <c r="D69" s="446"/>
      <c r="E69" s="446"/>
      <c r="F69" s="446"/>
      <c r="G69" s="446"/>
      <c r="H69" s="446"/>
      <c r="I69" s="447"/>
    </row>
    <row r="70" spans="1:9">
      <c r="A70" s="445" t="s">
        <v>191</v>
      </c>
      <c r="B70" s="446"/>
      <c r="C70" s="446"/>
      <c r="D70" s="446"/>
      <c r="E70" s="446"/>
      <c r="F70" s="446"/>
      <c r="G70" s="446"/>
      <c r="H70" s="446"/>
      <c r="I70" s="447"/>
    </row>
    <row r="71" spans="1:9">
      <c r="A71" s="445" t="s">
        <v>192</v>
      </c>
      <c r="B71" s="446"/>
      <c r="C71" s="446"/>
      <c r="D71" s="446"/>
      <c r="E71" s="446"/>
      <c r="F71" s="446"/>
      <c r="G71" s="446"/>
      <c r="H71" s="446"/>
      <c r="I71" s="447"/>
    </row>
    <row r="72" spans="1:9">
      <c r="A72" s="445" t="s">
        <v>193</v>
      </c>
      <c r="B72" s="446"/>
      <c r="C72" s="446"/>
      <c r="D72" s="446"/>
      <c r="E72" s="446"/>
      <c r="F72" s="446"/>
      <c r="G72" s="446"/>
      <c r="H72" s="446"/>
      <c r="I72" s="447"/>
    </row>
    <row r="73" spans="1:9">
      <c r="A73" s="445" t="s">
        <v>194</v>
      </c>
      <c r="B73" s="446"/>
      <c r="C73" s="446"/>
      <c r="D73" s="446"/>
      <c r="E73" s="446"/>
      <c r="F73" s="446"/>
      <c r="G73" s="446"/>
      <c r="H73" s="446"/>
      <c r="I73" s="447"/>
    </row>
    <row r="74" spans="1:9">
      <c r="A74" s="445" t="s">
        <v>195</v>
      </c>
      <c r="B74" s="446"/>
      <c r="C74" s="446"/>
      <c r="D74" s="446"/>
      <c r="E74" s="446"/>
      <c r="F74" s="446"/>
      <c r="G74" s="446"/>
      <c r="H74" s="446"/>
      <c r="I74" s="447"/>
    </row>
    <row r="75" spans="1:9">
      <c r="A75" s="445" t="s">
        <v>196</v>
      </c>
      <c r="B75" s="446"/>
      <c r="C75" s="446"/>
      <c r="D75" s="446"/>
      <c r="E75" s="446"/>
      <c r="F75" s="446"/>
      <c r="G75" s="446"/>
      <c r="H75" s="446"/>
      <c r="I75" s="447"/>
    </row>
    <row r="76" spans="1:9">
      <c r="A76" s="445" t="s">
        <v>197</v>
      </c>
      <c r="B76" s="446"/>
      <c r="C76" s="446"/>
      <c r="D76" s="446"/>
      <c r="E76" s="446"/>
      <c r="F76" s="446"/>
      <c r="G76" s="446"/>
      <c r="H76" s="446"/>
      <c r="I76" s="447"/>
    </row>
    <row r="77" spans="1:9">
      <c r="A77" s="454" t="s">
        <v>198</v>
      </c>
      <c r="B77" s="452"/>
      <c r="C77" s="452"/>
      <c r="D77" s="452"/>
      <c r="E77" s="452"/>
      <c r="F77" s="452"/>
      <c r="G77" s="452"/>
      <c r="H77" s="452"/>
      <c r="I77" s="453"/>
    </row>
    <row r="78" spans="1:9">
      <c r="A78" s="455" t="s">
        <v>217</v>
      </c>
    </row>
  </sheetData>
  <mergeCells count="79">
    <mergeCell ref="D26:I26"/>
    <mergeCell ref="A30:C30"/>
    <mergeCell ref="H39:I39"/>
    <mergeCell ref="D30:I30"/>
    <mergeCell ref="D31:I31"/>
    <mergeCell ref="D27:I27"/>
    <mergeCell ref="A31:C31"/>
    <mergeCell ref="A26:C26"/>
    <mergeCell ref="A27:C27"/>
    <mergeCell ref="A39:B39"/>
    <mergeCell ref="C39:G39"/>
    <mergeCell ref="A28:C28"/>
    <mergeCell ref="D28:I28"/>
    <mergeCell ref="A29:C29"/>
    <mergeCell ref="D29:I29"/>
    <mergeCell ref="D23:I23"/>
    <mergeCell ref="D24:I24"/>
    <mergeCell ref="D25:I25"/>
    <mergeCell ref="A23:C23"/>
    <mergeCell ref="G9:I9"/>
    <mergeCell ref="A24:C24"/>
    <mergeCell ref="A25:C25"/>
    <mergeCell ref="F11:I11"/>
    <mergeCell ref="A7:I7"/>
    <mergeCell ref="A21:C21"/>
    <mergeCell ref="D21:I21"/>
    <mergeCell ref="H16:I16"/>
    <mergeCell ref="A22:C22"/>
    <mergeCell ref="A10:B10"/>
    <mergeCell ref="D22:I22"/>
    <mergeCell ref="C57:G57"/>
    <mergeCell ref="C58:G58"/>
    <mergeCell ref="C59:G59"/>
    <mergeCell ref="H54:I54"/>
    <mergeCell ref="C54:G54"/>
    <mergeCell ref="A54:B54"/>
    <mergeCell ref="C55:G55"/>
    <mergeCell ref="C61:G61"/>
    <mergeCell ref="C62:G62"/>
    <mergeCell ref="H55:I55"/>
    <mergeCell ref="H56:I56"/>
    <mergeCell ref="H57:I57"/>
    <mergeCell ref="H58:I58"/>
    <mergeCell ref="H59:I59"/>
    <mergeCell ref="H60:I60"/>
    <mergeCell ref="H61:I61"/>
    <mergeCell ref="C56:G56"/>
    <mergeCell ref="H62:I62"/>
    <mergeCell ref="A55:B55"/>
    <mergeCell ref="A56:B56"/>
    <mergeCell ref="A57:B57"/>
    <mergeCell ref="A58:B58"/>
    <mergeCell ref="A59:B59"/>
    <mergeCell ref="A60:B60"/>
    <mergeCell ref="A61:B61"/>
    <mergeCell ref="A62:B62"/>
    <mergeCell ref="C60:G60"/>
    <mergeCell ref="A63:I63"/>
    <mergeCell ref="A36:B36"/>
    <mergeCell ref="C36:G36"/>
    <mergeCell ref="H36:I36"/>
    <mergeCell ref="A37:B37"/>
    <mergeCell ref="C37:G37"/>
    <mergeCell ref="H37:I37"/>
    <mergeCell ref="A38:B38"/>
    <mergeCell ref="C38:G38"/>
    <mergeCell ref="H38:I38"/>
    <mergeCell ref="A43:B43"/>
    <mergeCell ref="C43:G43"/>
    <mergeCell ref="H43:I43"/>
    <mergeCell ref="A40:B40"/>
    <mergeCell ref="C40:G40"/>
    <mergeCell ref="H40:I40"/>
    <mergeCell ref="A41:B41"/>
    <mergeCell ref="C41:G41"/>
    <mergeCell ref="H41:I41"/>
    <mergeCell ref="A42:B42"/>
    <mergeCell ref="C42:G42"/>
    <mergeCell ref="H42:I42"/>
  </mergeCells>
  <phoneticPr fontId="13"/>
  <pageMargins left="1.0629921259842521" right="0.78740157480314965" top="0.74803149606299213" bottom="0.51181102362204722" header="0.51181102362204722" footer="0.51181102362204722"/>
  <pageSetup paperSize="9" scale="95" orientation="portrait" blackAndWhite="1" r:id="rId1"/>
  <headerFooter alignWithMargins="0"/>
  <rowBreaks count="1" manualBreakCount="1">
    <brk id="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C000"/>
  </sheetPr>
  <dimension ref="A1:E67"/>
  <sheetViews>
    <sheetView view="pageBreakPreview" zoomScaleNormal="100" zoomScaleSheetLayoutView="100" workbookViewId="0">
      <selection activeCell="F27" sqref="F27"/>
    </sheetView>
  </sheetViews>
  <sheetFormatPr defaultRowHeight="13.5"/>
  <cols>
    <col min="1" max="1" width="13.75" style="984" customWidth="1"/>
    <col min="2" max="2" width="4.375" style="984" customWidth="1"/>
    <col min="3" max="3" width="10.375" style="984" customWidth="1"/>
    <col min="4" max="4" width="53.875" style="984" customWidth="1"/>
    <col min="5" max="5" width="92.5" style="984" customWidth="1"/>
    <col min="6" max="16384" width="9" style="984"/>
  </cols>
  <sheetData>
    <row r="1" spans="1:5" ht="35.25" customHeight="1" thickBot="1">
      <c r="A1" s="1216" t="s">
        <v>1643</v>
      </c>
      <c r="B1" s="1216"/>
      <c r="C1" s="1217"/>
      <c r="D1" s="1218"/>
      <c r="E1" s="985"/>
    </row>
    <row r="2" spans="1:5" ht="15.75" thickTop="1" thickBot="1">
      <c r="A2" s="1219" t="s">
        <v>1644</v>
      </c>
      <c r="B2" s="1220"/>
      <c r="C2" s="1219" t="s">
        <v>1645</v>
      </c>
      <c r="D2" s="1221" t="s">
        <v>565</v>
      </c>
      <c r="E2" s="1222" t="s">
        <v>1646</v>
      </c>
    </row>
    <row r="3" spans="1:5" ht="14.25" thickBot="1">
      <c r="A3" s="1223" t="s">
        <v>1647</v>
      </c>
      <c r="B3" s="1224"/>
      <c r="C3" s="1223"/>
      <c r="D3" s="1225">
        <v>3</v>
      </c>
      <c r="E3" s="1226" t="s">
        <v>1648</v>
      </c>
    </row>
    <row r="4" spans="1:5" ht="14.25" thickBot="1">
      <c r="A4" s="1223" t="s">
        <v>276</v>
      </c>
      <c r="B4" s="1224"/>
      <c r="C4" s="1223"/>
      <c r="D4" s="1227" t="s">
        <v>1649</v>
      </c>
      <c r="E4" s="1226" t="s">
        <v>1650</v>
      </c>
    </row>
    <row r="5" spans="1:5" ht="14.25" thickBot="1">
      <c r="A5" s="1223" t="s">
        <v>1651</v>
      </c>
      <c r="B5" s="1224"/>
      <c r="C5" s="1223"/>
      <c r="D5" s="1227">
        <v>4</v>
      </c>
      <c r="E5" s="1226"/>
    </row>
    <row r="6" spans="1:5">
      <c r="A6" s="1228" t="s">
        <v>292</v>
      </c>
      <c r="B6" s="1229"/>
      <c r="C6" s="1230" t="s">
        <v>1652</v>
      </c>
      <c r="D6" s="1231" t="s">
        <v>1653</v>
      </c>
      <c r="E6" s="1232"/>
    </row>
    <row r="7" spans="1:5" ht="14.25" thickBot="1">
      <c r="A7" s="1233"/>
      <c r="B7" s="1234"/>
      <c r="C7" s="1233" t="s">
        <v>292</v>
      </c>
      <c r="D7" s="1235" t="s">
        <v>1654</v>
      </c>
      <c r="E7" s="1236"/>
    </row>
    <row r="8" spans="1:5" ht="14.25" thickBot="1">
      <c r="A8" s="1223" t="s">
        <v>1655</v>
      </c>
      <c r="B8" s="1224"/>
      <c r="C8" s="1223"/>
      <c r="D8" s="1227" t="s">
        <v>1656</v>
      </c>
      <c r="E8" s="1226" t="s">
        <v>1657</v>
      </c>
    </row>
    <row r="9" spans="1:5">
      <c r="A9" s="1228" t="s">
        <v>1658</v>
      </c>
      <c r="B9" s="1229"/>
      <c r="C9" s="1237" t="s">
        <v>286</v>
      </c>
      <c r="D9" s="1238">
        <v>45018</v>
      </c>
      <c r="E9" s="1521" t="s">
        <v>1833</v>
      </c>
    </row>
    <row r="10" spans="1:5">
      <c r="A10" s="1248"/>
      <c r="B10" s="1257"/>
      <c r="C10" s="1313" t="s">
        <v>287</v>
      </c>
      <c r="D10" s="1314">
        <v>45731</v>
      </c>
      <c r="E10" s="1522" t="s">
        <v>1834</v>
      </c>
    </row>
    <row r="11" spans="1:5" ht="14.25" thickBot="1">
      <c r="A11" s="1233"/>
      <c r="B11" s="1234"/>
      <c r="C11" s="1317" t="s">
        <v>1747</v>
      </c>
      <c r="D11" s="1239">
        <v>45535</v>
      </c>
      <c r="E11" s="1318"/>
    </row>
    <row r="12" spans="1:5" ht="14.25" thickBot="1">
      <c r="A12" s="1223" t="s">
        <v>1659</v>
      </c>
      <c r="B12" s="1224"/>
      <c r="C12" s="1240" t="s">
        <v>1660</v>
      </c>
      <c r="D12" s="1241">
        <v>123456789</v>
      </c>
      <c r="E12" s="1226"/>
    </row>
    <row r="13" spans="1:5" ht="14.25" thickBot="1">
      <c r="A13" s="1223" t="s">
        <v>688</v>
      </c>
      <c r="B13" s="1224"/>
      <c r="C13" s="1223"/>
      <c r="D13" s="1242">
        <v>45017</v>
      </c>
      <c r="E13" s="1226"/>
    </row>
    <row r="14" spans="1:5" ht="14.25" thickBot="1">
      <c r="A14" s="1545" t="s">
        <v>1894</v>
      </c>
      <c r="B14" s="1224"/>
      <c r="C14" s="1223"/>
      <c r="D14" s="1243" t="s">
        <v>1661</v>
      </c>
      <c r="E14" s="1244"/>
    </row>
    <row r="15" spans="1:5">
      <c r="A15" s="1546" t="s">
        <v>1895</v>
      </c>
      <c r="B15" s="1229"/>
      <c r="C15" s="1245" t="s">
        <v>1662</v>
      </c>
      <c r="D15" s="1246" t="s">
        <v>1663</v>
      </c>
      <c r="E15" s="1247"/>
    </row>
    <row r="16" spans="1:5">
      <c r="A16" s="1248"/>
      <c r="B16" s="1218"/>
      <c r="C16" s="1249" t="s">
        <v>318</v>
      </c>
      <c r="D16" s="1250" t="s">
        <v>1113</v>
      </c>
      <c r="E16" s="1251"/>
    </row>
    <row r="17" spans="1:5" ht="14.25" thickBot="1">
      <c r="A17" s="1233"/>
      <c r="B17" s="1234"/>
      <c r="C17" s="1233" t="s">
        <v>1664</v>
      </c>
      <c r="D17" s="1252" t="s">
        <v>1665</v>
      </c>
      <c r="E17" s="1236"/>
    </row>
    <row r="18" spans="1:5" ht="14.25" thickBot="1">
      <c r="A18" s="1223" t="s">
        <v>644</v>
      </c>
      <c r="B18" s="1224"/>
      <c r="C18" s="1223"/>
      <c r="D18" s="1243" t="s">
        <v>1114</v>
      </c>
      <c r="E18" s="1244"/>
    </row>
    <row r="19" spans="1:5" ht="14.25" thickBot="1">
      <c r="A19" s="1253" t="s">
        <v>1666</v>
      </c>
      <c r="B19" s="1519" t="s">
        <v>1667</v>
      </c>
      <c r="C19" s="1245" t="s">
        <v>1668</v>
      </c>
      <c r="D19" s="1254" t="s">
        <v>1669</v>
      </c>
      <c r="E19" s="1232" t="s">
        <v>1670</v>
      </c>
    </row>
    <row r="20" spans="1:5">
      <c r="A20" s="1248"/>
      <c r="B20" s="1218"/>
      <c r="C20" s="1249" t="s">
        <v>1664</v>
      </c>
      <c r="D20" s="1255" t="s">
        <v>1694</v>
      </c>
      <c r="E20" s="1256"/>
    </row>
    <row r="21" spans="1:5" ht="14.25" thickBot="1">
      <c r="A21" s="1233" t="s">
        <v>1671</v>
      </c>
      <c r="B21" s="1234"/>
      <c r="C21" s="1233" t="s">
        <v>1672</v>
      </c>
      <c r="D21" s="1252" t="s">
        <v>1673</v>
      </c>
      <c r="E21" s="1236"/>
    </row>
    <row r="22" spans="1:5" ht="14.25" thickBot="1">
      <c r="A22" s="1253" t="s">
        <v>1674</v>
      </c>
      <c r="B22" s="1519" t="s">
        <v>1667</v>
      </c>
      <c r="C22" s="1245" t="s">
        <v>1668</v>
      </c>
      <c r="D22" s="1246" t="s">
        <v>1675</v>
      </c>
      <c r="E22" s="1525" t="s">
        <v>1748</v>
      </c>
    </row>
    <row r="23" spans="1:5">
      <c r="A23" s="1248" t="s">
        <v>1676</v>
      </c>
      <c r="B23" s="1320"/>
      <c r="C23" s="1249" t="s">
        <v>1664</v>
      </c>
      <c r="D23" s="1255" t="s">
        <v>1695</v>
      </c>
      <c r="E23" s="1256"/>
    </row>
    <row r="24" spans="1:5">
      <c r="A24" s="1248" t="s">
        <v>1677</v>
      </c>
      <c r="B24" s="1257"/>
      <c r="C24" s="1258" t="s">
        <v>1672</v>
      </c>
      <c r="D24" s="1255" t="s">
        <v>1678</v>
      </c>
      <c r="E24" s="1256"/>
    </row>
    <row r="25" spans="1:5">
      <c r="A25" s="1248"/>
      <c r="B25" s="1218"/>
      <c r="C25" s="1316" t="s">
        <v>1737</v>
      </c>
      <c r="D25" s="1308" t="s">
        <v>1742</v>
      </c>
      <c r="E25" s="1257"/>
    </row>
    <row r="26" spans="1:5">
      <c r="A26" s="1248"/>
      <c r="B26" s="1218"/>
      <c r="C26" s="1315" t="s">
        <v>1743</v>
      </c>
      <c r="D26" s="1308" t="s">
        <v>1744</v>
      </c>
      <c r="E26" s="1257"/>
    </row>
    <row r="27" spans="1:5" ht="14.25" thickBot="1">
      <c r="A27" s="1248"/>
      <c r="B27" s="1234"/>
      <c r="C27" s="1311" t="s">
        <v>1739</v>
      </c>
      <c r="D27" s="1310" t="s">
        <v>1745</v>
      </c>
      <c r="E27" s="1257"/>
    </row>
    <row r="28" spans="1:5" ht="14.25" thickBot="1">
      <c r="A28" s="1253" t="s">
        <v>1666</v>
      </c>
      <c r="B28" s="1519"/>
      <c r="C28" s="1245" t="s">
        <v>1668</v>
      </c>
      <c r="D28" s="1254" t="s">
        <v>1692</v>
      </c>
      <c r="E28" s="1232" t="s">
        <v>1670</v>
      </c>
    </row>
    <row r="29" spans="1:5">
      <c r="A29" s="1248"/>
      <c r="B29" s="1218"/>
      <c r="C29" s="1249" t="s">
        <v>1664</v>
      </c>
      <c r="D29" s="1308" t="s">
        <v>1724</v>
      </c>
      <c r="E29" s="1259" t="s">
        <v>1788</v>
      </c>
    </row>
    <row r="30" spans="1:5" ht="14.25" thickBot="1">
      <c r="A30" s="1322" t="s">
        <v>1679</v>
      </c>
      <c r="B30" s="1234"/>
      <c r="C30" s="1233" t="s">
        <v>1672</v>
      </c>
      <c r="D30" s="1252" t="s">
        <v>1673</v>
      </c>
      <c r="E30" s="1236"/>
    </row>
    <row r="31" spans="1:5" ht="14.25" thickBot="1">
      <c r="A31" s="1253" t="s">
        <v>1674</v>
      </c>
      <c r="B31" s="1519"/>
      <c r="C31" s="1245" t="s">
        <v>1668</v>
      </c>
      <c r="D31" s="1246" t="s">
        <v>1693</v>
      </c>
      <c r="E31" s="1319" t="s">
        <v>1748</v>
      </c>
    </row>
    <row r="32" spans="1:5">
      <c r="A32" s="1248" t="s">
        <v>1676</v>
      </c>
      <c r="B32" s="1320"/>
      <c r="C32" s="1249" t="s">
        <v>1664</v>
      </c>
      <c r="D32" s="1308" t="s">
        <v>1725</v>
      </c>
      <c r="E32" s="1259" t="s">
        <v>1789</v>
      </c>
    </row>
    <row r="33" spans="1:5">
      <c r="A33" s="1321" t="s">
        <v>1680</v>
      </c>
      <c r="B33" s="1257"/>
      <c r="C33" s="1258" t="s">
        <v>1672</v>
      </c>
      <c r="D33" s="1255" t="s">
        <v>1678</v>
      </c>
      <c r="E33" s="1256"/>
    </row>
    <row r="34" spans="1:5">
      <c r="A34" s="1248"/>
      <c r="B34" s="1218"/>
      <c r="C34" s="1316" t="s">
        <v>1737</v>
      </c>
      <c r="D34" s="1308" t="s">
        <v>1742</v>
      </c>
      <c r="E34" s="1257"/>
    </row>
    <row r="35" spans="1:5">
      <c r="A35" s="1248"/>
      <c r="B35" s="1218"/>
      <c r="C35" s="1315" t="s">
        <v>1743</v>
      </c>
      <c r="D35" s="1308" t="s">
        <v>1746</v>
      </c>
      <c r="E35" s="1257"/>
    </row>
    <row r="36" spans="1:5" ht="14.25" thickBot="1">
      <c r="A36" s="1233"/>
      <c r="B36" s="1234"/>
      <c r="C36" s="1311" t="s">
        <v>1739</v>
      </c>
      <c r="D36" s="1310" t="s">
        <v>1745</v>
      </c>
      <c r="E36" s="1257"/>
    </row>
    <row r="37" spans="1:5" ht="14.25" thickBot="1">
      <c r="A37" s="1223" t="s">
        <v>774</v>
      </c>
      <c r="B37" s="1224"/>
      <c r="C37" s="1223"/>
      <c r="D37" s="1227" t="s">
        <v>1681</v>
      </c>
      <c r="E37" s="1226"/>
    </row>
    <row r="38" spans="1:5" ht="14.25" thickBot="1">
      <c r="A38" s="1223"/>
      <c r="B38" s="1224"/>
      <c r="C38" s="1223"/>
      <c r="D38" s="1227"/>
      <c r="E38" s="1226"/>
    </row>
    <row r="39" spans="1:5" ht="14.25" thickBot="1">
      <c r="A39" s="1223"/>
      <c r="B39" s="1224"/>
      <c r="C39" s="1223"/>
      <c r="D39" s="1227"/>
      <c r="E39" s="1226"/>
    </row>
    <row r="40" spans="1:5" ht="14.25" thickBot="1">
      <c r="A40" s="1223"/>
      <c r="B40" s="1224"/>
      <c r="C40" s="1223"/>
      <c r="D40" s="1227"/>
      <c r="E40" s="1226"/>
    </row>
    <row r="41" spans="1:5" ht="14.25" thickBot="1">
      <c r="A41" s="1223"/>
      <c r="B41" s="1224"/>
      <c r="C41" s="1223"/>
      <c r="D41" s="1227"/>
      <c r="E41" s="1226"/>
    </row>
    <row r="42" spans="1:5" ht="14.25" thickBot="1">
      <c r="A42" s="1223"/>
      <c r="B42" s="1224"/>
      <c r="C42" s="1223"/>
      <c r="D42" s="1227"/>
      <c r="E42" s="1226"/>
    </row>
    <row r="43" spans="1:5" ht="14.25" thickBot="1">
      <c r="A43" s="1223"/>
      <c r="B43" s="1224"/>
      <c r="C43" s="1223"/>
      <c r="D43" s="1227"/>
      <c r="E43" s="1226"/>
    </row>
    <row r="44" spans="1:5" ht="14.25" thickBot="1">
      <c r="A44" s="1223"/>
      <c r="B44" s="1224"/>
      <c r="C44" s="1223"/>
      <c r="D44" s="1227"/>
      <c r="E44" s="1226"/>
    </row>
    <row r="45" spans="1:5" ht="14.25" thickBot="1">
      <c r="A45" s="1223"/>
      <c r="B45" s="1224"/>
      <c r="C45" s="1223"/>
      <c r="D45" s="1227"/>
      <c r="E45" s="1226"/>
    </row>
    <row r="46" spans="1:5" ht="14.25" thickBot="1">
      <c r="A46" s="1223"/>
      <c r="B46" s="1224"/>
      <c r="C46" s="1223"/>
      <c r="D46" s="1260"/>
      <c r="E46" s="1226"/>
    </row>
    <row r="47" spans="1:5" ht="14.25">
      <c r="A47" s="1261" t="s">
        <v>1682</v>
      </c>
      <c r="B47" s="1261"/>
      <c r="C47" s="1261"/>
      <c r="D47" s="1261"/>
      <c r="E47" s="1261"/>
    </row>
    <row r="48" spans="1:5" ht="14.25">
      <c r="A48" s="1261" t="s">
        <v>1683</v>
      </c>
      <c r="B48" s="1261"/>
      <c r="C48" s="1261"/>
      <c r="D48" s="1261"/>
      <c r="E48" s="1261"/>
    </row>
    <row r="49" spans="1:5" ht="14.25">
      <c r="A49" s="1261" t="s">
        <v>1684</v>
      </c>
      <c r="B49" s="1261"/>
      <c r="C49" s="1217"/>
      <c r="D49" s="1217"/>
      <c r="E49" s="1217"/>
    </row>
    <row r="67" spans="2:2">
      <c r="B67" s="984" t="s">
        <v>1685</v>
      </c>
    </row>
  </sheetData>
  <phoneticPr fontId="13"/>
  <dataValidations count="2">
    <dataValidation type="list" allowBlank="1" showInputMessage="1" showErrorMessage="1" sqref="B19 B28">
      <formula1>$B$66:$B$67</formula1>
    </dataValidation>
    <dataValidation type="list" allowBlank="1" showInputMessage="1" showErrorMessage="1" sqref="B22 B31">
      <formula1>$B$66:$B$67</formula1>
    </dataValidation>
  </dataValidations>
  <pageMargins left="0.7" right="0.7" top="0.75" bottom="0.75" header="0.3" footer="0.3"/>
  <pageSetup paperSize="9" scale="68"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46"/>
  <sheetViews>
    <sheetView view="pageBreakPreview" zoomScaleNormal="100" zoomScaleSheetLayoutView="100" workbookViewId="0">
      <selection activeCell="I37" sqref="I37"/>
    </sheetView>
  </sheetViews>
  <sheetFormatPr defaultRowHeight="15.95" customHeight="1"/>
  <cols>
    <col min="1" max="1" width="4.625" style="206" customWidth="1"/>
    <col min="2" max="3" width="17.625" style="206" customWidth="1"/>
    <col min="4" max="4" width="6.625" style="206" customWidth="1"/>
    <col min="5" max="8" width="8.25" style="206" customWidth="1"/>
    <col min="9" max="16384" width="9" style="206"/>
  </cols>
  <sheetData>
    <row r="1" spans="1:8" ht="17.25" customHeight="1">
      <c r="F1" s="1523" t="s">
        <v>1847</v>
      </c>
      <c r="G1" s="1523" t="s">
        <v>1848</v>
      </c>
      <c r="H1" s="1523" t="s">
        <v>1849</v>
      </c>
    </row>
    <row r="2" spans="1:8" ht="17.25" customHeight="1">
      <c r="F2" s="2977"/>
      <c r="G2" s="2978"/>
      <c r="H2" s="2978"/>
    </row>
    <row r="3" spans="1:8" ht="17.25" customHeight="1">
      <c r="F3" s="2977"/>
      <c r="G3" s="2979"/>
      <c r="H3" s="2979"/>
    </row>
    <row r="4" spans="1:8" ht="17.25" customHeight="1">
      <c r="F4" s="2977"/>
      <c r="G4" s="2980"/>
      <c r="H4" s="2980"/>
    </row>
    <row r="5" spans="1:8" ht="17.25" customHeight="1">
      <c r="F5" s="1524"/>
      <c r="G5" s="1524"/>
    </row>
    <row r="6" spans="1:8" ht="17.25" customHeight="1">
      <c r="H6" s="1463" t="s">
        <v>1148</v>
      </c>
    </row>
    <row r="7" spans="1:8" ht="17.25" customHeight="1">
      <c r="A7" s="206" t="s">
        <v>940</v>
      </c>
    </row>
    <row r="8" spans="1:8" ht="17.25" customHeight="1"/>
    <row r="9" spans="1:8" ht="17.25" customHeight="1">
      <c r="E9" s="593" t="s">
        <v>1886</v>
      </c>
      <c r="F9" s="2981" t="str">
        <f>入力シート!D14</f>
        <v>株式会社□□製作所</v>
      </c>
      <c r="G9" s="2981"/>
      <c r="H9" s="2981"/>
    </row>
    <row r="10" spans="1:8" ht="17.25" customHeight="1">
      <c r="E10" s="593" t="s">
        <v>1850</v>
      </c>
      <c r="F10" s="2982" t="str">
        <f>IF(入力シート!$B$19="〇",入力シート!$D$19,IF(入力シート!$B$28="〇",入力シート!$D$28,""))</f>
        <v>福岡　次郎</v>
      </c>
      <c r="G10" s="2982"/>
      <c r="H10" s="2982"/>
    </row>
    <row r="11" spans="1:8" ht="17.25" customHeight="1"/>
    <row r="12" spans="1:8" ht="17.25" customHeight="1"/>
    <row r="13" spans="1:8" ht="30" customHeight="1">
      <c r="A13" s="1866" t="s">
        <v>1897</v>
      </c>
      <c r="B13" s="1866"/>
      <c r="C13" s="1866"/>
      <c r="D13" s="1866"/>
      <c r="E13" s="1866"/>
      <c r="F13" s="1866"/>
      <c r="G13" s="1866"/>
      <c r="H13" s="1866"/>
    </row>
    <row r="14" spans="1:8" ht="17.25" customHeight="1"/>
    <row r="15" spans="1:8" ht="17.25" customHeight="1">
      <c r="B15" s="554" t="s">
        <v>1898</v>
      </c>
    </row>
    <row r="16" spans="1:8" ht="17.25" customHeight="1"/>
    <row r="17" spans="1:8" ht="17.25" customHeight="1">
      <c r="B17" s="206" t="s">
        <v>941</v>
      </c>
      <c r="C17" s="206" t="str">
        <f>入力シート!D6</f>
        <v>○○流域下水道事業</v>
      </c>
    </row>
    <row r="18" spans="1:8" ht="17.25" customHeight="1">
      <c r="C18" s="218" t="str">
        <f>入力シート!D7</f>
        <v>☆☆機械設備工事</v>
      </c>
      <c r="D18" s="218"/>
      <c r="E18" s="218"/>
    </row>
    <row r="19" spans="1:8" ht="17.25" customHeight="1"/>
    <row r="20" spans="1:8" ht="17.25" customHeight="1">
      <c r="B20" s="206" t="s">
        <v>942</v>
      </c>
      <c r="C20" s="218" t="str">
        <f>入力シート!D8</f>
        <v>○○川浄化センター（□□ポンプ場）</v>
      </c>
      <c r="D20" s="218"/>
      <c r="E20" s="218"/>
    </row>
    <row r="21" spans="1:8" ht="17.25" customHeight="1"/>
    <row r="22" spans="1:8" ht="17.25" customHeight="1">
      <c r="A22" s="206" t="s">
        <v>943</v>
      </c>
    </row>
    <row r="23" spans="1:8" ht="17.25" customHeight="1" thickBot="1">
      <c r="A23" s="518" t="s">
        <v>944</v>
      </c>
      <c r="B23" s="519" t="s">
        <v>945</v>
      </c>
      <c r="C23" s="520" t="s">
        <v>946</v>
      </c>
      <c r="D23" s="520" t="s">
        <v>267</v>
      </c>
      <c r="E23" s="2976" t="s">
        <v>947</v>
      </c>
      <c r="F23" s="2976"/>
      <c r="G23" s="2976"/>
      <c r="H23" s="2976"/>
    </row>
    <row r="24" spans="1:8" ht="17.25" customHeight="1" thickTop="1">
      <c r="A24" s="1364">
        <v>1</v>
      </c>
      <c r="B24" s="1464"/>
      <c r="C24" s="1465"/>
      <c r="D24" s="1465"/>
      <c r="E24" s="2974"/>
      <c r="F24" s="2974"/>
      <c r="G24" s="2974"/>
      <c r="H24" s="2974"/>
    </row>
    <row r="25" spans="1:8" ht="17.25" customHeight="1">
      <c r="A25" s="1363"/>
      <c r="B25" s="1422"/>
      <c r="C25" s="1467"/>
      <c r="D25" s="1467"/>
      <c r="E25" s="2975"/>
      <c r="F25" s="2975"/>
      <c r="G25" s="2975"/>
      <c r="H25" s="2975"/>
    </row>
    <row r="26" spans="1:8" ht="17.25" customHeight="1">
      <c r="A26" s="1364">
        <v>2</v>
      </c>
      <c r="B26" s="1464"/>
      <c r="C26" s="1465"/>
      <c r="D26" s="1465"/>
      <c r="E26" s="2975"/>
      <c r="F26" s="2975"/>
      <c r="G26" s="2975"/>
      <c r="H26" s="2975"/>
    </row>
    <row r="27" spans="1:8" ht="17.25" customHeight="1">
      <c r="A27" s="1363"/>
      <c r="B27" s="1422"/>
      <c r="C27" s="1467"/>
      <c r="D27" s="1467"/>
      <c r="E27" s="2975"/>
      <c r="F27" s="2975"/>
      <c r="G27" s="2975"/>
      <c r="H27" s="2975"/>
    </row>
    <row r="28" spans="1:8" ht="17.25" customHeight="1">
      <c r="A28" s="1364">
        <v>3</v>
      </c>
      <c r="B28" s="1464"/>
      <c r="C28" s="1465"/>
      <c r="D28" s="1465"/>
      <c r="E28" s="2975"/>
      <c r="F28" s="2975"/>
      <c r="G28" s="2975"/>
      <c r="H28" s="2975"/>
    </row>
    <row r="29" spans="1:8" ht="17.25" customHeight="1">
      <c r="A29" s="1363"/>
      <c r="B29" s="1422"/>
      <c r="C29" s="1467"/>
      <c r="D29" s="1467"/>
      <c r="E29" s="2975"/>
      <c r="F29" s="2975"/>
      <c r="G29" s="2975"/>
      <c r="H29" s="2975"/>
    </row>
    <row r="30" spans="1:8" ht="17.25" customHeight="1">
      <c r="A30" s="1364">
        <v>4</v>
      </c>
      <c r="B30" s="1464"/>
      <c r="C30" s="1465"/>
      <c r="D30" s="1465"/>
      <c r="E30" s="2975"/>
      <c r="F30" s="2975"/>
      <c r="G30" s="2975"/>
      <c r="H30" s="2975"/>
    </row>
    <row r="31" spans="1:8" ht="17.25" customHeight="1">
      <c r="A31" s="1363"/>
      <c r="B31" s="1422"/>
      <c r="C31" s="1467"/>
      <c r="D31" s="1467"/>
      <c r="E31" s="2975"/>
      <c r="F31" s="2975"/>
      <c r="G31" s="2975"/>
      <c r="H31" s="2975"/>
    </row>
    <row r="32" spans="1:8" ht="17.25" customHeight="1">
      <c r="A32" s="1364">
        <v>5</v>
      </c>
      <c r="B32" s="1464"/>
      <c r="C32" s="1465"/>
      <c r="D32" s="1465"/>
      <c r="E32" s="2975"/>
      <c r="F32" s="2975"/>
      <c r="G32" s="2975"/>
      <c r="H32" s="2975"/>
    </row>
    <row r="33" spans="1:8" ht="17.25" customHeight="1">
      <c r="A33" s="1363"/>
      <c r="B33" s="1422"/>
      <c r="C33" s="1467"/>
      <c r="D33" s="1467"/>
      <c r="E33" s="2975"/>
      <c r="F33" s="2975"/>
      <c r="G33" s="2975"/>
      <c r="H33" s="2975"/>
    </row>
    <row r="34" spans="1:8" ht="17.25" customHeight="1">
      <c r="A34" s="1364">
        <v>6</v>
      </c>
      <c r="B34" s="1464"/>
      <c r="C34" s="1465"/>
      <c r="D34" s="1465"/>
      <c r="E34" s="2975"/>
      <c r="F34" s="2975"/>
      <c r="G34" s="2975"/>
      <c r="H34" s="2975"/>
    </row>
    <row r="35" spans="1:8" ht="17.25" customHeight="1">
      <c r="A35" s="1363"/>
      <c r="B35" s="1422"/>
      <c r="C35" s="1467"/>
      <c r="D35" s="1467"/>
      <c r="E35" s="2975"/>
      <c r="F35" s="2975"/>
      <c r="G35" s="2975"/>
      <c r="H35" s="2975"/>
    </row>
    <row r="36" spans="1:8" ht="17.25" customHeight="1">
      <c r="A36" s="1364">
        <v>7</v>
      </c>
      <c r="B36" s="1464"/>
      <c r="C36" s="1465"/>
      <c r="D36" s="1465"/>
      <c r="E36" s="2975"/>
      <c r="F36" s="2975"/>
      <c r="G36" s="2975"/>
      <c r="H36" s="2975"/>
    </row>
    <row r="37" spans="1:8" ht="17.25" customHeight="1">
      <c r="A37" s="1363"/>
      <c r="B37" s="1422"/>
      <c r="C37" s="1467"/>
      <c r="D37" s="1467"/>
      <c r="E37" s="2975"/>
      <c r="F37" s="2975"/>
      <c r="G37" s="2975"/>
      <c r="H37" s="2975"/>
    </row>
    <row r="38" spans="1:8" ht="17.25" customHeight="1">
      <c r="A38" s="1364">
        <v>8</v>
      </c>
      <c r="B38" s="1464"/>
      <c r="C38" s="1465"/>
      <c r="D38" s="1465"/>
      <c r="E38" s="2975"/>
      <c r="F38" s="2975"/>
      <c r="G38" s="2975"/>
      <c r="H38" s="2975"/>
    </row>
    <row r="39" spans="1:8" ht="17.25" customHeight="1">
      <c r="A39" s="1363"/>
      <c r="B39" s="1422"/>
      <c r="C39" s="1467"/>
      <c r="D39" s="1467"/>
      <c r="E39" s="2975"/>
      <c r="F39" s="2975"/>
      <c r="G39" s="2975"/>
      <c r="H39" s="2975"/>
    </row>
    <row r="40" spans="1:8" ht="17.25" customHeight="1">
      <c r="A40" s="1364">
        <v>9</v>
      </c>
      <c r="B40" s="1464"/>
      <c r="C40" s="1465"/>
      <c r="D40" s="1465"/>
      <c r="E40" s="2975"/>
      <c r="F40" s="2975"/>
      <c r="G40" s="2975"/>
      <c r="H40" s="2975"/>
    </row>
    <row r="41" spans="1:8" ht="17.25" customHeight="1">
      <c r="A41" s="1363"/>
      <c r="B41" s="1422"/>
      <c r="C41" s="1467"/>
      <c r="D41" s="1467"/>
      <c r="E41" s="2975"/>
      <c r="F41" s="2975"/>
      <c r="G41" s="2975"/>
      <c r="H41" s="2975"/>
    </row>
    <row r="42" spans="1:8" ht="17.25" customHeight="1">
      <c r="A42" s="1364">
        <v>10</v>
      </c>
      <c r="B42" s="1464"/>
      <c r="C42" s="1465"/>
      <c r="D42" s="1465"/>
      <c r="E42" s="2975"/>
      <c r="F42" s="2975"/>
      <c r="G42" s="2975"/>
      <c r="H42" s="2975"/>
    </row>
    <row r="43" spans="1:8" ht="17.25" customHeight="1">
      <c r="A43" s="1363"/>
      <c r="B43" s="1422"/>
      <c r="C43" s="1467"/>
      <c r="D43" s="1467"/>
      <c r="E43" s="2975"/>
      <c r="F43" s="2975"/>
      <c r="G43" s="2975"/>
      <c r="H43" s="2975"/>
    </row>
    <row r="44" spans="1:8" ht="17.25" customHeight="1">
      <c r="B44" s="206" t="s">
        <v>948</v>
      </c>
      <c r="C44" s="554" t="s">
        <v>1899</v>
      </c>
    </row>
    <row r="45" spans="1:8" ht="17.25" customHeight="1">
      <c r="C45" s="206" t="s">
        <v>949</v>
      </c>
    </row>
    <row r="46" spans="1:8" ht="17.25" customHeight="1">
      <c r="C46" s="206" t="s">
        <v>950</v>
      </c>
    </row>
  </sheetData>
  <mergeCells count="17">
    <mergeCell ref="E23:H23"/>
    <mergeCell ref="F2:F4"/>
    <mergeCell ref="G2:G4"/>
    <mergeCell ref="H2:H4"/>
    <mergeCell ref="A13:H13"/>
    <mergeCell ref="F9:H9"/>
    <mergeCell ref="F10:H10"/>
    <mergeCell ref="E24:H25"/>
    <mergeCell ref="E26:H27"/>
    <mergeCell ref="E28:H29"/>
    <mergeCell ref="E40:H41"/>
    <mergeCell ref="E42:H43"/>
    <mergeCell ref="E30:H31"/>
    <mergeCell ref="E32:H33"/>
    <mergeCell ref="E34:H35"/>
    <mergeCell ref="E36:H37"/>
    <mergeCell ref="E38:H39"/>
  </mergeCells>
  <phoneticPr fontId="13"/>
  <pageMargins left="0.98425196850393704" right="0.59055118110236227" top="0.78740157480314965" bottom="0.78740157480314965" header="0.51181102362204722" footer="0.51181102362204722"/>
  <pageSetup paperSize="9" scale="99" orientation="portrait" blackAndWhite="1"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44"/>
  <sheetViews>
    <sheetView view="pageBreakPreview" zoomScale="85" zoomScaleNormal="100" zoomScaleSheetLayoutView="85" workbookViewId="0">
      <selection activeCell="K17" sqref="K17"/>
    </sheetView>
  </sheetViews>
  <sheetFormatPr defaultRowHeight="13.5"/>
  <cols>
    <col min="1" max="16384" width="9" style="427"/>
  </cols>
  <sheetData>
    <row r="1" spans="1:9" ht="21" customHeight="1">
      <c r="G1" s="582" t="s">
        <v>508</v>
      </c>
      <c r="H1" s="583" t="s">
        <v>515</v>
      </c>
      <c r="I1" s="582" t="s">
        <v>509</v>
      </c>
    </row>
    <row r="2" spans="1:9" ht="45.75" customHeight="1">
      <c r="G2" s="428"/>
      <c r="H2" s="428"/>
      <c r="I2" s="428"/>
    </row>
    <row r="5" spans="1:9" ht="28.5">
      <c r="C5" s="429" t="s">
        <v>501</v>
      </c>
    </row>
    <row r="7" spans="1:9">
      <c r="A7" s="427" t="s">
        <v>510</v>
      </c>
    </row>
    <row r="8" spans="1:9">
      <c r="G8" s="2984" t="s">
        <v>1163</v>
      </c>
      <c r="H8" s="2984"/>
      <c r="I8" s="2984"/>
    </row>
    <row r="10" spans="1:9">
      <c r="A10" s="427" t="s">
        <v>511</v>
      </c>
    </row>
    <row r="11" spans="1:9">
      <c r="A11" s="427" t="s">
        <v>512</v>
      </c>
    </row>
    <row r="16" spans="1:9" ht="16.5" customHeight="1">
      <c r="E16" s="430" t="s">
        <v>1176</v>
      </c>
      <c r="F16" s="2983" t="str">
        <f>入力シート!D16</f>
        <v>福岡県大野城市白木原＊丁目＊番地＊号</v>
      </c>
      <c r="G16" s="2983"/>
      <c r="H16" s="2983"/>
      <c r="I16" s="2983"/>
    </row>
    <row r="17" spans="1:8" ht="16.5" customHeight="1">
      <c r="E17" s="430" t="s">
        <v>1887</v>
      </c>
      <c r="F17" s="590" t="str">
        <f>入力シート!D14</f>
        <v>株式会社□□製作所</v>
      </c>
    </row>
    <row r="18" spans="1:8" ht="16.5" customHeight="1">
      <c r="E18" s="430" t="s">
        <v>1177</v>
      </c>
      <c r="F18" s="590" t="str">
        <f>入力シート!D18</f>
        <v>代表取締役　福岡　太郎</v>
      </c>
    </row>
    <row r="22" spans="1:8">
      <c r="C22" s="2987" t="str">
        <f>入力シート!D6</f>
        <v>○○流域下水道事業</v>
      </c>
      <c r="D22" s="2987"/>
      <c r="E22" s="2987"/>
      <c r="F22" s="2987"/>
      <c r="G22" s="2987"/>
      <c r="H22" s="2987"/>
    </row>
    <row r="23" spans="1:8">
      <c r="A23" s="427" t="s">
        <v>502</v>
      </c>
      <c r="C23" s="2987" t="str">
        <f>入力シート!D7</f>
        <v>☆☆機械設備工事</v>
      </c>
      <c r="D23" s="2987"/>
      <c r="E23" s="2987"/>
      <c r="F23" s="2987"/>
      <c r="G23" s="2987"/>
      <c r="H23" s="2987"/>
    </row>
    <row r="24" spans="1:8" ht="7.5" customHeight="1">
      <c r="A24" s="427" t="s">
        <v>503</v>
      </c>
    </row>
    <row r="25" spans="1:8">
      <c r="A25" s="427" t="s">
        <v>504</v>
      </c>
      <c r="C25" s="2987" t="str">
        <f>入力シート!D8</f>
        <v>○○川浄化センター（□□ポンプ場）</v>
      </c>
      <c r="D25" s="2987"/>
      <c r="E25" s="2987"/>
      <c r="F25" s="2987"/>
      <c r="G25" s="2987"/>
      <c r="H25" s="2987"/>
    </row>
    <row r="26" spans="1:8" ht="8.25" customHeight="1">
      <c r="A26" s="427" t="s">
        <v>503</v>
      </c>
    </row>
    <row r="29" spans="1:8">
      <c r="A29" s="427" t="s">
        <v>513</v>
      </c>
    </row>
    <row r="30" spans="1:8">
      <c r="A30" s="427" t="s">
        <v>514</v>
      </c>
    </row>
    <row r="32" spans="1:8">
      <c r="A32" s="427" t="s">
        <v>505</v>
      </c>
    </row>
    <row r="34" spans="1:6">
      <c r="B34" s="427" t="s">
        <v>1704</v>
      </c>
      <c r="D34" s="2985"/>
      <c r="E34" s="2985"/>
      <c r="F34" s="2985"/>
    </row>
    <row r="36" spans="1:6">
      <c r="B36" s="427" t="s">
        <v>1705</v>
      </c>
      <c r="D36" s="2985" t="s">
        <v>1703</v>
      </c>
      <c r="E36" s="2985"/>
      <c r="F36" s="2985"/>
    </row>
    <row r="38" spans="1:6">
      <c r="B38" s="427" t="s">
        <v>1706</v>
      </c>
      <c r="D38" s="1274" t="s">
        <v>1708</v>
      </c>
      <c r="E38" s="1274"/>
      <c r="F38" s="1469" t="s">
        <v>1709</v>
      </c>
    </row>
    <row r="40" spans="1:6">
      <c r="B40" s="427" t="s">
        <v>1707</v>
      </c>
      <c r="D40" s="2986"/>
      <c r="E40" s="2986"/>
      <c r="F40" s="2986"/>
    </row>
    <row r="43" spans="1:6">
      <c r="A43" s="427" t="s">
        <v>506</v>
      </c>
    </row>
    <row r="44" spans="1:6">
      <c r="A44" s="427" t="s">
        <v>507</v>
      </c>
    </row>
  </sheetData>
  <mergeCells count="8">
    <mergeCell ref="F16:I16"/>
    <mergeCell ref="G8:I8"/>
    <mergeCell ref="D34:F34"/>
    <mergeCell ref="D36:F36"/>
    <mergeCell ref="D40:F40"/>
    <mergeCell ref="C22:H22"/>
    <mergeCell ref="C23:H23"/>
    <mergeCell ref="C25:H25"/>
  </mergeCells>
  <phoneticPr fontId="48"/>
  <pageMargins left="0.78740157480314965" right="0.78740157480314965" top="0.98425196850393704" bottom="0.98425196850393704" header="0.51181102362204722" footer="0.51181102362204722"/>
  <pageSetup paperSize="9" orientation="portrait" blackAndWhite="1"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J41"/>
  <sheetViews>
    <sheetView view="pageBreakPreview" zoomScale="85" zoomScaleNormal="100" zoomScaleSheetLayoutView="85" workbookViewId="0">
      <selection activeCell="N25" sqref="N25"/>
    </sheetView>
  </sheetViews>
  <sheetFormatPr defaultRowHeight="17.25" customHeight="1"/>
  <cols>
    <col min="1" max="1" width="9.625" style="961" customWidth="1"/>
    <col min="2" max="2" width="15.625" style="961" customWidth="1"/>
    <col min="3" max="3" width="4.625" style="961" customWidth="1"/>
    <col min="4" max="4" width="7.625" style="961" customWidth="1"/>
    <col min="5" max="5" width="7.25" style="961" customWidth="1"/>
    <col min="6" max="10" width="8.125" style="961" customWidth="1"/>
    <col min="11" max="16384" width="9" style="961"/>
  </cols>
  <sheetData>
    <row r="1" spans="1:10" ht="17.100000000000001" customHeight="1">
      <c r="A1" s="961" t="s">
        <v>1585</v>
      </c>
      <c r="B1" s="960"/>
      <c r="F1" s="962"/>
      <c r="G1" s="962"/>
      <c r="H1" s="962"/>
      <c r="I1" s="962"/>
      <c r="J1" s="962"/>
    </row>
    <row r="2" spans="1:10" ht="17.100000000000001" customHeight="1">
      <c r="A2" s="961" t="s">
        <v>1586</v>
      </c>
      <c r="B2" s="960"/>
      <c r="F2" s="966"/>
      <c r="G2" s="966"/>
      <c r="H2" s="966"/>
      <c r="I2" s="966"/>
      <c r="J2" s="966"/>
    </row>
    <row r="3" spans="1:10" ht="20.100000000000001" customHeight="1">
      <c r="A3" s="1087" t="s">
        <v>314</v>
      </c>
      <c r="B3" s="1087"/>
      <c r="C3" s="1087"/>
      <c r="D3" s="1087"/>
      <c r="F3" s="970"/>
      <c r="G3" s="970"/>
      <c r="H3" s="970"/>
      <c r="I3" s="970"/>
      <c r="J3" s="970"/>
    </row>
    <row r="4" spans="1:10" ht="20.100000000000001" customHeight="1">
      <c r="A4" s="1088" t="s">
        <v>314</v>
      </c>
      <c r="B4" s="1088"/>
      <c r="C4" s="1088"/>
      <c r="D4" s="1088"/>
      <c r="F4" s="970"/>
      <c r="G4" s="970"/>
      <c r="H4" s="970"/>
      <c r="I4" s="970"/>
      <c r="J4" s="970"/>
    </row>
    <row r="5" spans="1:10" ht="17.25" customHeight="1">
      <c r="A5" s="970"/>
      <c r="B5" s="970"/>
      <c r="C5" s="970"/>
      <c r="D5" s="970"/>
      <c r="F5" s="970"/>
      <c r="G5" s="970"/>
      <c r="H5" s="970"/>
      <c r="I5" s="970"/>
      <c r="J5" s="970"/>
    </row>
    <row r="7" spans="1:10" ht="17.25" customHeight="1">
      <c r="A7" s="1089"/>
      <c r="B7" s="1090"/>
      <c r="C7" s="1090"/>
      <c r="D7" s="1090"/>
      <c r="E7" s="1090"/>
      <c r="F7" s="1090"/>
      <c r="G7" s="1090"/>
      <c r="H7" s="1090"/>
      <c r="I7" s="1090"/>
      <c r="J7" s="1091"/>
    </row>
    <row r="8" spans="1:10" ht="17.25" customHeight="1">
      <c r="A8" s="1092"/>
      <c r="B8" s="970"/>
      <c r="C8" s="970"/>
      <c r="D8" s="970"/>
      <c r="E8" s="970"/>
      <c r="F8" s="970"/>
      <c r="H8" s="2989" t="s">
        <v>1587</v>
      </c>
      <c r="I8" s="2989"/>
      <c r="J8" s="2989"/>
    </row>
    <row r="9" spans="1:10" ht="17.25" customHeight="1">
      <c r="A9" s="1092" t="s">
        <v>1588</v>
      </c>
      <c r="B9" s="970"/>
      <c r="C9" s="970"/>
      <c r="D9" s="970"/>
      <c r="E9" s="970"/>
      <c r="F9" s="970"/>
      <c r="G9" s="970"/>
      <c r="H9" s="970"/>
      <c r="I9" s="970"/>
      <c r="J9" s="1093"/>
    </row>
    <row r="10" spans="1:10" ht="17.25" customHeight="1">
      <c r="A10" s="1092"/>
      <c r="B10" s="970"/>
      <c r="C10" s="970"/>
      <c r="D10" s="970"/>
      <c r="E10" s="1543" t="s">
        <v>1877</v>
      </c>
      <c r="G10" s="970" t="str">
        <f>入力シート!D14</f>
        <v>株式会社□□製作所</v>
      </c>
      <c r="I10" s="970"/>
      <c r="J10" s="1093"/>
    </row>
    <row r="11" spans="1:10" ht="17.25" customHeight="1">
      <c r="A11" s="1092"/>
      <c r="B11" s="970"/>
      <c r="C11" s="970"/>
      <c r="D11" s="970"/>
      <c r="E11" s="970" t="s">
        <v>1531</v>
      </c>
      <c r="G11" s="970"/>
      <c r="H11" s="970"/>
      <c r="I11" s="970"/>
      <c r="J11" s="1093"/>
    </row>
    <row r="12" spans="1:10" ht="17.25" customHeight="1">
      <c r="A12" s="1092"/>
      <c r="B12" s="970"/>
      <c r="C12" s="970"/>
      <c r="D12" s="970"/>
      <c r="E12" s="1275" t="s">
        <v>1532</v>
      </c>
      <c r="G12" s="1266" t="str">
        <f>IF(入力シート!$B$19="〇",入力シート!$D$19,IF(入力シート!$B$28="〇",入力シート!$D$28,""))</f>
        <v>福岡　次郎</v>
      </c>
      <c r="I12" s="970"/>
      <c r="J12" s="1093"/>
    </row>
    <row r="13" spans="1:10" ht="17.25" customHeight="1">
      <c r="A13" s="1092"/>
      <c r="B13" s="970"/>
      <c r="C13" s="970"/>
      <c r="D13" s="970"/>
      <c r="E13" s="970"/>
      <c r="F13" s="970"/>
      <c r="G13" s="970"/>
      <c r="H13" s="970"/>
      <c r="I13" s="970"/>
      <c r="J13" s="1093"/>
    </row>
    <row r="14" spans="1:10" ht="17.25" customHeight="1">
      <c r="A14" s="1092"/>
      <c r="B14" s="1094"/>
      <c r="C14" s="970"/>
      <c r="D14" s="970"/>
      <c r="E14" s="970"/>
      <c r="F14" s="970"/>
      <c r="G14" s="970"/>
      <c r="H14" s="970"/>
      <c r="I14" s="970"/>
      <c r="J14" s="1093"/>
    </row>
    <row r="15" spans="1:10" ht="30" customHeight="1">
      <c r="A15" s="2990" t="s">
        <v>312</v>
      </c>
      <c r="B15" s="2991"/>
      <c r="C15" s="2991"/>
      <c r="D15" s="2991"/>
      <c r="E15" s="2991"/>
      <c r="F15" s="2991"/>
      <c r="G15" s="2991"/>
      <c r="H15" s="2991"/>
      <c r="I15" s="2991"/>
      <c r="J15" s="2992"/>
    </row>
    <row r="16" spans="1:10" ht="17.25" customHeight="1">
      <c r="A16" s="1092"/>
      <c r="B16" s="1094"/>
      <c r="C16" s="970"/>
      <c r="D16" s="970"/>
      <c r="E16" s="970"/>
      <c r="F16" s="970"/>
      <c r="G16" s="970"/>
      <c r="H16" s="970"/>
      <c r="I16" s="970"/>
      <c r="J16" s="1093"/>
    </row>
    <row r="17" spans="1:10" ht="17.25" customHeight="1">
      <c r="A17" s="1092"/>
      <c r="B17" s="970"/>
      <c r="C17" s="970"/>
      <c r="D17" s="970"/>
      <c r="E17" s="970"/>
      <c r="F17" s="970"/>
      <c r="G17" s="970"/>
      <c r="H17" s="970"/>
      <c r="I17" s="970"/>
      <c r="J17" s="1093"/>
    </row>
    <row r="18" spans="1:10" ht="17.25" customHeight="1">
      <c r="A18" s="1092" t="s">
        <v>1589</v>
      </c>
      <c r="B18" s="970"/>
      <c r="C18" s="970"/>
      <c r="D18" s="970"/>
      <c r="E18" s="970"/>
      <c r="F18" s="970"/>
      <c r="G18" s="970"/>
      <c r="H18" s="970"/>
      <c r="I18" s="970"/>
      <c r="J18" s="1093"/>
    </row>
    <row r="19" spans="1:10" ht="17.25" customHeight="1">
      <c r="A19" s="1092" t="s">
        <v>577</v>
      </c>
      <c r="B19" s="970"/>
      <c r="C19" s="970"/>
      <c r="D19" s="970"/>
      <c r="E19" s="970"/>
      <c r="F19" s="970"/>
      <c r="G19" s="970"/>
      <c r="H19" s="970"/>
      <c r="I19" s="970"/>
      <c r="J19" s="1093"/>
    </row>
    <row r="20" spans="1:10" ht="17.25" customHeight="1">
      <c r="A20" s="1092"/>
      <c r="B20" s="970"/>
      <c r="C20" s="970"/>
      <c r="D20" s="970"/>
      <c r="E20" s="970"/>
      <c r="F20" s="970"/>
      <c r="G20" s="970"/>
      <c r="H20" s="970"/>
      <c r="I20" s="970"/>
      <c r="J20" s="1093"/>
    </row>
    <row r="21" spans="1:10" ht="17.25" customHeight="1">
      <c r="A21" s="2993" t="s">
        <v>315</v>
      </c>
      <c r="B21" s="2994"/>
      <c r="C21" s="2994"/>
      <c r="D21" s="2994"/>
      <c r="E21" s="2994"/>
      <c r="F21" s="2994"/>
      <c r="G21" s="2994"/>
      <c r="H21" s="2994"/>
      <c r="I21" s="2994"/>
      <c r="J21" s="2995"/>
    </row>
    <row r="22" spans="1:10" ht="17.25" customHeight="1">
      <c r="A22" s="1092"/>
      <c r="B22" s="970"/>
      <c r="C22" s="970"/>
      <c r="D22" s="970"/>
      <c r="E22" s="970"/>
      <c r="F22" s="970"/>
      <c r="G22" s="970"/>
      <c r="H22" s="970"/>
      <c r="I22" s="970"/>
      <c r="J22" s="1093"/>
    </row>
    <row r="23" spans="1:10" ht="17.25" customHeight="1">
      <c r="A23" s="1092"/>
      <c r="B23" s="970" t="s">
        <v>316</v>
      </c>
      <c r="C23" s="970" t="str">
        <f>入力シート!D6</f>
        <v>○○流域下水道事業</v>
      </c>
      <c r="D23" s="970"/>
      <c r="E23" s="970"/>
      <c r="F23" s="970"/>
      <c r="G23" s="970"/>
      <c r="H23" s="970"/>
      <c r="I23" s="970"/>
      <c r="J23" s="1093"/>
    </row>
    <row r="24" spans="1:10" ht="17.25" customHeight="1">
      <c r="A24" s="1092"/>
      <c r="C24" s="1087" t="str">
        <f>入力シート!D7</f>
        <v>☆☆機械設備工事</v>
      </c>
      <c r="D24" s="1087"/>
      <c r="E24" s="1087"/>
      <c r="F24" s="1087"/>
      <c r="G24" s="1087"/>
      <c r="H24" s="1087"/>
      <c r="I24" s="1087"/>
      <c r="J24" s="1093"/>
    </row>
    <row r="25" spans="1:10" ht="17.25" customHeight="1">
      <c r="A25" s="1092"/>
      <c r="B25" s="970"/>
      <c r="C25" s="970"/>
      <c r="D25" s="970"/>
      <c r="E25" s="970"/>
      <c r="F25" s="970"/>
      <c r="G25" s="970"/>
      <c r="H25" s="970"/>
      <c r="I25" s="970"/>
      <c r="J25" s="1093"/>
    </row>
    <row r="26" spans="1:10" ht="17.25" customHeight="1">
      <c r="A26" s="1092"/>
      <c r="B26" s="970"/>
      <c r="C26" s="970"/>
      <c r="D26" s="970"/>
      <c r="E26" s="970"/>
      <c r="F26" s="970"/>
      <c r="G26" s="970"/>
      <c r="H26" s="970"/>
      <c r="I26" s="970"/>
      <c r="J26" s="1093"/>
    </row>
    <row r="27" spans="1:10" ht="17.25" customHeight="1">
      <c r="A27" s="1092"/>
      <c r="B27" s="970" t="s">
        <v>296</v>
      </c>
      <c r="C27" s="1087" t="str">
        <f>入力シート!D8</f>
        <v>○○川浄化センター（□□ポンプ場）</v>
      </c>
      <c r="D27" s="1087"/>
      <c r="E27" s="1087"/>
      <c r="F27" s="1087"/>
      <c r="G27" s="1087"/>
      <c r="H27" s="1087"/>
      <c r="I27" s="1087"/>
      <c r="J27" s="1093"/>
    </row>
    <row r="28" spans="1:10" ht="17.25" customHeight="1">
      <c r="A28" s="1092"/>
      <c r="B28" s="970"/>
      <c r="C28" s="970"/>
      <c r="D28" s="970"/>
      <c r="E28" s="970"/>
      <c r="F28" s="970"/>
      <c r="G28" s="970"/>
      <c r="H28" s="970"/>
      <c r="I28" s="970"/>
      <c r="J28" s="1093"/>
    </row>
    <row r="29" spans="1:10" ht="17.25" customHeight="1">
      <c r="A29" s="1092"/>
      <c r="B29" s="970"/>
      <c r="C29" s="970"/>
      <c r="D29" s="970"/>
      <c r="E29" s="970"/>
      <c r="F29" s="970"/>
      <c r="G29" s="970"/>
      <c r="H29" s="970"/>
      <c r="I29" s="970"/>
      <c r="J29" s="1093"/>
    </row>
    <row r="30" spans="1:10" ht="17.25" customHeight="1">
      <c r="A30" s="1092"/>
      <c r="B30" s="970" t="s">
        <v>1590</v>
      </c>
      <c r="C30" s="1095" t="s">
        <v>286</v>
      </c>
      <c r="D30" s="2996">
        <f>入力シート!D9</f>
        <v>45018</v>
      </c>
      <c r="E30" s="2996"/>
      <c r="F30" s="2996"/>
      <c r="G30" s="970"/>
      <c r="H30" s="970"/>
      <c r="I30" s="970"/>
      <c r="J30" s="1093"/>
    </row>
    <row r="31" spans="1:10" ht="17.25" customHeight="1">
      <c r="A31" s="1092"/>
      <c r="B31" s="970"/>
      <c r="C31" s="1095" t="s">
        <v>287</v>
      </c>
      <c r="D31" s="2996">
        <f>入力シート!D10</f>
        <v>45731</v>
      </c>
      <c r="E31" s="2996"/>
      <c r="F31" s="2996"/>
      <c r="G31" s="970"/>
      <c r="H31" s="970"/>
      <c r="I31" s="970"/>
      <c r="J31" s="1093"/>
    </row>
    <row r="32" spans="1:10" ht="17.25" customHeight="1">
      <c r="A32" s="1092"/>
      <c r="B32" s="970"/>
      <c r="D32" s="970"/>
      <c r="E32" s="970"/>
      <c r="F32" s="970"/>
      <c r="G32" s="970"/>
      <c r="H32" s="970"/>
      <c r="I32" s="970"/>
      <c r="J32" s="1093"/>
    </row>
    <row r="33" spans="1:10" ht="17.25" customHeight="1">
      <c r="A33" s="1092"/>
      <c r="B33" s="970"/>
      <c r="D33" s="970"/>
      <c r="E33" s="970"/>
      <c r="F33" s="970"/>
      <c r="G33" s="970"/>
      <c r="H33" s="970"/>
      <c r="I33" s="970"/>
      <c r="J33" s="1093"/>
    </row>
    <row r="34" spans="1:10" ht="17.25" customHeight="1">
      <c r="A34" s="1092"/>
      <c r="B34" s="970" t="s">
        <v>313</v>
      </c>
      <c r="D34" s="2988" t="s">
        <v>1151</v>
      </c>
      <c r="E34" s="2988"/>
      <c r="F34" s="2988"/>
      <c r="G34" s="970"/>
      <c r="H34" s="970"/>
      <c r="I34" s="970"/>
      <c r="J34" s="1093"/>
    </row>
    <row r="35" spans="1:10" ht="17.25" customHeight="1">
      <c r="A35" s="1092"/>
      <c r="B35" s="970"/>
      <c r="D35" s="970"/>
      <c r="E35" s="970"/>
      <c r="F35" s="970"/>
      <c r="G35" s="970"/>
      <c r="H35" s="970"/>
      <c r="I35" s="970"/>
      <c r="J35" s="1093"/>
    </row>
    <row r="36" spans="1:10" ht="17.25" customHeight="1">
      <c r="A36" s="1092"/>
      <c r="B36" s="970"/>
      <c r="D36" s="970"/>
      <c r="E36" s="970"/>
      <c r="F36" s="970"/>
      <c r="G36" s="970"/>
      <c r="H36" s="970"/>
      <c r="I36" s="970"/>
      <c r="J36" s="1093"/>
    </row>
    <row r="37" spans="1:10" ht="17.25" customHeight="1">
      <c r="A37" s="1092"/>
      <c r="B37" s="970" t="s">
        <v>578</v>
      </c>
      <c r="D37" s="970"/>
      <c r="E37" s="970"/>
      <c r="F37" s="970"/>
      <c r="G37" s="970"/>
      <c r="H37" s="970"/>
      <c r="I37" s="970"/>
      <c r="J37" s="1093"/>
    </row>
    <row r="38" spans="1:10" ht="17.25" customHeight="1">
      <c r="A38" s="1092"/>
      <c r="B38" s="970"/>
      <c r="D38" s="970"/>
      <c r="E38" s="970"/>
      <c r="F38" s="970"/>
      <c r="G38" s="970"/>
      <c r="H38" s="970"/>
      <c r="I38" s="970"/>
      <c r="J38" s="1093"/>
    </row>
    <row r="39" spans="1:10" ht="17.25" customHeight="1">
      <c r="A39" s="1092"/>
      <c r="B39" s="970"/>
      <c r="D39" s="970"/>
      <c r="E39" s="970"/>
      <c r="F39" s="970"/>
      <c r="G39" s="970"/>
      <c r="H39" s="970"/>
      <c r="I39" s="970"/>
      <c r="J39" s="1093"/>
    </row>
    <row r="40" spans="1:10" ht="17.25" customHeight="1">
      <c r="A40" s="1092"/>
      <c r="B40" s="970"/>
      <c r="D40" s="970"/>
      <c r="E40" s="970"/>
      <c r="F40" s="970"/>
      <c r="G40" s="970"/>
      <c r="H40" s="970"/>
      <c r="I40" s="970"/>
      <c r="J40" s="1093"/>
    </row>
    <row r="41" spans="1:10" ht="17.25" customHeight="1">
      <c r="A41" s="1096"/>
      <c r="B41" s="1097"/>
      <c r="C41" s="1097"/>
      <c r="D41" s="1097"/>
      <c r="E41" s="1097"/>
      <c r="F41" s="1097"/>
      <c r="G41" s="1097"/>
      <c r="H41" s="1097"/>
      <c r="I41" s="1097"/>
      <c r="J41" s="1098"/>
    </row>
  </sheetData>
  <mergeCells count="6">
    <mergeCell ref="D34:F34"/>
    <mergeCell ref="H8:J8"/>
    <mergeCell ref="A15:J15"/>
    <mergeCell ref="A21:J21"/>
    <mergeCell ref="D30:F30"/>
    <mergeCell ref="D31:F31"/>
  </mergeCells>
  <phoneticPr fontId="13"/>
  <pageMargins left="0.98425196850393704" right="0.59055118110236227" top="0.78740157480314965" bottom="0.98425196850393704" header="0.51181102362204722" footer="0.51181102362204722"/>
  <pageSetup paperSize="9" orientation="portrait" blackAndWhite="1"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41"/>
  <sheetViews>
    <sheetView view="pageBreakPreview" zoomScaleNormal="85" zoomScaleSheetLayoutView="100" workbookViewId="0">
      <selection activeCell="G14" sqref="G14"/>
    </sheetView>
  </sheetViews>
  <sheetFormatPr defaultRowHeight="15.95" customHeight="1"/>
  <cols>
    <col min="1" max="1" width="4.625" style="206" customWidth="1"/>
    <col min="2" max="3" width="17.625" style="206" customWidth="1"/>
    <col min="4" max="4" width="6.625" style="206" customWidth="1"/>
    <col min="5" max="5" width="35.875" style="206" customWidth="1"/>
    <col min="6" max="16384" width="9" style="206"/>
  </cols>
  <sheetData>
    <row r="1" spans="1:5" ht="18" customHeight="1">
      <c r="E1" s="1463" t="s">
        <v>1148</v>
      </c>
    </row>
    <row r="2" spans="1:5" ht="18" customHeight="1"/>
    <row r="3" spans="1:5" ht="20.100000000000001" customHeight="1">
      <c r="A3" s="206" t="s">
        <v>265</v>
      </c>
    </row>
    <row r="4" spans="1:5" ht="20.100000000000001" customHeight="1">
      <c r="B4" s="1276" t="str">
        <f>入力シート!D37&amp;"   殿"</f>
        <v>福岡　花子   殿</v>
      </c>
    </row>
    <row r="5" spans="1:5" ht="20.100000000000001" customHeight="1">
      <c r="D5" s="593" t="s">
        <v>1888</v>
      </c>
      <c r="E5" s="206" t="str">
        <f>入力シート!D14</f>
        <v>株式会社□□製作所</v>
      </c>
    </row>
    <row r="6" spans="1:5" ht="20.100000000000001" customHeight="1">
      <c r="D6" s="593" t="s">
        <v>1175</v>
      </c>
      <c r="E6" s="1266" t="str">
        <f>IF(入力シート!$B$19="〇",入力シート!$D$19,IF(入力シート!$B$28="〇",入力シート!$D$28,""))</f>
        <v>福岡　次郎</v>
      </c>
    </row>
    <row r="7" spans="1:5" ht="18" customHeight="1"/>
    <row r="8" spans="1:5" ht="30" customHeight="1">
      <c r="A8" s="1866" t="s">
        <v>311</v>
      </c>
      <c r="B8" s="1866"/>
      <c r="C8" s="1866"/>
      <c r="D8" s="1866"/>
      <c r="E8" s="1866"/>
    </row>
    <row r="9" spans="1:5" ht="18" customHeight="1"/>
    <row r="10" spans="1:5" ht="18" customHeight="1">
      <c r="B10" s="206" t="s">
        <v>269</v>
      </c>
    </row>
    <row r="11" spans="1:5" ht="18" customHeight="1"/>
    <row r="12" spans="1:5" ht="18" customHeight="1">
      <c r="B12" s="206" t="s">
        <v>270</v>
      </c>
      <c r="C12" s="206" t="str">
        <f>入力シート!D6</f>
        <v>○○流域下水道事業</v>
      </c>
    </row>
    <row r="13" spans="1:5" ht="18" customHeight="1">
      <c r="C13" s="218" t="str">
        <f>入力シート!D7</f>
        <v>☆☆機械設備工事</v>
      </c>
      <c r="D13" s="218"/>
      <c r="E13" s="218"/>
    </row>
    <row r="14" spans="1:5" ht="18" customHeight="1"/>
    <row r="15" spans="1:5" ht="18" customHeight="1">
      <c r="B15" s="206" t="s">
        <v>308</v>
      </c>
      <c r="C15" s="218" t="str">
        <f>入力シート!D8</f>
        <v>○○川浄化センター（□□ポンプ場）</v>
      </c>
      <c r="D15" s="218"/>
      <c r="E15" s="218"/>
    </row>
    <row r="16" spans="1:5" ht="18" customHeight="1"/>
    <row r="17" spans="1:5" ht="18" customHeight="1">
      <c r="B17" s="206" t="s">
        <v>271</v>
      </c>
      <c r="C17" s="1470" t="s">
        <v>1148</v>
      </c>
    </row>
    <row r="18" spans="1:5" ht="18" customHeight="1"/>
    <row r="19" spans="1:5" ht="20.100000000000001" customHeight="1">
      <c r="A19" s="226" t="s">
        <v>272</v>
      </c>
      <c r="B19" s="227" t="s">
        <v>273</v>
      </c>
      <c r="C19" s="228" t="s">
        <v>266</v>
      </c>
      <c r="D19" s="228" t="s">
        <v>267</v>
      </c>
      <c r="E19" s="226" t="s">
        <v>268</v>
      </c>
    </row>
    <row r="20" spans="1:5" ht="20.100000000000001" customHeight="1">
      <c r="A20" s="1364">
        <v>1</v>
      </c>
      <c r="B20" s="1464"/>
      <c r="C20" s="1465"/>
      <c r="D20" s="1465"/>
      <c r="E20" s="1466"/>
    </row>
    <row r="21" spans="1:5" ht="20.100000000000001" customHeight="1">
      <c r="A21" s="1363"/>
      <c r="B21" s="1422"/>
      <c r="C21" s="1467"/>
      <c r="D21" s="1467"/>
      <c r="E21" s="1468"/>
    </row>
    <row r="22" spans="1:5" ht="20.100000000000001" customHeight="1">
      <c r="A22" s="1364">
        <v>2</v>
      </c>
      <c r="B22" s="1464"/>
      <c r="C22" s="1465"/>
      <c r="D22" s="1465"/>
      <c r="E22" s="1466"/>
    </row>
    <row r="23" spans="1:5" ht="20.100000000000001" customHeight="1">
      <c r="A23" s="1363"/>
      <c r="B23" s="1422"/>
      <c r="C23" s="1467"/>
      <c r="D23" s="1467"/>
      <c r="E23" s="1468"/>
    </row>
    <row r="24" spans="1:5" ht="20.100000000000001" customHeight="1">
      <c r="A24" s="1364">
        <v>3</v>
      </c>
      <c r="B24" s="1464"/>
      <c r="C24" s="1465"/>
      <c r="D24" s="1465"/>
      <c r="E24" s="1466"/>
    </row>
    <row r="25" spans="1:5" ht="20.100000000000001" customHeight="1">
      <c r="A25" s="1363"/>
      <c r="B25" s="1422"/>
      <c r="C25" s="1467"/>
      <c r="D25" s="1467"/>
      <c r="E25" s="1468"/>
    </row>
    <row r="26" spans="1:5" ht="20.100000000000001" customHeight="1">
      <c r="A26" s="1364">
        <v>4</v>
      </c>
      <c r="B26" s="1464"/>
      <c r="C26" s="1465"/>
      <c r="D26" s="1465"/>
      <c r="E26" s="1466"/>
    </row>
    <row r="27" spans="1:5" ht="20.100000000000001" customHeight="1">
      <c r="A27" s="1363"/>
      <c r="B27" s="1422"/>
      <c r="C27" s="1467"/>
      <c r="D27" s="1467"/>
      <c r="E27" s="1468"/>
    </row>
    <row r="28" spans="1:5" ht="20.100000000000001" customHeight="1">
      <c r="A28" s="1364">
        <v>5</v>
      </c>
      <c r="B28" s="1464"/>
      <c r="C28" s="1465"/>
      <c r="D28" s="1465"/>
      <c r="E28" s="1466"/>
    </row>
    <row r="29" spans="1:5" ht="20.100000000000001" customHeight="1">
      <c r="A29" s="1363"/>
      <c r="B29" s="1422"/>
      <c r="C29" s="1467"/>
      <c r="D29" s="1467"/>
      <c r="E29" s="1468"/>
    </row>
    <row r="30" spans="1:5" ht="20.100000000000001" customHeight="1">
      <c r="A30" s="1364">
        <v>6</v>
      </c>
      <c r="B30" s="1464"/>
      <c r="C30" s="1465"/>
      <c r="D30" s="1465"/>
      <c r="E30" s="1466"/>
    </row>
    <row r="31" spans="1:5" ht="20.100000000000001" customHeight="1">
      <c r="A31" s="1363"/>
      <c r="B31" s="1422"/>
      <c r="C31" s="1467"/>
      <c r="D31" s="1467"/>
      <c r="E31" s="1468"/>
    </row>
    <row r="32" spans="1:5" ht="20.100000000000001" customHeight="1">
      <c r="A32" s="1364">
        <v>7</v>
      </c>
      <c r="B32" s="1464"/>
      <c r="C32" s="1465"/>
      <c r="D32" s="1465"/>
      <c r="E32" s="1466"/>
    </row>
    <row r="33" spans="1:5" ht="20.100000000000001" customHeight="1">
      <c r="A33" s="1363"/>
      <c r="B33" s="1422"/>
      <c r="C33" s="1467"/>
      <c r="D33" s="1467"/>
      <c r="E33" s="1468"/>
    </row>
    <row r="34" spans="1:5" ht="20.100000000000001" customHeight="1">
      <c r="A34" s="1364">
        <v>8</v>
      </c>
      <c r="B34" s="1464"/>
      <c r="C34" s="1465"/>
      <c r="D34" s="1465"/>
      <c r="E34" s="1466"/>
    </row>
    <row r="35" spans="1:5" ht="20.100000000000001" customHeight="1">
      <c r="A35" s="1363"/>
      <c r="B35" s="1422"/>
      <c r="C35" s="1467"/>
      <c r="D35" s="1467"/>
      <c r="E35" s="1468"/>
    </row>
    <row r="36" spans="1:5" ht="20.100000000000001" customHeight="1">
      <c r="A36" s="1364">
        <v>9</v>
      </c>
      <c r="B36" s="1464"/>
      <c r="C36" s="1465"/>
      <c r="D36" s="1465"/>
      <c r="E36" s="1466"/>
    </row>
    <row r="37" spans="1:5" ht="20.100000000000001" customHeight="1">
      <c r="A37" s="1363"/>
      <c r="B37" s="1422"/>
      <c r="C37" s="1467"/>
      <c r="D37" s="1467"/>
      <c r="E37" s="1468"/>
    </row>
    <row r="38" spans="1:5" ht="20.100000000000001" customHeight="1">
      <c r="A38" s="1364">
        <v>10</v>
      </c>
      <c r="B38" s="1464"/>
      <c r="C38" s="1465"/>
      <c r="D38" s="1465"/>
      <c r="E38" s="1466"/>
    </row>
    <row r="39" spans="1:5" ht="20.100000000000001" customHeight="1">
      <c r="A39" s="1363"/>
      <c r="B39" s="1422"/>
      <c r="C39" s="1467"/>
      <c r="D39" s="1467"/>
      <c r="E39" s="1468"/>
    </row>
    <row r="41" spans="1:5" ht="15.95" customHeight="1">
      <c r="D41" s="206" t="s">
        <v>543</v>
      </c>
    </row>
  </sheetData>
  <mergeCells count="1">
    <mergeCell ref="A8:E8"/>
  </mergeCells>
  <phoneticPr fontId="13"/>
  <pageMargins left="0.98425196850393704" right="0.59055118110236227" top="0.78740157480314965" bottom="0.78740157480314965" header="0.51181102362204722" footer="0.51181102362204722"/>
  <pageSetup paperSize="9" scale="98" orientation="portrait" blackAndWhite="1"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M90"/>
  <sheetViews>
    <sheetView view="pageBreakPreview" zoomScaleNormal="100" zoomScaleSheetLayoutView="100" workbookViewId="0"/>
  </sheetViews>
  <sheetFormatPr defaultRowHeight="17.25" customHeight="1"/>
  <cols>
    <col min="1" max="4" width="3.625" style="206" customWidth="1"/>
    <col min="5" max="5" width="8.625" style="206" customWidth="1"/>
    <col min="6" max="6" width="4.125" style="206" customWidth="1"/>
    <col min="7" max="7" width="10.625" style="206" customWidth="1"/>
    <col min="8" max="11" width="12.125" style="206" customWidth="1"/>
    <col min="12" max="12" width="4.625" style="206" customWidth="1"/>
    <col min="13" max="16384" width="9" style="206"/>
  </cols>
  <sheetData>
    <row r="1" spans="1:12" ht="17.100000000000001" customHeight="1"/>
    <row r="2" spans="1:12" ht="17.100000000000001" customHeight="1">
      <c r="A2" s="210"/>
      <c r="B2" s="210"/>
      <c r="C2" s="210"/>
      <c r="D2" s="210"/>
      <c r="E2" s="210"/>
      <c r="I2" s="300"/>
      <c r="J2" s="300"/>
      <c r="K2" s="300"/>
      <c r="L2" s="300"/>
    </row>
    <row r="3" spans="1:12" ht="17.100000000000001" customHeight="1">
      <c r="A3" s="210"/>
      <c r="B3" s="210"/>
      <c r="C3" s="210"/>
      <c r="D3" s="210"/>
      <c r="E3" s="210"/>
      <c r="I3" s="222"/>
      <c r="J3" s="222"/>
      <c r="K3" s="222"/>
      <c r="L3" s="222"/>
    </row>
    <row r="4" spans="1:12" ht="17.100000000000001" customHeight="1">
      <c r="I4" s="211"/>
      <c r="J4" s="211"/>
      <c r="K4" s="211"/>
      <c r="L4" s="211"/>
    </row>
    <row r="5" spans="1:12" ht="17.100000000000001" customHeight="1">
      <c r="I5" s="211"/>
      <c r="J5" s="211"/>
      <c r="K5" s="211"/>
      <c r="L5" s="211"/>
    </row>
    <row r="6" spans="1:12" ht="17.25" customHeight="1">
      <c r="A6" s="212"/>
      <c r="B6" s="213"/>
      <c r="C6" s="213"/>
      <c r="D6" s="213"/>
      <c r="E6" s="213"/>
      <c r="F6" s="213"/>
      <c r="G6" s="213"/>
      <c r="H6" s="213"/>
      <c r="I6" s="213"/>
      <c r="J6" s="213"/>
      <c r="K6" s="213"/>
      <c r="L6" s="214"/>
    </row>
    <row r="7" spans="1:12" ht="17.25" customHeight="1">
      <c r="A7" s="215"/>
      <c r="B7" s="211"/>
      <c r="C7" s="211"/>
      <c r="D7" s="211"/>
      <c r="E7" s="211"/>
      <c r="F7" s="211"/>
      <c r="G7" s="211"/>
      <c r="H7" s="211"/>
      <c r="I7" s="211"/>
      <c r="J7" s="3000" t="s">
        <v>1153</v>
      </c>
      <c r="K7" s="3000"/>
      <c r="L7" s="216"/>
    </row>
    <row r="8" spans="1:12" ht="17.25" customHeight="1">
      <c r="A8" s="215"/>
      <c r="B8" s="211" t="s">
        <v>549</v>
      </c>
      <c r="C8" s="211"/>
      <c r="D8" s="211"/>
      <c r="E8" s="211"/>
      <c r="F8" s="211"/>
      <c r="G8" s="211"/>
      <c r="H8" s="211"/>
      <c r="I8" s="211"/>
      <c r="J8" s="211"/>
      <c r="K8" s="211"/>
      <c r="L8" s="216"/>
    </row>
    <row r="9" spans="1:12" ht="17.25" customHeight="1">
      <c r="A9" s="215"/>
      <c r="B9" s="211"/>
      <c r="C9" s="211"/>
      <c r="D9" s="211"/>
      <c r="E9" s="211"/>
      <c r="F9" s="211"/>
      <c r="G9" s="211"/>
      <c r="H9" s="211"/>
      <c r="I9" s="211"/>
      <c r="J9" s="211"/>
      <c r="K9" s="211"/>
      <c r="L9" s="216"/>
    </row>
    <row r="10" spans="1:12" ht="17.25" customHeight="1">
      <c r="A10" s="215"/>
      <c r="B10" s="211"/>
      <c r="C10" s="211"/>
      <c r="D10" s="211"/>
      <c r="E10" s="211"/>
      <c r="F10" s="211"/>
      <c r="G10" s="211"/>
      <c r="I10" s="592" t="s">
        <v>1889</v>
      </c>
      <c r="J10" s="211" t="str">
        <f>入力シート!D14</f>
        <v>株式会社□□製作所</v>
      </c>
      <c r="K10" s="211"/>
      <c r="L10" s="216"/>
    </row>
    <row r="11" spans="1:12" ht="17.25" customHeight="1">
      <c r="A11" s="215"/>
      <c r="B11" s="211"/>
      <c r="C11" s="211"/>
      <c r="D11" s="211"/>
      <c r="E11" s="211"/>
      <c r="F11" s="211"/>
      <c r="G11" s="211"/>
      <c r="I11" s="593" t="s">
        <v>1175</v>
      </c>
      <c r="J11" s="1266" t="str">
        <f>IF(入力シート!$B$19="〇",入力シート!$D$19,IF(入力シート!$B$28="〇",入力シート!$D$28,""))</f>
        <v>福岡　次郎</v>
      </c>
      <c r="K11" s="594"/>
      <c r="L11" s="216"/>
    </row>
    <row r="12" spans="1:12" ht="17.25" customHeight="1">
      <c r="A12" s="215"/>
      <c r="B12" s="211"/>
      <c r="C12" s="211"/>
      <c r="D12" s="211"/>
      <c r="E12" s="211"/>
      <c r="F12" s="211"/>
      <c r="G12" s="211"/>
      <c r="L12" s="216"/>
    </row>
    <row r="13" spans="1:12" ht="17.25" customHeight="1">
      <c r="A13" s="215"/>
      <c r="B13" s="211"/>
      <c r="C13" s="211"/>
      <c r="D13" s="211"/>
      <c r="E13" s="211"/>
      <c r="F13" s="211"/>
      <c r="G13" s="211"/>
      <c r="H13" s="211"/>
      <c r="I13" s="211"/>
      <c r="J13" s="211"/>
      <c r="K13" s="211"/>
      <c r="L13" s="216"/>
    </row>
    <row r="14" spans="1:12" ht="30" customHeight="1">
      <c r="A14" s="231" t="s">
        <v>370</v>
      </c>
      <c r="B14" s="223"/>
      <c r="C14" s="223"/>
      <c r="D14" s="223"/>
      <c r="E14" s="223"/>
      <c r="F14" s="223"/>
      <c r="G14" s="223"/>
      <c r="H14" s="223"/>
      <c r="I14" s="223"/>
      <c r="J14" s="223"/>
      <c r="K14" s="223"/>
      <c r="L14" s="232"/>
    </row>
    <row r="15" spans="1:12" ht="17.25" customHeight="1">
      <c r="A15" s="215"/>
      <c r="B15" s="211"/>
      <c r="C15" s="211"/>
      <c r="D15" s="211"/>
      <c r="E15" s="211"/>
      <c r="F15" s="211"/>
      <c r="G15" s="211"/>
      <c r="H15" s="211"/>
      <c r="I15" s="211"/>
      <c r="J15" s="211"/>
      <c r="K15" s="211"/>
      <c r="L15" s="216"/>
    </row>
    <row r="16" spans="1:12" ht="17.25" customHeight="1">
      <c r="A16" s="215"/>
      <c r="C16" s="211" t="s">
        <v>552</v>
      </c>
      <c r="D16" s="211"/>
      <c r="E16" s="211"/>
      <c r="F16" s="211"/>
      <c r="G16" s="211"/>
      <c r="H16" s="211"/>
      <c r="I16" s="211"/>
      <c r="J16" s="211"/>
      <c r="K16" s="211"/>
      <c r="L16" s="216"/>
    </row>
    <row r="17" spans="1:13" ht="17.25" customHeight="1">
      <c r="A17" s="215"/>
      <c r="B17" s="211"/>
      <c r="C17" s="211"/>
      <c r="D17" s="211"/>
      <c r="E17" s="211"/>
      <c r="F17" s="211"/>
      <c r="G17" s="211"/>
      <c r="H17" s="211"/>
      <c r="I17" s="211"/>
      <c r="J17" s="211"/>
      <c r="K17" s="211"/>
      <c r="L17" s="216"/>
    </row>
    <row r="18" spans="1:13" ht="17.25" customHeight="1">
      <c r="A18" s="241" t="s">
        <v>377</v>
      </c>
      <c r="B18" s="223"/>
      <c r="C18" s="223"/>
      <c r="D18" s="223"/>
      <c r="E18" s="223"/>
      <c r="F18" s="223"/>
      <c r="G18" s="223"/>
      <c r="H18" s="223"/>
      <c r="I18" s="223"/>
      <c r="J18" s="223"/>
      <c r="K18" s="223"/>
      <c r="L18" s="232"/>
    </row>
    <row r="19" spans="1:13" ht="17.100000000000001" customHeight="1">
      <c r="A19" s="215"/>
      <c r="B19" s="211"/>
      <c r="C19" s="211"/>
      <c r="D19" s="211"/>
      <c r="E19" s="211"/>
      <c r="F19" s="211"/>
      <c r="G19" s="211"/>
      <c r="H19" s="211"/>
      <c r="I19" s="211"/>
      <c r="J19" s="211"/>
      <c r="K19" s="211"/>
      <c r="L19" s="216"/>
    </row>
    <row r="20" spans="1:13" ht="17.100000000000001" customHeight="1">
      <c r="A20" s="215"/>
      <c r="B20" s="211"/>
      <c r="D20" s="211" t="s">
        <v>378</v>
      </c>
      <c r="E20" s="211"/>
      <c r="F20" s="211" t="str">
        <f>入力シート!D6</f>
        <v>○○流域下水道事業</v>
      </c>
      <c r="G20" s="211"/>
      <c r="H20" s="211"/>
      <c r="I20" s="211"/>
      <c r="J20" s="211"/>
      <c r="K20" s="211"/>
      <c r="L20" s="216"/>
    </row>
    <row r="21" spans="1:13" ht="17.100000000000001" customHeight="1">
      <c r="A21" s="215"/>
      <c r="B21" s="211"/>
      <c r="C21" s="211"/>
      <c r="D21" s="211"/>
      <c r="E21" s="211"/>
      <c r="F21" s="218" t="str">
        <f>入力シート!D7</f>
        <v>☆☆機械設備工事</v>
      </c>
      <c r="G21" s="218"/>
      <c r="H21" s="218"/>
      <c r="I21" s="218"/>
      <c r="J21" s="218"/>
      <c r="K21" s="218"/>
      <c r="L21" s="216"/>
    </row>
    <row r="22" spans="1:13" ht="17.100000000000001" customHeight="1">
      <c r="A22" s="215"/>
      <c r="B22" s="211"/>
      <c r="C22" s="211"/>
      <c r="D22" s="211"/>
      <c r="E22" s="211"/>
      <c r="F22" s="306"/>
      <c r="G22" s="306"/>
      <c r="H22" s="306"/>
      <c r="I22" s="306"/>
      <c r="J22" s="306"/>
      <c r="K22" s="306"/>
      <c r="L22" s="216"/>
    </row>
    <row r="23" spans="1:13" ht="17.100000000000001" customHeight="1">
      <c r="A23" s="215"/>
      <c r="B23" s="211"/>
      <c r="D23" s="211" t="s">
        <v>296</v>
      </c>
      <c r="E23" s="211"/>
      <c r="F23" s="218" t="str">
        <f>入力シート!D8</f>
        <v>○○川浄化センター（□□ポンプ場）</v>
      </c>
      <c r="G23" s="218"/>
      <c r="H23" s="218"/>
      <c r="I23" s="218"/>
      <c r="J23" s="218"/>
      <c r="K23" s="218"/>
      <c r="L23" s="216"/>
    </row>
    <row r="24" spans="1:13" ht="17.100000000000001" customHeight="1">
      <c r="A24" s="215"/>
      <c r="B24" s="211"/>
      <c r="C24" s="211"/>
      <c r="D24" s="211"/>
      <c r="E24" s="211"/>
      <c r="F24" s="211"/>
      <c r="G24" s="211"/>
      <c r="H24" s="211"/>
      <c r="I24" s="211"/>
      <c r="J24" s="211"/>
      <c r="K24" s="211"/>
      <c r="L24" s="216"/>
    </row>
    <row r="25" spans="1:13" ht="17.100000000000001" customHeight="1">
      <c r="A25" s="215"/>
      <c r="B25" s="211"/>
      <c r="D25" s="211" t="s">
        <v>379</v>
      </c>
      <c r="E25" s="211"/>
      <c r="F25" s="252" t="s">
        <v>286</v>
      </c>
      <c r="G25" s="2442">
        <f>入力シート!D9</f>
        <v>45018</v>
      </c>
      <c r="H25" s="2442"/>
      <c r="I25" s="2442"/>
      <c r="J25" s="211"/>
      <c r="K25" s="211"/>
      <c r="L25" s="216"/>
    </row>
    <row r="26" spans="1:13" ht="17.100000000000001" customHeight="1">
      <c r="A26" s="215"/>
      <c r="B26" s="211"/>
      <c r="C26" s="211"/>
      <c r="D26" s="211"/>
      <c r="E26" s="211"/>
      <c r="F26" s="252" t="s">
        <v>287</v>
      </c>
      <c r="G26" s="2442">
        <f>入力シート!D10</f>
        <v>45731</v>
      </c>
      <c r="H26" s="2442"/>
      <c r="I26" s="2442"/>
      <c r="J26" s="211"/>
      <c r="K26" s="211"/>
      <c r="L26" s="216"/>
    </row>
    <row r="27" spans="1:13" ht="17.100000000000001" customHeight="1">
      <c r="A27" s="215"/>
      <c r="B27" s="211"/>
      <c r="C27" s="211"/>
      <c r="D27" s="211"/>
      <c r="E27" s="211"/>
      <c r="F27" s="252"/>
      <c r="G27" s="279"/>
      <c r="H27" s="279"/>
      <c r="I27" s="279"/>
      <c r="J27" s="211"/>
      <c r="K27" s="211"/>
      <c r="L27" s="216"/>
    </row>
    <row r="28" spans="1:13" ht="17.100000000000001" customHeight="1">
      <c r="A28" s="215"/>
      <c r="B28" s="211"/>
      <c r="D28" s="211" t="s">
        <v>553</v>
      </c>
      <c r="E28" s="211"/>
      <c r="F28" s="211"/>
      <c r="G28" s="211"/>
      <c r="H28" s="211"/>
      <c r="I28" s="211"/>
      <c r="J28" s="211"/>
      <c r="K28" s="211"/>
      <c r="L28" s="216"/>
    </row>
    <row r="29" spans="1:13" ht="17.100000000000001" customHeight="1">
      <c r="A29" s="215"/>
      <c r="B29" s="211"/>
      <c r="C29" s="211"/>
      <c r="D29" s="211"/>
      <c r="E29" s="237" t="s">
        <v>380</v>
      </c>
      <c r="F29" s="238"/>
      <c r="G29" s="238"/>
      <c r="H29" s="1471"/>
      <c r="I29" s="1420"/>
      <c r="J29" s="1420"/>
      <c r="K29" s="1421"/>
      <c r="L29" s="216"/>
    </row>
    <row r="30" spans="1:13" ht="17.100000000000001" customHeight="1">
      <c r="A30" s="215"/>
      <c r="B30" s="211"/>
      <c r="C30" s="211"/>
      <c r="D30" s="211"/>
      <c r="E30" s="237" t="s">
        <v>381</v>
      </c>
      <c r="F30" s="238"/>
      <c r="G30" s="238"/>
      <c r="H30" s="1472"/>
      <c r="I30" s="1473"/>
      <c r="J30" s="1474"/>
      <c r="K30" s="1475" t="s">
        <v>548</v>
      </c>
      <c r="L30" s="216"/>
      <c r="M30" s="305"/>
    </row>
    <row r="31" spans="1:13" ht="17.100000000000001" customHeight="1">
      <c r="A31" s="215"/>
      <c r="B31" s="211"/>
      <c r="C31" s="211"/>
      <c r="D31" s="211"/>
      <c r="E31" s="211"/>
      <c r="F31" s="211"/>
      <c r="G31" s="211"/>
      <c r="H31" s="211"/>
      <c r="I31" s="211"/>
      <c r="J31" s="211"/>
      <c r="K31" s="211"/>
      <c r="L31" s="216"/>
    </row>
    <row r="32" spans="1:13" ht="17.25" customHeight="1">
      <c r="A32" s="215"/>
      <c r="B32" s="211"/>
      <c r="C32" s="211"/>
      <c r="D32" s="211"/>
      <c r="E32" s="212" t="s">
        <v>371</v>
      </c>
      <c r="F32" s="213"/>
      <c r="G32" s="214"/>
      <c r="H32" s="1476"/>
      <c r="I32" s="1476"/>
      <c r="J32" s="1476"/>
      <c r="K32" s="1476"/>
      <c r="L32" s="216"/>
    </row>
    <row r="33" spans="1:12" ht="17.25" customHeight="1">
      <c r="A33" s="215"/>
      <c r="B33" s="211"/>
      <c r="C33" s="211"/>
      <c r="D33" s="211"/>
      <c r="E33" s="219"/>
      <c r="F33" s="220"/>
      <c r="G33" s="302"/>
      <c r="H33" s="1477"/>
      <c r="I33" s="1477"/>
      <c r="J33" s="1477"/>
      <c r="K33" s="1477"/>
      <c r="L33" s="216"/>
    </row>
    <row r="34" spans="1:12" ht="17.25" customHeight="1">
      <c r="A34" s="215"/>
      <c r="B34" s="211"/>
      <c r="C34" s="211"/>
      <c r="D34" s="211"/>
      <c r="E34" s="219" t="s">
        <v>551</v>
      </c>
      <c r="F34" s="220"/>
      <c r="G34" s="302"/>
      <c r="H34" s="1477" t="s">
        <v>383</v>
      </c>
      <c r="I34" s="1477" t="s">
        <v>383</v>
      </c>
      <c r="J34" s="1477" t="s">
        <v>383</v>
      </c>
      <c r="K34" s="1477" t="s">
        <v>383</v>
      </c>
      <c r="L34" s="216"/>
    </row>
    <row r="35" spans="1:12" ht="17.25" customHeight="1">
      <c r="A35" s="215"/>
      <c r="B35" s="211"/>
      <c r="C35" s="211"/>
      <c r="D35" s="211"/>
      <c r="E35" s="237" t="s">
        <v>520</v>
      </c>
      <c r="F35" s="238"/>
      <c r="G35" s="239"/>
      <c r="H35" s="1478"/>
      <c r="I35" s="1478"/>
      <c r="J35" s="1478"/>
      <c r="K35" s="1478"/>
      <c r="L35" s="216"/>
    </row>
    <row r="36" spans="1:12" ht="17.25" customHeight="1">
      <c r="A36" s="215"/>
      <c r="B36" s="211"/>
      <c r="C36" s="211"/>
      <c r="D36" s="211"/>
      <c r="E36" s="237" t="s">
        <v>372</v>
      </c>
      <c r="F36" s="238"/>
      <c r="G36" s="239"/>
      <c r="H36" s="1478"/>
      <c r="I36" s="1478"/>
      <c r="J36" s="1478"/>
      <c r="K36" s="1478"/>
      <c r="L36" s="216"/>
    </row>
    <row r="37" spans="1:12" ht="17.25" customHeight="1">
      <c r="A37" s="215"/>
      <c r="B37" s="211"/>
      <c r="C37" s="211"/>
      <c r="D37" s="211"/>
      <c r="E37" s="237" t="s">
        <v>373</v>
      </c>
      <c r="F37" s="238"/>
      <c r="G37" s="239"/>
      <c r="H37" s="1478" t="s">
        <v>374</v>
      </c>
      <c r="I37" s="1478" t="s">
        <v>374</v>
      </c>
      <c r="J37" s="1478" t="s">
        <v>374</v>
      </c>
      <c r="K37" s="1478" t="s">
        <v>374</v>
      </c>
      <c r="L37" s="216"/>
    </row>
    <row r="38" spans="1:12" ht="17.25" customHeight="1">
      <c r="A38" s="215"/>
      <c r="B38" s="211"/>
      <c r="C38" s="211"/>
      <c r="D38" s="211"/>
      <c r="E38" s="237" t="s">
        <v>375</v>
      </c>
      <c r="F38" s="238"/>
      <c r="G38" s="239"/>
      <c r="H38" s="1478" t="s">
        <v>376</v>
      </c>
      <c r="I38" s="1478" t="s">
        <v>376</v>
      </c>
      <c r="J38" s="1478" t="s">
        <v>376</v>
      </c>
      <c r="K38" s="1478" t="s">
        <v>376</v>
      </c>
      <c r="L38" s="216"/>
    </row>
    <row r="39" spans="1:12" ht="17.25" customHeight="1">
      <c r="A39" s="215"/>
      <c r="B39" s="211"/>
      <c r="C39" s="211"/>
      <c r="D39" s="211"/>
      <c r="E39" s="237" t="s">
        <v>382</v>
      </c>
      <c r="F39" s="238"/>
      <c r="G39" s="296"/>
      <c r="H39" s="1479"/>
      <c r="I39" s="1479"/>
      <c r="J39" s="1479"/>
      <c r="K39" s="1479"/>
      <c r="L39" s="216"/>
    </row>
    <row r="40" spans="1:12" ht="17.25" customHeight="1">
      <c r="A40" s="215"/>
      <c r="B40" s="211"/>
      <c r="C40" s="211"/>
      <c r="D40" s="211"/>
      <c r="E40" s="211"/>
      <c r="F40" s="211"/>
      <c r="G40" s="252"/>
      <c r="H40" s="304"/>
      <c r="I40" s="304"/>
      <c r="J40" s="304"/>
      <c r="K40" s="304"/>
      <c r="L40" s="216"/>
    </row>
    <row r="41" spans="1:12" ht="17.25" customHeight="1">
      <c r="A41" s="215"/>
      <c r="B41" s="211"/>
      <c r="C41" s="211"/>
      <c r="D41" s="211"/>
      <c r="E41" s="211"/>
      <c r="F41" s="211"/>
      <c r="G41" s="1535"/>
      <c r="H41" s="304"/>
      <c r="I41" s="304"/>
      <c r="J41" s="1539" t="s">
        <v>1855</v>
      </c>
      <c r="K41" s="1540"/>
      <c r="L41" s="216"/>
    </row>
    <row r="42" spans="1:12" ht="17.25" customHeight="1">
      <c r="A42" s="215"/>
      <c r="B42" s="211"/>
      <c r="C42" s="211"/>
      <c r="D42" s="211"/>
      <c r="E42" s="211"/>
      <c r="F42" s="211"/>
      <c r="G42" s="1535"/>
      <c r="H42" s="304"/>
      <c r="I42" s="304"/>
      <c r="J42" s="1538"/>
      <c r="K42" s="304"/>
      <c r="L42" s="216"/>
    </row>
    <row r="43" spans="1:12" ht="17.25" customHeight="1">
      <c r="A43" s="215"/>
      <c r="B43" s="211"/>
      <c r="D43" s="211" t="s">
        <v>388</v>
      </c>
      <c r="E43" s="211"/>
      <c r="F43" s="211"/>
      <c r="G43" s="252"/>
      <c r="H43" s="211"/>
      <c r="I43" s="211"/>
      <c r="J43" s="211"/>
      <c r="K43" s="211"/>
      <c r="L43" s="216"/>
    </row>
    <row r="44" spans="1:12" s="211" customFormat="1" ht="17.25" customHeight="1">
      <c r="A44" s="215"/>
      <c r="E44" s="1266" t="s">
        <v>1854</v>
      </c>
      <c r="H44" s="252"/>
      <c r="I44" s="252"/>
      <c r="J44" s="252"/>
      <c r="K44" s="252"/>
      <c r="L44" s="216"/>
    </row>
    <row r="45" spans="1:12" s="211" customFormat="1" ht="17.25" customHeight="1">
      <c r="A45" s="219"/>
      <c r="B45" s="220"/>
      <c r="C45" s="220"/>
      <c r="D45" s="220"/>
      <c r="E45" s="220"/>
      <c r="F45" s="220"/>
      <c r="G45" s="220"/>
      <c r="H45" s="303"/>
      <c r="I45" s="303"/>
      <c r="J45" s="303"/>
      <c r="K45" s="303"/>
      <c r="L45" s="221"/>
    </row>
    <row r="46" spans="1:12" ht="17.25" customHeight="1">
      <c r="B46" s="301"/>
    </row>
    <row r="47" spans="1:12" ht="17.25" customHeight="1">
      <c r="B47" t="s">
        <v>389</v>
      </c>
      <c r="D47" s="1536"/>
    </row>
    <row r="48" spans="1:12" ht="17.25" customHeight="1">
      <c r="C48"/>
      <c r="D48" s="1536"/>
    </row>
    <row r="50" spans="2:11" ht="17.25" customHeight="1">
      <c r="B50" s="212"/>
      <c r="C50" s="213"/>
      <c r="D50" s="213"/>
      <c r="E50" s="213"/>
      <c r="F50" s="213"/>
      <c r="G50" s="213"/>
      <c r="H50" s="213"/>
      <c r="I50" s="213"/>
      <c r="J50" s="213"/>
      <c r="K50" s="214"/>
    </row>
    <row r="51" spans="2:11" ht="17.25" customHeight="1">
      <c r="B51" s="215"/>
      <c r="C51" s="211"/>
      <c r="D51" s="211"/>
      <c r="E51" s="211"/>
      <c r="F51" s="211"/>
      <c r="G51" s="211"/>
      <c r="H51" s="211"/>
      <c r="I51" s="211"/>
      <c r="J51" s="211"/>
      <c r="K51" s="216"/>
    </row>
    <row r="52" spans="2:11" ht="17.25" customHeight="1">
      <c r="B52" s="215"/>
      <c r="C52" s="211"/>
      <c r="D52" s="211"/>
      <c r="E52" s="211"/>
      <c r="F52" s="211"/>
      <c r="G52" s="211"/>
      <c r="H52" s="211"/>
      <c r="I52" s="211"/>
      <c r="J52" s="211"/>
      <c r="K52" s="216"/>
    </row>
    <row r="53" spans="2:11" ht="17.25" customHeight="1">
      <c r="B53" s="215"/>
      <c r="C53" s="211"/>
      <c r="D53" s="211"/>
      <c r="E53" s="211"/>
      <c r="F53" s="211"/>
      <c r="G53" s="211"/>
      <c r="H53" s="211"/>
      <c r="I53" s="211"/>
      <c r="J53" s="211"/>
      <c r="K53" s="216"/>
    </row>
    <row r="54" spans="2:11" ht="17.25" customHeight="1">
      <c r="B54" s="215"/>
      <c r="C54" s="211"/>
      <c r="D54" s="211"/>
      <c r="E54" s="211"/>
      <c r="F54" s="211"/>
      <c r="G54" s="211"/>
      <c r="H54" s="211"/>
      <c r="I54" s="211"/>
      <c r="J54" s="211"/>
      <c r="K54" s="216"/>
    </row>
    <row r="55" spans="2:11" ht="17.25" customHeight="1">
      <c r="B55" s="215"/>
      <c r="C55" s="211"/>
      <c r="D55" s="211"/>
      <c r="E55" s="211"/>
      <c r="F55" s="211"/>
      <c r="G55" s="211"/>
      <c r="H55" s="211"/>
      <c r="I55" s="211"/>
      <c r="J55" s="211"/>
      <c r="K55" s="216"/>
    </row>
    <row r="56" spans="2:11" ht="17.25" customHeight="1">
      <c r="B56" s="1537"/>
      <c r="C56" s="211"/>
      <c r="D56" s="211"/>
      <c r="E56" s="211"/>
      <c r="F56" s="211"/>
      <c r="G56" s="211"/>
      <c r="H56" s="211"/>
      <c r="I56" s="211"/>
      <c r="J56" s="211"/>
      <c r="K56" s="216"/>
    </row>
    <row r="57" spans="2:11" ht="17.25" customHeight="1">
      <c r="B57" s="215"/>
      <c r="C57" s="211"/>
      <c r="D57" s="211"/>
      <c r="E57" s="211"/>
      <c r="F57" s="211"/>
      <c r="G57" s="211"/>
      <c r="H57" s="211"/>
      <c r="I57" s="211"/>
      <c r="J57" s="211"/>
      <c r="K57" s="216"/>
    </row>
    <row r="58" spans="2:11" ht="17.25" customHeight="1">
      <c r="B58" s="215"/>
      <c r="C58" s="211"/>
      <c r="D58" s="211"/>
      <c r="E58" s="211"/>
      <c r="F58" s="211"/>
      <c r="G58" s="211"/>
      <c r="H58" s="211"/>
      <c r="I58" s="211"/>
      <c r="J58" s="211"/>
      <c r="K58" s="216"/>
    </row>
    <row r="59" spans="2:11" ht="17.25" customHeight="1">
      <c r="B59" s="215"/>
      <c r="C59" s="211"/>
      <c r="D59" s="211"/>
      <c r="E59" s="211"/>
      <c r="F59" s="211"/>
      <c r="G59" s="211"/>
      <c r="H59" s="211"/>
      <c r="I59" s="211"/>
      <c r="J59" s="211"/>
      <c r="K59" s="216"/>
    </row>
    <row r="60" spans="2:11" ht="17.25" customHeight="1">
      <c r="B60" s="215"/>
      <c r="C60" s="211"/>
      <c r="D60" s="211"/>
      <c r="E60" s="211"/>
      <c r="F60" s="211"/>
      <c r="G60" s="211"/>
      <c r="H60" s="211"/>
      <c r="I60" s="211"/>
      <c r="J60" s="211"/>
      <c r="K60" s="216"/>
    </row>
    <row r="61" spans="2:11" ht="17.25" customHeight="1">
      <c r="B61" s="215"/>
      <c r="C61" s="211"/>
      <c r="D61" s="211"/>
      <c r="E61" s="211"/>
      <c r="F61" s="211"/>
      <c r="G61" s="211"/>
      <c r="H61" s="211"/>
      <c r="I61" s="211"/>
      <c r="J61" s="211"/>
      <c r="K61" s="216"/>
    </row>
    <row r="62" spans="2:11" ht="17.25" customHeight="1">
      <c r="B62" s="215"/>
      <c r="C62" s="211"/>
      <c r="D62" s="211"/>
      <c r="E62" s="211"/>
      <c r="F62" s="211"/>
      <c r="G62" s="211"/>
      <c r="H62" s="211"/>
      <c r="I62" s="211"/>
      <c r="J62" s="211"/>
      <c r="K62" s="216"/>
    </row>
    <row r="63" spans="2:11" ht="17.25" customHeight="1">
      <c r="B63" s="215"/>
      <c r="C63" s="211"/>
      <c r="D63" s="211"/>
      <c r="E63" s="211"/>
      <c r="F63" s="211"/>
      <c r="G63" s="211"/>
      <c r="H63" s="211"/>
      <c r="I63" s="211"/>
      <c r="J63" s="211"/>
      <c r="K63" s="216"/>
    </row>
    <row r="64" spans="2:11" ht="17.25" customHeight="1">
      <c r="B64" s="215"/>
      <c r="C64" s="211"/>
      <c r="D64" s="211"/>
      <c r="E64" s="211"/>
      <c r="F64" s="211"/>
      <c r="G64" s="211"/>
      <c r="H64" s="211"/>
      <c r="I64" s="211"/>
      <c r="J64" s="211"/>
      <c r="K64" s="216"/>
    </row>
    <row r="65" spans="2:11" ht="17.25" customHeight="1">
      <c r="B65" s="215"/>
      <c r="C65" s="211"/>
      <c r="D65" s="211"/>
      <c r="E65" s="211"/>
      <c r="F65" s="211"/>
      <c r="G65" s="211"/>
      <c r="H65" s="211"/>
      <c r="I65" s="211"/>
      <c r="J65" s="211"/>
      <c r="K65" s="216"/>
    </row>
    <row r="66" spans="2:11" ht="17.25" customHeight="1">
      <c r="B66" s="215"/>
      <c r="C66" s="211"/>
      <c r="D66" s="211"/>
      <c r="E66" s="211"/>
      <c r="F66" s="211"/>
      <c r="G66" s="211"/>
      <c r="H66" s="211"/>
      <c r="I66" s="211"/>
      <c r="J66" s="211"/>
      <c r="K66" s="216"/>
    </row>
    <row r="67" spans="2:11" ht="17.25" customHeight="1">
      <c r="B67" s="215"/>
      <c r="C67" s="211"/>
      <c r="D67" s="211"/>
      <c r="E67" s="211"/>
      <c r="F67" s="211"/>
      <c r="G67" s="211"/>
      <c r="H67" s="211"/>
      <c r="I67" s="211"/>
      <c r="J67" s="211"/>
      <c r="K67" s="216"/>
    </row>
    <row r="68" spans="2:11" ht="17.25" customHeight="1">
      <c r="B68" s="215"/>
      <c r="C68" s="211"/>
      <c r="D68" s="211"/>
      <c r="E68" s="211"/>
      <c r="F68" s="211"/>
      <c r="G68" s="211"/>
      <c r="H68" s="211"/>
      <c r="I68" s="211"/>
      <c r="J68" s="211"/>
      <c r="K68" s="216"/>
    </row>
    <row r="69" spans="2:11" ht="17.25" customHeight="1">
      <c r="B69" s="215"/>
      <c r="C69" s="211"/>
      <c r="D69" s="211"/>
      <c r="E69" s="211"/>
      <c r="F69" s="211"/>
      <c r="G69" s="211"/>
      <c r="H69" s="211"/>
      <c r="I69" s="211"/>
      <c r="J69" s="211"/>
      <c r="K69" s="216"/>
    </row>
    <row r="70" spans="2:11" ht="17.25" customHeight="1">
      <c r="B70" s="215"/>
      <c r="C70" s="211"/>
      <c r="D70" s="211"/>
      <c r="E70" s="211"/>
      <c r="F70" s="211"/>
      <c r="G70" s="211"/>
      <c r="H70" s="211"/>
      <c r="I70" s="211"/>
      <c r="J70" s="211"/>
      <c r="K70" s="216"/>
    </row>
    <row r="71" spans="2:11" ht="17.25" customHeight="1">
      <c r="B71" s="215"/>
      <c r="C71" s="211"/>
      <c r="D71" s="211"/>
      <c r="E71" s="211"/>
      <c r="F71" s="211"/>
      <c r="G71" s="211"/>
      <c r="H71" s="211"/>
      <c r="I71" s="211"/>
      <c r="J71" s="211"/>
      <c r="K71" s="216"/>
    </row>
    <row r="72" spans="2:11" ht="17.25" customHeight="1">
      <c r="B72" s="215"/>
      <c r="C72" s="211"/>
      <c r="D72" s="211"/>
      <c r="E72" s="211"/>
      <c r="F72" s="211"/>
      <c r="G72" s="211"/>
      <c r="H72" s="211"/>
      <c r="I72" s="211"/>
      <c r="J72" s="211"/>
      <c r="K72" s="216"/>
    </row>
    <row r="73" spans="2:11" ht="17.25" customHeight="1">
      <c r="B73" s="215"/>
      <c r="C73" s="211"/>
      <c r="D73" s="211"/>
      <c r="E73" s="211"/>
      <c r="F73" s="211"/>
      <c r="G73" s="211"/>
      <c r="H73" s="211"/>
      <c r="I73" s="211"/>
      <c r="J73" s="211"/>
      <c r="K73" s="216"/>
    </row>
    <row r="74" spans="2:11" ht="17.25" customHeight="1">
      <c r="B74" s="215"/>
      <c r="C74" s="211"/>
      <c r="D74" s="211"/>
      <c r="E74" s="211"/>
      <c r="F74" s="211"/>
      <c r="G74" s="211"/>
      <c r="H74" s="211"/>
      <c r="I74" s="211"/>
      <c r="J74" s="211"/>
      <c r="K74" s="216"/>
    </row>
    <row r="75" spans="2:11" ht="17.25" customHeight="1">
      <c r="B75" s="215"/>
      <c r="C75" s="211"/>
      <c r="D75" s="211"/>
      <c r="E75" s="211"/>
      <c r="F75" s="211"/>
      <c r="G75" s="211"/>
      <c r="H75" s="211"/>
      <c r="I75" s="211"/>
      <c r="J75" s="211"/>
      <c r="K75" s="216"/>
    </row>
    <row r="76" spans="2:11" ht="17.25" customHeight="1">
      <c r="B76" s="215"/>
      <c r="C76" s="211"/>
      <c r="D76" s="211"/>
      <c r="E76" s="211"/>
      <c r="F76" s="211"/>
      <c r="G76" s="211"/>
      <c r="H76" s="211"/>
      <c r="I76" s="211"/>
      <c r="J76" s="211"/>
      <c r="K76" s="216"/>
    </row>
    <row r="77" spans="2:11" ht="17.25" customHeight="1">
      <c r="B77" s="215"/>
      <c r="C77" s="211"/>
      <c r="D77" s="211"/>
      <c r="E77" s="211"/>
      <c r="F77" s="211"/>
      <c r="G77" s="211"/>
      <c r="H77" s="211"/>
      <c r="I77" s="211"/>
      <c r="J77" s="211"/>
      <c r="K77" s="216"/>
    </row>
    <row r="78" spans="2:11" ht="17.25" customHeight="1">
      <c r="B78" s="215"/>
      <c r="C78" s="211"/>
      <c r="D78" s="211"/>
      <c r="E78" s="211"/>
      <c r="F78" s="211"/>
      <c r="G78" s="211"/>
      <c r="H78" s="211"/>
      <c r="I78" s="211"/>
      <c r="J78" s="211"/>
      <c r="K78" s="216"/>
    </row>
    <row r="79" spans="2:11" ht="17.25" customHeight="1">
      <c r="B79" s="215"/>
      <c r="C79" s="211"/>
      <c r="D79" s="211"/>
      <c r="E79" s="211"/>
      <c r="F79" s="211"/>
      <c r="G79" s="211"/>
      <c r="H79" s="211"/>
      <c r="I79" s="211"/>
      <c r="J79" s="211"/>
      <c r="K79" s="216"/>
    </row>
    <row r="80" spans="2:11" ht="17.25" customHeight="1">
      <c r="B80" s="215"/>
      <c r="C80" s="211"/>
      <c r="D80" s="211"/>
      <c r="E80" s="211"/>
      <c r="F80" s="211"/>
      <c r="G80" s="211"/>
      <c r="H80" s="211"/>
      <c r="I80" s="211"/>
      <c r="J80" s="211"/>
      <c r="K80" s="216"/>
    </row>
    <row r="81" spans="2:11" ht="17.25" customHeight="1">
      <c r="B81" s="215"/>
      <c r="C81" s="211"/>
      <c r="D81" s="211"/>
      <c r="E81" s="211"/>
      <c r="F81" s="211"/>
      <c r="G81" s="211"/>
      <c r="H81" s="211"/>
      <c r="I81" s="211"/>
      <c r="J81" s="211"/>
      <c r="K81" s="216"/>
    </row>
    <row r="82" spans="2:11" ht="17.25" customHeight="1">
      <c r="B82" s="219"/>
      <c r="C82" s="220"/>
      <c r="D82" s="220"/>
      <c r="E82" s="220"/>
      <c r="F82" s="220"/>
      <c r="G82" s="220"/>
      <c r="H82" s="220"/>
      <c r="I82" s="220"/>
      <c r="J82" s="220"/>
      <c r="K82" s="221"/>
    </row>
    <row r="84" spans="2:11" ht="17.25" customHeight="1">
      <c r="B84" s="554" t="s">
        <v>1874</v>
      </c>
    </row>
    <row r="85" spans="2:11" ht="17.25" customHeight="1">
      <c r="B85" s="2997"/>
      <c r="C85" s="2997"/>
      <c r="D85" s="2997"/>
      <c r="E85" s="2997" t="s">
        <v>1868</v>
      </c>
      <c r="F85" s="2997"/>
      <c r="G85" s="2997"/>
      <c r="H85" s="2997" t="s">
        <v>1869</v>
      </c>
      <c r="I85" s="2997"/>
      <c r="J85" s="2997"/>
      <c r="K85" s="2997"/>
    </row>
    <row r="86" spans="2:11" ht="17.25" customHeight="1">
      <c r="B86" s="2997"/>
      <c r="C86" s="2997"/>
      <c r="D86" s="2997"/>
      <c r="E86" s="2997"/>
      <c r="F86" s="2997"/>
      <c r="G86" s="2997"/>
      <c r="H86" s="2997" t="s">
        <v>1870</v>
      </c>
      <c r="I86" s="2997"/>
      <c r="J86" s="2997" t="s">
        <v>1871</v>
      </c>
      <c r="K86" s="2997"/>
    </row>
    <row r="87" spans="2:11" ht="45" customHeight="1">
      <c r="B87" s="2997" t="s">
        <v>1856</v>
      </c>
      <c r="C87" s="2997"/>
      <c r="D87" s="2997"/>
      <c r="E87" s="2997" t="s">
        <v>1866</v>
      </c>
      <c r="F87" s="2997"/>
      <c r="G87" s="2997"/>
      <c r="H87" s="2997" t="s">
        <v>1865</v>
      </c>
      <c r="I87" s="2997"/>
      <c r="J87" s="2998" t="s">
        <v>1862</v>
      </c>
      <c r="K87" s="2998"/>
    </row>
    <row r="88" spans="2:11" ht="45" customHeight="1">
      <c r="B88" s="2997" t="s">
        <v>1857</v>
      </c>
      <c r="C88" s="2997"/>
      <c r="D88" s="2997"/>
      <c r="E88" s="2998" t="s">
        <v>1861</v>
      </c>
      <c r="F88" s="2998"/>
      <c r="G88" s="2998"/>
      <c r="H88" s="2999" t="s">
        <v>1873</v>
      </c>
      <c r="I88" s="2999"/>
      <c r="J88" s="2999" t="s">
        <v>1863</v>
      </c>
      <c r="K88" s="2999"/>
    </row>
    <row r="89" spans="2:11" ht="45" customHeight="1">
      <c r="B89" s="2997" t="s">
        <v>1858</v>
      </c>
      <c r="C89" s="2997"/>
      <c r="D89" s="2997"/>
      <c r="E89" s="2998" t="s">
        <v>1860</v>
      </c>
      <c r="F89" s="2998"/>
      <c r="G89" s="2998"/>
      <c r="H89" s="2998" t="s">
        <v>1867</v>
      </c>
      <c r="I89" s="2998"/>
      <c r="J89" s="2997" t="s">
        <v>1865</v>
      </c>
      <c r="K89" s="2997"/>
    </row>
    <row r="90" spans="2:11" ht="51.75" customHeight="1">
      <c r="B90" s="2997" t="s">
        <v>1859</v>
      </c>
      <c r="C90" s="2997"/>
      <c r="D90" s="2997"/>
      <c r="E90" s="2998" t="s">
        <v>1872</v>
      </c>
      <c r="F90" s="2998"/>
      <c r="G90" s="2998"/>
      <c r="H90" s="2998" t="s">
        <v>1867</v>
      </c>
      <c r="I90" s="2998"/>
      <c r="J90" s="2999" t="s">
        <v>1864</v>
      </c>
      <c r="K90" s="2999"/>
    </row>
  </sheetData>
  <mergeCells count="24">
    <mergeCell ref="G25:I25"/>
    <mergeCell ref="G26:I26"/>
    <mergeCell ref="J7:K7"/>
    <mergeCell ref="H88:I88"/>
    <mergeCell ref="J88:K88"/>
    <mergeCell ref="H87:I87"/>
    <mergeCell ref="J87:K87"/>
    <mergeCell ref="H89:I89"/>
    <mergeCell ref="J89:K89"/>
    <mergeCell ref="E90:G90"/>
    <mergeCell ref="H90:I90"/>
    <mergeCell ref="J90:K90"/>
    <mergeCell ref="B85:D86"/>
    <mergeCell ref="E85:G86"/>
    <mergeCell ref="H85:K85"/>
    <mergeCell ref="H86:I86"/>
    <mergeCell ref="J86:K86"/>
    <mergeCell ref="B87:D87"/>
    <mergeCell ref="B88:D88"/>
    <mergeCell ref="B89:D89"/>
    <mergeCell ref="B90:D90"/>
    <mergeCell ref="E87:G87"/>
    <mergeCell ref="E88:G88"/>
    <mergeCell ref="E89:G89"/>
  </mergeCells>
  <phoneticPr fontId="13"/>
  <pageMargins left="0.98425196850393704" right="0.59055118110236227" top="0.39370078740157483" bottom="0.39370078740157483" header="0.51181102362204722" footer="0.51181102362204722"/>
  <pageSetup paperSize="9" scale="94" orientation="portrait" blackAndWhite="1" r:id="rId1"/>
  <headerFooter alignWithMargins="0"/>
  <rowBreaks count="1" manualBreakCount="1">
    <brk id="45" max="10" man="1"/>
  </rowBreaks>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dimension ref="A1:U59"/>
  <sheetViews>
    <sheetView view="pageBreakPreview" topLeftCell="A4" zoomScaleNormal="100" zoomScaleSheetLayoutView="100" workbookViewId="0">
      <selection activeCell="R12" sqref="R12:U12"/>
    </sheetView>
  </sheetViews>
  <sheetFormatPr defaultRowHeight="13.5"/>
  <cols>
    <col min="1" max="1" width="3.75" style="1020" customWidth="1"/>
    <col min="2" max="2" width="9.25" style="1020" customWidth="1"/>
    <col min="3" max="3" width="3.5" style="1020" bestFit="1" customWidth="1"/>
    <col min="4" max="4" width="3.5" style="1020" customWidth="1"/>
    <col min="5" max="7" width="7.625" style="1020" customWidth="1"/>
    <col min="8" max="12" width="8.125" style="1020" customWidth="1"/>
    <col min="13" max="20" width="9" style="1020"/>
    <col min="21" max="21" width="11.75" style="1020" customWidth="1"/>
    <col min="22" max="16384" width="9" style="1020"/>
  </cols>
  <sheetData>
    <row r="1" spans="1:21" ht="17.100000000000001" customHeight="1">
      <c r="H1" s="1021" t="s">
        <v>274</v>
      </c>
      <c r="I1" s="1021" t="s">
        <v>576</v>
      </c>
      <c r="J1" s="1021" t="s">
        <v>579</v>
      </c>
      <c r="K1" s="1021" t="s">
        <v>580</v>
      </c>
      <c r="L1" s="1021" t="s">
        <v>283</v>
      </c>
    </row>
    <row r="2" spans="1:21" ht="17.100000000000001" customHeight="1">
      <c r="H2" s="1023"/>
      <c r="I2" s="1023"/>
      <c r="J2" s="1023"/>
      <c r="K2" s="1023"/>
      <c r="L2" s="1023"/>
    </row>
    <row r="3" spans="1:21" ht="17.100000000000001" customHeight="1">
      <c r="H3" s="1024"/>
      <c r="I3" s="1024"/>
      <c r="J3" s="1024"/>
      <c r="K3" s="1024"/>
      <c r="L3" s="1024"/>
    </row>
    <row r="4" spans="1:21" ht="17.100000000000001" customHeight="1">
      <c r="H4" s="1025"/>
      <c r="I4" s="1025"/>
      <c r="J4" s="1025"/>
      <c r="K4" s="1025"/>
      <c r="L4" s="1025"/>
    </row>
    <row r="5" spans="1:21" ht="17.100000000000001" customHeight="1"/>
    <row r="6" spans="1:21" ht="20.100000000000001" customHeight="1">
      <c r="A6" s="1026"/>
      <c r="B6" s="1026"/>
      <c r="C6" s="1026"/>
      <c r="D6" s="1026"/>
      <c r="E6" s="1026"/>
      <c r="F6" s="1026"/>
      <c r="G6" s="1026"/>
      <c r="H6" s="1026"/>
      <c r="I6" s="1026"/>
      <c r="J6" s="2481" t="s">
        <v>1591</v>
      </c>
      <c r="K6" s="2481"/>
      <c r="L6" s="2481"/>
    </row>
    <row r="7" spans="1:21" ht="20.100000000000001" customHeight="1">
      <c r="A7" s="1027" t="s">
        <v>295</v>
      </c>
      <c r="B7" s="1027"/>
      <c r="C7" s="1027"/>
      <c r="D7" s="1027"/>
      <c r="E7" s="1027"/>
      <c r="F7" s="1027"/>
      <c r="G7" s="1027"/>
      <c r="H7" s="1027"/>
      <c r="I7" s="1027"/>
      <c r="J7" s="1027"/>
      <c r="K7" s="1027"/>
      <c r="L7" s="1027"/>
    </row>
    <row r="8" spans="1:21" ht="20.100000000000001" customHeight="1">
      <c r="A8" s="1027"/>
      <c r="B8" s="1027"/>
      <c r="C8" s="1027"/>
      <c r="D8" s="1027"/>
      <c r="E8" s="1027"/>
      <c r="F8" s="1027"/>
      <c r="G8" s="1027"/>
      <c r="H8" s="1542" t="s">
        <v>1877</v>
      </c>
      <c r="I8" s="1086"/>
      <c r="J8" s="961" t="str">
        <f>入力シート!D14</f>
        <v>株式会社□□製作所</v>
      </c>
      <c r="K8" s="961"/>
      <c r="L8" s="961"/>
    </row>
    <row r="9" spans="1:21" ht="20.100000000000001" customHeight="1">
      <c r="A9" s="1027"/>
      <c r="B9" s="1027"/>
      <c r="C9" s="1027"/>
      <c r="D9" s="1027"/>
      <c r="E9" s="1027"/>
      <c r="F9" s="1027"/>
      <c r="G9" s="1026"/>
      <c r="H9" s="1269" t="s">
        <v>1531</v>
      </c>
      <c r="I9" s="1270"/>
      <c r="J9" s="1270"/>
      <c r="K9" s="1270"/>
      <c r="L9" s="1270"/>
    </row>
    <row r="10" spans="1:21" ht="20.100000000000001" customHeight="1">
      <c r="A10" s="1027"/>
      <c r="B10" s="1027"/>
      <c r="C10" s="1027"/>
      <c r="D10" s="1027"/>
      <c r="E10" s="1027"/>
      <c r="F10" s="1027"/>
      <c r="G10" s="1026"/>
      <c r="H10" s="1277" t="s">
        <v>1532</v>
      </c>
      <c r="I10" s="1270"/>
      <c r="J10" s="1266" t="str">
        <f>IF(入力シート!$B$19="〇",入力シート!$D$19,IF(入力シート!$B$28="〇",入力シート!$D$28,""))</f>
        <v>福岡　次郎</v>
      </c>
      <c r="K10" s="1270"/>
      <c r="L10" s="1270"/>
    </row>
    <row r="11" spans="1:21" ht="20.100000000000001" customHeight="1">
      <c r="A11" s="1027"/>
      <c r="B11" s="1027"/>
      <c r="C11" s="1027"/>
      <c r="D11" s="1027"/>
      <c r="E11" s="1027"/>
      <c r="F11" s="1027"/>
      <c r="G11" s="1026"/>
      <c r="K11" s="1032"/>
      <c r="L11" s="1032"/>
      <c r="M11" s="1042"/>
      <c r="N11" s="1042"/>
      <c r="O11" s="1042"/>
      <c r="P11" s="1042"/>
      <c r="Q11" s="1042"/>
      <c r="R11" s="1042"/>
      <c r="S11" s="1042"/>
      <c r="T11" s="1042"/>
      <c r="U11" s="1042"/>
    </row>
    <row r="12" spans="1:21" ht="20.100000000000001" customHeight="1">
      <c r="A12" s="1027"/>
      <c r="B12" s="1027"/>
      <c r="C12" s="1027"/>
      <c r="D12" s="1027"/>
      <c r="E12" s="1027"/>
      <c r="F12" s="1027"/>
      <c r="G12" s="1026"/>
      <c r="H12" s="1026"/>
      <c r="I12" s="1032"/>
      <c r="J12" s="1032"/>
      <c r="K12" s="1032"/>
      <c r="L12" s="1032"/>
      <c r="N12" s="3003"/>
      <c r="O12" s="3003"/>
      <c r="P12" s="3003"/>
      <c r="Q12" s="3003"/>
      <c r="R12" s="3003"/>
      <c r="S12" s="3003"/>
      <c r="T12" s="3003"/>
      <c r="U12" s="3003"/>
    </row>
    <row r="13" spans="1:21" ht="30" customHeight="1">
      <c r="A13" s="1099" t="s">
        <v>560</v>
      </c>
      <c r="B13" s="1099"/>
      <c r="C13" s="1099"/>
      <c r="D13" s="1099"/>
      <c r="E13" s="1099"/>
      <c r="F13" s="1099"/>
      <c r="G13" s="1099"/>
      <c r="H13" s="1099"/>
      <c r="I13" s="1099"/>
      <c r="J13" s="1099"/>
      <c r="K13" s="1099"/>
      <c r="L13" s="1099"/>
      <c r="N13" s="3004"/>
      <c r="O13" s="3004"/>
      <c r="P13" s="3004"/>
      <c r="Q13" s="3004"/>
      <c r="R13" s="3004"/>
      <c r="S13" s="3004"/>
      <c r="T13" s="3004"/>
      <c r="U13" s="3004"/>
    </row>
    <row r="14" spans="1:21" ht="20.100000000000001" customHeight="1">
      <c r="A14" s="1027"/>
      <c r="B14" s="1027"/>
      <c r="C14" s="1027"/>
      <c r="D14" s="1027"/>
      <c r="E14" s="1027"/>
      <c r="F14" s="1027"/>
      <c r="G14" s="1027"/>
      <c r="H14" s="1027"/>
      <c r="I14" s="1027"/>
      <c r="J14" s="1027"/>
      <c r="K14" s="1027"/>
      <c r="L14" s="1027"/>
      <c r="N14" s="3002"/>
      <c r="O14" s="3002"/>
      <c r="P14" s="3002"/>
      <c r="Q14" s="1100"/>
      <c r="R14" s="3002"/>
      <c r="S14" s="3002"/>
      <c r="T14" s="3002"/>
      <c r="U14" s="1100"/>
    </row>
    <row r="15" spans="1:21" ht="20.100000000000001" customHeight="1">
      <c r="A15" s="1027"/>
      <c r="B15" s="1027"/>
      <c r="C15" s="1027"/>
      <c r="D15" s="1027" t="s">
        <v>594</v>
      </c>
      <c r="E15" s="1027"/>
      <c r="F15" s="1027"/>
      <c r="G15" s="1027"/>
      <c r="H15" s="1027"/>
      <c r="I15" s="1027"/>
      <c r="J15" s="1027"/>
      <c r="K15" s="1027"/>
      <c r="L15" s="1027"/>
      <c r="N15" s="3002"/>
      <c r="O15" s="3002"/>
      <c r="P15" s="3002"/>
      <c r="Q15" s="1100"/>
      <c r="R15" s="3002"/>
      <c r="S15" s="3002"/>
      <c r="T15" s="3002"/>
      <c r="U15" s="3001"/>
    </row>
    <row r="16" spans="1:21" ht="20.100000000000001" customHeight="1">
      <c r="A16" s="1027"/>
      <c r="B16" s="1027"/>
      <c r="C16" s="1027"/>
      <c r="D16" s="1027"/>
      <c r="E16" s="1027"/>
      <c r="F16" s="1027"/>
      <c r="G16" s="1027"/>
      <c r="H16" s="1027"/>
      <c r="I16" s="1027"/>
      <c r="J16" s="1027"/>
      <c r="K16" s="1027"/>
      <c r="L16" s="1027"/>
      <c r="N16" s="3002"/>
      <c r="O16" s="3002"/>
      <c r="P16" s="3002"/>
      <c r="Q16" s="1100"/>
      <c r="R16" s="3002"/>
      <c r="S16" s="3002"/>
      <c r="T16" s="3002"/>
      <c r="U16" s="3001"/>
    </row>
    <row r="17" spans="1:21" ht="20.100000000000001" customHeight="1">
      <c r="A17" s="2482" t="s">
        <v>291</v>
      </c>
      <c r="B17" s="2482"/>
      <c r="C17" s="2482"/>
      <c r="D17" s="2482"/>
      <c r="E17" s="2482"/>
      <c r="F17" s="2482"/>
      <c r="G17" s="2482"/>
      <c r="H17" s="2482"/>
      <c r="I17" s="2482"/>
      <c r="J17" s="2482"/>
      <c r="K17" s="2482"/>
      <c r="L17" s="2482"/>
      <c r="N17" s="1100"/>
      <c r="O17" s="1100"/>
      <c r="P17" s="1100"/>
      <c r="Q17" s="1100"/>
      <c r="R17" s="3002"/>
      <c r="S17" s="3002"/>
      <c r="T17" s="3002"/>
      <c r="U17" s="3001"/>
    </row>
    <row r="18" spans="1:21" ht="20.100000000000001" customHeight="1">
      <c r="A18" s="1027"/>
      <c r="B18" s="1027"/>
      <c r="C18" s="1027"/>
      <c r="D18" s="1027"/>
      <c r="E18" s="1027"/>
      <c r="F18" s="1027"/>
      <c r="G18" s="1027"/>
      <c r="H18" s="1027"/>
      <c r="I18" s="1027"/>
      <c r="J18" s="1027"/>
      <c r="K18" s="1027"/>
      <c r="L18" s="1027"/>
    </row>
    <row r="19" spans="1:21" ht="20.100000000000001" customHeight="1">
      <c r="A19" s="1027"/>
      <c r="B19" s="1027" t="s">
        <v>558</v>
      </c>
      <c r="C19" s="1027" t="s">
        <v>1592</v>
      </c>
      <c r="D19" s="1027" t="str">
        <f>入力シート!D6</f>
        <v>○○流域下水道事業</v>
      </c>
      <c r="E19" s="1027"/>
      <c r="F19" s="1027"/>
      <c r="G19" s="1027"/>
      <c r="H19" s="1027"/>
      <c r="I19" s="1027"/>
      <c r="J19" s="1027"/>
      <c r="K19" s="1027"/>
      <c r="L19" s="1027"/>
    </row>
    <row r="20" spans="1:21" ht="20.100000000000001" customHeight="1">
      <c r="A20" s="1027"/>
      <c r="D20" s="1027" t="str">
        <f>入力シート!D7</f>
        <v>☆☆機械設備工事</v>
      </c>
      <c r="E20" s="1027"/>
      <c r="F20" s="1027"/>
      <c r="G20" s="1027"/>
      <c r="H20" s="1027"/>
      <c r="I20" s="1027"/>
      <c r="J20" s="1027"/>
      <c r="K20" s="1027"/>
      <c r="L20" s="1027"/>
    </row>
    <row r="21" spans="1:21" ht="20.100000000000001" customHeight="1">
      <c r="A21" s="1027"/>
      <c r="B21" s="1027"/>
      <c r="C21" s="1027"/>
      <c r="D21" s="1027"/>
      <c r="E21" s="1027"/>
      <c r="F21" s="1027"/>
      <c r="G21" s="1027"/>
      <c r="H21" s="1027"/>
      <c r="I21" s="1027"/>
      <c r="J21" s="1027"/>
      <c r="K21" s="1027"/>
      <c r="L21" s="1027"/>
    </row>
    <row r="22" spans="1:21" ht="20.100000000000001" customHeight="1">
      <c r="A22" s="1027"/>
      <c r="B22" s="1027" t="s">
        <v>557</v>
      </c>
      <c r="C22" s="1027" t="s">
        <v>384</v>
      </c>
      <c r="D22" s="1035" t="s">
        <v>286</v>
      </c>
      <c r="E22" s="2996">
        <f>入力シート!D9</f>
        <v>45018</v>
      </c>
      <c r="F22" s="2996"/>
      <c r="G22" s="2996"/>
      <c r="H22" s="1027"/>
      <c r="I22" s="1027"/>
      <c r="J22" s="1027"/>
      <c r="K22" s="1027"/>
      <c r="L22" s="1027"/>
    </row>
    <row r="23" spans="1:21" ht="20.100000000000001" customHeight="1">
      <c r="A23" s="1027"/>
      <c r="B23" s="1027"/>
      <c r="C23" s="1027"/>
      <c r="D23" s="1035" t="s">
        <v>287</v>
      </c>
      <c r="E23" s="2996">
        <f>入力シート!D10</f>
        <v>45731</v>
      </c>
      <c r="F23" s="2996"/>
      <c r="G23" s="2996"/>
      <c r="H23" s="1027"/>
      <c r="I23" s="1027"/>
      <c r="J23" s="1027"/>
      <c r="K23" s="1027"/>
      <c r="L23" s="1027"/>
    </row>
    <row r="24" spans="1:21" ht="20.100000000000001" customHeight="1">
      <c r="A24" s="1027"/>
      <c r="B24" s="1027"/>
      <c r="C24" s="1027"/>
      <c r="D24" s="1035"/>
      <c r="E24" s="1027"/>
      <c r="F24" s="1027"/>
      <c r="G24" s="1027"/>
      <c r="H24" s="1027"/>
      <c r="I24" s="1027"/>
      <c r="J24" s="1027"/>
      <c r="K24" s="1027"/>
      <c r="L24" s="1027"/>
    </row>
    <row r="25" spans="1:21" ht="20.100000000000001" customHeight="1">
      <c r="A25" s="1027"/>
      <c r="B25" s="1027" t="s">
        <v>293</v>
      </c>
      <c r="C25" s="1027" t="s">
        <v>384</v>
      </c>
      <c r="D25" s="1035">
        <v>1</v>
      </c>
      <c r="E25" s="1027" t="s">
        <v>1359</v>
      </c>
      <c r="F25" s="1027"/>
      <c r="G25" s="1027"/>
      <c r="H25" s="1027"/>
      <c r="I25" s="1027"/>
      <c r="J25" s="1027"/>
      <c r="K25" s="1027"/>
      <c r="L25" s="1027"/>
    </row>
    <row r="26" spans="1:21" ht="20.100000000000001" customHeight="1">
      <c r="A26" s="1027"/>
      <c r="B26" s="1027"/>
      <c r="C26" s="1027"/>
      <c r="D26" s="1035">
        <v>2</v>
      </c>
      <c r="E26" s="1027" t="s">
        <v>344</v>
      </c>
      <c r="F26" s="1027"/>
      <c r="G26" s="1027"/>
      <c r="H26" s="1027"/>
      <c r="I26" s="1027"/>
      <c r="J26" s="1027"/>
      <c r="K26" s="1027"/>
      <c r="L26" s="1027"/>
    </row>
    <row r="27" spans="1:21" ht="20.100000000000001" customHeight="1">
      <c r="A27" s="1027"/>
      <c r="B27" s="1027"/>
      <c r="C27" s="1027"/>
      <c r="D27" s="1035">
        <v>3</v>
      </c>
      <c r="E27" s="1288" t="s">
        <v>1823</v>
      </c>
      <c r="F27" s="1027"/>
      <c r="G27" s="1027"/>
      <c r="H27" s="1027"/>
      <c r="I27" s="1027"/>
      <c r="J27" s="1027"/>
      <c r="K27" s="1027"/>
      <c r="L27" s="1027"/>
    </row>
    <row r="28" spans="1:21" ht="20.100000000000001" customHeight="1">
      <c r="A28" s="1036"/>
      <c r="B28" s="1027"/>
      <c r="C28" s="1027"/>
      <c r="D28" s="1283">
        <v>4</v>
      </c>
      <c r="E28" s="1288" t="s">
        <v>1755</v>
      </c>
      <c r="F28" s="1027"/>
      <c r="G28" s="1027"/>
      <c r="H28" s="1027"/>
      <c r="I28" s="1027"/>
      <c r="J28" s="1027"/>
      <c r="K28" s="1027"/>
      <c r="L28" s="1027"/>
    </row>
    <row r="29" spans="1:21" ht="20.100000000000001" customHeight="1">
      <c r="A29" s="1036"/>
      <c r="B29" s="1027"/>
      <c r="C29" s="1029"/>
      <c r="D29" s="1283">
        <v>5</v>
      </c>
      <c r="E29" s="1288" t="s">
        <v>1756</v>
      </c>
      <c r="F29" s="1027"/>
      <c r="G29" s="1027"/>
      <c r="H29" s="1027"/>
      <c r="I29" s="1027"/>
      <c r="J29" s="1027"/>
      <c r="K29" s="1027"/>
      <c r="L29" s="1027"/>
    </row>
    <row r="30" spans="1:21" ht="20.100000000000001" customHeight="1">
      <c r="A30" s="1036"/>
      <c r="B30" s="1027"/>
      <c r="D30" s="1095"/>
      <c r="E30" s="1027"/>
      <c r="F30" s="1027"/>
      <c r="G30" s="1027"/>
      <c r="H30" s="1027"/>
      <c r="I30" s="1027"/>
      <c r="J30" s="1027"/>
      <c r="K30" s="1027"/>
      <c r="L30" s="1027"/>
    </row>
    <row r="31" spans="1:21" ht="20.100000000000001" customHeight="1">
      <c r="A31" s="1036"/>
      <c r="B31" s="1027"/>
      <c r="D31" s="1095"/>
      <c r="E31" s="1027"/>
      <c r="F31" s="1027"/>
      <c r="G31" s="1027"/>
      <c r="H31" s="1027"/>
      <c r="I31" s="1027"/>
      <c r="J31" s="1027"/>
      <c r="K31" s="1027"/>
      <c r="L31" s="1027"/>
    </row>
    <row r="32" spans="1:21" ht="20.100000000000001" customHeight="1">
      <c r="A32" s="1036"/>
      <c r="B32" s="1027"/>
      <c r="C32" s="1029"/>
      <c r="D32" s="1480" t="s">
        <v>1824</v>
      </c>
      <c r="E32" s="961"/>
      <c r="F32" s="1027"/>
      <c r="G32" s="1027"/>
      <c r="H32" s="1027"/>
      <c r="J32" s="1027"/>
      <c r="K32" s="1027"/>
      <c r="L32" s="1027"/>
    </row>
    <row r="33" spans="1:16" ht="20.100000000000001" customHeight="1">
      <c r="A33" s="1036"/>
      <c r="B33" s="1027"/>
      <c r="C33" s="1029"/>
      <c r="D33" s="1101" t="s">
        <v>1757</v>
      </c>
      <c r="E33" s="961"/>
      <c r="F33" s="1027"/>
      <c r="G33" s="1027"/>
      <c r="H33" s="1027"/>
      <c r="I33" s="1027"/>
      <c r="J33" s="1027"/>
      <c r="K33" s="1027"/>
      <c r="L33" s="1027"/>
    </row>
    <row r="34" spans="1:16" ht="20.100000000000001" customHeight="1">
      <c r="A34" s="1036"/>
      <c r="B34" s="1027"/>
      <c r="D34" s="1102"/>
      <c r="E34" s="1027"/>
      <c r="F34" s="1027"/>
      <c r="G34" s="1027"/>
      <c r="H34" s="1027"/>
      <c r="I34" s="1027"/>
      <c r="J34" s="1027"/>
      <c r="K34" s="1027"/>
      <c r="L34" s="1027"/>
    </row>
    <row r="35" spans="1:16" ht="20.100000000000001" customHeight="1">
      <c r="A35" s="1036"/>
      <c r="B35" s="1027"/>
      <c r="D35" s="1102"/>
      <c r="E35" s="961"/>
      <c r="F35" s="1027"/>
      <c r="G35" s="1027"/>
      <c r="H35" s="1027"/>
      <c r="I35" s="1027"/>
      <c r="J35" s="1027"/>
      <c r="K35" s="1027"/>
      <c r="L35" s="1027"/>
    </row>
    <row r="36" spans="1:16" ht="20.100000000000001" customHeight="1">
      <c r="A36" s="1036"/>
      <c r="B36" s="1027"/>
      <c r="C36" s="1027"/>
      <c r="D36" s="1103"/>
      <c r="E36" s="961"/>
      <c r="F36" s="1027"/>
      <c r="G36" s="1027"/>
      <c r="H36" s="1027"/>
      <c r="I36" s="1027"/>
      <c r="J36" s="1027"/>
      <c r="K36" s="1027"/>
      <c r="L36" s="1027"/>
    </row>
    <row r="37" spans="1:16" ht="20.100000000000001" customHeight="1">
      <c r="A37" s="1036"/>
      <c r="B37" s="1027"/>
      <c r="C37" s="1027"/>
      <c r="D37" s="1035"/>
      <c r="E37" s="1027"/>
      <c r="F37" s="1027"/>
      <c r="G37" s="1027"/>
      <c r="H37" s="1027"/>
      <c r="I37" s="1027"/>
      <c r="J37" s="1027"/>
      <c r="K37" s="1027"/>
      <c r="L37" s="1027"/>
    </row>
    <row r="38" spans="1:16" ht="20.100000000000001" customHeight="1">
      <c r="A38" s="1036"/>
      <c r="B38" s="1027"/>
      <c r="C38" s="1027"/>
      <c r="D38" s="1035"/>
      <c r="E38" s="1027"/>
      <c r="F38" s="1027"/>
      <c r="G38" s="1027"/>
      <c r="H38" s="1027"/>
      <c r="I38" s="1027"/>
      <c r="J38" s="1027"/>
      <c r="K38" s="1027"/>
      <c r="L38" s="1027"/>
    </row>
    <row r="39" spans="1:16">
      <c r="A39" s="1042"/>
      <c r="D39" s="1045"/>
    </row>
    <row r="40" spans="1:16">
      <c r="A40" s="1042"/>
      <c r="D40" s="1045"/>
    </row>
    <row r="41" spans="1:16">
      <c r="A41" s="1042"/>
    </row>
    <row r="42" spans="1:16">
      <c r="A42" s="1042"/>
      <c r="G42" s="1046"/>
      <c r="H42" s="1046"/>
      <c r="I42" s="1047"/>
      <c r="J42" s="1047"/>
      <c r="K42" s="1047"/>
      <c r="L42" s="1047"/>
      <c r="M42" s="1047"/>
      <c r="N42" s="1047"/>
      <c r="O42" s="1047"/>
      <c r="P42" s="1047"/>
    </row>
    <row r="43" spans="1:16">
      <c r="A43" s="1042"/>
    </row>
    <row r="44" spans="1:16">
      <c r="A44" s="1042"/>
    </row>
    <row r="45" spans="1:16">
      <c r="A45" s="1042"/>
    </row>
    <row r="46" spans="1:16">
      <c r="A46" s="1042"/>
    </row>
    <row r="47" spans="1:16">
      <c r="A47" s="1042"/>
    </row>
    <row r="48" spans="1:16">
      <c r="A48" s="1042"/>
    </row>
    <row r="49" spans="1:1">
      <c r="A49" s="1042"/>
    </row>
    <row r="50" spans="1:1">
      <c r="A50" s="1042"/>
    </row>
    <row r="51" spans="1:1">
      <c r="A51" s="1042"/>
    </row>
    <row r="52" spans="1:1">
      <c r="A52" s="1042"/>
    </row>
    <row r="53" spans="1:1">
      <c r="A53" s="1042"/>
    </row>
    <row r="54" spans="1:1">
      <c r="A54" s="1042"/>
    </row>
    <row r="55" spans="1:1">
      <c r="A55" s="1042"/>
    </row>
    <row r="56" spans="1:1">
      <c r="A56" s="1042"/>
    </row>
    <row r="57" spans="1:1">
      <c r="A57" s="1042"/>
    </row>
    <row r="58" spans="1:1">
      <c r="A58" s="1042"/>
    </row>
    <row r="59" spans="1:1">
      <c r="A59" s="1042"/>
    </row>
  </sheetData>
  <mergeCells count="16">
    <mergeCell ref="J6:L6"/>
    <mergeCell ref="N12:Q12"/>
    <mergeCell ref="R12:U12"/>
    <mergeCell ref="N13:Q13"/>
    <mergeCell ref="R13:U13"/>
    <mergeCell ref="N14:P14"/>
    <mergeCell ref="R14:T14"/>
    <mergeCell ref="E22:G22"/>
    <mergeCell ref="E23:G23"/>
    <mergeCell ref="N15:P15"/>
    <mergeCell ref="R15:T15"/>
    <mergeCell ref="U15:U17"/>
    <mergeCell ref="N16:P16"/>
    <mergeCell ref="R16:T16"/>
    <mergeCell ref="A17:L17"/>
    <mergeCell ref="R17:T17"/>
  </mergeCells>
  <phoneticPr fontId="13"/>
  <pageMargins left="0.98425196850393704" right="0.78740157480314965" top="0.59055118110236227" bottom="0.78740157480314965" header="0.51181102362204722" footer="0.51181102362204722"/>
  <pageSetup paperSize="9" orientation="portrait" blackAndWhite="1" horizontalDpi="4294967292"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AJ36"/>
  <sheetViews>
    <sheetView view="pageBreakPreview" zoomScale="70" zoomScaleNormal="100" zoomScaleSheetLayoutView="70" workbookViewId="0">
      <selection activeCell="R4" sqref="R4"/>
    </sheetView>
  </sheetViews>
  <sheetFormatPr defaultRowHeight="13.5"/>
  <cols>
    <col min="1" max="1" width="2.75" style="1483" customWidth="1"/>
    <col min="2" max="2" width="3.75" style="1483" customWidth="1"/>
    <col min="3" max="3" width="3.25" style="1483" bestFit="1" customWidth="1"/>
    <col min="4" max="4" width="3.75" style="1483" customWidth="1"/>
    <col min="5" max="5" width="3.25" style="1483" bestFit="1" customWidth="1"/>
    <col min="6" max="6" width="3.75" style="1483" customWidth="1"/>
    <col min="7" max="7" width="3.375" style="1483" customWidth="1"/>
    <col min="8" max="8" width="20.25" style="1483" customWidth="1"/>
    <col min="9" max="9" width="12.5" style="1483" customWidth="1"/>
    <col min="10" max="10" width="3.625" style="1483" customWidth="1"/>
    <col min="11" max="11" width="12.5" style="1483" customWidth="1"/>
    <col min="12" max="12" width="3.625" style="1483" customWidth="1"/>
    <col min="13" max="13" width="12.5" style="1483" customWidth="1"/>
    <col min="14" max="14" width="3.625" style="1483" customWidth="1"/>
    <col min="15" max="15" width="12.5" style="1483" customWidth="1"/>
    <col min="16" max="16" width="3.625" style="1483" customWidth="1"/>
    <col min="17" max="17" width="12.5" style="1483" customWidth="1"/>
    <col min="18" max="18" width="3.625" style="1483" customWidth="1"/>
    <col min="19" max="19" width="12.5" style="1483" customWidth="1"/>
    <col min="20" max="20" width="3.625" style="1483" customWidth="1"/>
    <col min="21" max="21" width="12.5" style="1483" customWidth="1"/>
    <col min="22" max="22" width="3.625" style="1483" customWidth="1"/>
    <col min="23" max="23" width="12.5" style="1483" customWidth="1"/>
    <col min="24" max="24" width="3.625" style="1483" customWidth="1"/>
    <col min="25" max="25" width="12.5" style="1483" customWidth="1"/>
    <col min="26" max="26" width="3.625" style="1483" customWidth="1"/>
    <col min="27" max="27" width="12.5" style="1483" customWidth="1"/>
    <col min="28" max="28" width="3.625" style="1483" customWidth="1"/>
    <col min="29" max="29" width="12.5" style="1483" customWidth="1"/>
    <col min="30" max="30" width="3.625" style="1483" customWidth="1"/>
    <col min="31" max="31" width="2.75" style="1483" customWidth="1"/>
    <col min="32" max="34" width="9" style="1483"/>
    <col min="35" max="35" width="20.25" style="1483" customWidth="1"/>
    <col min="36" max="16384" width="9" style="1483"/>
  </cols>
  <sheetData>
    <row r="1" spans="1:36" ht="17.45" customHeight="1">
      <c r="A1" s="1482"/>
      <c r="B1" s="3016" t="s">
        <v>1347</v>
      </c>
      <c r="C1" s="3016"/>
      <c r="D1" s="3016"/>
      <c r="E1" s="3016"/>
      <c r="F1" s="3016"/>
      <c r="G1" s="3016"/>
      <c r="H1" s="3016"/>
      <c r="I1" s="3016"/>
      <c r="J1" s="3016"/>
      <c r="K1" s="3016"/>
      <c r="L1" s="3016"/>
      <c r="M1" s="3016"/>
      <c r="N1" s="3016"/>
      <c r="O1" s="3016"/>
      <c r="P1" s="3016"/>
      <c r="Q1" s="3016"/>
      <c r="R1" s="3016"/>
      <c r="S1" s="3016"/>
      <c r="T1" s="3016"/>
      <c r="U1" s="3016"/>
      <c r="V1" s="3016"/>
      <c r="W1" s="3016"/>
      <c r="X1" s="3016"/>
      <c r="Y1" s="3016"/>
      <c r="Z1" s="3016"/>
      <c r="AA1" s="3016"/>
      <c r="AB1" s="3016"/>
      <c r="AC1" s="3016"/>
      <c r="AD1" s="3016"/>
    </row>
    <row r="2" spans="1:36" ht="17.45" customHeight="1">
      <c r="A2" s="1482"/>
      <c r="B2" s="1484"/>
      <c r="C2" s="1482"/>
      <c r="D2" s="1482"/>
      <c r="E2" s="1482"/>
      <c r="F2" s="1482"/>
      <c r="G2" s="1482"/>
      <c r="H2" s="1482"/>
      <c r="I2" s="1482"/>
      <c r="J2" s="1482"/>
      <c r="K2" s="1482"/>
      <c r="L2" s="1482"/>
      <c r="M2" s="1482"/>
      <c r="N2" s="1482"/>
      <c r="O2" s="1482"/>
      <c r="P2" s="1482"/>
      <c r="Q2" s="1482"/>
      <c r="R2" s="1482"/>
      <c r="S2" s="1482"/>
      <c r="T2" s="1482"/>
      <c r="U2" s="1482"/>
      <c r="V2" s="1482"/>
      <c r="W2" s="1482"/>
      <c r="X2" s="1482"/>
      <c r="Y2" s="1485"/>
      <c r="Z2" s="1485"/>
      <c r="AA2" s="3017"/>
      <c r="AB2" s="3017"/>
      <c r="AC2" s="3017"/>
      <c r="AD2" s="3017"/>
    </row>
    <row r="3" spans="1:36" ht="17.45" customHeight="1">
      <c r="A3" s="1482"/>
      <c r="B3" s="3018" t="s">
        <v>685</v>
      </c>
      <c r="C3" s="3018"/>
      <c r="D3" s="3018"/>
      <c r="E3" s="3018"/>
      <c r="F3" s="3019" t="str">
        <f>入力シート!D6</f>
        <v>○○流域下水道事業</v>
      </c>
      <c r="G3" s="3020"/>
      <c r="H3" s="3020"/>
      <c r="I3" s="3020"/>
      <c r="J3" s="3020"/>
      <c r="K3" s="3020"/>
      <c r="L3" s="3020"/>
      <c r="M3" s="3020"/>
      <c r="N3" s="3020"/>
      <c r="O3" s="3020"/>
      <c r="P3" s="3021"/>
      <c r="Q3" s="1482"/>
      <c r="R3" s="3008" t="s">
        <v>1890</v>
      </c>
      <c r="S3" s="3010"/>
      <c r="T3" s="3014"/>
      <c r="U3" s="3019" t="str">
        <f>入力シート!D14</f>
        <v>株式会社□□製作所</v>
      </c>
      <c r="V3" s="3020"/>
      <c r="W3" s="3020"/>
      <c r="X3" s="3020"/>
      <c r="Y3" s="3020"/>
      <c r="Z3" s="3020"/>
      <c r="AA3" s="3020"/>
      <c r="AB3" s="3020"/>
      <c r="AC3" s="3020"/>
      <c r="AD3" s="1486"/>
    </row>
    <row r="4" spans="1:36" ht="17.45" customHeight="1">
      <c r="A4" s="1482"/>
      <c r="B4" s="3018"/>
      <c r="C4" s="3018"/>
      <c r="D4" s="3018"/>
      <c r="E4" s="3018"/>
      <c r="F4" s="3022" t="str">
        <f>入力シート!D7</f>
        <v>☆☆機械設備工事</v>
      </c>
      <c r="G4" s="3023"/>
      <c r="H4" s="3023"/>
      <c r="I4" s="3023"/>
      <c r="J4" s="3023"/>
      <c r="K4" s="3023"/>
      <c r="L4" s="3023"/>
      <c r="M4" s="3023"/>
      <c r="N4" s="3023"/>
      <c r="O4" s="3023"/>
      <c r="P4" s="3024"/>
      <c r="Q4" s="1482"/>
      <c r="R4" s="1487"/>
      <c r="S4" s="1488" t="s">
        <v>1346</v>
      </c>
      <c r="T4" s="1489"/>
      <c r="U4" s="3025" t="str">
        <f>入力シート!D16</f>
        <v>福岡県大野城市白木原＊丁目＊番地＊号</v>
      </c>
      <c r="V4" s="3026"/>
      <c r="W4" s="3026"/>
      <c r="X4" s="3026"/>
      <c r="Y4" s="3026"/>
      <c r="Z4" s="3026"/>
      <c r="AA4" s="3026"/>
      <c r="AB4" s="3026"/>
      <c r="AC4" s="3026"/>
      <c r="AD4" s="1489"/>
    </row>
    <row r="5" spans="1:36" ht="17.45" customHeight="1">
      <c r="A5" s="1482"/>
      <c r="B5" s="3018" t="s">
        <v>290</v>
      </c>
      <c r="C5" s="3018"/>
      <c r="D5" s="3018"/>
      <c r="E5" s="3018"/>
      <c r="F5" s="3019" t="str">
        <f>入力シート!D8</f>
        <v>○○川浄化センター（□□ポンプ場）</v>
      </c>
      <c r="G5" s="3020"/>
      <c r="H5" s="3020"/>
      <c r="I5" s="3020"/>
      <c r="J5" s="3020"/>
      <c r="K5" s="3020"/>
      <c r="L5" s="3020"/>
      <c r="M5" s="3020"/>
      <c r="N5" s="3020"/>
      <c r="O5" s="3020"/>
      <c r="P5" s="3021"/>
      <c r="Q5" s="1482"/>
      <c r="R5" s="1487"/>
      <c r="S5" s="1488" t="s">
        <v>1345</v>
      </c>
      <c r="T5" s="1489"/>
      <c r="U5" s="3025" t="str">
        <f>入力シート!D18</f>
        <v>代表取締役　福岡　太郎</v>
      </c>
      <c r="V5" s="3026"/>
      <c r="W5" s="3026"/>
      <c r="X5" s="3026"/>
      <c r="Y5" s="3026"/>
      <c r="Z5" s="3026"/>
      <c r="AA5" s="3026"/>
      <c r="AB5" s="3026"/>
      <c r="AC5" s="3026"/>
      <c r="AD5" s="1490"/>
    </row>
    <row r="6" spans="1:36" ht="17.45" customHeight="1">
      <c r="A6" s="1482"/>
      <c r="B6" s="3018"/>
      <c r="C6" s="3018"/>
      <c r="D6" s="3018"/>
      <c r="E6" s="3018"/>
      <c r="F6" s="3022"/>
      <c r="G6" s="3023"/>
      <c r="H6" s="3023"/>
      <c r="I6" s="3023"/>
      <c r="J6" s="3023"/>
      <c r="K6" s="3023"/>
      <c r="L6" s="3023"/>
      <c r="M6" s="3023"/>
      <c r="N6" s="3023"/>
      <c r="O6" s="3023"/>
      <c r="P6" s="3024"/>
      <c r="Q6" s="1482"/>
      <c r="R6" s="1491"/>
      <c r="S6" s="1492" t="s">
        <v>590</v>
      </c>
      <c r="T6" s="1493"/>
      <c r="U6" s="3022" t="str">
        <f>入力シート!D17</f>
        <v>012-345-6789</v>
      </c>
      <c r="V6" s="3023"/>
      <c r="W6" s="3023"/>
      <c r="X6" s="3023"/>
      <c r="Y6" s="3023"/>
      <c r="Z6" s="3023"/>
      <c r="AA6" s="3023"/>
      <c r="AB6" s="3023"/>
      <c r="AC6" s="3023"/>
      <c r="AD6" s="1493"/>
    </row>
    <row r="7" spans="1:36" ht="17.45" customHeight="1">
      <c r="A7" s="1482"/>
      <c r="B7" s="3018" t="s">
        <v>561</v>
      </c>
      <c r="C7" s="3018"/>
      <c r="D7" s="3018"/>
      <c r="E7" s="3018"/>
      <c r="F7" s="1494"/>
      <c r="G7" s="3033">
        <f>入力シート!D9</f>
        <v>45018</v>
      </c>
      <c r="H7" s="3033"/>
      <c r="I7" s="3031"/>
      <c r="J7" s="3031"/>
      <c r="K7" s="1495" t="s">
        <v>1344</v>
      </c>
      <c r="L7" s="3033">
        <f>入力シート!D10</f>
        <v>45731</v>
      </c>
      <c r="M7" s="3034"/>
      <c r="N7" s="3034"/>
      <c r="O7" s="1496"/>
      <c r="P7" s="1280"/>
      <c r="Q7" s="1482"/>
      <c r="R7" s="3012" t="s">
        <v>1343</v>
      </c>
      <c r="S7" s="3031"/>
      <c r="T7" s="3013"/>
      <c r="U7" s="3035">
        <f>ROUNDDOWN(入力シート!D12,-3)/1000</f>
        <v>123456</v>
      </c>
      <c r="V7" s="3036"/>
      <c r="W7" s="3031" t="s">
        <v>1342</v>
      </c>
      <c r="X7" s="3013"/>
      <c r="Y7" s="3012" t="s">
        <v>155</v>
      </c>
      <c r="Z7" s="3013"/>
      <c r="AA7" s="3005" t="str">
        <f>IF(入力シート!$B$19="〇",入力シート!$D$19,IF(入力シート!$B$28="〇",入力シート!$D$28,""))</f>
        <v>福岡　次郎</v>
      </c>
      <c r="AB7" s="3006"/>
      <c r="AC7" s="3006"/>
      <c r="AD7" s="3007"/>
      <c r="AH7" s="800" t="s">
        <v>1330</v>
      </c>
      <c r="AI7" s="799"/>
    </row>
    <row r="8" spans="1:36" ht="28.15" customHeight="1">
      <c r="A8" s="1482"/>
      <c r="B8" s="1482"/>
      <c r="C8" s="1482"/>
      <c r="D8" s="1482"/>
      <c r="E8" s="1482"/>
      <c r="F8" s="1482"/>
      <c r="G8" s="1482"/>
      <c r="H8" s="1482"/>
      <c r="I8" s="1482"/>
      <c r="J8" s="1482"/>
      <c r="K8" s="1482"/>
      <c r="L8" s="1482"/>
      <c r="M8" s="1482"/>
      <c r="N8" s="1482"/>
      <c r="O8" s="1482"/>
      <c r="P8" s="1482"/>
      <c r="Q8" s="1482"/>
      <c r="R8" s="1482"/>
      <c r="S8" s="1482"/>
      <c r="T8" s="1482"/>
      <c r="U8" s="1482"/>
      <c r="V8" s="1482"/>
      <c r="W8" s="1482"/>
      <c r="X8" s="1482"/>
      <c r="Y8" s="1482"/>
      <c r="Z8" s="1482"/>
      <c r="AA8" s="1482"/>
      <c r="AB8" s="1482"/>
      <c r="AC8" s="1482"/>
      <c r="AD8" s="1482"/>
      <c r="AH8" s="801"/>
      <c r="AI8" s="803"/>
      <c r="AJ8" s="1497"/>
    </row>
    <row r="9" spans="1:36" ht="28.15" customHeight="1" thickBot="1">
      <c r="A9" s="1482"/>
      <c r="B9" s="3032" t="s">
        <v>686</v>
      </c>
      <c r="C9" s="3032"/>
      <c r="D9" s="3032"/>
      <c r="E9" s="3032"/>
      <c r="F9" s="3032"/>
      <c r="G9" s="3032"/>
      <c r="H9" s="1481" t="s">
        <v>1354</v>
      </c>
      <c r="I9" s="3027" t="s">
        <v>241</v>
      </c>
      <c r="J9" s="3027"/>
      <c r="K9" s="3027"/>
      <c r="L9" s="3027"/>
      <c r="M9" s="3027"/>
      <c r="N9" s="3027"/>
      <c r="O9" s="3027"/>
      <c r="P9" s="3027"/>
      <c r="Q9" s="3027"/>
      <c r="R9" s="3027"/>
      <c r="S9" s="3027"/>
      <c r="T9" s="3027"/>
      <c r="U9" s="3027"/>
      <c r="V9" s="3027"/>
      <c r="W9" s="3027"/>
      <c r="X9" s="3027"/>
      <c r="Y9" s="3027"/>
      <c r="Z9" s="3027"/>
      <c r="AA9" s="3027"/>
      <c r="AB9" s="3027"/>
      <c r="AC9" s="3027"/>
      <c r="AD9" s="3027"/>
      <c r="AH9" s="801" t="s">
        <v>351</v>
      </c>
      <c r="AI9" s="803" t="s">
        <v>1331</v>
      </c>
      <c r="AJ9" s="1498">
        <v>1</v>
      </c>
    </row>
    <row r="10" spans="1:36" ht="28.15" customHeight="1" thickTop="1">
      <c r="A10" s="1482"/>
      <c r="B10" s="3040"/>
      <c r="C10" s="3041" t="s">
        <v>687</v>
      </c>
      <c r="D10" s="3041"/>
      <c r="E10" s="3041" t="s">
        <v>574</v>
      </c>
      <c r="F10" s="3041"/>
      <c r="G10" s="3042" t="s">
        <v>702</v>
      </c>
      <c r="H10" s="1367" t="s">
        <v>1348</v>
      </c>
      <c r="I10" s="3009"/>
      <c r="J10" s="3015"/>
      <c r="K10" s="3009"/>
      <c r="L10" s="3015"/>
      <c r="M10" s="3009"/>
      <c r="N10" s="3015"/>
      <c r="O10" s="3009"/>
      <c r="P10" s="3015"/>
      <c r="Q10" s="3009"/>
      <c r="R10" s="3015"/>
      <c r="S10" s="3009"/>
      <c r="T10" s="3015"/>
      <c r="U10" s="3009"/>
      <c r="V10" s="3015"/>
      <c r="W10" s="3009"/>
      <c r="X10" s="3015"/>
      <c r="Y10" s="3009"/>
      <c r="Z10" s="3015"/>
      <c r="AA10" s="3009"/>
      <c r="AB10" s="3015"/>
      <c r="AC10" s="3009"/>
      <c r="AD10" s="3015"/>
      <c r="AH10" s="801" t="s">
        <v>1332</v>
      </c>
      <c r="AI10" s="803" t="s">
        <v>1350</v>
      </c>
      <c r="AJ10" s="1499">
        <v>1.48</v>
      </c>
    </row>
    <row r="11" spans="1:36" ht="28.15" customHeight="1">
      <c r="A11" s="1482"/>
      <c r="B11" s="3009"/>
      <c r="C11" s="3011"/>
      <c r="D11" s="3011"/>
      <c r="E11" s="3011"/>
      <c r="F11" s="3011"/>
      <c r="G11" s="3015"/>
      <c r="H11" s="1278" t="s">
        <v>1349</v>
      </c>
      <c r="I11" s="1279"/>
      <c r="J11" s="1280"/>
      <c r="K11" s="1279"/>
      <c r="L11" s="1280"/>
      <c r="M11" s="1279"/>
      <c r="N11" s="1280"/>
      <c r="O11" s="1279"/>
      <c r="P11" s="1280"/>
      <c r="Q11" s="1279"/>
      <c r="R11" s="1280"/>
      <c r="S11" s="1279"/>
      <c r="T11" s="1280"/>
      <c r="U11" s="1279"/>
      <c r="V11" s="1280"/>
      <c r="W11" s="1279"/>
      <c r="X11" s="1280"/>
      <c r="Y11" s="1279"/>
      <c r="Z11" s="1280"/>
      <c r="AA11" s="1279"/>
      <c r="AB11" s="1280"/>
      <c r="AC11" s="1279"/>
      <c r="AD11" s="1280"/>
      <c r="AH11" s="801" t="s">
        <v>350</v>
      </c>
      <c r="AI11" s="803" t="s">
        <v>1351</v>
      </c>
      <c r="AJ11" s="1498">
        <v>1.48</v>
      </c>
    </row>
    <row r="12" spans="1:36" ht="27.75" customHeight="1">
      <c r="A12" s="1482"/>
      <c r="B12" s="3008"/>
      <c r="C12" s="3010" t="s">
        <v>687</v>
      </c>
      <c r="D12" s="3010"/>
      <c r="E12" s="3010" t="s">
        <v>574</v>
      </c>
      <c r="F12" s="3010"/>
      <c r="G12" s="3014" t="s">
        <v>702</v>
      </c>
      <c r="H12" s="1278" t="s">
        <v>1348</v>
      </c>
      <c r="I12" s="3012"/>
      <c r="J12" s="3013"/>
      <c r="K12" s="3012"/>
      <c r="L12" s="3013"/>
      <c r="M12" s="3012"/>
      <c r="N12" s="3013"/>
      <c r="O12" s="3012"/>
      <c r="P12" s="3013"/>
      <c r="Q12" s="3012"/>
      <c r="R12" s="3013"/>
      <c r="S12" s="3012"/>
      <c r="T12" s="3013"/>
      <c r="U12" s="3012"/>
      <c r="V12" s="3013"/>
      <c r="W12" s="3012"/>
      <c r="X12" s="3013"/>
      <c r="Y12" s="3012"/>
      <c r="Z12" s="3013"/>
      <c r="AA12" s="3012"/>
      <c r="AB12" s="3013"/>
      <c r="AC12" s="3012"/>
      <c r="AD12" s="3013"/>
      <c r="AH12" s="799"/>
      <c r="AI12" s="803" t="s">
        <v>249</v>
      </c>
      <c r="AJ12" s="1499">
        <v>0.55000000000000004</v>
      </c>
    </row>
    <row r="13" spans="1:36" ht="28.15" customHeight="1">
      <c r="A13" s="1482"/>
      <c r="B13" s="3009"/>
      <c r="C13" s="3011"/>
      <c r="D13" s="3011"/>
      <c r="E13" s="3011"/>
      <c r="F13" s="3011"/>
      <c r="G13" s="3015"/>
      <c r="H13" s="1278" t="s">
        <v>1349</v>
      </c>
      <c r="I13" s="1279"/>
      <c r="J13" s="1280"/>
      <c r="K13" s="1279"/>
      <c r="L13" s="1280"/>
      <c r="M13" s="1279"/>
      <c r="N13" s="1280"/>
      <c r="O13" s="1279"/>
      <c r="P13" s="1280"/>
      <c r="Q13" s="1279"/>
      <c r="R13" s="1280"/>
      <c r="S13" s="1279"/>
      <c r="T13" s="1280"/>
      <c r="U13" s="1279"/>
      <c r="V13" s="1280"/>
      <c r="W13" s="1279"/>
      <c r="X13" s="1280"/>
      <c r="Y13" s="1279"/>
      <c r="Z13" s="1280"/>
      <c r="AA13" s="1279"/>
      <c r="AB13" s="1280"/>
      <c r="AC13" s="1279"/>
      <c r="AD13" s="1280"/>
      <c r="AH13" s="799"/>
      <c r="AI13" s="803" t="s">
        <v>250</v>
      </c>
      <c r="AJ13" s="1498">
        <v>1.1299999999999999</v>
      </c>
    </row>
    <row r="14" spans="1:36" ht="28.15" customHeight="1">
      <c r="A14" s="1482"/>
      <c r="B14" s="3008"/>
      <c r="C14" s="3010" t="s">
        <v>687</v>
      </c>
      <c r="D14" s="3010"/>
      <c r="E14" s="3010" t="s">
        <v>574</v>
      </c>
      <c r="F14" s="3010"/>
      <c r="G14" s="3014" t="s">
        <v>702</v>
      </c>
      <c r="H14" s="1278" t="s">
        <v>1348</v>
      </c>
      <c r="I14" s="3012"/>
      <c r="J14" s="3013"/>
      <c r="K14" s="3012"/>
      <c r="L14" s="3013"/>
      <c r="M14" s="3012"/>
      <c r="N14" s="3013"/>
      <c r="O14" s="3012"/>
      <c r="P14" s="3013"/>
      <c r="Q14" s="3012"/>
      <c r="R14" s="3013"/>
      <c r="S14" s="3012"/>
      <c r="T14" s="3013"/>
      <c r="U14" s="3012"/>
      <c r="V14" s="3013"/>
      <c r="W14" s="3012"/>
      <c r="X14" s="3013"/>
      <c r="Y14" s="3012"/>
      <c r="Z14" s="3013"/>
      <c r="AA14" s="3012"/>
      <c r="AB14" s="3013"/>
      <c r="AC14" s="3012"/>
      <c r="AD14" s="3013"/>
      <c r="AH14" s="799"/>
      <c r="AI14" s="803" t="s">
        <v>1341</v>
      </c>
      <c r="AJ14" s="1500">
        <v>1</v>
      </c>
    </row>
    <row r="15" spans="1:36" ht="28.15" customHeight="1">
      <c r="A15" s="1482"/>
      <c r="B15" s="3009"/>
      <c r="C15" s="3011"/>
      <c r="D15" s="3011"/>
      <c r="E15" s="3011"/>
      <c r="F15" s="3011"/>
      <c r="G15" s="3015"/>
      <c r="H15" s="1278" t="s">
        <v>1349</v>
      </c>
      <c r="I15" s="1279"/>
      <c r="J15" s="1280"/>
      <c r="K15" s="1279"/>
      <c r="L15" s="1280"/>
      <c r="M15" s="1279"/>
      <c r="N15" s="1280"/>
      <c r="O15" s="1279"/>
      <c r="P15" s="1280"/>
      <c r="Q15" s="1279"/>
      <c r="R15" s="1280"/>
      <c r="S15" s="1279"/>
      <c r="T15" s="1280"/>
      <c r="U15" s="1279"/>
      <c r="V15" s="1280"/>
      <c r="W15" s="1279"/>
      <c r="X15" s="1280"/>
      <c r="Y15" s="1279"/>
      <c r="Z15" s="1280"/>
      <c r="AA15" s="1279"/>
      <c r="AB15" s="1280"/>
      <c r="AC15" s="1279"/>
      <c r="AD15" s="1280"/>
      <c r="AH15" s="799"/>
      <c r="AI15" s="803" t="s">
        <v>252</v>
      </c>
      <c r="AJ15" s="1498">
        <v>1</v>
      </c>
    </row>
    <row r="16" spans="1:36" ht="28.15" customHeight="1">
      <c r="A16" s="1482"/>
      <c r="B16" s="3008"/>
      <c r="C16" s="3010" t="s">
        <v>687</v>
      </c>
      <c r="D16" s="3010"/>
      <c r="E16" s="3010" t="s">
        <v>574</v>
      </c>
      <c r="F16" s="3010"/>
      <c r="G16" s="3014" t="s">
        <v>702</v>
      </c>
      <c r="H16" s="1278" t="s">
        <v>1348</v>
      </c>
      <c r="I16" s="3012"/>
      <c r="J16" s="3013"/>
      <c r="K16" s="3012"/>
      <c r="L16" s="3013"/>
      <c r="M16" s="3012"/>
      <c r="N16" s="3013"/>
      <c r="O16" s="3012"/>
      <c r="P16" s="3013"/>
      <c r="Q16" s="3012"/>
      <c r="R16" s="3013"/>
      <c r="S16" s="3012"/>
      <c r="T16" s="3013"/>
      <c r="U16" s="3012"/>
      <c r="V16" s="3013"/>
      <c r="W16" s="3012"/>
      <c r="X16" s="3013"/>
      <c r="Y16" s="3012"/>
      <c r="Z16" s="3013"/>
      <c r="AA16" s="3012"/>
      <c r="AB16" s="3013"/>
      <c r="AC16" s="3012"/>
      <c r="AD16" s="3013"/>
      <c r="AH16" s="799"/>
      <c r="AI16" s="803" t="s">
        <v>1340</v>
      </c>
      <c r="AJ16" s="1500">
        <v>0.35</v>
      </c>
    </row>
    <row r="17" spans="1:36" ht="28.15" customHeight="1">
      <c r="A17" s="1482"/>
      <c r="B17" s="3009"/>
      <c r="C17" s="3011"/>
      <c r="D17" s="3011"/>
      <c r="E17" s="3011"/>
      <c r="F17" s="3011"/>
      <c r="G17" s="3015"/>
      <c r="H17" s="1278" t="s">
        <v>1349</v>
      </c>
      <c r="I17" s="1279"/>
      <c r="J17" s="1280"/>
      <c r="K17" s="1279"/>
      <c r="L17" s="1280"/>
      <c r="M17" s="1279"/>
      <c r="N17" s="1280"/>
      <c r="O17" s="1279"/>
      <c r="P17" s="1280"/>
      <c r="Q17" s="1279"/>
      <c r="R17" s="1280"/>
      <c r="S17" s="1279"/>
      <c r="T17" s="1280"/>
      <c r="U17" s="1279"/>
      <c r="V17" s="1280"/>
      <c r="W17" s="1279"/>
      <c r="X17" s="1280"/>
      <c r="Y17" s="1279"/>
      <c r="Z17" s="1280"/>
      <c r="AA17" s="1279"/>
      <c r="AB17" s="1280"/>
      <c r="AC17" s="1279"/>
      <c r="AD17" s="1280"/>
      <c r="AH17" s="799"/>
      <c r="AI17" s="803" t="s">
        <v>1339</v>
      </c>
      <c r="AJ17" s="1498">
        <v>1.1000000000000001</v>
      </c>
    </row>
    <row r="18" spans="1:36" ht="28.15" customHeight="1">
      <c r="A18" s="1482"/>
      <c r="B18" s="3008"/>
      <c r="C18" s="3010" t="s">
        <v>687</v>
      </c>
      <c r="D18" s="3010"/>
      <c r="E18" s="3010" t="s">
        <v>574</v>
      </c>
      <c r="F18" s="3010"/>
      <c r="G18" s="3014" t="s">
        <v>702</v>
      </c>
      <c r="H18" s="1278" t="s">
        <v>1348</v>
      </c>
      <c r="I18" s="3012"/>
      <c r="J18" s="3013"/>
      <c r="K18" s="3012"/>
      <c r="L18" s="3013"/>
      <c r="M18" s="3012"/>
      <c r="N18" s="3013"/>
      <c r="O18" s="3012"/>
      <c r="P18" s="3013"/>
      <c r="Q18" s="3012"/>
      <c r="R18" s="3013"/>
      <c r="S18" s="3012"/>
      <c r="T18" s="3013"/>
      <c r="U18" s="3012"/>
      <c r="V18" s="3013"/>
      <c r="W18" s="3012"/>
      <c r="X18" s="3013"/>
      <c r="Y18" s="3012"/>
      <c r="Z18" s="3013"/>
      <c r="AA18" s="3012"/>
      <c r="AB18" s="3013"/>
      <c r="AC18" s="3012"/>
      <c r="AD18" s="3013"/>
      <c r="AH18" s="799"/>
      <c r="AI18" s="803" t="s">
        <v>1338</v>
      </c>
      <c r="AJ18" s="1501">
        <v>2.35</v>
      </c>
    </row>
    <row r="19" spans="1:36" ht="28.15" customHeight="1">
      <c r="A19" s="1482"/>
      <c r="B19" s="3009"/>
      <c r="C19" s="3011"/>
      <c r="D19" s="3011"/>
      <c r="E19" s="3011"/>
      <c r="F19" s="3011"/>
      <c r="G19" s="3015"/>
      <c r="H19" s="1278" t="s">
        <v>1349</v>
      </c>
      <c r="I19" s="1279"/>
      <c r="J19" s="1280"/>
      <c r="K19" s="1279"/>
      <c r="L19" s="1280"/>
      <c r="M19" s="1279"/>
      <c r="N19" s="1280"/>
      <c r="O19" s="1279"/>
      <c r="P19" s="1280"/>
      <c r="Q19" s="1279"/>
      <c r="R19" s="1280"/>
      <c r="S19" s="1279"/>
      <c r="T19" s="1280"/>
      <c r="U19" s="1279"/>
      <c r="V19" s="1280"/>
      <c r="W19" s="1279"/>
      <c r="X19" s="1280"/>
      <c r="Y19" s="1279"/>
      <c r="Z19" s="1280"/>
      <c r="AA19" s="1279"/>
      <c r="AB19" s="1280"/>
      <c r="AC19" s="1279"/>
      <c r="AD19" s="1280"/>
      <c r="AH19" s="799"/>
      <c r="AI19" s="803" t="s">
        <v>1337</v>
      </c>
      <c r="AJ19" s="1501">
        <v>0.3</v>
      </c>
    </row>
    <row r="20" spans="1:36" ht="28.15" customHeight="1">
      <c r="A20" s="1482"/>
      <c r="B20" s="3008"/>
      <c r="C20" s="3010" t="s">
        <v>687</v>
      </c>
      <c r="D20" s="3010"/>
      <c r="E20" s="3010" t="s">
        <v>574</v>
      </c>
      <c r="F20" s="3010"/>
      <c r="G20" s="3014" t="s">
        <v>702</v>
      </c>
      <c r="H20" s="1278" t="s">
        <v>1348</v>
      </c>
      <c r="I20" s="3012"/>
      <c r="J20" s="3013"/>
      <c r="K20" s="3012"/>
      <c r="L20" s="3013"/>
      <c r="M20" s="3012"/>
      <c r="N20" s="3013"/>
      <c r="O20" s="3012"/>
      <c r="P20" s="3013"/>
      <c r="Q20" s="3012"/>
      <c r="R20" s="3013"/>
      <c r="S20" s="3012"/>
      <c r="T20" s="3013"/>
      <c r="U20" s="3012"/>
      <c r="V20" s="3013"/>
      <c r="W20" s="3012"/>
      <c r="X20" s="3013"/>
      <c r="Y20" s="3012"/>
      <c r="Z20" s="3013"/>
      <c r="AA20" s="3012"/>
      <c r="AB20" s="3013"/>
      <c r="AC20" s="3012"/>
      <c r="AD20" s="3013"/>
      <c r="AH20" s="799"/>
      <c r="AI20" s="802"/>
    </row>
    <row r="21" spans="1:36" ht="28.15" customHeight="1">
      <c r="A21" s="1482"/>
      <c r="B21" s="3009"/>
      <c r="C21" s="3011"/>
      <c r="D21" s="3011"/>
      <c r="E21" s="3011"/>
      <c r="F21" s="3011"/>
      <c r="G21" s="3015"/>
      <c r="H21" s="1278" t="s">
        <v>1349</v>
      </c>
      <c r="I21" s="1279"/>
      <c r="J21" s="1280"/>
      <c r="K21" s="1279"/>
      <c r="L21" s="1280"/>
      <c r="M21" s="1279"/>
      <c r="N21" s="1280"/>
      <c r="O21" s="1279"/>
      <c r="P21" s="1280"/>
      <c r="Q21" s="1279"/>
      <c r="R21" s="1280"/>
      <c r="S21" s="1279"/>
      <c r="T21" s="1280"/>
      <c r="U21" s="1279"/>
      <c r="V21" s="1280"/>
      <c r="W21" s="1279"/>
      <c r="X21" s="1280"/>
      <c r="Y21" s="1279"/>
      <c r="Z21" s="1280"/>
      <c r="AA21" s="1279"/>
      <c r="AB21" s="1280"/>
      <c r="AC21" s="1279"/>
      <c r="AD21" s="1280"/>
      <c r="AH21" s="799"/>
      <c r="AI21" s="802"/>
    </row>
    <row r="22" spans="1:36" ht="28.15" customHeight="1">
      <c r="A22" s="1482"/>
      <c r="B22" s="3008"/>
      <c r="C22" s="3010" t="s">
        <v>687</v>
      </c>
      <c r="D22" s="3010"/>
      <c r="E22" s="3010" t="s">
        <v>574</v>
      </c>
      <c r="F22" s="3010"/>
      <c r="G22" s="3014" t="s">
        <v>702</v>
      </c>
      <c r="H22" s="1278" t="s">
        <v>1348</v>
      </c>
      <c r="I22" s="3012"/>
      <c r="J22" s="3013"/>
      <c r="K22" s="3012"/>
      <c r="L22" s="3013"/>
      <c r="M22" s="3012"/>
      <c r="N22" s="3013"/>
      <c r="O22" s="3012"/>
      <c r="P22" s="3013"/>
      <c r="Q22" s="3012"/>
      <c r="R22" s="3013"/>
      <c r="S22" s="3012"/>
      <c r="T22" s="3013"/>
      <c r="U22" s="3012"/>
      <c r="V22" s="3013"/>
      <c r="W22" s="3012"/>
      <c r="X22" s="3013"/>
      <c r="Y22" s="3012"/>
      <c r="Z22" s="3013"/>
      <c r="AA22" s="3012"/>
      <c r="AB22" s="3013"/>
      <c r="AC22" s="3012"/>
      <c r="AD22" s="3013"/>
      <c r="AH22" s="799"/>
      <c r="AI22" s="802"/>
    </row>
    <row r="23" spans="1:36" ht="28.15" customHeight="1">
      <c r="A23" s="1482"/>
      <c r="B23" s="3009"/>
      <c r="C23" s="3011"/>
      <c r="D23" s="3011"/>
      <c r="E23" s="3011"/>
      <c r="F23" s="3011"/>
      <c r="G23" s="3015"/>
      <c r="H23" s="1278" t="s">
        <v>1349</v>
      </c>
      <c r="I23" s="1279"/>
      <c r="J23" s="1280"/>
      <c r="K23" s="1279"/>
      <c r="L23" s="1280"/>
      <c r="M23" s="1279"/>
      <c r="N23" s="1280"/>
      <c r="O23" s="1279"/>
      <c r="P23" s="1280"/>
      <c r="Q23" s="1279"/>
      <c r="R23" s="1280"/>
      <c r="S23" s="1279"/>
      <c r="T23" s="1280"/>
      <c r="U23" s="1279"/>
      <c r="V23" s="1280"/>
      <c r="W23" s="1279"/>
      <c r="X23" s="1280"/>
      <c r="Y23" s="1279"/>
      <c r="Z23" s="1280"/>
      <c r="AA23" s="1279"/>
      <c r="AB23" s="1280"/>
      <c r="AC23" s="1279"/>
      <c r="AD23" s="1280"/>
      <c r="AH23" s="799"/>
      <c r="AI23" s="802"/>
    </row>
    <row r="24" spans="1:36" ht="28.15" customHeight="1">
      <c r="A24" s="1482"/>
      <c r="B24" s="3008"/>
      <c r="C24" s="3010" t="s">
        <v>687</v>
      </c>
      <c r="D24" s="3010"/>
      <c r="E24" s="3010" t="s">
        <v>574</v>
      </c>
      <c r="F24" s="3010"/>
      <c r="G24" s="3014" t="s">
        <v>702</v>
      </c>
      <c r="H24" s="1278" t="s">
        <v>1348</v>
      </c>
      <c r="I24" s="3012"/>
      <c r="J24" s="3013"/>
      <c r="K24" s="3012"/>
      <c r="L24" s="3013"/>
      <c r="M24" s="3012"/>
      <c r="N24" s="3013"/>
      <c r="O24" s="3012"/>
      <c r="P24" s="3013"/>
      <c r="Q24" s="3012"/>
      <c r="R24" s="3013"/>
      <c r="S24" s="3012"/>
      <c r="T24" s="3013"/>
      <c r="U24" s="3012"/>
      <c r="V24" s="3013"/>
      <c r="W24" s="3012"/>
      <c r="X24" s="3013"/>
      <c r="Y24" s="3012"/>
      <c r="Z24" s="3013"/>
      <c r="AA24" s="3012"/>
      <c r="AB24" s="3013"/>
      <c r="AC24" s="3012"/>
      <c r="AD24" s="3013"/>
    </row>
    <row r="25" spans="1:36" ht="28.15" customHeight="1">
      <c r="A25" s="1482"/>
      <c r="B25" s="3009"/>
      <c r="C25" s="3011"/>
      <c r="D25" s="3011"/>
      <c r="E25" s="3011"/>
      <c r="F25" s="3011"/>
      <c r="G25" s="3015"/>
      <c r="H25" s="1278" t="s">
        <v>1349</v>
      </c>
      <c r="I25" s="1279"/>
      <c r="J25" s="1280"/>
      <c r="K25" s="1279"/>
      <c r="L25" s="1280"/>
      <c r="M25" s="1279"/>
      <c r="N25" s="1280"/>
      <c r="O25" s="1279"/>
      <c r="P25" s="1280"/>
      <c r="Q25" s="1279"/>
      <c r="R25" s="1280"/>
      <c r="S25" s="1279"/>
      <c r="T25" s="1280"/>
      <c r="U25" s="1279"/>
      <c r="V25" s="1280"/>
      <c r="W25" s="1279"/>
      <c r="X25" s="1280"/>
      <c r="Y25" s="1279"/>
      <c r="Z25" s="1280"/>
      <c r="AA25" s="1279"/>
      <c r="AB25" s="1280"/>
      <c r="AC25" s="1279"/>
      <c r="AD25" s="1280"/>
    </row>
    <row r="26" spans="1:36" ht="28.15" customHeight="1">
      <c r="A26" s="1482"/>
      <c r="B26" s="3008"/>
      <c r="C26" s="3010" t="s">
        <v>687</v>
      </c>
      <c r="D26" s="3010"/>
      <c r="E26" s="3010" t="s">
        <v>574</v>
      </c>
      <c r="F26" s="3010"/>
      <c r="G26" s="3014" t="s">
        <v>702</v>
      </c>
      <c r="H26" s="1278" t="s">
        <v>1348</v>
      </c>
      <c r="I26" s="3012"/>
      <c r="J26" s="3013"/>
      <c r="K26" s="3012"/>
      <c r="L26" s="3013"/>
      <c r="M26" s="3012"/>
      <c r="N26" s="3013"/>
      <c r="O26" s="3012"/>
      <c r="P26" s="3013"/>
      <c r="Q26" s="3012"/>
      <c r="R26" s="3013"/>
      <c r="S26" s="3012"/>
      <c r="T26" s="3013"/>
      <c r="U26" s="3012"/>
      <c r="V26" s="3013"/>
      <c r="W26" s="3012"/>
      <c r="X26" s="3013"/>
      <c r="Y26" s="3012"/>
      <c r="Z26" s="3013"/>
      <c r="AA26" s="3012"/>
      <c r="AB26" s="3013"/>
      <c r="AC26" s="3012"/>
      <c r="AD26" s="3013"/>
    </row>
    <row r="27" spans="1:36" ht="27.75" customHeight="1">
      <c r="A27" s="1482"/>
      <c r="B27" s="3009"/>
      <c r="C27" s="3011"/>
      <c r="D27" s="3011"/>
      <c r="E27" s="3011"/>
      <c r="F27" s="3011"/>
      <c r="G27" s="3015"/>
      <c r="H27" s="1278" t="s">
        <v>1349</v>
      </c>
      <c r="I27" s="1279"/>
      <c r="J27" s="1280"/>
      <c r="K27" s="1279"/>
      <c r="L27" s="1280"/>
      <c r="M27" s="1279"/>
      <c r="N27" s="1280"/>
      <c r="O27" s="1279"/>
      <c r="P27" s="1280"/>
      <c r="Q27" s="1279"/>
      <c r="R27" s="1280"/>
      <c r="S27" s="1279"/>
      <c r="T27" s="1280"/>
      <c r="U27" s="1279"/>
      <c r="V27" s="1280"/>
      <c r="W27" s="1279"/>
      <c r="X27" s="1280"/>
      <c r="Y27" s="1279"/>
      <c r="Z27" s="1280"/>
      <c r="AA27" s="1279"/>
      <c r="AB27" s="1280"/>
      <c r="AC27" s="1279"/>
      <c r="AD27" s="1280"/>
    </row>
    <row r="28" spans="1:36" ht="27.75" customHeight="1">
      <c r="A28" s="1482"/>
      <c r="B28" s="3008"/>
      <c r="C28" s="3010" t="s">
        <v>687</v>
      </c>
      <c r="D28" s="3010"/>
      <c r="E28" s="3010" t="s">
        <v>574</v>
      </c>
      <c r="F28" s="3010"/>
      <c r="G28" s="3014" t="s">
        <v>702</v>
      </c>
      <c r="H28" s="1278" t="s">
        <v>1348</v>
      </c>
      <c r="I28" s="3012"/>
      <c r="J28" s="3013"/>
      <c r="K28" s="3012"/>
      <c r="L28" s="3013"/>
      <c r="M28" s="3012"/>
      <c r="N28" s="3013"/>
      <c r="O28" s="3012"/>
      <c r="P28" s="3013"/>
      <c r="Q28" s="3012"/>
      <c r="R28" s="3013"/>
      <c r="S28" s="3012"/>
      <c r="T28" s="3013"/>
      <c r="U28" s="3012"/>
      <c r="V28" s="3013"/>
      <c r="W28" s="3012"/>
      <c r="X28" s="3013"/>
      <c r="Y28" s="3012"/>
      <c r="Z28" s="3013"/>
      <c r="AA28" s="3012"/>
      <c r="AB28" s="3013"/>
      <c r="AC28" s="3012"/>
      <c r="AD28" s="3013"/>
    </row>
    <row r="29" spans="1:36" ht="28.15" customHeight="1" thickBot="1">
      <c r="A29" s="1482"/>
      <c r="B29" s="3009"/>
      <c r="C29" s="3011"/>
      <c r="D29" s="3011"/>
      <c r="E29" s="3011"/>
      <c r="F29" s="3011"/>
      <c r="G29" s="3015"/>
      <c r="H29" s="1278" t="s">
        <v>1349</v>
      </c>
      <c r="I29" s="1281"/>
      <c r="J29" s="1282"/>
      <c r="K29" s="1281"/>
      <c r="L29" s="1282"/>
      <c r="M29" s="1281"/>
      <c r="N29" s="1282"/>
      <c r="O29" s="1281"/>
      <c r="P29" s="1282"/>
      <c r="Q29" s="1281"/>
      <c r="R29" s="1282"/>
      <c r="S29" s="1281"/>
      <c r="T29" s="1282"/>
      <c r="U29" s="1281"/>
      <c r="V29" s="1282"/>
      <c r="W29" s="1281"/>
      <c r="X29" s="1282"/>
      <c r="Y29" s="1281"/>
      <c r="Z29" s="1282"/>
      <c r="AA29" s="1281"/>
      <c r="AB29" s="1282"/>
      <c r="AC29" s="1281"/>
      <c r="AD29" s="1282"/>
    </row>
    <row r="30" spans="1:36" ht="28.15" customHeight="1" thickTop="1" thickBot="1">
      <c r="A30" s="1482"/>
      <c r="B30" s="3028" t="s">
        <v>1336</v>
      </c>
      <c r="C30" s="3029"/>
      <c r="D30" s="3029"/>
      <c r="E30" s="3029"/>
      <c r="F30" s="3029"/>
      <c r="G30" s="3030"/>
      <c r="H30" s="1502"/>
      <c r="I30" s="1503" t="str">
        <f>IF(I11="","",SUM(I10:I29))</f>
        <v/>
      </c>
      <c r="J30" s="1493" t="s">
        <v>1825</v>
      </c>
      <c r="K30" s="1503" t="str">
        <f t="shared" ref="K30" si="0">IF(K11="","",SUM(K10:K29))</f>
        <v/>
      </c>
      <c r="L30" s="1493"/>
      <c r="M30" s="1503" t="str">
        <f t="shared" ref="M30" si="1">IF(M11="","",SUM(M10:M29))</f>
        <v/>
      </c>
      <c r="N30" s="1493"/>
      <c r="O30" s="1503" t="str">
        <f t="shared" ref="O30" si="2">IF(O11="","",SUM(O10:O29))</f>
        <v/>
      </c>
      <c r="P30" s="1493"/>
      <c r="Q30" s="1503" t="str">
        <f t="shared" ref="Q30" si="3">IF(Q11="","",SUM(Q10:Q29))</f>
        <v/>
      </c>
      <c r="R30" s="1493"/>
      <c r="S30" s="1503" t="str">
        <f t="shared" ref="S30" si="4">IF(S11="","",SUM(S10:S29))</f>
        <v/>
      </c>
      <c r="T30" s="1493"/>
      <c r="U30" s="1503" t="str">
        <f t="shared" ref="U30" si="5">IF(U11="","",SUM(U10:U29))</f>
        <v/>
      </c>
      <c r="V30" s="1493"/>
      <c r="W30" s="1503" t="str">
        <f t="shared" ref="W30" si="6">IF(W11="","",SUM(W10:W29))</f>
        <v/>
      </c>
      <c r="X30" s="1493"/>
      <c r="Y30" s="1503" t="str">
        <f t="shared" ref="Y30" si="7">IF(Y11="","",SUM(Y10:Y29))</f>
        <v/>
      </c>
      <c r="Z30" s="1493"/>
      <c r="AA30" s="1503" t="str">
        <f t="shared" ref="AA30" si="8">IF(AA11="","",SUM(AA10:AA29))</f>
        <v/>
      </c>
      <c r="AB30" s="1493"/>
      <c r="AC30" s="1503" t="str">
        <f t="shared" ref="AC30" si="9">IF(AC11="","",SUM(AC10:AC29))</f>
        <v/>
      </c>
      <c r="AD30" s="1493"/>
    </row>
    <row r="31" spans="1:36" s="1507" customFormat="1" ht="28.15" customHeight="1" thickTop="1" thickBot="1">
      <c r="A31" s="1484"/>
      <c r="B31" s="3037" t="s">
        <v>1335</v>
      </c>
      <c r="C31" s="3038"/>
      <c r="D31" s="3038"/>
      <c r="E31" s="3038"/>
      <c r="F31" s="3038"/>
      <c r="G31" s="3039"/>
      <c r="H31" s="1504"/>
      <c r="I31" s="1505">
        <f>IF(I9="","",IF(J30&lt;&gt;$AH$11,"",VLOOKUP(I9,$AI$8:$AJ$19,2,FALSE)))</f>
        <v>1.48</v>
      </c>
      <c r="J31" s="1506" t="s">
        <v>626</v>
      </c>
      <c r="K31" s="1505" t="str">
        <f t="shared" ref="K31" si="10">IF(K9="","",IF(L30&lt;&gt;$AH$11,"",VLOOKUP(K9,$AI$8:$AJ$19,2,FALSE)))</f>
        <v/>
      </c>
      <c r="L31" s="1506" t="s">
        <v>626</v>
      </c>
      <c r="M31" s="1505" t="str">
        <f t="shared" ref="M31" si="11">IF(M9="","",IF(N30&lt;&gt;$AH$11,"",VLOOKUP(M9,$AI$8:$AJ$19,2,FALSE)))</f>
        <v/>
      </c>
      <c r="N31" s="1506" t="s">
        <v>626</v>
      </c>
      <c r="O31" s="1505" t="str">
        <f t="shared" ref="O31" si="12">IF(O9="","",IF(P30&lt;&gt;$AH$11,"",VLOOKUP(O9,$AI$8:$AJ$19,2,FALSE)))</f>
        <v/>
      </c>
      <c r="P31" s="1506" t="s">
        <v>626</v>
      </c>
      <c r="Q31" s="1505" t="str">
        <f t="shared" ref="Q31" si="13">IF(Q9="","",IF(R30&lt;&gt;$AH$11,"",VLOOKUP(Q9,$AI$8:$AJ$19,2,FALSE)))</f>
        <v/>
      </c>
      <c r="R31" s="1506" t="s">
        <v>626</v>
      </c>
      <c r="S31" s="1505" t="str">
        <f t="shared" ref="S31" si="14">IF(S9="","",IF(T30&lt;&gt;$AH$11,"",VLOOKUP(S9,$AI$8:$AJ$19,2,FALSE)))</f>
        <v/>
      </c>
      <c r="T31" s="1506" t="s">
        <v>626</v>
      </c>
      <c r="U31" s="1505" t="str">
        <f t="shared" ref="U31" si="15">IF(U9="","",IF(V30&lt;&gt;$AH$11,"",VLOOKUP(U9,$AI$8:$AJ$19,2,FALSE)))</f>
        <v/>
      </c>
      <c r="V31" s="1506" t="s">
        <v>626</v>
      </c>
      <c r="W31" s="1505" t="str">
        <f t="shared" ref="W31" si="16">IF(W9="","",IF(X30&lt;&gt;$AH$11,"",VLOOKUP(W9,$AI$8:$AJ$19,2,FALSE)))</f>
        <v/>
      </c>
      <c r="X31" s="1506" t="s">
        <v>626</v>
      </c>
      <c r="Y31" s="1505" t="str">
        <f t="shared" ref="Y31" si="17">IF(Y9="","",IF(Z30&lt;&gt;$AH$11,"",VLOOKUP(Y9,$AI$8:$AJ$19,2,FALSE)))</f>
        <v/>
      </c>
      <c r="Z31" s="1506" t="s">
        <v>626</v>
      </c>
      <c r="AA31" s="1505" t="str">
        <f t="shared" ref="AA31" si="18">IF(AA9="","",IF(AB30&lt;&gt;$AH$11,"",VLOOKUP(AA9,$AI$8:$AJ$19,2,FALSE)))</f>
        <v/>
      </c>
      <c r="AB31" s="1506" t="s">
        <v>626</v>
      </c>
      <c r="AC31" s="1505" t="str">
        <f t="shared" ref="AC31" si="19">IF(AC9="","",IF(AD30&lt;&gt;$AH$11,"",VLOOKUP(AC9,$AI$8:$AJ$19,2,FALSE)))</f>
        <v/>
      </c>
      <c r="AD31" s="1506" t="s">
        <v>626</v>
      </c>
    </row>
    <row r="32" spans="1:36" ht="28.15" customHeight="1" thickTop="1">
      <c r="A32" s="1482"/>
      <c r="B32" s="3028" t="s">
        <v>1334</v>
      </c>
      <c r="C32" s="3029"/>
      <c r="D32" s="3029"/>
      <c r="E32" s="3029"/>
      <c r="F32" s="3029"/>
      <c r="G32" s="3030"/>
      <c r="H32" s="1502"/>
      <c r="I32" s="1508" t="str">
        <f>IF(I30="","",IF(J30=AH11,I30*I31,I30))</f>
        <v/>
      </c>
      <c r="J32" s="1280"/>
      <c r="K32" s="1508" t="str">
        <f t="shared" ref="K32" si="20">IF(K30="","",K30*K31)</f>
        <v/>
      </c>
      <c r="L32" s="1280"/>
      <c r="M32" s="1508" t="str">
        <f t="shared" ref="M32" si="21">IF(M30="","",M30*M31)</f>
        <v/>
      </c>
      <c r="N32" s="1280"/>
      <c r="O32" s="1508" t="str">
        <f t="shared" ref="O32" si="22">IF(O30="","",O30*O31)</f>
        <v/>
      </c>
      <c r="P32" s="1280"/>
      <c r="Q32" s="1508" t="str">
        <f t="shared" ref="Q32" si="23">IF(Q30="","",Q30*Q31)</f>
        <v/>
      </c>
      <c r="R32" s="1280"/>
      <c r="S32" s="1508" t="str">
        <f t="shared" ref="S32" si="24">IF(S30="","",S30*S31)</f>
        <v/>
      </c>
      <c r="T32" s="1280"/>
      <c r="U32" s="1508" t="str">
        <f t="shared" ref="U32" si="25">IF(U30="","",U30*U31)</f>
        <v/>
      </c>
      <c r="V32" s="1280"/>
      <c r="W32" s="1508" t="str">
        <f t="shared" ref="W32" si="26">IF(W30="","",W30*W31)</f>
        <v/>
      </c>
      <c r="X32" s="1280"/>
      <c r="Y32" s="1508" t="str">
        <f t="shared" ref="Y32" si="27">IF(Y30="","",Y30*Y31)</f>
        <v/>
      </c>
      <c r="Z32" s="1280"/>
      <c r="AA32" s="1508" t="str">
        <f t="shared" ref="AA32" si="28">IF(AA30="","",AA30*AA31)</f>
        <v/>
      </c>
      <c r="AB32" s="1280"/>
      <c r="AC32" s="1508" t="str">
        <f t="shared" ref="AC32" si="29">IF(AC30="","",AC30*AC31)</f>
        <v/>
      </c>
      <c r="AD32" s="1280"/>
    </row>
    <row r="34" spans="9:9">
      <c r="I34" s="1509" t="s">
        <v>1333</v>
      </c>
    </row>
    <row r="35" spans="9:9">
      <c r="I35" s="1510" t="s">
        <v>1352</v>
      </c>
    </row>
    <row r="36" spans="9:9">
      <c r="I36" s="1510" t="s">
        <v>1353</v>
      </c>
    </row>
  </sheetData>
  <mergeCells count="206">
    <mergeCell ref="B31:G31"/>
    <mergeCell ref="B32:G32"/>
    <mergeCell ref="U9:V9"/>
    <mergeCell ref="W9:X9"/>
    <mergeCell ref="Y9:Z9"/>
    <mergeCell ref="B10:B11"/>
    <mergeCell ref="C10:C11"/>
    <mergeCell ref="D10:D11"/>
    <mergeCell ref="E10:E11"/>
    <mergeCell ref="F10:F11"/>
    <mergeCell ref="G10:G11"/>
    <mergeCell ref="I10:J10"/>
    <mergeCell ref="K10:L10"/>
    <mergeCell ref="M10:N10"/>
    <mergeCell ref="O10:P10"/>
    <mergeCell ref="F12:F13"/>
    <mergeCell ref="G12:G13"/>
    <mergeCell ref="I12:J12"/>
    <mergeCell ref="K12:L12"/>
    <mergeCell ref="M12:N12"/>
    <mergeCell ref="O12:P12"/>
    <mergeCell ref="Q12:R12"/>
    <mergeCell ref="S12:T12"/>
    <mergeCell ref="U12:V12"/>
    <mergeCell ref="AA9:AB9"/>
    <mergeCell ref="AC9:AD9"/>
    <mergeCell ref="B30:G30"/>
    <mergeCell ref="W7:X7"/>
    <mergeCell ref="Y7:Z7"/>
    <mergeCell ref="B9:G9"/>
    <mergeCell ref="I9:J9"/>
    <mergeCell ref="K9:L9"/>
    <mergeCell ref="M9:N9"/>
    <mergeCell ref="O9:P9"/>
    <mergeCell ref="Q9:R9"/>
    <mergeCell ref="S9:T9"/>
    <mergeCell ref="B7:E7"/>
    <mergeCell ref="G7:J7"/>
    <mergeCell ref="L7:N7"/>
    <mergeCell ref="R7:T7"/>
    <mergeCell ref="U7:V7"/>
    <mergeCell ref="AA10:AB10"/>
    <mergeCell ref="AC10:AD10"/>
    <mergeCell ref="B12:B13"/>
    <mergeCell ref="C12:C13"/>
    <mergeCell ref="D12:D13"/>
    <mergeCell ref="E12:E13"/>
    <mergeCell ref="W12:X12"/>
    <mergeCell ref="B1:AD1"/>
    <mergeCell ref="AA2:AD2"/>
    <mergeCell ref="B3:E4"/>
    <mergeCell ref="F3:P3"/>
    <mergeCell ref="R3:T3"/>
    <mergeCell ref="U3:AC3"/>
    <mergeCell ref="F4:P4"/>
    <mergeCell ref="U4:AC4"/>
    <mergeCell ref="B5:E6"/>
    <mergeCell ref="F5:P5"/>
    <mergeCell ref="U5:AC5"/>
    <mergeCell ref="F6:P6"/>
    <mergeCell ref="U6:AC6"/>
    <mergeCell ref="Q10:R10"/>
    <mergeCell ref="S10:T10"/>
    <mergeCell ref="U10:V10"/>
    <mergeCell ref="W10:X10"/>
    <mergeCell ref="Y10:Z10"/>
    <mergeCell ref="Y12:Z12"/>
    <mergeCell ref="AA12:AB12"/>
    <mergeCell ref="AC12:AD12"/>
    <mergeCell ref="Y16:Z16"/>
    <mergeCell ref="AA16:AB16"/>
    <mergeCell ref="AC16:AD16"/>
    <mergeCell ref="W14:X14"/>
    <mergeCell ref="Y14:Z14"/>
    <mergeCell ref="AA14:AB14"/>
    <mergeCell ref="AC14:AD14"/>
    <mergeCell ref="O16:P16"/>
    <mergeCell ref="Q16:R16"/>
    <mergeCell ref="S16:T16"/>
    <mergeCell ref="W18:X18"/>
    <mergeCell ref="M18:N18"/>
    <mergeCell ref="O18:P18"/>
    <mergeCell ref="B18:B19"/>
    <mergeCell ref="C18:C19"/>
    <mergeCell ref="D18:D19"/>
    <mergeCell ref="E18:E19"/>
    <mergeCell ref="U16:V16"/>
    <mergeCell ref="W16:X16"/>
    <mergeCell ref="B16:B17"/>
    <mergeCell ref="C16:C17"/>
    <mergeCell ref="D16:D17"/>
    <mergeCell ref="E16:E17"/>
    <mergeCell ref="F16:F17"/>
    <mergeCell ref="G16:G17"/>
    <mergeCell ref="I16:J16"/>
    <mergeCell ref="K16:L16"/>
    <mergeCell ref="M16:N16"/>
    <mergeCell ref="K18:L18"/>
    <mergeCell ref="F18:F19"/>
    <mergeCell ref="S18:T18"/>
    <mergeCell ref="O14:P14"/>
    <mergeCell ref="Q14:R14"/>
    <mergeCell ref="S14:T14"/>
    <mergeCell ref="U14:V14"/>
    <mergeCell ref="B14:B15"/>
    <mergeCell ref="C14:C15"/>
    <mergeCell ref="D14:D15"/>
    <mergeCell ref="E14:E15"/>
    <mergeCell ref="F14:F15"/>
    <mergeCell ref="G14:G15"/>
    <mergeCell ref="I14:J14"/>
    <mergeCell ref="K14:L14"/>
    <mergeCell ref="M14:N14"/>
    <mergeCell ref="B24:B25"/>
    <mergeCell ref="C24:C25"/>
    <mergeCell ref="D24:D25"/>
    <mergeCell ref="E24:E25"/>
    <mergeCell ref="F24:F25"/>
    <mergeCell ref="W22:X22"/>
    <mergeCell ref="Y22:Z22"/>
    <mergeCell ref="B22:B23"/>
    <mergeCell ref="C22:C23"/>
    <mergeCell ref="D22:D23"/>
    <mergeCell ref="E22:E23"/>
    <mergeCell ref="F22:F23"/>
    <mergeCell ref="G22:G23"/>
    <mergeCell ref="I22:J22"/>
    <mergeCell ref="K22:L22"/>
    <mergeCell ref="M22:N22"/>
    <mergeCell ref="O22:P22"/>
    <mergeCell ref="Q22:R22"/>
    <mergeCell ref="S22:T22"/>
    <mergeCell ref="U22:V22"/>
    <mergeCell ref="Q24:R24"/>
    <mergeCell ref="U18:V18"/>
    <mergeCell ref="S24:T24"/>
    <mergeCell ref="AA18:AB18"/>
    <mergeCell ref="AC18:AD18"/>
    <mergeCell ref="B20:B21"/>
    <mergeCell ref="C20:C21"/>
    <mergeCell ref="D20:D21"/>
    <mergeCell ref="E20:E21"/>
    <mergeCell ref="F20:F21"/>
    <mergeCell ref="G20:G21"/>
    <mergeCell ref="I20:J20"/>
    <mergeCell ref="K20:L20"/>
    <mergeCell ref="M20:N20"/>
    <mergeCell ref="O20:P20"/>
    <mergeCell ref="Q20:R20"/>
    <mergeCell ref="S20:T20"/>
    <mergeCell ref="U20:V20"/>
    <mergeCell ref="W20:X20"/>
    <mergeCell ref="Q18:R18"/>
    <mergeCell ref="Y20:Z20"/>
    <mergeCell ref="AA20:AB20"/>
    <mergeCell ref="AC20:AD20"/>
    <mergeCell ref="Y18:Z18"/>
    <mergeCell ref="G18:G19"/>
    <mergeCell ref="I18:J18"/>
    <mergeCell ref="W26:X26"/>
    <mergeCell ref="AA22:AB22"/>
    <mergeCell ref="AC22:AD22"/>
    <mergeCell ref="G28:G29"/>
    <mergeCell ref="I28:J28"/>
    <mergeCell ref="K28:L28"/>
    <mergeCell ref="M28:N28"/>
    <mergeCell ref="O28:P28"/>
    <mergeCell ref="Q28:R28"/>
    <mergeCell ref="S28:T28"/>
    <mergeCell ref="U28:V28"/>
    <mergeCell ref="W28:X28"/>
    <mergeCell ref="Y28:Z28"/>
    <mergeCell ref="G24:G25"/>
    <mergeCell ref="I24:J24"/>
    <mergeCell ref="K24:L24"/>
    <mergeCell ref="M24:N24"/>
    <mergeCell ref="U24:V24"/>
    <mergeCell ref="W24:X24"/>
    <mergeCell ref="Y24:Z24"/>
    <mergeCell ref="AA24:AB24"/>
    <mergeCell ref="AC24:AD24"/>
    <mergeCell ref="O24:P24"/>
    <mergeCell ref="AA7:AD7"/>
    <mergeCell ref="B28:B29"/>
    <mergeCell ref="C28:C29"/>
    <mergeCell ref="D28:D29"/>
    <mergeCell ref="E28:E29"/>
    <mergeCell ref="F28:F29"/>
    <mergeCell ref="Y26:Z26"/>
    <mergeCell ref="AA26:AB26"/>
    <mergeCell ref="AC26:AD26"/>
    <mergeCell ref="AA28:AB28"/>
    <mergeCell ref="AC28:AD28"/>
    <mergeCell ref="B26:B27"/>
    <mergeCell ref="C26:C27"/>
    <mergeCell ref="D26:D27"/>
    <mergeCell ref="E26:E27"/>
    <mergeCell ref="F26:F27"/>
    <mergeCell ref="G26:G27"/>
    <mergeCell ref="I26:J26"/>
    <mergeCell ref="K26:L26"/>
    <mergeCell ref="M26:N26"/>
    <mergeCell ref="O26:P26"/>
    <mergeCell ref="Q26:R26"/>
    <mergeCell ref="S26:T26"/>
    <mergeCell ref="U26:V26"/>
  </mergeCells>
  <phoneticPr fontId="13"/>
  <dataValidations count="3">
    <dataValidation type="list" allowBlank="1" showInputMessage="1" showErrorMessage="1" sqref="J11 J29 J13 J15 J17 J19 J21 J23 J25 J27 L29 N29 P29 R29 T29 V29 X29 Z29 AB29 AD29 L13 N13 P13 R13 T13 V13 X13 Z13 AB13 AD13 L15 N15 P15 R15 T15 V15 X15 Z15 AB15 AD15 L17 N17 P17 R17 T17 V17 X17 Z17 AB17 AD17 L19 N19 P19 R19 T19 V19 X19 Z19 AB19 AD19 L21 N21 P21 R21 T21 V21 X21 Z21 AB21 AD21 L23 N23 P23 R23 T23 V23 X23 Z23 AB23 AD23 L25 N25 P25 R25 T25 V25 X25 Z25 AB25 AD25 L27 N27 P27 R27 T27 V27 X27 Z27 AB27 AD27 L11 N11 P11 R11 T11 V11 X11 Z11 AB11 AD11 J32 L32 N32 P32 R32 T32 V32 X32 Z32 AB32 AD32">
      <formula1>$AH$8:$AH$11</formula1>
    </dataValidation>
    <dataValidation type="list" allowBlank="1" showInputMessage="1" showErrorMessage="1" sqref="I9:AD9">
      <formula1>$AI$8:$AI$19</formula1>
    </dataValidation>
    <dataValidation type="list" allowBlank="1" showInputMessage="1" showErrorMessage="1" sqref="J30 L30 N30 P30 R30 T30 V30 X30 Z30 AB30 AD30">
      <formula1>$AH$8:$AH$11</formula1>
    </dataValidation>
  </dataValidations>
  <pageMargins left="0.98425196850393704" right="0.59055118110236227" top="0.98425196850393704" bottom="0.78740157480314965" header="0.51181102362204722" footer="0.51181102362204722"/>
  <pageSetup paperSize="9" scale="57" orientation="landscape" blackAndWhite="1" cellComments="asDisplayed" horizontalDpi="4294967292" r:id="rId1"/>
  <headerFooter alignWithMargins="0"/>
  <ignoredErrors>
    <ignoredError sqref="AA32 K32 M32 O32 Q32 S32 U32 W32 Y32 AC32" formula="1"/>
  </ignoredErrors>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Q32"/>
  <sheetViews>
    <sheetView view="pageBreakPreview" zoomScale="80" zoomScaleNormal="100" zoomScaleSheetLayoutView="80" workbookViewId="0">
      <selection activeCell="L13" sqref="L13"/>
    </sheetView>
  </sheetViews>
  <sheetFormatPr defaultRowHeight="13.5"/>
  <cols>
    <col min="1" max="1" width="3.75" customWidth="1"/>
    <col min="2" max="2" width="14.875" customWidth="1"/>
    <col min="3" max="3" width="12.625" customWidth="1"/>
    <col min="4" max="4" width="11.125" customWidth="1"/>
    <col min="5" max="5" width="12.625" customWidth="1"/>
    <col min="6" max="6" width="9.75" customWidth="1"/>
    <col min="7" max="7" width="14.625" customWidth="1"/>
    <col min="8" max="8" width="12.625" customWidth="1"/>
    <col min="13" max="13" width="13" customWidth="1"/>
    <col min="17" max="17" width="13" customWidth="1"/>
  </cols>
  <sheetData>
    <row r="1" spans="1:17" ht="28.15" customHeight="1">
      <c r="A1" s="3059" t="s">
        <v>598</v>
      </c>
      <c r="B1" s="1857"/>
      <c r="C1" s="1857"/>
      <c r="D1" s="1857"/>
      <c r="E1" s="1857"/>
      <c r="F1" s="1857"/>
      <c r="G1" s="1857"/>
      <c r="H1" s="1857"/>
    </row>
    <row r="2" spans="1:17" ht="28.15" customHeight="1">
      <c r="B2" s="74"/>
      <c r="C2" s="74"/>
      <c r="D2" s="74"/>
      <c r="E2" s="74"/>
      <c r="F2" s="74"/>
      <c r="G2" s="3062" t="s">
        <v>1826</v>
      </c>
      <c r="H2" s="3062"/>
      <c r="J2" s="81"/>
      <c r="K2" s="81"/>
      <c r="L2" s="81"/>
      <c r="M2" s="81"/>
      <c r="N2" s="81"/>
      <c r="O2" s="81"/>
      <c r="P2" s="81"/>
      <c r="Q2" s="81"/>
    </row>
    <row r="3" spans="1:17" ht="28.15" customHeight="1">
      <c r="A3" s="2" t="s">
        <v>295</v>
      </c>
      <c r="B3" s="2"/>
      <c r="C3" s="2"/>
      <c r="D3" s="2"/>
      <c r="E3" s="2"/>
      <c r="F3" s="2"/>
      <c r="G3" s="2"/>
      <c r="H3" s="2"/>
      <c r="J3" s="3044"/>
      <c r="K3" s="3044"/>
      <c r="L3" s="3044"/>
      <c r="M3" s="3044"/>
      <c r="N3" s="3044"/>
      <c r="O3" s="3044"/>
      <c r="P3" s="3044"/>
      <c r="Q3" s="3044"/>
    </row>
    <row r="4" spans="1:17" ht="28.15" customHeight="1">
      <c r="A4" s="2"/>
      <c r="B4" s="2"/>
      <c r="C4" s="2"/>
      <c r="D4" s="2"/>
      <c r="E4" s="2"/>
      <c r="F4" s="2"/>
      <c r="G4" s="2"/>
      <c r="H4" s="2"/>
      <c r="J4" s="3043"/>
      <c r="K4" s="3043"/>
      <c r="L4" s="3043"/>
      <c r="M4" s="3043"/>
      <c r="N4" s="3043"/>
      <c r="O4" s="3043"/>
      <c r="P4" s="3043"/>
      <c r="Q4" s="3043"/>
    </row>
    <row r="5" spans="1:17" ht="28.15" customHeight="1">
      <c r="D5" s="3" t="s">
        <v>1875</v>
      </c>
      <c r="E5" s="82" t="s">
        <v>284</v>
      </c>
      <c r="F5" s="82" t="str">
        <f>入力シート!D14</f>
        <v>株式会社□□製作所</v>
      </c>
      <c r="G5" s="1284"/>
      <c r="H5" s="1284"/>
      <c r="J5" s="3045"/>
      <c r="K5" s="3045"/>
      <c r="L5" s="3045"/>
      <c r="M5" s="814"/>
      <c r="N5" s="3045"/>
      <c r="O5" s="3045"/>
      <c r="P5" s="3045"/>
      <c r="Q5" s="814"/>
    </row>
    <row r="6" spans="1:17" ht="28.15" customHeight="1">
      <c r="D6" s="2"/>
      <c r="E6" s="3063" t="str">
        <f>"(郵便番号　"&amp;入力シート!D15&amp;" )"</f>
        <v>(郵便番号　123-4567 )</v>
      </c>
      <c r="F6" s="3063"/>
      <c r="G6" s="242" t="str">
        <f>"電話番号　"&amp;入力シート!D17</f>
        <v>電話番号　012-345-6789</v>
      </c>
      <c r="H6" s="242"/>
      <c r="J6" s="3045"/>
      <c r="K6" s="3045"/>
      <c r="L6" s="3045"/>
      <c r="M6" s="814"/>
      <c r="N6" s="3045"/>
      <c r="O6" s="3045"/>
      <c r="P6" s="3045"/>
      <c r="Q6" s="3046"/>
    </row>
    <row r="7" spans="1:17" ht="28.15" customHeight="1">
      <c r="D7" s="2"/>
      <c r="E7" s="242" t="s">
        <v>318</v>
      </c>
      <c r="F7" s="242" t="str">
        <f>入力シート!D16</f>
        <v>福岡県大野城市白木原＊丁目＊番地＊号</v>
      </c>
      <c r="G7" s="1285"/>
      <c r="H7" s="1285"/>
      <c r="J7" s="3045"/>
      <c r="K7" s="3045"/>
      <c r="L7" s="3045"/>
      <c r="M7" s="814"/>
      <c r="N7" s="3045"/>
      <c r="O7" s="3045"/>
      <c r="P7" s="3045"/>
      <c r="Q7" s="3046"/>
    </row>
    <row r="8" spans="1:17" ht="28.15" customHeight="1">
      <c r="E8" s="81"/>
      <c r="F8" s="81"/>
      <c r="G8" s="243"/>
      <c r="H8" s="243"/>
      <c r="J8" s="814"/>
      <c r="K8" s="814"/>
      <c r="L8" s="814"/>
      <c r="M8" s="814"/>
      <c r="N8" s="3045"/>
      <c r="O8" s="3045"/>
      <c r="P8" s="3045"/>
      <c r="Q8" s="3046"/>
    </row>
    <row r="9" spans="1:17" ht="28.15" customHeight="1">
      <c r="B9" s="3060" t="s">
        <v>599</v>
      </c>
      <c r="C9" s="3060"/>
      <c r="D9" s="3060"/>
      <c r="E9" s="3060"/>
      <c r="F9" s="3060"/>
      <c r="G9" s="3060"/>
      <c r="H9" s="3060"/>
    </row>
    <row r="10" spans="1:17" ht="15" customHeight="1">
      <c r="B10" s="247"/>
      <c r="C10" s="247"/>
      <c r="D10" s="247"/>
      <c r="E10" s="247"/>
      <c r="F10" s="247"/>
      <c r="G10" s="247"/>
      <c r="H10" s="247"/>
    </row>
    <row r="11" spans="1:17" ht="28.15" customHeight="1">
      <c r="B11" s="249" t="s">
        <v>291</v>
      </c>
      <c r="C11" s="249"/>
      <c r="D11" s="249"/>
      <c r="E11" s="249"/>
      <c r="F11" s="249"/>
      <c r="G11" s="249"/>
      <c r="H11" s="249"/>
    </row>
    <row r="12" spans="1:17" ht="15" customHeight="1">
      <c r="B12" s="3"/>
      <c r="C12" s="3"/>
      <c r="D12" s="3"/>
      <c r="E12" s="3"/>
      <c r="F12" s="3"/>
      <c r="G12" s="3"/>
    </row>
    <row r="13" spans="1:17" ht="15" customHeight="1">
      <c r="A13" s="2866">
        <v>1</v>
      </c>
      <c r="B13" s="2866" t="s">
        <v>600</v>
      </c>
      <c r="C13" s="73" t="str">
        <f>入力シート!D6</f>
        <v>○○流域下水道事業</v>
      </c>
      <c r="E13" s="202"/>
      <c r="F13" s="202"/>
      <c r="G13" s="202"/>
      <c r="H13" s="202"/>
    </row>
    <row r="14" spans="1:17" ht="15" customHeight="1">
      <c r="A14" s="2866"/>
      <c r="B14" s="2866"/>
      <c r="C14" s="82" t="str">
        <f>入力シート!D7</f>
        <v>☆☆機械設備工事</v>
      </c>
      <c r="D14" s="235"/>
      <c r="E14" s="200"/>
      <c r="F14" s="200"/>
      <c r="G14" s="200"/>
      <c r="H14" s="202"/>
    </row>
    <row r="15" spans="1:17" ht="28.35" customHeight="1">
      <c r="A15" s="2">
        <v>2</v>
      </c>
      <c r="B15" s="2" t="s">
        <v>601</v>
      </c>
      <c r="C15" s="242" t="str">
        <f>入力シート!D8</f>
        <v>○○川浄化センター（□□ポンプ場）</v>
      </c>
      <c r="D15" s="242"/>
      <c r="E15" s="198"/>
      <c r="F15" s="198"/>
      <c r="G15" s="198"/>
      <c r="H15" s="202"/>
    </row>
    <row r="16" spans="1:17" ht="28.15" customHeight="1">
      <c r="A16" s="2">
        <v>3</v>
      </c>
      <c r="B16" s="3052" t="s">
        <v>602</v>
      </c>
      <c r="C16" s="3052"/>
      <c r="D16" s="3058" t="s">
        <v>1827</v>
      </c>
      <c r="E16" s="3058"/>
      <c r="F16" s="3058"/>
      <c r="G16" s="202"/>
      <c r="H16" s="73"/>
    </row>
    <row r="17" spans="1:14" ht="28.15" customHeight="1">
      <c r="A17" s="2">
        <v>4</v>
      </c>
      <c r="B17" s="233" t="s">
        <v>603</v>
      </c>
      <c r="C17" s="233"/>
      <c r="D17" s="233"/>
      <c r="E17" s="233"/>
      <c r="F17" s="2"/>
      <c r="G17" s="2"/>
      <c r="H17" s="2"/>
    </row>
    <row r="18" spans="1:14" ht="28.15" customHeight="1">
      <c r="B18" t="s">
        <v>573</v>
      </c>
    </row>
    <row r="19" spans="1:14" ht="28.15" customHeight="1">
      <c r="B19" s="1882" t="s">
        <v>604</v>
      </c>
      <c r="C19" s="1883"/>
      <c r="D19" s="1855" t="s">
        <v>605</v>
      </c>
      <c r="E19" s="1856"/>
      <c r="F19" s="3067" t="s">
        <v>606</v>
      </c>
      <c r="G19" s="3067"/>
      <c r="H19" s="3067"/>
    </row>
    <row r="20" spans="1:14" ht="24.95" customHeight="1">
      <c r="B20" s="3048"/>
      <c r="C20" s="3049"/>
      <c r="D20" s="3048"/>
      <c r="E20" s="3049"/>
      <c r="F20" s="3057"/>
      <c r="G20" s="3057"/>
      <c r="H20" s="3057"/>
      <c r="J20" s="804"/>
      <c r="K20" s="804"/>
      <c r="L20" s="804"/>
      <c r="M20" s="804"/>
      <c r="N20" s="804"/>
    </row>
    <row r="21" spans="1:14" ht="24.95" customHeight="1">
      <c r="B21" s="3050"/>
      <c r="C21" s="3051"/>
      <c r="D21" s="3050"/>
      <c r="E21" s="3051"/>
      <c r="F21" s="3057"/>
      <c r="G21" s="3057"/>
      <c r="H21" s="3057"/>
      <c r="J21" s="804"/>
      <c r="K21" s="804"/>
      <c r="L21" s="804"/>
      <c r="M21" s="804"/>
      <c r="N21" s="804"/>
    </row>
    <row r="22" spans="1:14" ht="24.95" customHeight="1">
      <c r="B22" s="3053"/>
      <c r="C22" s="3054"/>
      <c r="D22" s="3048"/>
      <c r="E22" s="3049"/>
      <c r="F22" s="3057"/>
      <c r="G22" s="3057"/>
      <c r="H22" s="3057"/>
      <c r="J22" s="804"/>
      <c r="K22" s="804"/>
      <c r="L22" s="804"/>
      <c r="M22" s="804"/>
      <c r="N22" s="804"/>
    </row>
    <row r="23" spans="1:14" ht="24.95" customHeight="1">
      <c r="B23" s="3055"/>
      <c r="C23" s="3056"/>
      <c r="D23" s="3050"/>
      <c r="E23" s="3051"/>
      <c r="F23" s="3057"/>
      <c r="G23" s="3057"/>
      <c r="H23" s="3057"/>
      <c r="J23" s="804"/>
      <c r="K23" s="804"/>
      <c r="L23" s="804"/>
      <c r="M23" s="804"/>
      <c r="N23" s="804"/>
    </row>
    <row r="24" spans="1:14" ht="24.95" customHeight="1">
      <c r="B24" s="3053"/>
      <c r="C24" s="3054"/>
      <c r="D24" s="3065"/>
      <c r="E24" s="3066"/>
      <c r="F24" s="3057"/>
      <c r="G24" s="3057"/>
      <c r="H24" s="3057"/>
      <c r="J24" s="804"/>
      <c r="K24" s="804"/>
      <c r="L24" s="804"/>
      <c r="M24" s="804"/>
      <c r="N24" s="804"/>
    </row>
    <row r="25" spans="1:14" ht="24.95" customHeight="1">
      <c r="B25" s="3055"/>
      <c r="C25" s="3056"/>
      <c r="D25" s="3050"/>
      <c r="E25" s="3051"/>
      <c r="F25" s="3057"/>
      <c r="G25" s="3057"/>
      <c r="H25" s="3057"/>
      <c r="J25" s="804"/>
      <c r="K25" s="804"/>
      <c r="L25" s="804"/>
      <c r="M25" s="804"/>
      <c r="N25" s="804"/>
    </row>
    <row r="26" spans="1:14" ht="24.95" customHeight="1">
      <c r="B26" s="3048"/>
      <c r="C26" s="3049"/>
      <c r="D26" s="3048"/>
      <c r="E26" s="3049"/>
      <c r="F26" s="3047"/>
      <c r="G26" s="3047"/>
      <c r="H26" s="3047"/>
    </row>
    <row r="27" spans="1:14" ht="24.95" customHeight="1">
      <c r="B27" s="3050"/>
      <c r="C27" s="3051"/>
      <c r="D27" s="3050"/>
      <c r="E27" s="3051"/>
      <c r="F27" s="3047"/>
      <c r="G27" s="3047"/>
      <c r="H27" s="3047"/>
    </row>
    <row r="28" spans="1:14" ht="28.35" customHeight="1">
      <c r="A28" s="2">
        <v>5</v>
      </c>
      <c r="B28" s="2434" t="s">
        <v>681</v>
      </c>
      <c r="C28" s="2434"/>
      <c r="D28" s="2434"/>
      <c r="E28" s="2434"/>
      <c r="G28" s="1511"/>
      <c r="H28" t="s">
        <v>174</v>
      </c>
    </row>
    <row r="29" spans="1:14" ht="28.35" customHeight="1">
      <c r="A29" s="2"/>
      <c r="B29" s="1"/>
      <c r="C29" s="1"/>
      <c r="D29" s="1"/>
      <c r="E29" s="1"/>
      <c r="G29" s="81"/>
    </row>
    <row r="30" spans="1:14" ht="18" customHeight="1">
      <c r="A30" s="3064" t="s">
        <v>1355</v>
      </c>
      <c r="B30" s="3064"/>
      <c r="C30" s="3064"/>
      <c r="D30" s="3064"/>
      <c r="E30" s="3064"/>
      <c r="F30" s="3064"/>
      <c r="G30" s="3064"/>
      <c r="H30" s="3064"/>
    </row>
    <row r="31" spans="1:14" ht="18" customHeight="1">
      <c r="A31" s="1512" t="s">
        <v>1445</v>
      </c>
      <c r="B31" s="3061" t="s">
        <v>682</v>
      </c>
      <c r="C31" s="3061"/>
      <c r="D31" s="3061"/>
      <c r="E31" s="3061"/>
      <c r="F31" s="3061"/>
      <c r="G31" s="3061"/>
      <c r="M31" t="s">
        <v>1828</v>
      </c>
    </row>
    <row r="32" spans="1:14" ht="18" customHeight="1">
      <c r="A32" s="1513" t="s">
        <v>1445</v>
      </c>
      <c r="B32" s="3061" t="s">
        <v>683</v>
      </c>
      <c r="C32" s="3061"/>
      <c r="D32" s="3061"/>
      <c r="E32" s="3061"/>
      <c r="F32" s="3061"/>
      <c r="G32" s="3061"/>
      <c r="M32" t="s">
        <v>1829</v>
      </c>
    </row>
  </sheetData>
  <mergeCells count="39">
    <mergeCell ref="A1:H1"/>
    <mergeCell ref="B9:H9"/>
    <mergeCell ref="F22:H23"/>
    <mergeCell ref="B32:G32"/>
    <mergeCell ref="D22:E23"/>
    <mergeCell ref="G2:H2"/>
    <mergeCell ref="E6:F6"/>
    <mergeCell ref="B19:C19"/>
    <mergeCell ref="A30:H30"/>
    <mergeCell ref="D24:E25"/>
    <mergeCell ref="F19:H19"/>
    <mergeCell ref="F20:H21"/>
    <mergeCell ref="B31:G31"/>
    <mergeCell ref="D19:E19"/>
    <mergeCell ref="D20:E21"/>
    <mergeCell ref="A13:A14"/>
    <mergeCell ref="B13:B14"/>
    <mergeCell ref="B28:E28"/>
    <mergeCell ref="J5:L5"/>
    <mergeCell ref="J6:L6"/>
    <mergeCell ref="J7:L7"/>
    <mergeCell ref="F26:H27"/>
    <mergeCell ref="D26:E27"/>
    <mergeCell ref="B26:C27"/>
    <mergeCell ref="B16:C16"/>
    <mergeCell ref="B20:C21"/>
    <mergeCell ref="B22:C23"/>
    <mergeCell ref="B24:C25"/>
    <mergeCell ref="F24:H25"/>
    <mergeCell ref="D16:F16"/>
    <mergeCell ref="J4:M4"/>
    <mergeCell ref="J3:M3"/>
    <mergeCell ref="N8:P8"/>
    <mergeCell ref="Q6:Q8"/>
    <mergeCell ref="N3:Q3"/>
    <mergeCell ref="N4:Q4"/>
    <mergeCell ref="N5:P5"/>
    <mergeCell ref="N6:P6"/>
    <mergeCell ref="N7:P7"/>
  </mergeCells>
  <phoneticPr fontId="13"/>
  <dataValidations count="1">
    <dataValidation type="list" allowBlank="1" showInputMessage="1" showErrorMessage="1" sqref="A31:A32">
      <formula1>$M$31:$M$32</formula1>
    </dataValidation>
  </dataValidations>
  <pageMargins left="0.78740157480314965" right="0.59055118110236227" top="0.98425196850393704" bottom="0.98425196850393704" header="0.51181102362204722" footer="0.51181102362204722"/>
  <pageSetup paperSize="9" scale="93" orientation="portrait" blackAndWhite="1" horizontalDpi="4294967292" r:id="rId1"/>
  <headerFooter alignWithMargins="0"/>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J40"/>
  <sheetViews>
    <sheetView view="pageBreakPreview" topLeftCell="A4" zoomScaleNormal="100" zoomScaleSheetLayoutView="100" workbookViewId="0">
      <selection activeCell="Q22" sqref="Q22"/>
    </sheetView>
  </sheetViews>
  <sheetFormatPr defaultColWidth="8.5" defaultRowHeight="20.100000000000001" customHeight="1"/>
  <cols>
    <col min="1" max="1" width="5.625" style="462" customWidth="1"/>
    <col min="2" max="2" width="11.625" style="462" customWidth="1"/>
    <col min="3" max="3" width="3.125" style="462" customWidth="1"/>
    <col min="4" max="4" width="4.375" style="462" customWidth="1"/>
    <col min="5" max="5" width="23.75" style="462" customWidth="1"/>
    <col min="6" max="10" width="9.375" style="462" customWidth="1"/>
    <col min="11" max="16384" width="8.5" style="462"/>
  </cols>
  <sheetData>
    <row r="1" spans="1:10" ht="20.100000000000001" customHeight="1">
      <c r="E1" s="463"/>
      <c r="F1" s="463"/>
      <c r="G1" s="934"/>
      <c r="H1" s="581" t="s">
        <v>274</v>
      </c>
      <c r="I1" s="581" t="s">
        <v>1080</v>
      </c>
      <c r="J1" s="581" t="s">
        <v>585</v>
      </c>
    </row>
    <row r="2" spans="1:10" ht="20.100000000000001" customHeight="1">
      <c r="A2" s="3070"/>
      <c r="B2" s="3070"/>
      <c r="C2" s="938"/>
      <c r="D2" s="464"/>
      <c r="E2" s="463"/>
      <c r="F2" s="463"/>
      <c r="G2" s="2930"/>
      <c r="H2" s="2916"/>
      <c r="I2" s="2916"/>
      <c r="J2" s="2916"/>
    </row>
    <row r="3" spans="1:10" ht="20.100000000000001" customHeight="1">
      <c r="A3" s="3070"/>
      <c r="B3" s="3070"/>
      <c r="C3" s="938"/>
      <c r="D3" s="464"/>
      <c r="E3" s="463"/>
      <c r="F3" s="463"/>
      <c r="G3" s="2930"/>
      <c r="H3" s="2916"/>
      <c r="I3" s="2916"/>
      <c r="J3" s="2916"/>
    </row>
    <row r="4" spans="1:10" ht="20.100000000000001" customHeight="1">
      <c r="E4" s="463"/>
      <c r="F4" s="463"/>
      <c r="G4" s="2930"/>
      <c r="H4" s="2916"/>
      <c r="I4" s="2916"/>
      <c r="J4" s="2916"/>
    </row>
    <row r="6" spans="1:10" ht="20.100000000000001" customHeight="1">
      <c r="A6" s="3068" t="s">
        <v>609</v>
      </c>
      <c r="B6" s="3068"/>
      <c r="C6" s="3068"/>
      <c r="D6" s="3068"/>
      <c r="E6" s="3068"/>
      <c r="F6" s="3068"/>
      <c r="G6" s="3068"/>
      <c r="H6" s="3068"/>
      <c r="I6" s="3068"/>
      <c r="J6" s="3068"/>
    </row>
    <row r="7" spans="1:10" ht="20.100000000000001" customHeight="1">
      <c r="F7" s="935"/>
    </row>
    <row r="8" spans="1:10" ht="20.100000000000001" customHeight="1">
      <c r="H8" s="2893" t="s">
        <v>1161</v>
      </c>
      <c r="I8" s="2893"/>
      <c r="J8" s="2893"/>
    </row>
    <row r="9" spans="1:10" ht="20.100000000000001" customHeight="1">
      <c r="A9" s="933" t="s">
        <v>1565</v>
      </c>
      <c r="B9" s="933"/>
      <c r="C9" s="933"/>
      <c r="D9" s="933"/>
    </row>
    <row r="10" spans="1:10" ht="20.100000000000001" customHeight="1">
      <c r="F10" s="1542" t="s">
        <v>1877</v>
      </c>
      <c r="G10" s="1028"/>
      <c r="H10" s="961" t="str">
        <f>入力シート!D14</f>
        <v>株式会社□□製作所</v>
      </c>
      <c r="I10" s="465"/>
      <c r="J10" s="465"/>
    </row>
    <row r="11" spans="1:10" ht="20.100000000000001" customHeight="1">
      <c r="F11" s="1269" t="s">
        <v>1531</v>
      </c>
      <c r="G11" s="1028"/>
      <c r="H11" s="1031"/>
      <c r="I11" s="932"/>
      <c r="J11" s="932"/>
    </row>
    <row r="12" spans="1:10" ht="20.100000000000001" customHeight="1">
      <c r="F12" s="1271" t="s">
        <v>1532</v>
      </c>
      <c r="G12" s="1028"/>
      <c r="H12" s="1266" t="str">
        <f>IF(入力シート!$B$19="〇",入力シート!$D$19,IF(入力シート!$B$28="〇",入力シート!$D$28,""))</f>
        <v>福岡　次郎</v>
      </c>
      <c r="I12" s="932"/>
      <c r="J12" s="932"/>
    </row>
    <row r="13" spans="1:10" ht="20.100000000000001" customHeight="1">
      <c r="F13" s="932"/>
      <c r="G13" s="932"/>
      <c r="H13" s="932"/>
      <c r="I13" s="932"/>
      <c r="J13" s="932"/>
    </row>
    <row r="14" spans="1:10" ht="20.100000000000001" customHeight="1">
      <c r="F14" s="932"/>
      <c r="G14" s="932"/>
      <c r="H14" s="932"/>
      <c r="I14" s="932"/>
      <c r="J14" s="932"/>
    </row>
    <row r="15" spans="1:10" ht="20.100000000000001" customHeight="1">
      <c r="A15" s="1058"/>
      <c r="B15" s="1055" t="s">
        <v>1088</v>
      </c>
      <c r="C15" s="1055" t="s">
        <v>1579</v>
      </c>
      <c r="D15" s="2894" t="str">
        <f>入力シート!D6&amp;"     "&amp;入力シート!D7</f>
        <v>○○流域下水道事業     ☆☆機械設備工事</v>
      </c>
      <c r="E15" s="2895"/>
      <c r="F15" s="2895"/>
      <c r="G15" s="2895"/>
      <c r="H15" s="2895"/>
      <c r="I15" s="2895"/>
      <c r="J15" s="2895"/>
    </row>
    <row r="16" spans="1:10" ht="20.100000000000001" customHeight="1">
      <c r="A16" s="1058"/>
      <c r="B16" s="1055"/>
      <c r="C16" s="1055"/>
      <c r="D16" s="1059"/>
      <c r="E16" s="1060"/>
      <c r="F16" s="1060"/>
      <c r="G16" s="1060"/>
      <c r="H16" s="1060"/>
      <c r="I16" s="1060"/>
      <c r="J16" s="1060"/>
    </row>
    <row r="17" spans="1:10" ht="20.100000000000001" customHeight="1">
      <c r="A17" s="1058"/>
      <c r="B17" s="1055" t="s">
        <v>523</v>
      </c>
      <c r="C17" s="1055" t="s">
        <v>1579</v>
      </c>
      <c r="D17" s="1059" t="str">
        <f>入力シート!D8</f>
        <v>○○川浄化センター（□□ポンプ場）</v>
      </c>
      <c r="E17" s="1060"/>
      <c r="F17" s="1060"/>
      <c r="G17" s="1060"/>
      <c r="H17" s="1060"/>
      <c r="I17" s="1060"/>
      <c r="J17" s="1060"/>
    </row>
    <row r="18" spans="1:10" ht="20.100000000000001" customHeight="1">
      <c r="A18" s="1058"/>
      <c r="B18" s="1055"/>
      <c r="C18" s="1055"/>
      <c r="D18" s="1059"/>
      <c r="E18" s="1060"/>
      <c r="F18" s="1060"/>
      <c r="G18" s="1060"/>
      <c r="H18" s="1060"/>
      <c r="I18" s="1060"/>
      <c r="J18" s="1060"/>
    </row>
    <row r="19" spans="1:10" ht="20.100000000000001" customHeight="1">
      <c r="A19" s="1058"/>
      <c r="B19" s="1055" t="s">
        <v>561</v>
      </c>
      <c r="C19" s="1055" t="s">
        <v>1566</v>
      </c>
      <c r="D19" s="1061" t="s">
        <v>286</v>
      </c>
      <c r="E19" s="1295">
        <f>入力シート!D9</f>
        <v>45018</v>
      </c>
      <c r="F19" s="1060"/>
      <c r="G19" s="1060"/>
      <c r="H19" s="1060"/>
      <c r="I19" s="1060"/>
      <c r="J19" s="1060"/>
    </row>
    <row r="20" spans="1:10" ht="20.100000000000001" customHeight="1">
      <c r="A20" s="1058"/>
      <c r="B20" s="1048"/>
      <c r="C20" s="1048"/>
      <c r="D20" s="1061" t="s">
        <v>287</v>
      </c>
      <c r="E20" s="1295">
        <f>入力シート!D10</f>
        <v>45731</v>
      </c>
      <c r="F20" s="1060"/>
      <c r="G20" s="1060"/>
      <c r="H20" s="1060"/>
      <c r="I20" s="1060"/>
      <c r="J20" s="1060"/>
    </row>
    <row r="21" spans="1:10" ht="20.100000000000001" customHeight="1">
      <c r="A21" s="1058"/>
      <c r="B21" s="1048"/>
      <c r="C21" s="1048"/>
      <c r="D21" s="1061"/>
      <c r="E21" s="1062"/>
      <c r="F21" s="1060"/>
      <c r="G21" s="1060"/>
      <c r="H21" s="1060"/>
      <c r="I21" s="1060"/>
      <c r="J21" s="1060"/>
    </row>
    <row r="22" spans="1:10" ht="20.100000000000001" customHeight="1">
      <c r="A22" s="1058"/>
      <c r="B22" s="1048"/>
      <c r="C22" s="1048"/>
      <c r="D22" s="1061"/>
      <c r="E22" s="1062"/>
      <c r="F22" s="1060"/>
      <c r="G22" s="1060"/>
      <c r="H22" s="1060"/>
      <c r="I22" s="1060"/>
      <c r="J22" s="1060"/>
    </row>
    <row r="23" spans="1:10" ht="16.5" customHeight="1">
      <c r="A23" s="466"/>
      <c r="B23" s="1073" t="s">
        <v>1567</v>
      </c>
      <c r="C23" s="466"/>
      <c r="D23" s="460"/>
      <c r="E23" s="460"/>
      <c r="F23" s="460"/>
      <c r="G23" s="460"/>
      <c r="H23" s="460"/>
      <c r="I23" s="460"/>
      <c r="J23" s="460"/>
    </row>
    <row r="24" spans="1:10" ht="22.5" customHeight="1">
      <c r="A24" s="3069" t="str">
        <f>施601!C24</f>
        <v>他送風機運転環境下における機器搬入・据付時の安全対策について</v>
      </c>
      <c r="B24" s="3069"/>
      <c r="C24" s="3069"/>
      <c r="D24" s="3069"/>
      <c r="E24" s="3069"/>
      <c r="F24" s="3069"/>
      <c r="G24" s="3069"/>
      <c r="H24" s="3069"/>
      <c r="I24" s="3069"/>
      <c r="J24" s="3069"/>
    </row>
    <row r="25" spans="1:10" ht="16.5" customHeight="1">
      <c r="A25" s="466"/>
      <c r="B25" s="1073"/>
      <c r="C25" s="466"/>
      <c r="D25" s="460"/>
      <c r="E25" s="460"/>
      <c r="F25" s="460"/>
      <c r="G25" s="460"/>
      <c r="H25" s="460"/>
      <c r="I25" s="460"/>
      <c r="J25" s="460"/>
    </row>
    <row r="26" spans="1:10" ht="14.25" customHeight="1">
      <c r="A26" s="460"/>
      <c r="B26" s="460"/>
      <c r="C26" s="460"/>
      <c r="D26" s="460"/>
      <c r="E26" s="460"/>
      <c r="F26" s="460"/>
      <c r="G26" s="460"/>
      <c r="H26" s="460"/>
      <c r="I26" s="460"/>
      <c r="J26" s="460"/>
    </row>
    <row r="27" spans="1:10" ht="18" customHeight="1">
      <c r="A27" s="460"/>
      <c r="B27" s="460"/>
      <c r="C27" s="460"/>
      <c r="D27" s="460"/>
      <c r="E27" s="460"/>
      <c r="F27" s="460"/>
      <c r="G27" s="460"/>
      <c r="H27" s="460"/>
      <c r="I27" s="460"/>
      <c r="J27" s="460"/>
    </row>
    <row r="28" spans="1:10" ht="20.100000000000001" customHeight="1">
      <c r="A28" s="460" t="s">
        <v>613</v>
      </c>
      <c r="B28" s="460"/>
      <c r="C28" s="460"/>
      <c r="D28" s="467" t="s">
        <v>1901</v>
      </c>
      <c r="E28" s="460"/>
      <c r="F28" s="460"/>
      <c r="G28" s="460"/>
      <c r="H28" s="460"/>
      <c r="I28" s="460"/>
      <c r="J28" s="460"/>
    </row>
    <row r="29" spans="1:10" ht="20.100000000000001" customHeight="1">
      <c r="A29" s="460"/>
      <c r="B29" s="460"/>
      <c r="C29" s="460"/>
      <c r="D29" s="460" t="s">
        <v>635</v>
      </c>
      <c r="E29" s="460"/>
      <c r="F29" s="460"/>
      <c r="G29" s="460"/>
      <c r="H29" s="460"/>
      <c r="I29" s="460"/>
      <c r="J29" s="460"/>
    </row>
    <row r="30" spans="1:10" ht="20.100000000000001" customHeight="1">
      <c r="A30" s="460"/>
      <c r="B30" s="460"/>
      <c r="C30" s="460"/>
      <c r="D30" s="460"/>
      <c r="E30" s="460"/>
      <c r="F30" s="460"/>
      <c r="G30" s="460"/>
      <c r="H30" s="460"/>
      <c r="I30" s="460"/>
      <c r="J30" s="460"/>
    </row>
    <row r="31" spans="1:10" ht="20.100000000000001" customHeight="1">
      <c r="A31" s="460"/>
      <c r="B31" s="460"/>
      <c r="C31" s="460"/>
      <c r="D31" s="460"/>
      <c r="E31" s="460"/>
      <c r="F31" s="460"/>
      <c r="G31" s="460"/>
      <c r="H31" s="460"/>
      <c r="I31" s="460"/>
      <c r="J31" s="460"/>
    </row>
    <row r="32" spans="1:10" ht="20.100000000000001" customHeight="1">
      <c r="A32" s="460"/>
      <c r="B32" s="460"/>
      <c r="C32" s="460"/>
      <c r="D32" s="460"/>
      <c r="E32" s="460"/>
      <c r="F32" s="460"/>
      <c r="G32" s="460"/>
      <c r="H32" s="460"/>
      <c r="I32" s="460"/>
      <c r="J32" s="460"/>
    </row>
    <row r="33" spans="1:10" ht="20.100000000000001" customHeight="1">
      <c r="A33" s="460"/>
      <c r="B33" s="460"/>
      <c r="C33" s="460"/>
      <c r="D33" s="460"/>
      <c r="E33" s="460"/>
      <c r="F33" s="460"/>
      <c r="G33" s="460"/>
      <c r="H33" s="460"/>
      <c r="I33" s="460"/>
      <c r="J33" s="460"/>
    </row>
    <row r="34" spans="1:10" ht="20.100000000000001" customHeight="1">
      <c r="A34" s="460"/>
      <c r="B34" s="460"/>
      <c r="C34" s="460"/>
      <c r="D34" s="460"/>
      <c r="E34" s="460"/>
      <c r="F34" s="460"/>
      <c r="G34" s="460"/>
      <c r="H34" s="460"/>
      <c r="I34" s="460"/>
      <c r="J34" s="460"/>
    </row>
    <row r="35" spans="1:10" ht="20.100000000000001" customHeight="1">
      <c r="A35" s="460"/>
      <c r="B35" s="460"/>
      <c r="C35" s="460"/>
      <c r="D35" s="460"/>
      <c r="E35" s="460"/>
      <c r="F35" s="460"/>
      <c r="G35" s="460"/>
      <c r="H35" s="460"/>
      <c r="I35" s="460"/>
      <c r="J35" s="460"/>
    </row>
    <row r="36" spans="1:10" ht="20.100000000000001" customHeight="1">
      <c r="A36" s="460"/>
      <c r="B36" s="460"/>
      <c r="C36" s="460"/>
      <c r="D36" s="460"/>
      <c r="E36" s="460"/>
      <c r="F36" s="460"/>
      <c r="G36" s="460"/>
      <c r="H36" s="460"/>
      <c r="I36" s="460"/>
      <c r="J36" s="460"/>
    </row>
    <row r="37" spans="1:10" ht="20.100000000000001" customHeight="1">
      <c r="A37" s="460"/>
      <c r="B37" s="460"/>
      <c r="C37" s="460"/>
      <c r="D37" s="460"/>
      <c r="E37" s="460"/>
      <c r="F37" s="460"/>
      <c r="G37" s="460"/>
      <c r="H37" s="460"/>
      <c r="I37" s="460"/>
      <c r="J37" s="460"/>
    </row>
    <row r="38" spans="1:10" ht="20.100000000000001" customHeight="1">
      <c r="A38" s="460"/>
      <c r="B38" s="460"/>
      <c r="C38" s="460"/>
      <c r="D38" s="460"/>
      <c r="E38" s="460"/>
      <c r="F38" s="460"/>
      <c r="G38" s="460"/>
      <c r="H38" s="460"/>
      <c r="I38" s="460"/>
      <c r="J38" s="460"/>
    </row>
    <row r="39" spans="1:10" ht="20.100000000000001" customHeight="1">
      <c r="A39" s="460"/>
      <c r="B39" s="460"/>
      <c r="C39" s="460"/>
      <c r="D39" s="460"/>
      <c r="E39" s="460"/>
      <c r="F39" s="460"/>
      <c r="G39" s="460"/>
      <c r="H39" s="460"/>
      <c r="I39" s="460"/>
      <c r="J39" s="460"/>
    </row>
    <row r="40" spans="1:10" ht="20.100000000000001" customHeight="1">
      <c r="A40" s="460"/>
      <c r="B40" s="460"/>
      <c r="C40" s="460"/>
      <c r="D40" s="460"/>
      <c r="E40" s="460"/>
      <c r="F40" s="460"/>
      <c r="G40" s="460"/>
      <c r="H40" s="460"/>
      <c r="I40" s="460"/>
      <c r="J40" s="460"/>
    </row>
  </sheetData>
  <mergeCells count="10">
    <mergeCell ref="A6:J6"/>
    <mergeCell ref="H8:J8"/>
    <mergeCell ref="D15:J15"/>
    <mergeCell ref="A24:J24"/>
    <mergeCell ref="A2:B2"/>
    <mergeCell ref="G2:G4"/>
    <mergeCell ref="H2:H4"/>
    <mergeCell ref="I2:I4"/>
    <mergeCell ref="J2:J4"/>
    <mergeCell ref="A3:B3"/>
  </mergeCells>
  <phoneticPr fontId="13"/>
  <printOptions horizontalCentered="1" verticalCentered="1"/>
  <pageMargins left="0.78740157480314965" right="0.78740157480314965" top="0.98425196850393704" bottom="0.39370078740157483" header="0.51181102362204722" footer="0.51181102362204722"/>
  <pageSetup paperSize="9" scale="87" orientation="portrait" blackAndWhite="1"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B1:AP30"/>
  <sheetViews>
    <sheetView view="pageBreakPreview" zoomScaleNormal="100" zoomScaleSheetLayoutView="100" workbookViewId="0">
      <selection activeCell="AZ19" sqref="AZ19"/>
    </sheetView>
  </sheetViews>
  <sheetFormatPr defaultColWidth="2.625" defaultRowHeight="12" customHeight="1"/>
  <cols>
    <col min="1" max="18" width="2.625" style="468" customWidth="1"/>
    <col min="19" max="19" width="6.25" style="468" customWidth="1"/>
    <col min="20" max="33" width="3.75" style="468" customWidth="1"/>
    <col min="34" max="35" width="2.625" style="468" customWidth="1"/>
    <col min="36" max="36" width="2.375" style="468" customWidth="1"/>
    <col min="37" max="37" width="2.25" style="468" customWidth="1"/>
    <col min="38" max="39" width="2.625" style="468" customWidth="1"/>
    <col min="40" max="40" width="3.5" style="468" customWidth="1"/>
    <col min="41" max="41" width="2.25" style="468" customWidth="1"/>
    <col min="42" max="42" width="16.875" style="468" customWidth="1"/>
    <col min="43" max="16384" width="2.625" style="468"/>
  </cols>
  <sheetData>
    <row r="1" spans="2:42" ht="12" customHeight="1">
      <c r="B1" s="937"/>
      <c r="C1" s="937"/>
      <c r="D1" s="937"/>
      <c r="E1" s="937"/>
      <c r="F1" s="937"/>
      <c r="G1" s="937"/>
      <c r="H1" s="937"/>
      <c r="I1" s="937"/>
      <c r="J1" s="937"/>
      <c r="K1" s="937"/>
      <c r="L1" s="937"/>
      <c r="M1" s="937"/>
      <c r="N1" s="937"/>
      <c r="Q1" s="469"/>
      <c r="R1" s="469"/>
      <c r="S1" s="469"/>
      <c r="T1" s="3173"/>
      <c r="U1" s="3173"/>
      <c r="V1" s="3173"/>
      <c r="W1" s="3174"/>
      <c r="X1" s="3174"/>
      <c r="Y1" s="3174"/>
      <c r="Z1" s="3174"/>
      <c r="AA1" s="3174"/>
      <c r="AB1" s="3174"/>
      <c r="AC1" s="3174"/>
      <c r="AD1" s="2895"/>
      <c r="AE1" s="2895"/>
      <c r="AF1" s="2895"/>
      <c r="AG1" s="2895"/>
      <c r="AH1" s="2895"/>
      <c r="AI1" s="2895"/>
      <c r="AJ1" s="2895"/>
      <c r="AK1" s="2895"/>
      <c r="AL1" s="2895"/>
      <c r="AM1" s="2895"/>
      <c r="AN1" s="2895"/>
      <c r="AO1" s="2895"/>
      <c r="AP1" s="2895"/>
    </row>
    <row r="2" spans="2:42" ht="12" customHeight="1">
      <c r="B2" s="3069" t="s">
        <v>1902</v>
      </c>
      <c r="C2" s="3069"/>
      <c r="D2" s="3069"/>
      <c r="E2" s="3069"/>
      <c r="F2" s="3069"/>
      <c r="G2" s="3069"/>
      <c r="H2" s="3069"/>
      <c r="I2" s="3069"/>
      <c r="J2" s="3069"/>
      <c r="K2" s="3069"/>
      <c r="L2" s="3069"/>
      <c r="M2" s="3069"/>
      <c r="N2" s="3069"/>
      <c r="O2" s="3069"/>
      <c r="Q2" s="469"/>
      <c r="R2" s="469"/>
      <c r="S2" s="469"/>
      <c r="T2" s="460"/>
      <c r="U2" s="460"/>
      <c r="V2" s="460"/>
      <c r="W2" s="3175"/>
      <c r="X2" s="3176"/>
      <c r="Y2" s="3176"/>
      <c r="Z2" s="3176"/>
      <c r="AA2" s="3176"/>
      <c r="AB2" s="3176"/>
      <c r="AC2" s="3176"/>
      <c r="AD2" s="3177"/>
      <c r="AE2" s="3177"/>
      <c r="AF2" s="3177"/>
      <c r="AG2" s="3177"/>
      <c r="AH2" s="3175"/>
      <c r="AI2" s="3176"/>
      <c r="AJ2" s="3176"/>
      <c r="AK2" s="3176"/>
      <c r="AL2" s="3176"/>
      <c r="AM2" s="3178"/>
      <c r="AN2" s="3179"/>
      <c r="AO2" s="3179"/>
      <c r="AP2" s="3179"/>
    </row>
    <row r="3" spans="2:42" ht="12" customHeight="1">
      <c r="B3" s="3069"/>
      <c r="C3" s="3069"/>
      <c r="D3" s="3069"/>
      <c r="E3" s="3069"/>
      <c r="F3" s="3069"/>
      <c r="G3" s="3069"/>
      <c r="H3" s="3069"/>
      <c r="I3" s="3069"/>
      <c r="J3" s="3069"/>
      <c r="K3" s="3069"/>
      <c r="L3" s="3069"/>
      <c r="M3" s="3069"/>
      <c r="N3" s="3069"/>
      <c r="O3" s="3069"/>
      <c r="Q3" s="469"/>
      <c r="R3" s="469"/>
      <c r="S3" s="469"/>
      <c r="T3" s="460"/>
      <c r="U3" s="460"/>
      <c r="V3" s="460"/>
      <c r="W3" s="3176"/>
      <c r="X3" s="3176"/>
      <c r="Y3" s="3176"/>
      <c r="Z3" s="3176"/>
      <c r="AA3" s="3176"/>
      <c r="AB3" s="3176"/>
      <c r="AC3" s="3176"/>
      <c r="AD3" s="3177"/>
      <c r="AE3" s="3177"/>
      <c r="AF3" s="3177"/>
      <c r="AG3" s="3177"/>
      <c r="AH3" s="3176"/>
      <c r="AI3" s="3176"/>
      <c r="AJ3" s="3176"/>
      <c r="AK3" s="3176"/>
      <c r="AL3" s="3176"/>
      <c r="AM3" s="3179"/>
      <c r="AN3" s="3179"/>
      <c r="AO3" s="3179"/>
      <c r="AP3" s="3179"/>
    </row>
    <row r="4" spans="2:42" ht="12" customHeight="1" thickBot="1"/>
    <row r="5" spans="2:42" ht="12" customHeight="1">
      <c r="B5" s="3129" t="s">
        <v>615</v>
      </c>
      <c r="C5" s="3130"/>
      <c r="D5" s="3130"/>
      <c r="E5" s="3130"/>
      <c r="F5" s="3130"/>
      <c r="G5" s="3130"/>
      <c r="H5" s="3130"/>
      <c r="I5" s="3130"/>
      <c r="J5" s="3130"/>
      <c r="K5" s="3130"/>
      <c r="L5" s="3130"/>
      <c r="M5" s="3130"/>
      <c r="N5" s="3130"/>
      <c r="O5" s="3130"/>
      <c r="P5" s="3130"/>
      <c r="Q5" s="3130"/>
      <c r="R5" s="3130"/>
      <c r="S5" s="3131"/>
      <c r="T5" s="3130" t="s">
        <v>616</v>
      </c>
      <c r="U5" s="3130"/>
      <c r="V5" s="3130"/>
      <c r="W5" s="3130"/>
      <c r="X5" s="3130"/>
      <c r="Y5" s="3130"/>
      <c r="Z5" s="3130"/>
      <c r="AA5" s="3130"/>
      <c r="AB5" s="3130"/>
      <c r="AC5" s="3130"/>
      <c r="AD5" s="3130"/>
      <c r="AE5" s="3130"/>
      <c r="AF5" s="3130"/>
      <c r="AG5" s="3131"/>
      <c r="AH5" s="3135" t="s">
        <v>617</v>
      </c>
      <c r="AI5" s="3136"/>
      <c r="AJ5" s="3137"/>
      <c r="AK5" s="3130" t="s">
        <v>618</v>
      </c>
      <c r="AL5" s="3130"/>
      <c r="AM5" s="3130"/>
      <c r="AN5" s="3130"/>
      <c r="AO5" s="3130"/>
      <c r="AP5" s="3144"/>
    </row>
    <row r="6" spans="2:42" ht="6" customHeight="1">
      <c r="B6" s="3132"/>
      <c r="C6" s="3133"/>
      <c r="D6" s="3133"/>
      <c r="E6" s="3133"/>
      <c r="F6" s="3133"/>
      <c r="G6" s="3133"/>
      <c r="H6" s="3133"/>
      <c r="I6" s="3133"/>
      <c r="J6" s="3133"/>
      <c r="K6" s="3133"/>
      <c r="L6" s="3133"/>
      <c r="M6" s="3133"/>
      <c r="N6" s="3133"/>
      <c r="O6" s="3133"/>
      <c r="P6" s="3133"/>
      <c r="Q6" s="3133"/>
      <c r="R6" s="3133"/>
      <c r="S6" s="3134"/>
      <c r="T6" s="3133"/>
      <c r="U6" s="3133"/>
      <c r="V6" s="3133"/>
      <c r="W6" s="3133"/>
      <c r="X6" s="3133"/>
      <c r="Y6" s="3133"/>
      <c r="Z6" s="3133"/>
      <c r="AA6" s="3133"/>
      <c r="AB6" s="3133"/>
      <c r="AC6" s="3133"/>
      <c r="AD6" s="3133"/>
      <c r="AE6" s="3133"/>
      <c r="AF6" s="3133"/>
      <c r="AG6" s="3134"/>
      <c r="AH6" s="3138"/>
      <c r="AI6" s="3139"/>
      <c r="AJ6" s="3140"/>
      <c r="AK6" s="3145"/>
      <c r="AL6" s="3145"/>
      <c r="AM6" s="3145"/>
      <c r="AN6" s="3145"/>
      <c r="AO6" s="3145"/>
      <c r="AP6" s="3146"/>
    </row>
    <row r="7" spans="2:42" ht="12" customHeight="1">
      <c r="B7" s="3149" t="s">
        <v>619</v>
      </c>
      <c r="C7" s="3150"/>
      <c r="D7" s="3150"/>
      <c r="E7" s="3155" t="str">
        <f>施1401!A24</f>
        <v>他送風機運転環境下における機器搬入・据付時の安全対策について</v>
      </c>
      <c r="F7" s="3156"/>
      <c r="G7" s="3156"/>
      <c r="H7" s="3156"/>
      <c r="I7" s="3156"/>
      <c r="J7" s="3156"/>
      <c r="K7" s="3156"/>
      <c r="L7" s="3156"/>
      <c r="M7" s="3156"/>
      <c r="N7" s="3156"/>
      <c r="O7" s="3156"/>
      <c r="P7" s="3156"/>
      <c r="Q7" s="3156"/>
      <c r="R7" s="3156"/>
      <c r="S7" s="3157"/>
      <c r="T7" s="3164" t="s">
        <v>621</v>
      </c>
      <c r="U7" s="3164"/>
      <c r="V7" s="3164"/>
      <c r="W7" s="3164"/>
      <c r="X7" s="3164"/>
      <c r="Y7" s="3167" t="s">
        <v>620</v>
      </c>
      <c r="Z7" s="3164"/>
      <c r="AA7" s="3164"/>
      <c r="AB7" s="3164"/>
      <c r="AC7" s="3164"/>
      <c r="AD7" s="3170" t="s">
        <v>622</v>
      </c>
      <c r="AE7" s="3170"/>
      <c r="AF7" s="3170"/>
      <c r="AG7" s="3170"/>
      <c r="AH7" s="3138"/>
      <c r="AI7" s="3139"/>
      <c r="AJ7" s="3140"/>
      <c r="AK7" s="3145"/>
      <c r="AL7" s="3145"/>
      <c r="AM7" s="3145"/>
      <c r="AN7" s="3145"/>
      <c r="AO7" s="3145"/>
      <c r="AP7" s="3146"/>
    </row>
    <row r="8" spans="2:42" ht="12" customHeight="1">
      <c r="B8" s="3151"/>
      <c r="C8" s="3152"/>
      <c r="D8" s="3152"/>
      <c r="E8" s="3158"/>
      <c r="F8" s="3159"/>
      <c r="G8" s="3159"/>
      <c r="H8" s="3159"/>
      <c r="I8" s="3159"/>
      <c r="J8" s="3159"/>
      <c r="K8" s="3159"/>
      <c r="L8" s="3159"/>
      <c r="M8" s="3159"/>
      <c r="N8" s="3159"/>
      <c r="O8" s="3159"/>
      <c r="P8" s="3159"/>
      <c r="Q8" s="3159"/>
      <c r="R8" s="3159"/>
      <c r="S8" s="3160"/>
      <c r="T8" s="3165"/>
      <c r="U8" s="3165"/>
      <c r="V8" s="3165"/>
      <c r="W8" s="3165"/>
      <c r="X8" s="3165"/>
      <c r="Y8" s="3168"/>
      <c r="Z8" s="3165"/>
      <c r="AA8" s="3165"/>
      <c r="AB8" s="3165"/>
      <c r="AC8" s="3165"/>
      <c r="AD8" s="3171"/>
      <c r="AE8" s="3171"/>
      <c r="AF8" s="3171"/>
      <c r="AG8" s="3171"/>
      <c r="AH8" s="3138"/>
      <c r="AI8" s="3139"/>
      <c r="AJ8" s="3140"/>
      <c r="AK8" s="3145"/>
      <c r="AL8" s="3145"/>
      <c r="AM8" s="3145"/>
      <c r="AN8" s="3145"/>
      <c r="AO8" s="3145"/>
      <c r="AP8" s="3146"/>
    </row>
    <row r="9" spans="2:42" ht="7.5" customHeight="1" thickBot="1">
      <c r="B9" s="3153"/>
      <c r="C9" s="3154"/>
      <c r="D9" s="3154"/>
      <c r="E9" s="3161"/>
      <c r="F9" s="3162"/>
      <c r="G9" s="3162"/>
      <c r="H9" s="3162"/>
      <c r="I9" s="3162"/>
      <c r="J9" s="3162"/>
      <c r="K9" s="3162"/>
      <c r="L9" s="3162"/>
      <c r="M9" s="3162"/>
      <c r="N9" s="3162"/>
      <c r="O9" s="3162"/>
      <c r="P9" s="3162"/>
      <c r="Q9" s="3162"/>
      <c r="R9" s="3162"/>
      <c r="S9" s="3163"/>
      <c r="T9" s="3166"/>
      <c r="U9" s="3166"/>
      <c r="V9" s="3166"/>
      <c r="W9" s="3166"/>
      <c r="X9" s="3166"/>
      <c r="Y9" s="3169"/>
      <c r="Z9" s="3166"/>
      <c r="AA9" s="3166"/>
      <c r="AB9" s="3166"/>
      <c r="AC9" s="3166"/>
      <c r="AD9" s="3172"/>
      <c r="AE9" s="3172"/>
      <c r="AF9" s="3172"/>
      <c r="AG9" s="3172"/>
      <c r="AH9" s="3141"/>
      <c r="AI9" s="3142"/>
      <c r="AJ9" s="3143"/>
      <c r="AK9" s="3147"/>
      <c r="AL9" s="3147"/>
      <c r="AM9" s="3147"/>
      <c r="AN9" s="3147"/>
      <c r="AO9" s="3147"/>
      <c r="AP9" s="3148"/>
    </row>
    <row r="10" spans="2:42" ht="26.25" customHeight="1" thickTop="1">
      <c r="B10" s="3074">
        <v>1</v>
      </c>
      <c r="C10" s="3078" t="str">
        <f>施601!C26</f>
        <v>既設設備の運転管理、場内巡回作業に支障を来さないよう、作業エリアを柵・ロープ等で区分し、安全通路を確保し作業に着手します。また、既設設備への影響を避ける為、既設機器・設備境界をシート等で養生を行います。</v>
      </c>
      <c r="D10" s="3078"/>
      <c r="E10" s="3078"/>
      <c r="F10" s="3078"/>
      <c r="G10" s="3078"/>
      <c r="H10" s="3078"/>
      <c r="I10" s="3078"/>
      <c r="J10" s="3078"/>
      <c r="K10" s="3078"/>
      <c r="L10" s="3078"/>
      <c r="M10" s="3078"/>
      <c r="N10" s="3078"/>
      <c r="O10" s="3078"/>
      <c r="P10" s="3078"/>
      <c r="Q10" s="3078"/>
      <c r="R10" s="3078"/>
      <c r="S10" s="3079"/>
      <c r="T10" s="3114" t="s">
        <v>623</v>
      </c>
      <c r="U10" s="3114"/>
      <c r="V10" s="3114"/>
      <c r="W10" s="3114"/>
      <c r="X10" s="3114"/>
      <c r="Y10" s="3115">
        <v>39762</v>
      </c>
      <c r="Z10" s="3116"/>
      <c r="AA10" s="3116"/>
      <c r="AB10" s="3116"/>
      <c r="AC10" s="3116"/>
      <c r="AD10" s="3117" t="s">
        <v>624</v>
      </c>
      <c r="AE10" s="3118"/>
      <c r="AF10" s="3118"/>
      <c r="AG10" s="3119"/>
      <c r="AH10" s="3126" t="s">
        <v>625</v>
      </c>
      <c r="AI10" s="3127"/>
      <c r="AJ10" s="3128"/>
      <c r="AK10" s="3110"/>
      <c r="AL10" s="3110"/>
      <c r="AM10" s="3110"/>
      <c r="AN10" s="3110"/>
      <c r="AO10" s="3110"/>
      <c r="AP10" s="3111"/>
    </row>
    <row r="11" spans="2:42" ht="26.25" customHeight="1">
      <c r="B11" s="3074"/>
      <c r="C11" s="3078"/>
      <c r="D11" s="3078"/>
      <c r="E11" s="3078"/>
      <c r="F11" s="3078"/>
      <c r="G11" s="3078"/>
      <c r="H11" s="3078"/>
      <c r="I11" s="3078"/>
      <c r="J11" s="3078"/>
      <c r="K11" s="3078"/>
      <c r="L11" s="3078"/>
      <c r="M11" s="3078"/>
      <c r="N11" s="3078"/>
      <c r="O11" s="3078"/>
      <c r="P11" s="3078"/>
      <c r="Q11" s="3078"/>
      <c r="R11" s="3078"/>
      <c r="S11" s="3079"/>
      <c r="T11" s="3082"/>
      <c r="U11" s="3082"/>
      <c r="V11" s="3082"/>
      <c r="W11" s="3082"/>
      <c r="X11" s="3082"/>
      <c r="Y11" s="3083"/>
      <c r="Z11" s="3084"/>
      <c r="AA11" s="3084"/>
      <c r="AB11" s="3084"/>
      <c r="AC11" s="3084"/>
      <c r="AD11" s="3120"/>
      <c r="AE11" s="3121"/>
      <c r="AF11" s="3121"/>
      <c r="AG11" s="3122"/>
      <c r="AH11" s="3102"/>
      <c r="AI11" s="3103"/>
      <c r="AJ11" s="3104"/>
      <c r="AK11" s="3112"/>
      <c r="AL11" s="3112"/>
      <c r="AM11" s="3112"/>
      <c r="AN11" s="3112"/>
      <c r="AO11" s="3112"/>
      <c r="AP11" s="3113"/>
    </row>
    <row r="12" spans="2:42" ht="26.25" customHeight="1">
      <c r="B12" s="3075"/>
      <c r="C12" s="3080"/>
      <c r="D12" s="3080"/>
      <c r="E12" s="3080"/>
      <c r="F12" s="3080"/>
      <c r="G12" s="3080"/>
      <c r="H12" s="3080"/>
      <c r="I12" s="3080"/>
      <c r="J12" s="3080"/>
      <c r="K12" s="3080"/>
      <c r="L12" s="3080"/>
      <c r="M12" s="3080"/>
      <c r="N12" s="3080"/>
      <c r="O12" s="3080"/>
      <c r="P12" s="3080"/>
      <c r="Q12" s="3080"/>
      <c r="R12" s="3080"/>
      <c r="S12" s="3081"/>
      <c r="T12" s="3082"/>
      <c r="U12" s="3082"/>
      <c r="V12" s="3082"/>
      <c r="W12" s="3082"/>
      <c r="X12" s="3082"/>
      <c r="Y12" s="3083"/>
      <c r="Z12" s="3084"/>
      <c r="AA12" s="3084"/>
      <c r="AB12" s="3084"/>
      <c r="AC12" s="3084"/>
      <c r="AD12" s="3123"/>
      <c r="AE12" s="3124"/>
      <c r="AF12" s="3124"/>
      <c r="AG12" s="3125"/>
      <c r="AH12" s="3102"/>
      <c r="AI12" s="3103"/>
      <c r="AJ12" s="3104"/>
      <c r="AK12" s="3112"/>
      <c r="AL12" s="3112"/>
      <c r="AM12" s="3112"/>
      <c r="AN12" s="3112"/>
      <c r="AO12" s="3112"/>
      <c r="AP12" s="3113"/>
    </row>
    <row r="13" spans="2:42" ht="26.25" customHeight="1">
      <c r="B13" s="3073">
        <v>2</v>
      </c>
      <c r="C13" s="3076" t="str">
        <f>施601!C27</f>
        <v>機器に影響を与える、はつり作業は、作業部分をテント（単管、シート）で覆い、集塵機を設置して、ホコリ・塵の周辺へ飛散防止を計ります。</v>
      </c>
      <c r="D13" s="3076"/>
      <c r="E13" s="3076"/>
      <c r="F13" s="3076"/>
      <c r="G13" s="3076"/>
      <c r="H13" s="3076"/>
      <c r="I13" s="3076"/>
      <c r="J13" s="3076"/>
      <c r="K13" s="3076"/>
      <c r="L13" s="3076"/>
      <c r="M13" s="3076"/>
      <c r="N13" s="3076"/>
      <c r="O13" s="3076"/>
      <c r="P13" s="3076"/>
      <c r="Q13" s="3076"/>
      <c r="R13" s="3076"/>
      <c r="S13" s="3077"/>
      <c r="T13" s="3082" t="s">
        <v>623</v>
      </c>
      <c r="U13" s="3082"/>
      <c r="V13" s="3082"/>
      <c r="W13" s="3082"/>
      <c r="X13" s="3082"/>
      <c r="Y13" s="3083">
        <v>39772</v>
      </c>
      <c r="Z13" s="3084"/>
      <c r="AA13" s="3084"/>
      <c r="AB13" s="3084"/>
      <c r="AC13" s="3084"/>
      <c r="AD13" s="3090" t="s">
        <v>322</v>
      </c>
      <c r="AE13" s="3091"/>
      <c r="AF13" s="3091"/>
      <c r="AG13" s="3092"/>
      <c r="AH13" s="3086" t="s">
        <v>625</v>
      </c>
      <c r="AI13" s="3087"/>
      <c r="AJ13" s="2890"/>
      <c r="AK13" s="3088"/>
      <c r="AL13" s="3088"/>
      <c r="AM13" s="3088"/>
      <c r="AN13" s="3088"/>
      <c r="AO13" s="3088"/>
      <c r="AP13" s="3089"/>
    </row>
    <row r="14" spans="2:42" ht="26.25" customHeight="1">
      <c r="B14" s="3074"/>
      <c r="C14" s="3078"/>
      <c r="D14" s="3078"/>
      <c r="E14" s="3078"/>
      <c r="F14" s="3078"/>
      <c r="G14" s="3078"/>
      <c r="H14" s="3078"/>
      <c r="I14" s="3078"/>
      <c r="J14" s="3078"/>
      <c r="K14" s="3078"/>
      <c r="L14" s="3078"/>
      <c r="M14" s="3078"/>
      <c r="N14" s="3078"/>
      <c r="O14" s="3078"/>
      <c r="P14" s="3078"/>
      <c r="Q14" s="3078"/>
      <c r="R14" s="3078"/>
      <c r="S14" s="3079"/>
      <c r="T14" s="3082"/>
      <c r="U14" s="3082"/>
      <c r="V14" s="3082"/>
      <c r="W14" s="3082"/>
      <c r="X14" s="3082"/>
      <c r="Y14" s="3083"/>
      <c r="Z14" s="3084"/>
      <c r="AA14" s="3084"/>
      <c r="AB14" s="3084"/>
      <c r="AC14" s="3084"/>
      <c r="AD14" s="3093"/>
      <c r="AE14" s="3094"/>
      <c r="AF14" s="3094"/>
      <c r="AG14" s="3095"/>
      <c r="AH14" s="3086"/>
      <c r="AI14" s="3087"/>
      <c r="AJ14" s="2890"/>
      <c r="AK14" s="3088"/>
      <c r="AL14" s="3088"/>
      <c r="AM14" s="3088"/>
      <c r="AN14" s="3088"/>
      <c r="AO14" s="3088"/>
      <c r="AP14" s="3089"/>
    </row>
    <row r="15" spans="2:42" ht="26.25" customHeight="1">
      <c r="B15" s="3075"/>
      <c r="C15" s="3080"/>
      <c r="D15" s="3080"/>
      <c r="E15" s="3080"/>
      <c r="F15" s="3080"/>
      <c r="G15" s="3080"/>
      <c r="H15" s="3080"/>
      <c r="I15" s="3080"/>
      <c r="J15" s="3080"/>
      <c r="K15" s="3080"/>
      <c r="L15" s="3080"/>
      <c r="M15" s="3080"/>
      <c r="N15" s="3080"/>
      <c r="O15" s="3080"/>
      <c r="P15" s="3080"/>
      <c r="Q15" s="3080"/>
      <c r="R15" s="3080"/>
      <c r="S15" s="3081"/>
      <c r="T15" s="3082"/>
      <c r="U15" s="3082"/>
      <c r="V15" s="3082"/>
      <c r="W15" s="3082"/>
      <c r="X15" s="3082"/>
      <c r="Y15" s="3083"/>
      <c r="Z15" s="3084"/>
      <c r="AA15" s="3084"/>
      <c r="AB15" s="3084"/>
      <c r="AC15" s="3084"/>
      <c r="AD15" s="3096"/>
      <c r="AE15" s="3097"/>
      <c r="AF15" s="3097"/>
      <c r="AG15" s="3098"/>
      <c r="AH15" s="3086"/>
      <c r="AI15" s="3087"/>
      <c r="AJ15" s="2890"/>
      <c r="AK15" s="3088"/>
      <c r="AL15" s="3088"/>
      <c r="AM15" s="3088"/>
      <c r="AN15" s="3088"/>
      <c r="AO15" s="3088"/>
      <c r="AP15" s="3089"/>
    </row>
    <row r="16" spans="2:42" ht="26.25" customHeight="1">
      <c r="B16" s="3073">
        <v>3</v>
      </c>
      <c r="C16" s="3076" t="str">
        <f>施601!C28</f>
        <v>吊荷の落下を防止する為、既設天井クレーン（手動15T）は、事前に自主点検を実施し、性能を確認した後、使用します。</v>
      </c>
      <c r="D16" s="3076"/>
      <c r="E16" s="3076"/>
      <c r="F16" s="3076"/>
      <c r="G16" s="3076"/>
      <c r="H16" s="3076"/>
      <c r="I16" s="3076"/>
      <c r="J16" s="3076"/>
      <c r="K16" s="3076"/>
      <c r="L16" s="3076"/>
      <c r="M16" s="3076"/>
      <c r="N16" s="3076"/>
      <c r="O16" s="3076"/>
      <c r="P16" s="3076"/>
      <c r="Q16" s="3076"/>
      <c r="R16" s="3076"/>
      <c r="S16" s="3077"/>
      <c r="T16" s="3082"/>
      <c r="U16" s="3082"/>
      <c r="V16" s="3082"/>
      <c r="W16" s="3082"/>
      <c r="X16" s="3082"/>
      <c r="Y16" s="3083"/>
      <c r="Z16" s="3084"/>
      <c r="AA16" s="3084"/>
      <c r="AB16" s="3084"/>
      <c r="AC16" s="3084"/>
      <c r="AD16" s="3085"/>
      <c r="AE16" s="3085"/>
      <c r="AF16" s="3085"/>
      <c r="AG16" s="3085"/>
      <c r="AH16" s="3099" t="s">
        <v>626</v>
      </c>
      <c r="AI16" s="3100"/>
      <c r="AJ16" s="3101"/>
      <c r="AK16" s="3088"/>
      <c r="AL16" s="3088"/>
      <c r="AM16" s="3088"/>
      <c r="AN16" s="3088"/>
      <c r="AO16" s="3088"/>
      <c r="AP16" s="3089"/>
    </row>
    <row r="17" spans="2:42" ht="26.25" customHeight="1">
      <c r="B17" s="3074"/>
      <c r="C17" s="3078"/>
      <c r="D17" s="3078"/>
      <c r="E17" s="3078"/>
      <c r="F17" s="3078"/>
      <c r="G17" s="3078"/>
      <c r="H17" s="3078"/>
      <c r="I17" s="3078"/>
      <c r="J17" s="3078"/>
      <c r="K17" s="3078"/>
      <c r="L17" s="3078"/>
      <c r="M17" s="3078"/>
      <c r="N17" s="3078"/>
      <c r="O17" s="3078"/>
      <c r="P17" s="3078"/>
      <c r="Q17" s="3078"/>
      <c r="R17" s="3078"/>
      <c r="S17" s="3079"/>
      <c r="T17" s="3082"/>
      <c r="U17" s="3082"/>
      <c r="V17" s="3082"/>
      <c r="W17" s="3082"/>
      <c r="X17" s="3082"/>
      <c r="Y17" s="3083"/>
      <c r="Z17" s="3084"/>
      <c r="AA17" s="3084"/>
      <c r="AB17" s="3084"/>
      <c r="AC17" s="3084"/>
      <c r="AD17" s="3085"/>
      <c r="AE17" s="3085"/>
      <c r="AF17" s="3085"/>
      <c r="AG17" s="3085"/>
      <c r="AH17" s="3102"/>
      <c r="AI17" s="3103"/>
      <c r="AJ17" s="3104"/>
      <c r="AK17" s="3088"/>
      <c r="AL17" s="3088"/>
      <c r="AM17" s="3088"/>
      <c r="AN17" s="3088"/>
      <c r="AO17" s="3088"/>
      <c r="AP17" s="3089"/>
    </row>
    <row r="18" spans="2:42" ht="26.25" customHeight="1">
      <c r="B18" s="3075"/>
      <c r="C18" s="3080"/>
      <c r="D18" s="3080"/>
      <c r="E18" s="3080"/>
      <c r="F18" s="3080"/>
      <c r="G18" s="3080"/>
      <c r="H18" s="3080"/>
      <c r="I18" s="3080"/>
      <c r="J18" s="3080"/>
      <c r="K18" s="3080"/>
      <c r="L18" s="3080"/>
      <c r="M18" s="3080"/>
      <c r="N18" s="3080"/>
      <c r="O18" s="3080"/>
      <c r="P18" s="3080"/>
      <c r="Q18" s="3080"/>
      <c r="R18" s="3080"/>
      <c r="S18" s="3081"/>
      <c r="T18" s="3082"/>
      <c r="U18" s="3082"/>
      <c r="V18" s="3082"/>
      <c r="W18" s="3082"/>
      <c r="X18" s="3082"/>
      <c r="Y18" s="3083"/>
      <c r="Z18" s="3084"/>
      <c r="AA18" s="3084"/>
      <c r="AB18" s="3084"/>
      <c r="AC18" s="3084"/>
      <c r="AD18" s="3085"/>
      <c r="AE18" s="3085"/>
      <c r="AF18" s="3085"/>
      <c r="AG18" s="3085"/>
      <c r="AH18" s="3105"/>
      <c r="AI18" s="3106"/>
      <c r="AJ18" s="3107"/>
      <c r="AK18" s="3088"/>
      <c r="AL18" s="3088"/>
      <c r="AM18" s="3088"/>
      <c r="AN18" s="3088"/>
      <c r="AO18" s="3088"/>
      <c r="AP18" s="3089"/>
    </row>
    <row r="19" spans="2:42" ht="26.25" customHeight="1">
      <c r="B19" s="3073">
        <v>4</v>
      </c>
      <c r="C19" s="3076" t="str">
        <f>施601!C29</f>
        <v>施工中は、日常点検により設備の安全状態を確認して供用します。</v>
      </c>
      <c r="D19" s="3076"/>
      <c r="E19" s="3076"/>
      <c r="F19" s="3076"/>
      <c r="G19" s="3076"/>
      <c r="H19" s="3076"/>
      <c r="I19" s="3076"/>
      <c r="J19" s="3076"/>
      <c r="K19" s="3076"/>
      <c r="L19" s="3076"/>
      <c r="M19" s="3076"/>
      <c r="N19" s="3076"/>
      <c r="O19" s="3076"/>
      <c r="P19" s="3076"/>
      <c r="Q19" s="3076"/>
      <c r="R19" s="3076"/>
      <c r="S19" s="3077"/>
      <c r="T19" s="3082" t="s">
        <v>627</v>
      </c>
      <c r="U19" s="3082"/>
      <c r="V19" s="3082"/>
      <c r="W19" s="3082"/>
      <c r="X19" s="3082"/>
      <c r="Y19" s="3083">
        <v>39882</v>
      </c>
      <c r="Z19" s="3084"/>
      <c r="AA19" s="3084"/>
      <c r="AB19" s="3084"/>
      <c r="AC19" s="3084"/>
      <c r="AD19" s="3090" t="s">
        <v>322</v>
      </c>
      <c r="AE19" s="3091"/>
      <c r="AF19" s="3091"/>
      <c r="AG19" s="3092"/>
      <c r="AH19" s="3099" t="s">
        <v>1580</v>
      </c>
      <c r="AI19" s="3100"/>
      <c r="AJ19" s="3101"/>
      <c r="AK19" s="3108" t="s">
        <v>628</v>
      </c>
      <c r="AL19" s="3108"/>
      <c r="AM19" s="3108"/>
      <c r="AN19" s="3108"/>
      <c r="AO19" s="3108"/>
      <c r="AP19" s="3109"/>
    </row>
    <row r="20" spans="2:42" ht="26.25" customHeight="1">
      <c r="B20" s="3074"/>
      <c r="C20" s="3078"/>
      <c r="D20" s="3078"/>
      <c r="E20" s="3078"/>
      <c r="F20" s="3078"/>
      <c r="G20" s="3078"/>
      <c r="H20" s="3078"/>
      <c r="I20" s="3078"/>
      <c r="J20" s="3078"/>
      <c r="K20" s="3078"/>
      <c r="L20" s="3078"/>
      <c r="M20" s="3078"/>
      <c r="N20" s="3078"/>
      <c r="O20" s="3078"/>
      <c r="P20" s="3078"/>
      <c r="Q20" s="3078"/>
      <c r="R20" s="3078"/>
      <c r="S20" s="3079"/>
      <c r="T20" s="3082"/>
      <c r="U20" s="3082"/>
      <c r="V20" s="3082"/>
      <c r="W20" s="3082"/>
      <c r="X20" s="3082"/>
      <c r="Y20" s="3083"/>
      <c r="Z20" s="3084"/>
      <c r="AA20" s="3084"/>
      <c r="AB20" s="3084"/>
      <c r="AC20" s="3084"/>
      <c r="AD20" s="3093"/>
      <c r="AE20" s="3094"/>
      <c r="AF20" s="3094"/>
      <c r="AG20" s="3095"/>
      <c r="AH20" s="3102"/>
      <c r="AI20" s="3103"/>
      <c r="AJ20" s="3104"/>
      <c r="AK20" s="3108"/>
      <c r="AL20" s="3108"/>
      <c r="AM20" s="3108"/>
      <c r="AN20" s="3108"/>
      <c r="AO20" s="3108"/>
      <c r="AP20" s="3109"/>
    </row>
    <row r="21" spans="2:42" ht="26.25" customHeight="1">
      <c r="B21" s="3075"/>
      <c r="C21" s="3080"/>
      <c r="D21" s="3080"/>
      <c r="E21" s="3080"/>
      <c r="F21" s="3080"/>
      <c r="G21" s="3080"/>
      <c r="H21" s="3080"/>
      <c r="I21" s="3080"/>
      <c r="J21" s="3080"/>
      <c r="K21" s="3080"/>
      <c r="L21" s="3080"/>
      <c r="M21" s="3080"/>
      <c r="N21" s="3080"/>
      <c r="O21" s="3080"/>
      <c r="P21" s="3080"/>
      <c r="Q21" s="3080"/>
      <c r="R21" s="3080"/>
      <c r="S21" s="3081"/>
      <c r="T21" s="3082"/>
      <c r="U21" s="3082"/>
      <c r="V21" s="3082"/>
      <c r="W21" s="3082"/>
      <c r="X21" s="3082"/>
      <c r="Y21" s="3083"/>
      <c r="Z21" s="3084"/>
      <c r="AA21" s="3084"/>
      <c r="AB21" s="3084"/>
      <c r="AC21" s="3084"/>
      <c r="AD21" s="3096"/>
      <c r="AE21" s="3097"/>
      <c r="AF21" s="3097"/>
      <c r="AG21" s="3098"/>
      <c r="AH21" s="3105"/>
      <c r="AI21" s="3106"/>
      <c r="AJ21" s="3107"/>
      <c r="AK21" s="3108"/>
      <c r="AL21" s="3108"/>
      <c r="AM21" s="3108"/>
      <c r="AN21" s="3108"/>
      <c r="AO21" s="3108"/>
      <c r="AP21" s="3109"/>
    </row>
    <row r="22" spans="2:42" ht="26.25" customHeight="1">
      <c r="B22" s="3073">
        <v>5</v>
      </c>
      <c r="C22" s="3076" t="str">
        <f>施601!C30</f>
        <v>機器、資材の揚重・移動作業においては吊下荷重が既設天井クレーン定格荷重以下になるよう、分割・区分を計画し、作業を実施します。</v>
      </c>
      <c r="D22" s="3076"/>
      <c r="E22" s="3076"/>
      <c r="F22" s="3076"/>
      <c r="G22" s="3076"/>
      <c r="H22" s="3076"/>
      <c r="I22" s="3076"/>
      <c r="J22" s="3076"/>
      <c r="K22" s="3076"/>
      <c r="L22" s="3076"/>
      <c r="M22" s="3076"/>
      <c r="N22" s="3076"/>
      <c r="O22" s="3076"/>
      <c r="P22" s="3076"/>
      <c r="Q22" s="3076"/>
      <c r="R22" s="3076"/>
      <c r="S22" s="3077"/>
      <c r="T22" s="3082" t="s">
        <v>629</v>
      </c>
      <c r="U22" s="3082"/>
      <c r="V22" s="3082"/>
      <c r="W22" s="3082"/>
      <c r="X22" s="3082"/>
      <c r="Y22" s="3083">
        <v>39843</v>
      </c>
      <c r="Z22" s="3084"/>
      <c r="AA22" s="3084"/>
      <c r="AB22" s="3084"/>
      <c r="AC22" s="3084"/>
      <c r="AD22" s="3085" t="s">
        <v>630</v>
      </c>
      <c r="AE22" s="3085"/>
      <c r="AF22" s="3085"/>
      <c r="AG22" s="3085"/>
      <c r="AH22" s="3086" t="s">
        <v>625</v>
      </c>
      <c r="AI22" s="3087"/>
      <c r="AJ22" s="2890"/>
      <c r="AK22" s="3071" t="s">
        <v>631</v>
      </c>
      <c r="AL22" s="3071"/>
      <c r="AM22" s="3071"/>
      <c r="AN22" s="3071"/>
      <c r="AO22" s="3071"/>
      <c r="AP22" s="3072"/>
    </row>
    <row r="23" spans="2:42" ht="26.25" customHeight="1">
      <c r="B23" s="3074"/>
      <c r="C23" s="3078"/>
      <c r="D23" s="3078"/>
      <c r="E23" s="3078"/>
      <c r="F23" s="3078"/>
      <c r="G23" s="3078"/>
      <c r="H23" s="3078"/>
      <c r="I23" s="3078"/>
      <c r="J23" s="3078"/>
      <c r="K23" s="3078"/>
      <c r="L23" s="3078"/>
      <c r="M23" s="3078"/>
      <c r="N23" s="3078"/>
      <c r="O23" s="3078"/>
      <c r="P23" s="3078"/>
      <c r="Q23" s="3078"/>
      <c r="R23" s="3078"/>
      <c r="S23" s="3079"/>
      <c r="T23" s="3082"/>
      <c r="U23" s="3082"/>
      <c r="V23" s="3082"/>
      <c r="W23" s="3082"/>
      <c r="X23" s="3082"/>
      <c r="Y23" s="3083"/>
      <c r="Z23" s="3084"/>
      <c r="AA23" s="3084"/>
      <c r="AB23" s="3084"/>
      <c r="AC23" s="3084"/>
      <c r="AD23" s="3085"/>
      <c r="AE23" s="3085"/>
      <c r="AF23" s="3085"/>
      <c r="AG23" s="3085"/>
      <c r="AH23" s="3086"/>
      <c r="AI23" s="3087"/>
      <c r="AJ23" s="2890"/>
      <c r="AK23" s="3071"/>
      <c r="AL23" s="3071"/>
      <c r="AM23" s="3071"/>
      <c r="AN23" s="3071"/>
      <c r="AO23" s="3071"/>
      <c r="AP23" s="3072"/>
    </row>
    <row r="24" spans="2:42" ht="26.25" customHeight="1">
      <c r="B24" s="3075"/>
      <c r="C24" s="3080"/>
      <c r="D24" s="3080"/>
      <c r="E24" s="3080"/>
      <c r="F24" s="3080"/>
      <c r="G24" s="3080"/>
      <c r="H24" s="3080"/>
      <c r="I24" s="3080"/>
      <c r="J24" s="3080"/>
      <c r="K24" s="3080"/>
      <c r="L24" s="3080"/>
      <c r="M24" s="3080"/>
      <c r="N24" s="3080"/>
      <c r="O24" s="3080"/>
      <c r="P24" s="3080"/>
      <c r="Q24" s="3080"/>
      <c r="R24" s="3080"/>
      <c r="S24" s="3081"/>
      <c r="T24" s="3082"/>
      <c r="U24" s="3082"/>
      <c r="V24" s="3082"/>
      <c r="W24" s="3082"/>
      <c r="X24" s="3082"/>
      <c r="Y24" s="3083"/>
      <c r="Z24" s="3084"/>
      <c r="AA24" s="3084"/>
      <c r="AB24" s="3084"/>
      <c r="AC24" s="3084"/>
      <c r="AD24" s="3085"/>
      <c r="AE24" s="3085"/>
      <c r="AF24" s="3085"/>
      <c r="AG24" s="3085"/>
      <c r="AH24" s="3086"/>
      <c r="AI24" s="3087"/>
      <c r="AJ24" s="2890"/>
      <c r="AK24" s="3071"/>
      <c r="AL24" s="3071"/>
      <c r="AM24" s="3071"/>
      <c r="AN24" s="3071"/>
      <c r="AO24" s="3071"/>
      <c r="AP24" s="3072"/>
    </row>
    <row r="25" spans="2:42" ht="26.25" customHeight="1">
      <c r="B25" s="3073">
        <v>6</v>
      </c>
      <c r="C25" s="3076" t="str">
        <f>施601!C31</f>
        <v>既設機器の残油対策及び油配管作業においては、外部への油流出事故等を防止する為、事前に機体、配管周囲をシート養生すると共に、油脂吸着マットを準備し、油分吸着を行います。また、配管端部は閉止フランジ等で確実に処置します。なお、作業中は巡回点検を行って、油漏洩の有無を点検します。</v>
      </c>
      <c r="D25" s="3076"/>
      <c r="E25" s="3076"/>
      <c r="F25" s="3076"/>
      <c r="G25" s="3076"/>
      <c r="H25" s="3076"/>
      <c r="I25" s="3076"/>
      <c r="J25" s="3076"/>
      <c r="K25" s="3076"/>
      <c r="L25" s="3076"/>
      <c r="M25" s="3076"/>
      <c r="N25" s="3076"/>
      <c r="O25" s="3076"/>
      <c r="P25" s="3076"/>
      <c r="Q25" s="3076"/>
      <c r="R25" s="3076"/>
      <c r="S25" s="3077"/>
      <c r="T25" s="3082" t="s">
        <v>632</v>
      </c>
      <c r="U25" s="3082"/>
      <c r="V25" s="3082"/>
      <c r="W25" s="3082"/>
      <c r="X25" s="3082"/>
      <c r="Y25" s="3083">
        <v>39823</v>
      </c>
      <c r="Z25" s="3084"/>
      <c r="AA25" s="3084"/>
      <c r="AB25" s="3084"/>
      <c r="AC25" s="3084"/>
      <c r="AD25" s="3085" t="s">
        <v>630</v>
      </c>
      <c r="AE25" s="3085"/>
      <c r="AF25" s="3085"/>
      <c r="AG25" s="3085"/>
      <c r="AH25" s="3086" t="s">
        <v>1581</v>
      </c>
      <c r="AI25" s="3087"/>
      <c r="AJ25" s="2890"/>
      <c r="AK25" s="3088"/>
      <c r="AL25" s="3088"/>
      <c r="AM25" s="3088"/>
      <c r="AN25" s="3088"/>
      <c r="AO25" s="3088"/>
      <c r="AP25" s="3089"/>
    </row>
    <row r="26" spans="2:42" ht="26.25" customHeight="1">
      <c r="B26" s="3074"/>
      <c r="C26" s="3078"/>
      <c r="D26" s="3078"/>
      <c r="E26" s="3078"/>
      <c r="F26" s="3078"/>
      <c r="G26" s="3078"/>
      <c r="H26" s="3078"/>
      <c r="I26" s="3078"/>
      <c r="J26" s="3078"/>
      <c r="K26" s="3078"/>
      <c r="L26" s="3078"/>
      <c r="M26" s="3078"/>
      <c r="N26" s="3078"/>
      <c r="O26" s="3078"/>
      <c r="P26" s="3078"/>
      <c r="Q26" s="3078"/>
      <c r="R26" s="3078"/>
      <c r="S26" s="3079"/>
      <c r="T26" s="3082"/>
      <c r="U26" s="3082"/>
      <c r="V26" s="3082"/>
      <c r="W26" s="3082"/>
      <c r="X26" s="3082"/>
      <c r="Y26" s="3083"/>
      <c r="Z26" s="3084"/>
      <c r="AA26" s="3084"/>
      <c r="AB26" s="3084"/>
      <c r="AC26" s="3084"/>
      <c r="AD26" s="3085"/>
      <c r="AE26" s="3085"/>
      <c r="AF26" s="3085"/>
      <c r="AG26" s="3085"/>
      <c r="AH26" s="3086"/>
      <c r="AI26" s="3087"/>
      <c r="AJ26" s="2890"/>
      <c r="AK26" s="3088"/>
      <c r="AL26" s="3088"/>
      <c r="AM26" s="3088"/>
      <c r="AN26" s="3088"/>
      <c r="AO26" s="3088"/>
      <c r="AP26" s="3089"/>
    </row>
    <row r="27" spans="2:42" ht="26.25" customHeight="1">
      <c r="B27" s="3075"/>
      <c r="C27" s="3080"/>
      <c r="D27" s="3080"/>
      <c r="E27" s="3080"/>
      <c r="F27" s="3080"/>
      <c r="G27" s="3080"/>
      <c r="H27" s="3080"/>
      <c r="I27" s="3080"/>
      <c r="J27" s="3080"/>
      <c r="K27" s="3080"/>
      <c r="L27" s="3080"/>
      <c r="M27" s="3080"/>
      <c r="N27" s="3080"/>
      <c r="O27" s="3080"/>
      <c r="P27" s="3080"/>
      <c r="Q27" s="3080"/>
      <c r="R27" s="3080"/>
      <c r="S27" s="3081"/>
      <c r="T27" s="3082"/>
      <c r="U27" s="3082"/>
      <c r="V27" s="3082"/>
      <c r="W27" s="3082"/>
      <c r="X27" s="3082"/>
      <c r="Y27" s="3083"/>
      <c r="Z27" s="3084"/>
      <c r="AA27" s="3084"/>
      <c r="AB27" s="3084"/>
      <c r="AC27" s="3084"/>
      <c r="AD27" s="3085"/>
      <c r="AE27" s="3085"/>
      <c r="AF27" s="3085"/>
      <c r="AG27" s="3085"/>
      <c r="AH27" s="3086"/>
      <c r="AI27" s="3087"/>
      <c r="AJ27" s="2890"/>
      <c r="AK27" s="3088"/>
      <c r="AL27" s="3088"/>
      <c r="AM27" s="3088"/>
      <c r="AN27" s="3088"/>
      <c r="AO27" s="3088"/>
      <c r="AP27" s="3089"/>
    </row>
    <row r="28" spans="2:42" ht="12" customHeight="1">
      <c r="B28" s="470" t="s">
        <v>1582</v>
      </c>
      <c r="C28" s="478"/>
      <c r="D28" s="471"/>
      <c r="E28" s="472"/>
      <c r="F28" s="472"/>
      <c r="G28" s="473"/>
      <c r="H28" s="472"/>
      <c r="I28" s="472"/>
      <c r="J28" s="472"/>
      <c r="K28" s="472"/>
      <c r="L28" s="472"/>
      <c r="M28" s="472"/>
      <c r="N28" s="472"/>
      <c r="O28" s="472"/>
      <c r="P28" s="472"/>
      <c r="Q28" s="472"/>
      <c r="R28" s="472"/>
      <c r="S28" s="472"/>
      <c r="T28" s="474"/>
      <c r="U28" s="475"/>
      <c r="V28" s="475"/>
      <c r="W28" s="475"/>
      <c r="X28" s="475"/>
      <c r="Y28" s="475"/>
      <c r="Z28" s="475"/>
      <c r="AA28" s="475"/>
      <c r="AB28" s="475"/>
      <c r="AC28" s="475"/>
      <c r="AD28" s="476"/>
      <c r="AE28" s="476"/>
      <c r="AF28" s="476"/>
      <c r="AG28" s="476"/>
      <c r="AH28" s="477"/>
      <c r="AI28" s="477"/>
      <c r="AJ28" s="477"/>
      <c r="AK28" s="477"/>
      <c r="AL28" s="477"/>
      <c r="AM28" s="477"/>
      <c r="AN28" s="477"/>
      <c r="AO28" s="477"/>
      <c r="AP28" s="477"/>
    </row>
    <row r="29" spans="2:42" ht="12" customHeight="1">
      <c r="B29" s="470" t="s">
        <v>1903</v>
      </c>
      <c r="C29" s="478"/>
      <c r="D29" s="471"/>
      <c r="E29" s="472"/>
      <c r="F29" s="472"/>
      <c r="G29" s="473"/>
      <c r="H29" s="472"/>
      <c r="I29" s="472"/>
      <c r="J29" s="472"/>
      <c r="K29" s="472"/>
      <c r="L29" s="472"/>
      <c r="M29" s="472"/>
      <c r="N29" s="472"/>
      <c r="O29" s="472"/>
      <c r="P29" s="472"/>
      <c r="Q29" s="472"/>
      <c r="R29" s="472"/>
      <c r="S29" s="472"/>
      <c r="T29" s="474"/>
      <c r="U29" s="475"/>
      <c r="V29" s="475"/>
      <c r="W29" s="475"/>
      <c r="X29" s="475"/>
      <c r="Y29" s="475"/>
      <c r="Z29" s="475"/>
      <c r="AA29" s="475"/>
      <c r="AB29" s="475"/>
      <c r="AC29" s="475"/>
      <c r="AD29" s="476"/>
      <c r="AE29" s="476"/>
      <c r="AF29" s="476"/>
      <c r="AG29" s="476"/>
      <c r="AH29" s="477"/>
      <c r="AI29" s="477"/>
      <c r="AJ29" s="477"/>
      <c r="AK29" s="477"/>
      <c r="AL29" s="477"/>
      <c r="AM29" s="477"/>
      <c r="AN29" s="477"/>
      <c r="AO29" s="477"/>
      <c r="AP29" s="477"/>
    </row>
    <row r="30" spans="2:42" ht="12" customHeight="1">
      <c r="B30" s="470" t="s">
        <v>1900</v>
      </c>
      <c r="C30" s="478"/>
      <c r="D30" s="471"/>
      <c r="E30" s="472"/>
      <c r="F30" s="472"/>
      <c r="G30" s="473"/>
      <c r="H30" s="472"/>
      <c r="I30" s="472"/>
      <c r="J30" s="472"/>
      <c r="K30" s="472"/>
      <c r="L30" s="472"/>
      <c r="M30" s="472"/>
      <c r="N30" s="472"/>
      <c r="O30" s="472"/>
      <c r="P30" s="472"/>
      <c r="Q30" s="472"/>
      <c r="R30" s="472"/>
      <c r="S30" s="472"/>
      <c r="T30" s="474"/>
      <c r="U30" s="475"/>
      <c r="V30" s="475"/>
      <c r="W30" s="475"/>
      <c r="X30" s="475"/>
      <c r="Y30" s="475"/>
      <c r="Z30" s="475"/>
      <c r="AA30" s="475"/>
      <c r="AB30" s="475"/>
      <c r="AC30" s="475"/>
      <c r="AD30" s="476"/>
      <c r="AE30" s="476"/>
      <c r="AF30" s="476"/>
      <c r="AG30" s="476"/>
      <c r="AH30" s="477"/>
      <c r="AI30" s="477"/>
      <c r="AJ30" s="477"/>
      <c r="AK30" s="477"/>
      <c r="AL30" s="477"/>
      <c r="AM30" s="477"/>
      <c r="AN30" s="477"/>
      <c r="AO30" s="477"/>
      <c r="AP30" s="477"/>
    </row>
  </sheetData>
  <mergeCells count="59">
    <mergeCell ref="T1:V1"/>
    <mergeCell ref="W1:AC1"/>
    <mergeCell ref="AD1:AP1"/>
    <mergeCell ref="B2:O3"/>
    <mergeCell ref="W2:AC3"/>
    <mergeCell ref="AD2:AG3"/>
    <mergeCell ref="AH2:AL3"/>
    <mergeCell ref="AM2:AP3"/>
    <mergeCell ref="B5:S6"/>
    <mergeCell ref="T5:AG6"/>
    <mergeCell ref="AH5:AJ9"/>
    <mergeCell ref="AK5:AP9"/>
    <mergeCell ref="B7:D9"/>
    <mergeCell ref="E7:S9"/>
    <mergeCell ref="T7:X9"/>
    <mergeCell ref="Y7:AC9"/>
    <mergeCell ref="AD7:AG9"/>
    <mergeCell ref="AK10:AP12"/>
    <mergeCell ref="B13:B15"/>
    <mergeCell ref="C13:S15"/>
    <mergeCell ref="T13:X15"/>
    <mergeCell ref="Y13:AC15"/>
    <mergeCell ref="AD13:AG15"/>
    <mergeCell ref="AH13:AJ15"/>
    <mergeCell ref="AK13:AP15"/>
    <mergeCell ref="B10:B12"/>
    <mergeCell ref="C10:S12"/>
    <mergeCell ref="T10:X12"/>
    <mergeCell ref="Y10:AC12"/>
    <mergeCell ref="AD10:AG12"/>
    <mergeCell ref="AH10:AJ12"/>
    <mergeCell ref="AK16:AP18"/>
    <mergeCell ref="B19:B21"/>
    <mergeCell ref="C19:S21"/>
    <mergeCell ref="T19:X21"/>
    <mergeCell ref="Y19:AC21"/>
    <mergeCell ref="AD19:AG21"/>
    <mergeCell ref="AH19:AJ21"/>
    <mergeCell ref="AK19:AP21"/>
    <mergeCell ref="B16:B18"/>
    <mergeCell ref="C16:S18"/>
    <mergeCell ref="T16:X18"/>
    <mergeCell ref="Y16:AC18"/>
    <mergeCell ref="AD16:AG18"/>
    <mergeCell ref="AH16:AJ18"/>
    <mergeCell ref="AK22:AP24"/>
    <mergeCell ref="B25:B27"/>
    <mergeCell ref="C25:S27"/>
    <mergeCell ref="T25:X27"/>
    <mergeCell ref="Y25:AC27"/>
    <mergeCell ref="AD25:AG27"/>
    <mergeCell ref="AH25:AJ27"/>
    <mergeCell ref="AK25:AP27"/>
    <mergeCell ref="B22:B24"/>
    <mergeCell ref="C22:S24"/>
    <mergeCell ref="T22:X24"/>
    <mergeCell ref="Y22:AC24"/>
    <mergeCell ref="AD22:AG24"/>
    <mergeCell ref="AH22:AJ24"/>
  </mergeCells>
  <phoneticPr fontId="13"/>
  <printOptions horizontalCentered="1" verticalCentered="1"/>
  <pageMargins left="0.19685039370078741" right="0.19685039370078741" top="0.19685039370078741" bottom="0.19685039370078741" header="0.31496062992125984" footer="0.19685039370078741"/>
  <pageSetup paperSize="9" scale="95" orientation="landscape"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398"/>
  <sheetViews>
    <sheetView view="pageBreakPreview" zoomScale="80" zoomScaleNormal="100" zoomScaleSheetLayoutView="80" workbookViewId="0">
      <selection activeCell="N16" sqref="N16"/>
    </sheetView>
  </sheetViews>
  <sheetFormatPr defaultRowHeight="15" customHeight="1"/>
  <cols>
    <col min="1" max="1" width="3.125" style="568" customWidth="1"/>
    <col min="2" max="2" width="8.25" style="568" customWidth="1"/>
    <col min="3" max="3" width="2.5" style="568" customWidth="1"/>
    <col min="4" max="4" width="16.5" style="568" customWidth="1"/>
    <col min="5" max="5" width="6" style="568" customWidth="1"/>
    <col min="6" max="7" width="9.625" style="568" customWidth="1"/>
    <col min="8" max="8" width="15" style="568" customWidth="1"/>
    <col min="9" max="11" width="9.125" style="568" customWidth="1"/>
    <col min="12" max="16384" width="9" style="568"/>
  </cols>
  <sheetData>
    <row r="1" spans="1:16" s="569" customFormat="1" ht="24.95" customHeight="1">
      <c r="A1" s="572"/>
      <c r="B1" s="572"/>
      <c r="C1" s="572"/>
      <c r="D1" s="572"/>
      <c r="E1" s="572"/>
      <c r="F1" s="572"/>
      <c r="G1" s="572"/>
      <c r="H1" s="572"/>
      <c r="I1" s="572"/>
      <c r="J1" s="572"/>
      <c r="K1" s="572"/>
    </row>
    <row r="2" spans="1:16" s="206" customFormat="1" ht="17.100000000000001" customHeight="1">
      <c r="A2" s="210"/>
      <c r="B2" s="210"/>
      <c r="C2" s="210"/>
      <c r="D2" s="210"/>
      <c r="E2" s="210"/>
      <c r="H2" s="300"/>
      <c r="I2" s="1393" t="s">
        <v>1804</v>
      </c>
      <c r="J2" s="1393" t="s">
        <v>1805</v>
      </c>
      <c r="K2" s="1393" t="s">
        <v>1806</v>
      </c>
      <c r="N2" s="300"/>
      <c r="O2" s="300"/>
    </row>
    <row r="3" spans="1:16" s="206" customFormat="1" ht="17.100000000000001" customHeight="1">
      <c r="A3" s="210"/>
      <c r="B3" s="210"/>
      <c r="C3" s="210"/>
      <c r="D3" s="210"/>
      <c r="E3" s="210"/>
      <c r="H3" s="222"/>
      <c r="I3" s="1560"/>
      <c r="J3" s="1560"/>
      <c r="K3" s="1560"/>
      <c r="N3" s="222"/>
      <c r="O3" s="222"/>
    </row>
    <row r="4" spans="1:16" s="206" customFormat="1" ht="17.100000000000001" customHeight="1">
      <c r="H4" s="211"/>
      <c r="I4" s="1560"/>
      <c r="J4" s="1560"/>
      <c r="K4" s="1560"/>
      <c r="N4" s="211"/>
      <c r="O4" s="211"/>
    </row>
    <row r="5" spans="1:16" s="206" customFormat="1" ht="17.100000000000001" customHeight="1">
      <c r="H5" s="211"/>
      <c r="I5" s="1560"/>
      <c r="J5" s="1560"/>
      <c r="K5" s="1560"/>
      <c r="N5" s="211"/>
      <c r="O5" s="211"/>
    </row>
    <row r="6" spans="1:16" s="569" customFormat="1" ht="24.95" customHeight="1">
      <c r="A6" s="574" t="s">
        <v>1133</v>
      </c>
      <c r="B6" s="575"/>
      <c r="C6" s="575"/>
      <c r="D6" s="574"/>
      <c r="E6" s="574"/>
      <c r="F6" s="574"/>
      <c r="G6" s="574"/>
      <c r="H6" s="574"/>
      <c r="I6" s="574"/>
      <c r="J6" s="574"/>
      <c r="K6" s="574"/>
    </row>
    <row r="7" spans="1:16" s="569" customFormat="1" ht="24.95" customHeight="1">
      <c r="A7" s="1559" t="s">
        <v>1807</v>
      </c>
      <c r="B7" s="1559"/>
      <c r="C7" s="1559"/>
      <c r="D7" s="1559"/>
      <c r="E7" s="1559"/>
      <c r="F7" s="1559"/>
      <c r="G7" s="1559"/>
      <c r="H7" s="1559"/>
      <c r="I7" s="1559"/>
      <c r="J7" s="1559"/>
      <c r="K7" s="1559"/>
    </row>
    <row r="8" spans="1:16" s="569" customFormat="1" ht="24.95" customHeight="1">
      <c r="A8" s="572"/>
      <c r="B8" s="574"/>
      <c r="C8" s="574"/>
      <c r="D8" s="574"/>
      <c r="E8" s="574"/>
      <c r="F8" s="574"/>
      <c r="G8" s="574"/>
      <c r="H8" s="574"/>
      <c r="I8" s="574"/>
      <c r="J8" s="574"/>
      <c r="K8" s="574"/>
    </row>
    <row r="9" spans="1:16" ht="24.95" customHeight="1">
      <c r="A9" s="572"/>
      <c r="B9" s="574"/>
      <c r="C9" s="574"/>
      <c r="D9" s="574"/>
      <c r="E9" s="574"/>
      <c r="F9" s="574"/>
      <c r="G9" s="574"/>
      <c r="H9" s="574"/>
      <c r="I9" s="1558" t="s">
        <v>1149</v>
      </c>
      <c r="J9" s="1558"/>
      <c r="K9" s="1558"/>
    </row>
    <row r="10" spans="1:16" ht="24.95" customHeight="1">
      <c r="A10" s="572"/>
      <c r="B10" s="574" t="s">
        <v>1134</v>
      </c>
      <c r="C10" s="574"/>
      <c r="D10" s="574"/>
      <c r="E10" s="574"/>
      <c r="F10" s="574"/>
      <c r="G10" s="574"/>
      <c r="H10" s="574"/>
      <c r="I10" s="574"/>
      <c r="J10" s="574"/>
      <c r="K10" s="574"/>
      <c r="N10" s="929"/>
      <c r="O10" s="929"/>
      <c r="P10" s="929"/>
    </row>
    <row r="11" spans="1:16" ht="24.95" customHeight="1">
      <c r="A11" s="572"/>
      <c r="B11" s="574"/>
      <c r="C11" s="574"/>
      <c r="D11" s="574"/>
      <c r="E11" s="574"/>
      <c r="F11" s="574"/>
      <c r="G11" s="574"/>
      <c r="H11" s="574"/>
      <c r="I11" s="574"/>
      <c r="J11" s="574"/>
      <c r="K11" s="574"/>
      <c r="N11" s="929"/>
      <c r="O11" s="929"/>
      <c r="P11" s="929"/>
    </row>
    <row r="12" spans="1:16" ht="24.95" customHeight="1">
      <c r="A12" s="576"/>
      <c r="B12" s="577" t="s">
        <v>1144</v>
      </c>
      <c r="C12" s="577"/>
      <c r="D12" s="577"/>
      <c r="E12" s="578"/>
      <c r="F12" s="578" t="s">
        <v>640</v>
      </c>
      <c r="G12" s="574"/>
      <c r="H12" s="574"/>
      <c r="I12" s="574"/>
      <c r="J12" s="574"/>
      <c r="K12" s="574"/>
    </row>
    <row r="13" spans="1:16" ht="24.95" customHeight="1">
      <c r="A13" s="572"/>
      <c r="B13" s="574"/>
      <c r="C13" s="574"/>
      <c r="D13" s="574"/>
      <c r="E13" s="574"/>
      <c r="F13" s="574"/>
      <c r="G13" s="574"/>
      <c r="H13" s="574"/>
      <c r="I13" s="574"/>
      <c r="J13" s="574"/>
      <c r="K13" s="574"/>
    </row>
    <row r="14" spans="1:16" ht="24.95" customHeight="1">
      <c r="A14" s="572"/>
      <c r="B14" s="574"/>
      <c r="C14" s="574"/>
      <c r="D14" s="574"/>
      <c r="E14" s="574"/>
      <c r="F14" s="574"/>
      <c r="G14" s="574"/>
      <c r="H14" s="574"/>
      <c r="I14" s="574"/>
      <c r="J14" s="574"/>
      <c r="K14" s="574"/>
    </row>
    <row r="15" spans="1:16" ht="24.95" customHeight="1">
      <c r="A15" s="572"/>
      <c r="B15" s="574"/>
      <c r="C15" s="574"/>
      <c r="D15" s="574"/>
      <c r="F15" s="577" t="s">
        <v>1145</v>
      </c>
      <c r="G15" s="577" t="str">
        <f>入力シート!D14&amp;"   "&amp;入力シート!D18</f>
        <v>株式会社□□製作所   代表取締役　福岡　太郎</v>
      </c>
      <c r="H15" s="577"/>
      <c r="I15" s="577"/>
      <c r="J15" s="577"/>
      <c r="K15" s="580"/>
    </row>
    <row r="16" spans="1:16" ht="24.95" customHeight="1">
      <c r="A16" s="572"/>
      <c r="B16" s="574"/>
      <c r="C16" s="574"/>
      <c r="D16" s="574"/>
      <c r="F16" s="579" t="str">
        <f>"（郵便番号   "&amp;入力シート!D15&amp;"）         電話番号   "&amp;入力シート!D17</f>
        <v>（郵便番号   123-4567）         電話番号   012-345-6789</v>
      </c>
      <c r="G16" s="579"/>
      <c r="H16" s="579"/>
      <c r="I16" s="579"/>
      <c r="J16" s="579"/>
      <c r="K16" s="579"/>
    </row>
    <row r="17" spans="1:15" ht="24.95" customHeight="1">
      <c r="A17" s="572"/>
      <c r="B17" s="574"/>
      <c r="C17" s="574"/>
      <c r="D17" s="574"/>
      <c r="F17" s="579" t="s">
        <v>1135</v>
      </c>
      <c r="G17" s="579" t="str">
        <f>入力シート!D16</f>
        <v>福岡県大野城市白木原＊丁目＊番地＊号</v>
      </c>
      <c r="H17" s="579"/>
      <c r="I17" s="579"/>
      <c r="J17" s="579"/>
      <c r="K17" s="579"/>
    </row>
    <row r="18" spans="1:15" ht="24.95" customHeight="1">
      <c r="A18" s="572"/>
      <c r="B18" s="574"/>
      <c r="C18" s="574"/>
      <c r="D18" s="574"/>
      <c r="E18" s="574"/>
      <c r="F18" s="574"/>
      <c r="G18" s="574"/>
      <c r="H18" s="574"/>
      <c r="I18" s="574"/>
      <c r="J18" s="574"/>
      <c r="K18" s="574"/>
    </row>
    <row r="19" spans="1:15" ht="24.95" customHeight="1">
      <c r="A19" s="572"/>
      <c r="B19" s="574"/>
      <c r="C19" s="574"/>
      <c r="D19" s="574"/>
      <c r="E19" s="574"/>
      <c r="F19" s="574"/>
      <c r="G19" s="574"/>
      <c r="H19" s="574"/>
      <c r="I19" s="574"/>
      <c r="J19" s="574"/>
      <c r="K19" s="574"/>
    </row>
    <row r="20" spans="1:15" ht="24.95" customHeight="1">
      <c r="A20" s="572"/>
      <c r="B20" s="574" t="s">
        <v>1136</v>
      </c>
      <c r="C20" s="574"/>
      <c r="D20" s="574"/>
      <c r="E20" s="574"/>
      <c r="F20" s="574"/>
      <c r="G20" s="574"/>
      <c r="H20" s="574"/>
      <c r="I20" s="574"/>
      <c r="J20" s="574"/>
      <c r="K20" s="574"/>
    </row>
    <row r="21" spans="1:15" ht="24.95" customHeight="1">
      <c r="A21" s="572"/>
      <c r="B21" s="574" t="s">
        <v>1137</v>
      </c>
      <c r="C21" s="574"/>
      <c r="D21" s="574"/>
      <c r="E21" s="574"/>
      <c r="F21" s="574"/>
      <c r="G21" s="574"/>
      <c r="H21" s="574"/>
      <c r="I21" s="574"/>
      <c r="J21" s="574"/>
      <c r="K21" s="574"/>
    </row>
    <row r="22" spans="1:15" ht="24.95" customHeight="1">
      <c r="A22" s="572"/>
      <c r="B22" s="574"/>
      <c r="C22" s="574"/>
      <c r="D22" s="574"/>
      <c r="E22" s="574"/>
      <c r="F22" s="574"/>
      <c r="G22" s="574"/>
      <c r="H22" s="574"/>
      <c r="I22" s="574"/>
      <c r="J22" s="574"/>
      <c r="K22" s="574"/>
    </row>
    <row r="23" spans="1:15" ht="24.95" customHeight="1">
      <c r="A23" s="572"/>
      <c r="B23" s="574"/>
      <c r="C23" s="574"/>
      <c r="D23" s="574"/>
      <c r="E23" s="574"/>
      <c r="F23" s="574"/>
      <c r="G23" s="574" t="s">
        <v>1143</v>
      </c>
      <c r="H23" s="574"/>
      <c r="I23" s="574"/>
      <c r="J23" s="574"/>
      <c r="K23" s="574"/>
    </row>
    <row r="24" spans="1:15" ht="24.95" customHeight="1">
      <c r="A24" s="572"/>
      <c r="B24" s="574"/>
      <c r="C24" s="574"/>
      <c r="D24" s="574"/>
      <c r="E24" s="574"/>
      <c r="F24" s="574"/>
      <c r="G24" s="574"/>
      <c r="H24" s="574"/>
      <c r="I24" s="574"/>
      <c r="J24" s="574"/>
      <c r="K24" s="574"/>
    </row>
    <row r="25" spans="1:15" ht="24.95" customHeight="1">
      <c r="A25" s="572"/>
      <c r="B25" s="574" t="s">
        <v>1138</v>
      </c>
      <c r="C25" s="574"/>
      <c r="D25" s="574"/>
      <c r="E25" s="574" t="str">
        <f>入力シート!D6&amp;"   "&amp;入力シート!D7</f>
        <v>○○流域下水道事業   ☆☆機械設備工事</v>
      </c>
      <c r="F25" s="574"/>
      <c r="G25" s="574"/>
      <c r="H25" s="574"/>
      <c r="I25" s="574"/>
      <c r="J25" s="574"/>
      <c r="K25" s="574"/>
      <c r="O25" s="568" t="s">
        <v>1802</v>
      </c>
    </row>
    <row r="26" spans="1:15" ht="24.95" customHeight="1">
      <c r="A26" s="572"/>
      <c r="B26" s="574"/>
      <c r="C26" s="574"/>
      <c r="D26" s="574"/>
      <c r="E26" s="574"/>
      <c r="F26" s="574"/>
      <c r="G26" s="574"/>
      <c r="H26" s="574"/>
      <c r="I26" s="574"/>
      <c r="J26" s="574"/>
      <c r="K26" s="574"/>
      <c r="O26" s="568" t="s">
        <v>1803</v>
      </c>
    </row>
    <row r="27" spans="1:15" ht="24.95" customHeight="1">
      <c r="A27" s="572"/>
      <c r="B27" s="574" t="s">
        <v>1139</v>
      </c>
      <c r="C27" s="574"/>
      <c r="D27" s="574"/>
      <c r="E27" s="574" t="str">
        <f>入力シート!D8</f>
        <v>○○川浄化センター（□□ポンプ場）</v>
      </c>
      <c r="F27" s="574"/>
      <c r="G27" s="574"/>
      <c r="H27" s="574"/>
      <c r="I27" s="574"/>
      <c r="J27" s="574"/>
      <c r="K27" s="574"/>
    </row>
    <row r="28" spans="1:15" ht="24.95" customHeight="1">
      <c r="A28" s="572"/>
      <c r="B28" s="574"/>
      <c r="C28" s="574"/>
      <c r="D28" s="574"/>
      <c r="E28" s="574"/>
      <c r="F28" s="574"/>
      <c r="G28" s="574"/>
      <c r="H28" s="574"/>
      <c r="I28" s="574"/>
      <c r="J28" s="574"/>
      <c r="K28" s="574"/>
    </row>
    <row r="29" spans="1:15" ht="24.95" customHeight="1">
      <c r="A29" s="572"/>
      <c r="B29" s="574" t="s">
        <v>1146</v>
      </c>
      <c r="C29" s="574"/>
      <c r="D29" s="574"/>
      <c r="E29" s="574" t="s">
        <v>1147</v>
      </c>
      <c r="F29" s="574"/>
      <c r="G29" s="574"/>
      <c r="H29" s="574"/>
      <c r="I29" s="574"/>
      <c r="J29" s="574"/>
      <c r="K29" s="574"/>
    </row>
    <row r="30" spans="1:15" ht="24.95" customHeight="1">
      <c r="A30" s="572"/>
      <c r="B30" s="574"/>
      <c r="C30" s="574"/>
      <c r="D30" s="574"/>
      <c r="E30" s="574"/>
      <c r="F30" s="574"/>
      <c r="G30" s="574"/>
      <c r="H30" s="574"/>
      <c r="I30" s="574"/>
      <c r="J30" s="574"/>
      <c r="K30" s="574"/>
    </row>
    <row r="31" spans="1:15" ht="24.95" customHeight="1">
      <c r="A31" s="572"/>
      <c r="B31" s="574" t="s">
        <v>1140</v>
      </c>
      <c r="C31" s="574"/>
      <c r="D31" s="574"/>
      <c r="E31" s="574"/>
      <c r="F31" s="574"/>
      <c r="G31" s="574"/>
      <c r="H31" s="574"/>
      <c r="I31" s="574"/>
      <c r="J31" s="574"/>
      <c r="K31" s="574"/>
    </row>
    <row r="32" spans="1:15" ht="24.95" customHeight="1">
      <c r="A32" s="572"/>
      <c r="B32" s="574" t="s">
        <v>1141</v>
      </c>
      <c r="C32" s="574"/>
      <c r="D32" s="574"/>
      <c r="E32" s="574"/>
      <c r="F32" s="574"/>
      <c r="G32" s="574"/>
      <c r="H32" s="574"/>
      <c r="I32" s="574"/>
      <c r="J32" s="574"/>
      <c r="K32" s="574"/>
    </row>
    <row r="33" spans="1:11" ht="24.95" customHeight="1">
      <c r="A33" s="572"/>
      <c r="B33" s="574"/>
      <c r="C33" s="1369" t="s">
        <v>1445</v>
      </c>
      <c r="D33" s="1368" t="s">
        <v>1686</v>
      </c>
      <c r="E33" s="574"/>
      <c r="F33" s="574"/>
      <c r="G33" s="574"/>
      <c r="H33" s="574"/>
      <c r="I33" s="574"/>
      <c r="J33" s="574"/>
      <c r="K33" s="574"/>
    </row>
    <row r="34" spans="1:11" ht="24.95" customHeight="1">
      <c r="A34" s="572"/>
      <c r="B34" s="574"/>
      <c r="C34" s="1369" t="s">
        <v>1445</v>
      </c>
      <c r="D34" s="1368" t="s">
        <v>1687</v>
      </c>
      <c r="E34" s="574"/>
      <c r="F34" s="574"/>
      <c r="G34" s="574"/>
      <c r="H34" s="574"/>
      <c r="I34" s="574"/>
      <c r="J34" s="574"/>
      <c r="K34" s="574"/>
    </row>
    <row r="35" spans="1:11" ht="24.95" customHeight="1">
      <c r="A35" s="572"/>
      <c r="B35" s="574"/>
      <c r="C35" s="1369" t="s">
        <v>1445</v>
      </c>
      <c r="D35" s="1368" t="s">
        <v>1688</v>
      </c>
      <c r="E35" s="574"/>
      <c r="F35" s="574"/>
      <c r="G35" s="574"/>
      <c r="H35" s="574"/>
      <c r="I35" s="574"/>
      <c r="J35" s="574"/>
      <c r="K35" s="574"/>
    </row>
    <row r="36" spans="1:11" ht="24.95" customHeight="1">
      <c r="A36" s="572"/>
      <c r="B36" s="574"/>
      <c r="C36" s="574"/>
      <c r="D36" s="574"/>
      <c r="E36" s="574"/>
      <c r="F36" s="574"/>
      <c r="G36" s="574"/>
      <c r="H36" s="574"/>
      <c r="I36" s="574"/>
      <c r="J36" s="574"/>
      <c r="K36" s="574"/>
    </row>
    <row r="37" spans="1:11" ht="24.95" customHeight="1">
      <c r="A37" s="572"/>
      <c r="B37" s="574" t="s">
        <v>1142</v>
      </c>
      <c r="C37" s="574"/>
      <c r="D37" s="574"/>
      <c r="E37" s="574"/>
      <c r="F37" s="574"/>
      <c r="G37" s="574"/>
      <c r="H37" s="574"/>
      <c r="I37" s="574"/>
      <c r="J37" s="574"/>
      <c r="K37" s="574"/>
    </row>
    <row r="38" spans="1:11" ht="24.95" customHeight="1">
      <c r="A38" s="572"/>
      <c r="B38" s="574"/>
      <c r="C38" s="1369" t="s">
        <v>1445</v>
      </c>
      <c r="D38" s="574" t="s">
        <v>1689</v>
      </c>
      <c r="E38" s="574"/>
      <c r="F38" s="574"/>
      <c r="G38" s="574"/>
      <c r="H38" s="574"/>
      <c r="I38" s="574"/>
      <c r="J38" s="574"/>
      <c r="K38" s="574"/>
    </row>
    <row r="39" spans="1:11" s="569" customFormat="1" ht="15" customHeight="1">
      <c r="A39" s="571"/>
      <c r="D39" s="573"/>
      <c r="E39" s="573"/>
      <c r="F39" s="573"/>
      <c r="G39" s="573"/>
      <c r="H39" s="573"/>
      <c r="I39" s="573"/>
      <c r="J39" s="573"/>
      <c r="K39" s="570"/>
    </row>
    <row r="40" spans="1:11" s="569" customFormat="1" ht="15" customHeight="1">
      <c r="A40" s="571"/>
      <c r="D40" s="573"/>
      <c r="E40" s="573"/>
      <c r="F40" s="573"/>
      <c r="G40" s="573"/>
      <c r="H40" s="573"/>
      <c r="I40" s="573"/>
      <c r="J40" s="573"/>
      <c r="K40" s="570"/>
    </row>
    <row r="41" spans="1:11" s="569" customFormat="1" ht="15" customHeight="1">
      <c r="A41" s="1561"/>
      <c r="B41" s="1561"/>
      <c r="C41" s="1561"/>
      <c r="D41" s="1561"/>
      <c r="E41" s="1561"/>
      <c r="F41" s="1561"/>
      <c r="G41" s="1561"/>
      <c r="H41" s="1561"/>
      <c r="I41" s="1561"/>
      <c r="J41" s="1561"/>
      <c r="K41" s="1561"/>
    </row>
    <row r="42" spans="1:11" s="569" customFormat="1" ht="24.95" customHeight="1">
      <c r="A42" s="1562"/>
      <c r="B42" s="1562"/>
      <c r="C42" s="1562"/>
      <c r="D42" s="1562"/>
      <c r="E42" s="1562"/>
      <c r="F42" s="1562"/>
      <c r="G42" s="1562"/>
      <c r="H42" s="1562"/>
      <c r="I42" s="1562"/>
      <c r="J42" s="1562"/>
      <c r="K42" s="1562"/>
    </row>
    <row r="43" spans="1:11" s="569" customFormat="1" ht="23.25" customHeight="1">
      <c r="A43" s="1565"/>
      <c r="B43" s="1565"/>
      <c r="C43" s="1565"/>
      <c r="D43" s="1565"/>
      <c r="E43" s="1566"/>
      <c r="F43" s="1566"/>
      <c r="G43" s="1566"/>
      <c r="H43" s="1566"/>
      <c r="I43" s="1566"/>
      <c r="J43" s="1566"/>
      <c r="K43" s="1566"/>
    </row>
    <row r="44" spans="1:11" ht="15" customHeight="1">
      <c r="A44" s="1567"/>
      <c r="B44" s="1567"/>
      <c r="C44" s="1567"/>
      <c r="D44" s="1567"/>
      <c r="E44" s="1564"/>
      <c r="F44" s="1564"/>
      <c r="G44" s="1564"/>
      <c r="H44" s="1564"/>
      <c r="I44" s="1564"/>
      <c r="J44" s="1564"/>
      <c r="K44" s="1564"/>
    </row>
    <row r="45" spans="1:11" ht="15" customHeight="1">
      <c r="A45" s="1567"/>
      <c r="B45" s="1567"/>
      <c r="C45" s="1567"/>
      <c r="D45" s="1567"/>
      <c r="E45" s="1564"/>
      <c r="F45" s="1564"/>
      <c r="G45" s="1564"/>
      <c r="H45" s="1564"/>
      <c r="I45" s="1564"/>
      <c r="J45" s="1564"/>
      <c r="K45" s="1564"/>
    </row>
    <row r="46" spans="1:11" ht="15" customHeight="1">
      <c r="A46" s="1567"/>
      <c r="B46" s="1567"/>
      <c r="C46" s="1567"/>
      <c r="D46" s="1567"/>
      <c r="E46" s="1564"/>
      <c r="F46" s="1564"/>
      <c r="G46" s="1564"/>
      <c r="H46" s="1564"/>
      <c r="I46" s="1564"/>
      <c r="J46" s="1564"/>
      <c r="K46" s="1564"/>
    </row>
    <row r="47" spans="1:11" ht="15" customHeight="1">
      <c r="A47" s="1563"/>
      <c r="B47" s="1563"/>
      <c r="C47" s="1563"/>
      <c r="D47" s="1563"/>
      <c r="E47" s="1564"/>
      <c r="F47" s="1564"/>
      <c r="G47" s="1564"/>
      <c r="H47" s="1564"/>
      <c r="I47" s="1564"/>
      <c r="J47" s="1564"/>
      <c r="K47" s="1564"/>
    </row>
    <row r="48" spans="1:11" ht="15" customHeight="1">
      <c r="A48" s="1563"/>
      <c r="B48" s="1563"/>
      <c r="C48" s="1563"/>
      <c r="D48" s="1563"/>
      <c r="E48" s="1564"/>
      <c r="F48" s="1564"/>
      <c r="G48" s="1564"/>
      <c r="H48" s="1564"/>
      <c r="I48" s="1564"/>
      <c r="J48" s="1564"/>
      <c r="K48" s="1564"/>
    </row>
    <row r="49" spans="1:11" ht="15" customHeight="1">
      <c r="A49" s="1568"/>
      <c r="B49" s="1568"/>
      <c r="C49" s="931"/>
      <c r="D49" s="1569"/>
      <c r="E49" s="1564"/>
      <c r="F49" s="1570"/>
      <c r="G49" s="1570"/>
      <c r="H49" s="1570"/>
      <c r="I49" s="1570"/>
      <c r="J49" s="1570"/>
      <c r="K49" s="1570"/>
    </row>
    <row r="50" spans="1:11" ht="15" customHeight="1">
      <c r="A50" s="1568"/>
      <c r="B50" s="1568"/>
      <c r="C50" s="931"/>
      <c r="D50" s="1569"/>
      <c r="E50" s="1564"/>
      <c r="F50" s="1564"/>
      <c r="G50" s="1564"/>
      <c r="H50" s="1564"/>
      <c r="I50" s="1564"/>
      <c r="J50" s="1564"/>
      <c r="K50" s="1564"/>
    </row>
    <row r="51" spans="1:11" ht="15" customHeight="1">
      <c r="A51" s="1568"/>
      <c r="B51" s="1568"/>
      <c r="C51" s="931"/>
      <c r="D51" s="1569"/>
      <c r="E51" s="1564"/>
      <c r="F51" s="1564"/>
      <c r="G51" s="1564"/>
      <c r="H51" s="1564"/>
      <c r="I51" s="1564"/>
      <c r="J51" s="1564"/>
      <c r="K51" s="1564"/>
    </row>
    <row r="52" spans="1:11" ht="15" customHeight="1">
      <c r="A52" s="1568"/>
      <c r="B52" s="1568"/>
      <c r="C52" s="931"/>
      <c r="D52" s="1569"/>
      <c r="E52" s="1564"/>
      <c r="F52" s="1564"/>
      <c r="G52" s="1564"/>
      <c r="H52" s="1564"/>
      <c r="I52" s="1564"/>
      <c r="J52" s="1564"/>
      <c r="K52" s="1564"/>
    </row>
    <row r="53" spans="1:11" ht="15" customHeight="1">
      <c r="A53" s="1568"/>
      <c r="B53" s="1568"/>
      <c r="C53" s="931"/>
      <c r="D53" s="1569"/>
      <c r="E53" s="1564"/>
      <c r="F53" s="1564"/>
      <c r="G53" s="1564"/>
      <c r="H53" s="1564"/>
      <c r="I53" s="1564"/>
      <c r="J53" s="1564"/>
      <c r="K53" s="1564"/>
    </row>
    <row r="54" spans="1:11" ht="15" customHeight="1">
      <c r="A54" s="1568"/>
      <c r="B54" s="1568"/>
      <c r="C54" s="931"/>
      <c r="D54" s="1569"/>
      <c r="E54" s="1564"/>
      <c r="F54" s="1564"/>
      <c r="G54" s="1564"/>
      <c r="H54" s="1564"/>
      <c r="I54" s="1564"/>
      <c r="J54" s="1564"/>
      <c r="K54" s="1564"/>
    </row>
    <row r="55" spans="1:11" ht="15" customHeight="1">
      <c r="A55" s="1568"/>
      <c r="B55" s="1568"/>
      <c r="C55" s="931"/>
      <c r="D55" s="809"/>
      <c r="E55" s="1575"/>
      <c r="F55" s="1575"/>
      <c r="G55" s="1575"/>
      <c r="H55" s="1575"/>
      <c r="I55" s="1576"/>
      <c r="J55" s="1576"/>
      <c r="K55" s="1576"/>
    </row>
    <row r="56" spans="1:11" ht="15" customHeight="1">
      <c r="A56" s="1568"/>
      <c r="B56" s="1568"/>
      <c r="C56" s="931"/>
      <c r="D56" s="1564"/>
      <c r="E56" s="1564"/>
      <c r="F56" s="1564"/>
      <c r="G56" s="1564"/>
      <c r="H56" s="1564"/>
      <c r="I56" s="1577"/>
      <c r="J56" s="1577"/>
      <c r="K56" s="1577"/>
    </row>
    <row r="57" spans="1:11" ht="15" customHeight="1">
      <c r="A57" s="1568"/>
      <c r="B57" s="1568"/>
      <c r="C57" s="931"/>
      <c r="D57" s="1564"/>
      <c r="E57" s="1564"/>
      <c r="F57" s="1564"/>
      <c r="G57" s="1564"/>
      <c r="H57" s="1564"/>
      <c r="I57" s="1577"/>
      <c r="J57" s="1577"/>
      <c r="K57" s="1577"/>
    </row>
    <row r="58" spans="1:11" ht="15" customHeight="1">
      <c r="A58" s="1568"/>
      <c r="B58" s="1568"/>
      <c r="C58" s="931"/>
      <c r="D58" s="1564"/>
      <c r="E58" s="1564"/>
      <c r="F58" s="1564"/>
      <c r="G58" s="1564"/>
      <c r="H58" s="1564"/>
      <c r="I58" s="1564"/>
      <c r="J58" s="1564"/>
      <c r="K58" s="1564"/>
    </row>
    <row r="59" spans="1:11" ht="15" customHeight="1">
      <c r="A59" s="1568"/>
      <c r="B59" s="1568"/>
      <c r="C59" s="931"/>
      <c r="D59" s="1564"/>
      <c r="E59" s="1564"/>
      <c r="F59" s="1564"/>
      <c r="G59" s="1564"/>
      <c r="H59" s="1564"/>
      <c r="I59" s="1564"/>
      <c r="J59" s="1564"/>
      <c r="K59" s="1564"/>
    </row>
    <row r="60" spans="1:11" ht="15" customHeight="1">
      <c r="A60" s="1568"/>
      <c r="B60" s="1568"/>
      <c r="C60" s="931"/>
      <c r="D60" s="1564"/>
      <c r="E60" s="1564"/>
      <c r="F60" s="1564"/>
      <c r="G60" s="1564"/>
      <c r="H60" s="1564"/>
      <c r="I60" s="1564"/>
      <c r="J60" s="1564"/>
      <c r="K60" s="1564"/>
    </row>
    <row r="61" spans="1:11" ht="15" customHeight="1">
      <c r="A61" s="1568"/>
      <c r="B61" s="1568"/>
      <c r="C61" s="931"/>
      <c r="D61" s="1564"/>
      <c r="E61" s="1564"/>
      <c r="F61" s="1564"/>
      <c r="G61" s="1564"/>
      <c r="H61" s="1564"/>
      <c r="I61" s="1564"/>
      <c r="J61" s="1564"/>
      <c r="K61" s="1564"/>
    </row>
    <row r="62" spans="1:11" ht="12.75" customHeight="1">
      <c r="A62" s="1568"/>
      <c r="B62" s="1568"/>
      <c r="C62" s="931"/>
      <c r="D62" s="1564"/>
      <c r="E62" s="1580"/>
      <c r="F62" s="1571"/>
      <c r="G62" s="1572"/>
      <c r="H62" s="1572"/>
      <c r="I62" s="1573"/>
      <c r="J62" s="1574"/>
      <c r="K62" s="1574"/>
    </row>
    <row r="63" spans="1:11" ht="12.75" customHeight="1">
      <c r="A63" s="1568"/>
      <c r="B63" s="1568"/>
      <c r="C63" s="931"/>
      <c r="D63" s="1564"/>
      <c r="E63" s="1580"/>
      <c r="F63" s="1572"/>
      <c r="G63" s="1572"/>
      <c r="H63" s="1572"/>
      <c r="I63" s="1573"/>
      <c r="J63" s="1574"/>
      <c r="K63" s="1574"/>
    </row>
    <row r="64" spans="1:11" ht="15" customHeight="1">
      <c r="A64" s="1568"/>
      <c r="B64" s="1568"/>
      <c r="C64" s="931"/>
      <c r="D64" s="1564"/>
      <c r="E64" s="1580"/>
      <c r="F64" s="1572"/>
      <c r="G64" s="1572"/>
      <c r="H64" s="1572"/>
      <c r="I64" s="912"/>
      <c r="J64" s="1574"/>
      <c r="K64" s="1574"/>
    </row>
    <row r="65" spans="1:11" ht="15" customHeight="1">
      <c r="A65" s="1568"/>
      <c r="B65" s="1568"/>
      <c r="C65" s="931"/>
      <c r="D65" s="1564"/>
      <c r="E65" s="1580"/>
      <c r="F65" s="1572"/>
      <c r="G65" s="1572"/>
      <c r="H65" s="1572"/>
      <c r="I65" s="912"/>
      <c r="J65" s="1574"/>
      <c r="K65" s="1574"/>
    </row>
    <row r="66" spans="1:11" ht="18.75" customHeight="1">
      <c r="A66" s="1568"/>
      <c r="B66" s="1568"/>
      <c r="C66" s="931"/>
      <c r="D66" s="1564"/>
      <c r="E66" s="808"/>
      <c r="F66" s="1572"/>
      <c r="G66" s="1572"/>
      <c r="H66" s="1572"/>
      <c r="I66" s="912"/>
      <c r="J66" s="1574"/>
      <c r="K66" s="1574"/>
    </row>
    <row r="67" spans="1:11" ht="15" customHeight="1">
      <c r="A67" s="1568"/>
      <c r="B67" s="1568"/>
      <c r="C67" s="931"/>
      <c r="D67" s="808"/>
      <c r="E67" s="1580"/>
      <c r="F67" s="1571"/>
      <c r="G67" s="1572"/>
      <c r="H67" s="1572"/>
      <c r="I67" s="1573"/>
      <c r="J67" s="1574"/>
      <c r="K67" s="1574"/>
    </row>
    <row r="68" spans="1:11" ht="7.5" customHeight="1">
      <c r="A68" s="1568"/>
      <c r="B68" s="1568"/>
      <c r="C68" s="931"/>
      <c r="D68" s="1571"/>
      <c r="E68" s="1580"/>
      <c r="F68" s="1571"/>
      <c r="G68" s="1572"/>
      <c r="H68" s="1572"/>
      <c r="I68" s="1573"/>
      <c r="J68" s="1574"/>
      <c r="K68" s="1574"/>
    </row>
    <row r="69" spans="1:11" ht="15" customHeight="1">
      <c r="A69" s="1568"/>
      <c r="B69" s="1568"/>
      <c r="C69" s="931"/>
      <c r="D69" s="1571"/>
      <c r="E69" s="1580"/>
      <c r="F69" s="1572"/>
      <c r="G69" s="1572"/>
      <c r="H69" s="1572"/>
      <c r="I69" s="912"/>
      <c r="J69" s="1574"/>
      <c r="K69" s="1574"/>
    </row>
    <row r="70" spans="1:11" ht="12" customHeight="1">
      <c r="A70" s="1568"/>
      <c r="B70" s="1568"/>
      <c r="C70" s="931"/>
      <c r="D70" s="1571"/>
      <c r="E70" s="1580"/>
      <c r="F70" s="1572"/>
      <c r="G70" s="1572"/>
      <c r="H70" s="1572"/>
      <c r="I70" s="1573"/>
      <c r="J70" s="1574"/>
      <c r="K70" s="1574"/>
    </row>
    <row r="71" spans="1:11" ht="12" customHeight="1">
      <c r="A71" s="1568"/>
      <c r="B71" s="1568"/>
      <c r="C71" s="931"/>
      <c r="D71" s="1571"/>
      <c r="E71" s="1580"/>
      <c r="F71" s="1572"/>
      <c r="G71" s="1572"/>
      <c r="H71" s="1572"/>
      <c r="I71" s="1573"/>
      <c r="J71" s="1574"/>
      <c r="K71" s="1574"/>
    </row>
    <row r="72" spans="1:11" ht="14.25">
      <c r="A72" s="1568"/>
      <c r="B72" s="1568"/>
      <c r="C72" s="931"/>
      <c r="D72" s="1571"/>
      <c r="E72" s="808"/>
      <c r="F72" s="1572"/>
      <c r="G72" s="1572"/>
      <c r="H72" s="1572"/>
      <c r="I72" s="912"/>
      <c r="J72" s="1574"/>
      <c r="K72" s="1574"/>
    </row>
    <row r="73" spans="1:11" ht="14.25" customHeight="1">
      <c r="A73" s="1563"/>
      <c r="B73" s="1575"/>
      <c r="C73" s="1575"/>
      <c r="D73" s="1575"/>
      <c r="E73" s="1575"/>
      <c r="F73" s="1575"/>
      <c r="G73" s="1575"/>
      <c r="H73" s="1575"/>
      <c r="I73" s="1575"/>
      <c r="J73" s="1568"/>
      <c r="K73" s="1568"/>
    </row>
    <row r="74" spans="1:11" ht="14.25" customHeight="1">
      <c r="A74" s="1563"/>
      <c r="B74" s="1575"/>
      <c r="C74" s="1575"/>
      <c r="D74" s="1575"/>
      <c r="E74" s="1575"/>
      <c r="F74" s="1575"/>
      <c r="G74" s="1575"/>
      <c r="H74" s="1575"/>
      <c r="I74" s="1575"/>
      <c r="J74" s="1568"/>
      <c r="K74" s="1568"/>
    </row>
    <row r="75" spans="1:11" ht="14.25" customHeight="1">
      <c r="A75" s="1563"/>
      <c r="B75" s="1569"/>
      <c r="C75" s="1569"/>
      <c r="D75" s="1569"/>
      <c r="E75" s="1569"/>
      <c r="F75" s="1578"/>
      <c r="G75" s="1578"/>
      <c r="H75" s="1578"/>
      <c r="I75" s="1578"/>
      <c r="J75" s="1579"/>
      <c r="K75" s="1579"/>
    </row>
    <row r="76" spans="1:11" ht="14.25" customHeight="1">
      <c r="A76" s="1563"/>
      <c r="B76" s="1569"/>
      <c r="C76" s="1569"/>
      <c r="D76" s="1569"/>
      <c r="E76" s="1569"/>
      <c r="F76" s="1578"/>
      <c r="G76" s="1578"/>
      <c r="H76" s="1578"/>
      <c r="I76" s="1578"/>
      <c r="J76" s="913"/>
      <c r="K76" s="913"/>
    </row>
    <row r="77" spans="1:11" ht="14.25" customHeight="1">
      <c r="A77" s="1563"/>
      <c r="B77" s="1569"/>
      <c r="C77" s="1569"/>
      <c r="D77" s="1569"/>
      <c r="E77" s="1569"/>
      <c r="F77" s="1578"/>
      <c r="G77" s="1578"/>
      <c r="H77" s="1578"/>
      <c r="I77" s="1578"/>
      <c r="J77" s="1579"/>
      <c r="K77" s="1579"/>
    </row>
    <row r="78" spans="1:11" ht="14.25" customHeight="1">
      <c r="A78" s="1563"/>
      <c r="B78" s="1569"/>
      <c r="C78" s="1569"/>
      <c r="D78" s="1569"/>
      <c r="E78" s="1569"/>
      <c r="F78" s="1578"/>
      <c r="G78" s="1578"/>
      <c r="H78" s="1578"/>
      <c r="I78" s="1578"/>
      <c r="J78" s="913"/>
      <c r="K78" s="913"/>
    </row>
    <row r="79" spans="1:11" ht="14.25" customHeight="1">
      <c r="A79" s="1563"/>
      <c r="B79" s="1569"/>
      <c r="C79" s="1569"/>
      <c r="D79" s="1569"/>
      <c r="E79" s="1569"/>
      <c r="F79" s="1578"/>
      <c r="G79" s="1578"/>
      <c r="H79" s="1578"/>
      <c r="I79" s="1578"/>
      <c r="J79" s="1579"/>
      <c r="K79" s="1579"/>
    </row>
    <row r="80" spans="1:11" ht="14.25" customHeight="1">
      <c r="A80" s="1563"/>
      <c r="B80" s="1569"/>
      <c r="C80" s="1569"/>
      <c r="D80" s="1569"/>
      <c r="E80" s="1569"/>
      <c r="F80" s="1578"/>
      <c r="G80" s="1578"/>
      <c r="H80" s="1578"/>
      <c r="I80" s="1578"/>
      <c r="J80" s="913"/>
      <c r="K80" s="913"/>
    </row>
    <row r="81" spans="1:11" ht="14.25" customHeight="1">
      <c r="A81" s="1563"/>
      <c r="B81" s="1569"/>
      <c r="C81" s="1569"/>
      <c r="D81" s="1569"/>
      <c r="E81" s="1569"/>
      <c r="F81" s="1578"/>
      <c r="G81" s="1578"/>
      <c r="H81" s="1578"/>
      <c r="I81" s="1578"/>
      <c r="J81" s="1579"/>
      <c r="K81" s="1579"/>
    </row>
    <row r="82" spans="1:11" ht="14.25" customHeight="1">
      <c r="A82" s="1563"/>
      <c r="B82" s="1569"/>
      <c r="C82" s="1569"/>
      <c r="D82" s="1569"/>
      <c r="E82" s="1569"/>
      <c r="F82" s="1578"/>
      <c r="G82" s="1578"/>
      <c r="H82" s="1578"/>
      <c r="I82" s="1578"/>
      <c r="J82" s="913"/>
      <c r="K82" s="913"/>
    </row>
    <row r="83" spans="1:11" ht="14.25" customHeight="1">
      <c r="A83" s="1563"/>
      <c r="B83" s="1569"/>
      <c r="C83" s="1569"/>
      <c r="D83" s="1569"/>
      <c r="E83" s="1569"/>
      <c r="F83" s="1578"/>
      <c r="G83" s="1578"/>
      <c r="H83" s="1578"/>
      <c r="I83" s="1578"/>
      <c r="J83" s="1579"/>
      <c r="K83" s="1579"/>
    </row>
    <row r="84" spans="1:11" ht="14.25" customHeight="1">
      <c r="A84" s="1563"/>
      <c r="B84" s="1569"/>
      <c r="C84" s="1569"/>
      <c r="D84" s="1569"/>
      <c r="E84" s="1569"/>
      <c r="F84" s="1578"/>
      <c r="G84" s="1578"/>
      <c r="H84" s="1578"/>
      <c r="I84" s="1578"/>
      <c r="J84" s="913"/>
      <c r="K84" s="913"/>
    </row>
    <row r="85" spans="1:11" ht="14.25" customHeight="1">
      <c r="A85" s="1563"/>
      <c r="B85" s="1569"/>
      <c r="C85" s="1569"/>
      <c r="D85" s="1569"/>
      <c r="E85" s="1569"/>
      <c r="F85" s="1578"/>
      <c r="G85" s="1578"/>
      <c r="H85" s="1578"/>
      <c r="I85" s="1578"/>
      <c r="J85" s="1579"/>
      <c r="K85" s="1579"/>
    </row>
    <row r="86" spans="1:11" ht="14.25" customHeight="1">
      <c r="A86" s="1563"/>
      <c r="B86" s="1569"/>
      <c r="C86" s="1569"/>
      <c r="D86" s="1569"/>
      <c r="E86" s="1569"/>
      <c r="F86" s="1578"/>
      <c r="G86" s="1578"/>
      <c r="H86" s="1578"/>
      <c r="I86" s="1578"/>
      <c r="J86" s="913"/>
      <c r="K86" s="913"/>
    </row>
    <row r="87" spans="1:11" ht="15" customHeight="1">
      <c r="A87" s="1568"/>
      <c r="B87" s="1568"/>
      <c r="C87" s="1568"/>
      <c r="D87" s="1568"/>
      <c r="E87" s="1568"/>
      <c r="F87" s="1578"/>
      <c r="G87" s="1578"/>
      <c r="H87" s="1578"/>
      <c r="I87" s="1578"/>
      <c r="J87" s="1578"/>
      <c r="K87" s="1578"/>
    </row>
    <row r="88" spans="1:11" ht="15" customHeight="1">
      <c r="A88" s="1568"/>
      <c r="B88" s="1568"/>
      <c r="C88" s="1568"/>
      <c r="D88" s="1568"/>
      <c r="E88" s="1568"/>
      <c r="F88" s="1578"/>
      <c r="G88" s="1578"/>
      <c r="H88" s="1578"/>
      <c r="I88" s="1578"/>
      <c r="J88" s="1578"/>
      <c r="K88" s="1578"/>
    </row>
    <row r="89" spans="1:11" ht="15" customHeight="1">
      <c r="A89" s="1568"/>
      <c r="B89" s="1568"/>
      <c r="C89" s="1568"/>
      <c r="D89" s="1568"/>
      <c r="E89" s="1568"/>
      <c r="F89" s="1578"/>
      <c r="G89" s="1578"/>
      <c r="H89" s="1578"/>
      <c r="I89" s="1578"/>
      <c r="J89" s="1578"/>
      <c r="K89" s="1578"/>
    </row>
    <row r="90" spans="1:11" ht="12.75" customHeight="1">
      <c r="A90" s="1582"/>
      <c r="B90" s="1570"/>
      <c r="C90" s="1570"/>
      <c r="D90" s="1570"/>
      <c r="E90" s="1570"/>
      <c r="F90" s="1583"/>
      <c r="G90" s="1583"/>
      <c r="H90" s="1583"/>
      <c r="I90" s="1583"/>
      <c r="J90" s="1583"/>
      <c r="K90" s="1583"/>
    </row>
    <row r="91" spans="1:11" ht="12.75" customHeight="1">
      <c r="A91" s="1570"/>
      <c r="B91" s="1570"/>
      <c r="C91" s="1570"/>
      <c r="D91" s="1570"/>
      <c r="E91" s="1570"/>
      <c r="F91" s="1583"/>
      <c r="G91" s="1583"/>
      <c r="H91" s="1583"/>
      <c r="I91" s="1583"/>
      <c r="J91" s="1583"/>
      <c r="K91" s="1583"/>
    </row>
    <row r="92" spans="1:11" ht="12" customHeight="1">
      <c r="A92" s="1563"/>
      <c r="B92" s="1589"/>
      <c r="C92" s="1589"/>
      <c r="D92" s="1589"/>
      <c r="E92" s="1589"/>
      <c r="F92" s="1575"/>
      <c r="G92" s="1575"/>
      <c r="H92" s="1575"/>
      <c r="I92" s="1575"/>
      <c r="J92" s="1590"/>
      <c r="K92" s="1590"/>
    </row>
    <row r="93" spans="1:11" ht="12" customHeight="1">
      <c r="A93" s="1563"/>
      <c r="B93" s="1589"/>
      <c r="C93" s="1589"/>
      <c r="D93" s="1589"/>
      <c r="E93" s="1589"/>
      <c r="F93" s="1575"/>
      <c r="G93" s="1575"/>
      <c r="H93" s="1575"/>
      <c r="I93" s="1575"/>
      <c r="J93" s="1590"/>
      <c r="K93" s="1590"/>
    </row>
    <row r="94" spans="1:11" ht="14.25" customHeight="1">
      <c r="A94" s="1563"/>
      <c r="B94" s="1589"/>
      <c r="C94" s="1589"/>
      <c r="D94" s="1589"/>
      <c r="E94" s="1589"/>
      <c r="F94" s="1581"/>
      <c r="G94" s="1581"/>
      <c r="H94" s="1591"/>
      <c r="I94" s="1591"/>
      <c r="J94" s="1592"/>
      <c r="K94" s="1592"/>
    </row>
    <row r="95" spans="1:11" ht="14.25" customHeight="1">
      <c r="A95" s="1563"/>
      <c r="B95" s="1589"/>
      <c r="C95" s="1589"/>
      <c r="D95" s="1589"/>
      <c r="E95" s="1589"/>
      <c r="F95" s="1581"/>
      <c r="G95" s="1581"/>
      <c r="H95" s="1591"/>
      <c r="I95" s="1591"/>
      <c r="J95" s="1578"/>
      <c r="K95" s="1578"/>
    </row>
    <row r="96" spans="1:11" ht="14.25" customHeight="1">
      <c r="A96" s="1563"/>
      <c r="B96" s="1589"/>
      <c r="C96" s="1589"/>
      <c r="D96" s="1589"/>
      <c r="E96" s="1589"/>
      <c r="F96" s="1581"/>
      <c r="G96" s="1581"/>
      <c r="H96" s="1591"/>
      <c r="I96" s="1591"/>
      <c r="J96" s="1592"/>
      <c r="K96" s="1592"/>
    </row>
    <row r="97" spans="1:11" ht="14.25" customHeight="1">
      <c r="A97" s="1563"/>
      <c r="B97" s="1589"/>
      <c r="C97" s="1589"/>
      <c r="D97" s="1589"/>
      <c r="E97" s="1589"/>
      <c r="F97" s="1581"/>
      <c r="G97" s="1581"/>
      <c r="H97" s="1591"/>
      <c r="I97" s="1591"/>
      <c r="J97" s="1578"/>
      <c r="K97" s="1578"/>
    </row>
    <row r="98" spans="1:11" ht="14.25" customHeight="1">
      <c r="A98" s="1563"/>
      <c r="B98" s="1589"/>
      <c r="C98" s="1589"/>
      <c r="D98" s="1589"/>
      <c r="E98" s="1589"/>
      <c r="F98" s="1593"/>
      <c r="G98" s="1593"/>
      <c r="H98" s="1591"/>
      <c r="I98" s="1591"/>
      <c r="J98" s="1592"/>
      <c r="K98" s="1592"/>
    </row>
    <row r="99" spans="1:11" ht="14.25" customHeight="1">
      <c r="A99" s="1563"/>
      <c r="B99" s="1589"/>
      <c r="C99" s="1589"/>
      <c r="D99" s="1589"/>
      <c r="E99" s="1589"/>
      <c r="F99" s="1593"/>
      <c r="G99" s="1593"/>
      <c r="H99" s="1591"/>
      <c r="I99" s="1591"/>
      <c r="J99" s="1578"/>
      <c r="K99" s="1578"/>
    </row>
    <row r="100" spans="1:11" ht="12" customHeight="1">
      <c r="A100" s="1563"/>
      <c r="B100" s="1586"/>
      <c r="C100" s="1586"/>
      <c r="D100" s="1586"/>
      <c r="E100" s="1586"/>
      <c r="F100" s="1586"/>
      <c r="G100" s="1586"/>
      <c r="H100" s="1586"/>
      <c r="I100" s="1586"/>
      <c r="J100" s="1586"/>
      <c r="K100" s="1586"/>
    </row>
    <row r="101" spans="1:11" ht="21" customHeight="1">
      <c r="A101" s="1581"/>
      <c r="B101" s="1581"/>
      <c r="C101" s="1581"/>
      <c r="D101" s="1581"/>
      <c r="E101" s="1581"/>
      <c r="F101" s="1581"/>
      <c r="G101" s="1581"/>
      <c r="H101" s="1581"/>
      <c r="I101" s="1581"/>
      <c r="J101" s="1581"/>
      <c r="K101" s="1581"/>
    </row>
    <row r="102" spans="1:11" ht="22.5" customHeight="1">
      <c r="A102" s="1584"/>
      <c r="B102" s="1584"/>
      <c r="C102" s="1584"/>
      <c r="D102" s="1584"/>
      <c r="E102" s="1584"/>
      <c r="F102" s="1584"/>
      <c r="G102" s="1585"/>
      <c r="H102" s="1585"/>
      <c r="I102" s="1585"/>
      <c r="J102" s="1585"/>
      <c r="K102" s="1585"/>
    </row>
    <row r="103" spans="1:11" ht="2.25" customHeight="1">
      <c r="A103" s="1587"/>
      <c r="B103" s="1587"/>
      <c r="C103" s="1587"/>
      <c r="D103" s="1587"/>
      <c r="E103" s="1587"/>
      <c r="F103" s="1587"/>
      <c r="G103" s="1587"/>
      <c r="H103" s="1587"/>
      <c r="I103" s="1587"/>
      <c r="J103" s="1587"/>
      <c r="K103" s="1587"/>
    </row>
    <row r="104" spans="1:11" ht="12.75" customHeight="1">
      <c r="A104" s="1588"/>
      <c r="B104" s="1588"/>
      <c r="C104" s="1588"/>
      <c r="D104" s="1588"/>
      <c r="E104" s="1588"/>
      <c r="F104" s="1588"/>
      <c r="G104" s="1588"/>
      <c r="H104" s="1588"/>
      <c r="I104" s="1588"/>
      <c r="J104" s="1588"/>
      <c r="K104" s="1588"/>
    </row>
    <row r="105" spans="1:11" ht="15" customHeight="1">
      <c r="A105" s="914"/>
      <c r="B105" s="914"/>
      <c r="C105" s="914"/>
      <c r="D105" s="914"/>
      <c r="E105" s="914"/>
      <c r="F105" s="914"/>
      <c r="G105" s="914"/>
      <c r="H105" s="914"/>
      <c r="I105" s="914"/>
      <c r="J105" s="914"/>
      <c r="K105" s="914"/>
    </row>
    <row r="106" spans="1:11" ht="15" customHeight="1">
      <c r="A106" s="914"/>
      <c r="B106" s="914"/>
      <c r="C106" s="914"/>
      <c r="D106" s="914"/>
      <c r="E106" s="914"/>
      <c r="F106" s="914"/>
      <c r="G106" s="914"/>
      <c r="H106" s="914"/>
      <c r="I106" s="914"/>
      <c r="J106" s="914"/>
      <c r="K106" s="914"/>
    </row>
    <row r="107" spans="1:11" ht="15" customHeight="1">
      <c r="A107" s="914"/>
      <c r="B107" s="914"/>
      <c r="C107" s="914"/>
      <c r="D107" s="914"/>
      <c r="E107" s="914"/>
      <c r="F107" s="914"/>
      <c r="G107" s="914"/>
      <c r="H107" s="914"/>
      <c r="I107" s="914"/>
      <c r="J107" s="914"/>
      <c r="K107" s="914"/>
    </row>
    <row r="108" spans="1:11" ht="15" customHeight="1">
      <c r="A108" s="914"/>
      <c r="B108" s="914"/>
      <c r="C108" s="914"/>
      <c r="D108" s="914"/>
      <c r="E108" s="914"/>
      <c r="F108" s="914"/>
      <c r="G108" s="914"/>
      <c r="H108" s="914"/>
      <c r="I108" s="914"/>
      <c r="J108" s="914"/>
      <c r="K108" s="914"/>
    </row>
    <row r="109" spans="1:11" ht="15" customHeight="1">
      <c r="A109" s="914"/>
      <c r="B109" s="914"/>
      <c r="C109" s="914"/>
      <c r="D109" s="914"/>
      <c r="E109" s="914"/>
      <c r="F109" s="914"/>
      <c r="G109" s="914"/>
      <c r="H109" s="914"/>
      <c r="I109" s="914"/>
      <c r="J109" s="914"/>
      <c r="K109" s="914"/>
    </row>
    <row r="110" spans="1:11" ht="15" customHeight="1">
      <c r="A110" s="914"/>
      <c r="B110" s="914"/>
      <c r="C110" s="914"/>
      <c r="D110" s="914"/>
      <c r="E110" s="914"/>
      <c r="F110" s="914"/>
      <c r="G110" s="914"/>
      <c r="H110" s="914"/>
      <c r="I110" s="914"/>
      <c r="J110" s="914"/>
      <c r="K110" s="914"/>
    </row>
    <row r="111" spans="1:11" ht="15" customHeight="1">
      <c r="A111" s="914"/>
      <c r="B111" s="914"/>
      <c r="C111" s="914"/>
      <c r="D111" s="914"/>
      <c r="E111" s="914"/>
      <c r="F111" s="914"/>
      <c r="G111" s="914"/>
      <c r="H111" s="914"/>
      <c r="I111" s="914"/>
      <c r="J111" s="914"/>
      <c r="K111" s="914"/>
    </row>
    <row r="112" spans="1:11" ht="15" customHeight="1">
      <c r="A112" s="914"/>
      <c r="B112" s="914"/>
      <c r="C112" s="914"/>
      <c r="D112" s="914"/>
      <c r="E112" s="914"/>
      <c r="F112" s="914"/>
      <c r="G112" s="914"/>
      <c r="H112" s="914"/>
      <c r="I112" s="914"/>
      <c r="J112" s="914"/>
      <c r="K112" s="914"/>
    </row>
    <row r="113" spans="1:11" ht="15" customHeight="1">
      <c r="A113" s="914"/>
      <c r="B113" s="914"/>
      <c r="C113" s="914"/>
      <c r="D113" s="914"/>
      <c r="E113" s="914"/>
      <c r="F113" s="914"/>
      <c r="G113" s="914"/>
      <c r="H113" s="914"/>
      <c r="I113" s="914"/>
      <c r="J113" s="914"/>
      <c r="K113" s="914"/>
    </row>
    <row r="114" spans="1:11" ht="15" customHeight="1">
      <c r="A114" s="914"/>
      <c r="B114" s="914"/>
      <c r="C114" s="914"/>
      <c r="D114" s="914"/>
      <c r="E114" s="914"/>
      <c r="F114" s="914"/>
      <c r="G114" s="914"/>
      <c r="H114" s="914"/>
      <c r="I114" s="914"/>
      <c r="J114" s="914"/>
      <c r="K114" s="914"/>
    </row>
    <row r="115" spans="1:11" ht="15" customHeight="1">
      <c r="A115" s="914"/>
      <c r="B115" s="914"/>
      <c r="C115" s="914"/>
      <c r="D115" s="914"/>
      <c r="E115" s="914"/>
      <c r="F115" s="914"/>
      <c r="G115" s="914"/>
      <c r="H115" s="914"/>
      <c r="I115" s="914"/>
      <c r="J115" s="914"/>
      <c r="K115" s="914"/>
    </row>
    <row r="116" spans="1:11" ht="15" customHeight="1">
      <c r="A116" s="914"/>
      <c r="B116" s="914"/>
      <c r="C116" s="914"/>
      <c r="D116" s="914"/>
      <c r="E116" s="914"/>
      <c r="F116" s="914"/>
      <c r="G116" s="914"/>
      <c r="H116" s="914"/>
      <c r="I116" s="914"/>
      <c r="J116" s="914"/>
      <c r="K116" s="914"/>
    </row>
    <row r="117" spans="1:11" ht="15" customHeight="1">
      <c r="A117" s="914"/>
      <c r="B117" s="914"/>
      <c r="C117" s="914"/>
      <c r="D117" s="914"/>
      <c r="E117" s="914"/>
      <c r="F117" s="914"/>
      <c r="G117" s="914"/>
      <c r="H117" s="914"/>
      <c r="I117" s="914"/>
      <c r="J117" s="914"/>
      <c r="K117" s="914"/>
    </row>
    <row r="118" spans="1:11" ht="15" customHeight="1">
      <c r="A118" s="914"/>
      <c r="B118" s="914"/>
      <c r="C118" s="914"/>
      <c r="D118" s="914"/>
      <c r="E118" s="914"/>
      <c r="F118" s="914"/>
      <c r="G118" s="914"/>
      <c r="H118" s="914"/>
      <c r="I118" s="914"/>
      <c r="J118" s="914"/>
      <c r="K118" s="914"/>
    </row>
    <row r="119" spans="1:11" ht="15" customHeight="1">
      <c r="A119" s="914"/>
      <c r="B119" s="914"/>
      <c r="C119" s="914"/>
      <c r="D119" s="914"/>
      <c r="E119" s="914"/>
      <c r="F119" s="914"/>
      <c r="G119" s="914"/>
      <c r="H119" s="914"/>
      <c r="I119" s="914"/>
      <c r="J119" s="914"/>
      <c r="K119" s="914"/>
    </row>
    <row r="120" spans="1:11" ht="15" customHeight="1">
      <c r="A120" s="914"/>
      <c r="B120" s="914"/>
      <c r="C120" s="914"/>
      <c r="D120" s="914"/>
      <c r="E120" s="914"/>
      <c r="F120" s="914"/>
      <c r="G120" s="914"/>
      <c r="H120" s="914"/>
      <c r="I120" s="914"/>
      <c r="J120" s="914"/>
      <c r="K120" s="914"/>
    </row>
    <row r="121" spans="1:11" ht="15" customHeight="1">
      <c r="A121" s="914"/>
      <c r="B121" s="914"/>
      <c r="C121" s="914"/>
      <c r="D121" s="914"/>
      <c r="E121" s="914"/>
      <c r="F121" s="914"/>
      <c r="G121" s="914"/>
      <c r="H121" s="914"/>
      <c r="I121" s="914"/>
      <c r="J121" s="914"/>
      <c r="K121" s="914"/>
    </row>
    <row r="122" spans="1:11" ht="15" customHeight="1">
      <c r="A122" s="914"/>
      <c r="B122" s="914"/>
      <c r="C122" s="914"/>
      <c r="D122" s="914"/>
      <c r="E122" s="914"/>
      <c r="F122" s="914"/>
      <c r="G122" s="914"/>
      <c r="H122" s="914"/>
      <c r="I122" s="914"/>
      <c r="J122" s="914"/>
      <c r="K122" s="914"/>
    </row>
    <row r="123" spans="1:11" ht="15" customHeight="1">
      <c r="A123" s="914"/>
      <c r="B123" s="914"/>
      <c r="C123" s="914"/>
      <c r="D123" s="914"/>
      <c r="E123" s="914"/>
      <c r="F123" s="914"/>
      <c r="G123" s="914"/>
      <c r="H123" s="914"/>
      <c r="I123" s="914"/>
      <c r="J123" s="914"/>
      <c r="K123" s="914"/>
    </row>
    <row r="124" spans="1:11" ht="15" customHeight="1">
      <c r="A124" s="914"/>
      <c r="B124" s="914"/>
      <c r="C124" s="914"/>
      <c r="D124" s="914"/>
      <c r="E124" s="914"/>
      <c r="F124" s="914"/>
      <c r="G124" s="914"/>
      <c r="H124" s="914"/>
      <c r="I124" s="914"/>
      <c r="J124" s="914"/>
      <c r="K124" s="914"/>
    </row>
    <row r="125" spans="1:11" ht="15" customHeight="1">
      <c r="A125" s="914"/>
      <c r="B125" s="914"/>
      <c r="C125" s="914"/>
      <c r="D125" s="914"/>
      <c r="E125" s="914"/>
      <c r="F125" s="914"/>
      <c r="G125" s="914"/>
      <c r="H125" s="914"/>
      <c r="I125" s="914"/>
      <c r="J125" s="914"/>
      <c r="K125" s="914"/>
    </row>
    <row r="126" spans="1:11" ht="15" customHeight="1">
      <c r="A126" s="914"/>
      <c r="B126" s="914"/>
      <c r="C126" s="914"/>
      <c r="D126" s="914"/>
      <c r="E126" s="914"/>
      <c r="F126" s="914"/>
      <c r="G126" s="914"/>
      <c r="H126" s="914"/>
      <c r="I126" s="914"/>
      <c r="J126" s="914"/>
      <c r="K126" s="914"/>
    </row>
    <row r="127" spans="1:11" ht="15" customHeight="1">
      <c r="A127" s="914"/>
      <c r="B127" s="914"/>
      <c r="C127" s="914"/>
      <c r="D127" s="914"/>
      <c r="E127" s="914"/>
      <c r="F127" s="914"/>
      <c r="G127" s="914"/>
      <c r="H127" s="914"/>
      <c r="I127" s="914"/>
      <c r="J127" s="914"/>
      <c r="K127" s="914"/>
    </row>
    <row r="128" spans="1:11" ht="15" customHeight="1">
      <c r="A128" s="914"/>
      <c r="B128" s="914"/>
      <c r="C128" s="914"/>
      <c r="D128" s="914"/>
      <c r="E128" s="914"/>
      <c r="F128" s="914"/>
      <c r="G128" s="914"/>
      <c r="H128" s="914"/>
      <c r="I128" s="914"/>
      <c r="J128" s="914"/>
      <c r="K128" s="914"/>
    </row>
    <row r="129" spans="1:11" ht="15" customHeight="1">
      <c r="A129" s="914"/>
      <c r="B129" s="914"/>
      <c r="C129" s="914"/>
      <c r="D129" s="914"/>
      <c r="E129" s="914"/>
      <c r="F129" s="914"/>
      <c r="G129" s="914"/>
      <c r="H129" s="914"/>
      <c r="I129" s="914"/>
      <c r="J129" s="914"/>
      <c r="K129" s="914"/>
    </row>
    <row r="130" spans="1:11" ht="15" customHeight="1">
      <c r="A130" s="914"/>
      <c r="B130" s="914"/>
      <c r="C130" s="914"/>
      <c r="D130" s="914"/>
      <c r="E130" s="914"/>
      <c r="F130" s="914"/>
      <c r="G130" s="914"/>
      <c r="H130" s="914"/>
      <c r="I130" s="914"/>
      <c r="J130" s="914"/>
      <c r="K130" s="914"/>
    </row>
    <row r="131" spans="1:11" ht="15" customHeight="1">
      <c r="A131" s="914"/>
      <c r="B131" s="914"/>
      <c r="C131" s="914"/>
      <c r="D131" s="914"/>
      <c r="E131" s="914"/>
      <c r="F131" s="914"/>
      <c r="G131" s="914"/>
      <c r="H131" s="914"/>
      <c r="I131" s="914"/>
      <c r="J131" s="914"/>
      <c r="K131" s="914"/>
    </row>
    <row r="132" spans="1:11" ht="15" customHeight="1">
      <c r="A132" s="914"/>
      <c r="B132" s="914"/>
      <c r="C132" s="914"/>
      <c r="D132" s="914"/>
      <c r="E132" s="914"/>
      <c r="F132" s="914"/>
      <c r="G132" s="914"/>
      <c r="H132" s="914"/>
      <c r="I132" s="914"/>
      <c r="J132" s="914"/>
      <c r="K132" s="914"/>
    </row>
    <row r="133" spans="1:11" ht="15" customHeight="1">
      <c r="A133" s="914"/>
      <c r="B133" s="914"/>
      <c r="C133" s="914"/>
      <c r="D133" s="914"/>
      <c r="E133" s="914"/>
      <c r="F133" s="914"/>
      <c r="G133" s="914"/>
      <c r="H133" s="914"/>
      <c r="I133" s="914"/>
      <c r="J133" s="914"/>
      <c r="K133" s="914"/>
    </row>
    <row r="134" spans="1:11" ht="15" customHeight="1">
      <c r="A134" s="914"/>
      <c r="B134" s="914"/>
      <c r="C134" s="914"/>
      <c r="D134" s="914"/>
      <c r="E134" s="914"/>
      <c r="F134" s="914"/>
      <c r="G134" s="914"/>
      <c r="H134" s="914"/>
      <c r="I134" s="914"/>
      <c r="J134" s="914"/>
      <c r="K134" s="914"/>
    </row>
    <row r="135" spans="1:11" ht="15" customHeight="1">
      <c r="A135" s="914"/>
      <c r="B135" s="914"/>
      <c r="C135" s="914"/>
      <c r="D135" s="914"/>
      <c r="E135" s="914"/>
      <c r="F135" s="914"/>
      <c r="G135" s="914"/>
      <c r="H135" s="914"/>
      <c r="I135" s="914"/>
      <c r="J135" s="914"/>
      <c r="K135" s="914"/>
    </row>
    <row r="136" spans="1:11" ht="15" customHeight="1">
      <c r="A136" s="914"/>
      <c r="B136" s="914"/>
      <c r="C136" s="914"/>
      <c r="D136" s="914"/>
      <c r="E136" s="914"/>
      <c r="F136" s="914"/>
      <c r="G136" s="914"/>
      <c r="H136" s="914"/>
      <c r="I136" s="914"/>
      <c r="J136" s="914"/>
      <c r="K136" s="914"/>
    </row>
    <row r="137" spans="1:11" ht="15" customHeight="1">
      <c r="A137" s="914"/>
      <c r="B137" s="914"/>
      <c r="C137" s="914"/>
      <c r="D137" s="914"/>
      <c r="E137" s="914"/>
      <c r="F137" s="914"/>
      <c r="G137" s="914"/>
      <c r="H137" s="914"/>
      <c r="I137" s="914"/>
      <c r="J137" s="914"/>
      <c r="K137" s="914"/>
    </row>
    <row r="138" spans="1:11" ht="15" customHeight="1">
      <c r="A138" s="914"/>
      <c r="B138" s="914"/>
      <c r="C138" s="914"/>
      <c r="D138" s="914"/>
      <c r="E138" s="914"/>
      <c r="F138" s="914"/>
      <c r="G138" s="914"/>
      <c r="H138" s="914"/>
      <c r="I138" s="914"/>
      <c r="J138" s="914"/>
      <c r="K138" s="914"/>
    </row>
    <row r="139" spans="1:11" ht="15" customHeight="1">
      <c r="A139" s="914"/>
      <c r="B139" s="914"/>
      <c r="C139" s="914"/>
      <c r="D139" s="914"/>
      <c r="E139" s="914"/>
      <c r="F139" s="914"/>
      <c r="G139" s="914"/>
      <c r="H139" s="914"/>
      <c r="I139" s="914"/>
      <c r="J139" s="914"/>
      <c r="K139" s="914"/>
    </row>
    <row r="140" spans="1:11" ht="15" customHeight="1">
      <c r="A140" s="914"/>
      <c r="B140" s="914"/>
      <c r="C140" s="914"/>
      <c r="D140" s="914"/>
      <c r="E140" s="914"/>
      <c r="F140" s="914"/>
      <c r="G140" s="914"/>
      <c r="H140" s="914"/>
      <c r="I140" s="914"/>
      <c r="J140" s="914"/>
      <c r="K140" s="914"/>
    </row>
    <row r="141" spans="1:11" ht="15" customHeight="1">
      <c r="A141" s="914"/>
      <c r="B141" s="914"/>
      <c r="C141" s="914"/>
      <c r="D141" s="914"/>
      <c r="E141" s="914"/>
      <c r="F141" s="914"/>
      <c r="G141" s="914"/>
      <c r="H141" s="914"/>
      <c r="I141" s="914"/>
      <c r="J141" s="914"/>
      <c r="K141" s="914"/>
    </row>
    <row r="142" spans="1:11" ht="15" customHeight="1">
      <c r="A142" s="914"/>
      <c r="B142" s="914"/>
      <c r="C142" s="914"/>
      <c r="D142" s="914"/>
      <c r="E142" s="914"/>
      <c r="F142" s="914"/>
      <c r="G142" s="914"/>
      <c r="H142" s="914"/>
      <c r="I142" s="914"/>
      <c r="J142" s="914"/>
      <c r="K142" s="914"/>
    </row>
    <row r="143" spans="1:11" ht="15" customHeight="1">
      <c r="A143" s="914"/>
      <c r="B143" s="914"/>
      <c r="C143" s="914"/>
      <c r="D143" s="914"/>
      <c r="E143" s="914"/>
      <c r="F143" s="914"/>
      <c r="G143" s="914"/>
      <c r="H143" s="914"/>
      <c r="I143" s="914"/>
      <c r="J143" s="914"/>
      <c r="K143" s="914"/>
    </row>
    <row r="144" spans="1:11" ht="15" customHeight="1">
      <c r="A144" s="914"/>
      <c r="B144" s="914"/>
      <c r="C144" s="914"/>
      <c r="D144" s="914"/>
      <c r="E144" s="914"/>
      <c r="F144" s="914"/>
      <c r="G144" s="914"/>
      <c r="H144" s="914"/>
      <c r="I144" s="914"/>
      <c r="J144" s="914"/>
      <c r="K144" s="914"/>
    </row>
    <row r="145" spans="1:11" ht="15" customHeight="1">
      <c r="A145" s="914"/>
      <c r="B145" s="914"/>
      <c r="C145" s="914"/>
      <c r="D145" s="914"/>
      <c r="E145" s="914"/>
      <c r="F145" s="914"/>
      <c r="G145" s="914"/>
      <c r="H145" s="914"/>
      <c r="I145" s="914"/>
      <c r="J145" s="914"/>
      <c r="K145" s="914"/>
    </row>
    <row r="146" spans="1:11" ht="15" customHeight="1">
      <c r="A146" s="914"/>
      <c r="B146" s="914"/>
      <c r="C146" s="914"/>
      <c r="D146" s="914"/>
      <c r="E146" s="914"/>
      <c r="F146" s="914"/>
      <c r="G146" s="914"/>
      <c r="H146" s="914"/>
      <c r="I146" s="914"/>
      <c r="J146" s="914"/>
      <c r="K146" s="914"/>
    </row>
    <row r="147" spans="1:11" ht="15" customHeight="1">
      <c r="A147" s="914"/>
      <c r="B147" s="914"/>
      <c r="C147" s="914"/>
      <c r="D147" s="914"/>
      <c r="E147" s="914"/>
      <c r="F147" s="914"/>
      <c r="G147" s="914"/>
      <c r="H147" s="914"/>
      <c r="I147" s="914"/>
      <c r="J147" s="914"/>
      <c r="K147" s="914"/>
    </row>
    <row r="148" spans="1:11" ht="15" customHeight="1">
      <c r="A148" s="914"/>
      <c r="B148" s="914"/>
      <c r="C148" s="914"/>
      <c r="D148" s="914"/>
      <c r="E148" s="914"/>
      <c r="F148" s="914"/>
      <c r="G148" s="914"/>
      <c r="H148" s="914"/>
      <c r="I148" s="914"/>
      <c r="J148" s="914"/>
      <c r="K148" s="914"/>
    </row>
    <row r="149" spans="1:11" ht="15" customHeight="1">
      <c r="A149" s="914"/>
      <c r="B149" s="914"/>
      <c r="C149" s="914"/>
      <c r="D149" s="914"/>
      <c r="E149" s="914"/>
      <c r="F149" s="914"/>
      <c r="G149" s="914"/>
      <c r="H149" s="914"/>
      <c r="I149" s="914"/>
      <c r="J149" s="914"/>
      <c r="K149" s="914"/>
    </row>
    <row r="150" spans="1:11" ht="15" customHeight="1">
      <c r="A150" s="914"/>
      <c r="B150" s="914"/>
      <c r="C150" s="914"/>
      <c r="D150" s="914"/>
      <c r="E150" s="914"/>
      <c r="F150" s="914"/>
      <c r="G150" s="914"/>
      <c r="H150" s="914"/>
      <c r="I150" s="914"/>
      <c r="J150" s="914"/>
      <c r="K150" s="914"/>
    </row>
    <row r="151" spans="1:11" ht="15" customHeight="1">
      <c r="A151" s="914"/>
      <c r="B151" s="914"/>
      <c r="C151" s="914"/>
      <c r="D151" s="914"/>
      <c r="E151" s="914"/>
      <c r="F151" s="914"/>
      <c r="G151" s="914"/>
      <c r="H151" s="914"/>
      <c r="I151" s="914"/>
      <c r="J151" s="914"/>
      <c r="K151" s="914"/>
    </row>
    <row r="152" spans="1:11" ht="15" customHeight="1">
      <c r="A152" s="914"/>
      <c r="B152" s="914"/>
      <c r="C152" s="914"/>
      <c r="D152" s="914"/>
      <c r="E152" s="914"/>
      <c r="F152" s="914"/>
      <c r="G152" s="914"/>
      <c r="H152" s="914"/>
      <c r="I152" s="914"/>
      <c r="J152" s="914"/>
      <c r="K152" s="914"/>
    </row>
    <row r="153" spans="1:11" ht="15" customHeight="1">
      <c r="A153" s="914"/>
      <c r="B153" s="914"/>
      <c r="C153" s="914"/>
      <c r="D153" s="914"/>
      <c r="E153" s="914"/>
      <c r="F153" s="914"/>
      <c r="G153" s="914"/>
      <c r="H153" s="914"/>
      <c r="I153" s="914"/>
      <c r="J153" s="914"/>
      <c r="K153" s="914"/>
    </row>
    <row r="154" spans="1:11" ht="15" customHeight="1">
      <c r="A154" s="914"/>
      <c r="B154" s="914"/>
      <c r="C154" s="914"/>
      <c r="D154" s="914"/>
      <c r="E154" s="914"/>
      <c r="F154" s="914"/>
      <c r="G154" s="914"/>
      <c r="H154" s="914"/>
      <c r="I154" s="914"/>
      <c r="J154" s="914"/>
      <c r="K154" s="914"/>
    </row>
    <row r="155" spans="1:11" ht="15" customHeight="1">
      <c r="A155" s="914"/>
      <c r="B155" s="914"/>
      <c r="C155" s="914"/>
      <c r="D155" s="914"/>
      <c r="E155" s="914"/>
      <c r="F155" s="914"/>
      <c r="G155" s="914"/>
      <c r="H155" s="914"/>
      <c r="I155" s="914"/>
      <c r="J155" s="914"/>
      <c r="K155" s="914"/>
    </row>
    <row r="156" spans="1:11" ht="15" customHeight="1">
      <c r="A156" s="914"/>
      <c r="B156" s="914"/>
      <c r="C156" s="914"/>
      <c r="D156" s="914"/>
      <c r="E156" s="914"/>
      <c r="F156" s="914"/>
      <c r="G156" s="914"/>
      <c r="H156" s="914"/>
      <c r="I156" s="914"/>
      <c r="J156" s="914"/>
      <c r="K156" s="914"/>
    </row>
    <row r="157" spans="1:11" ht="15" customHeight="1">
      <c r="A157" s="914"/>
      <c r="B157" s="914"/>
      <c r="C157" s="914"/>
      <c r="D157" s="914"/>
      <c r="E157" s="914"/>
      <c r="F157" s="914"/>
      <c r="G157" s="914"/>
      <c r="H157" s="914"/>
      <c r="I157" s="914"/>
      <c r="J157" s="914"/>
      <c r="K157" s="914"/>
    </row>
    <row r="158" spans="1:11" ht="15" customHeight="1">
      <c r="A158" s="914"/>
      <c r="B158" s="914"/>
      <c r="C158" s="914"/>
      <c r="D158" s="914"/>
      <c r="E158" s="914"/>
      <c r="F158" s="914"/>
      <c r="G158" s="914"/>
      <c r="H158" s="914"/>
      <c r="I158" s="914"/>
      <c r="J158" s="914"/>
      <c r="K158" s="914"/>
    </row>
    <row r="159" spans="1:11" ht="15" customHeight="1">
      <c r="A159" s="914"/>
      <c r="B159" s="914"/>
      <c r="C159" s="914"/>
      <c r="D159" s="914"/>
      <c r="E159" s="914"/>
      <c r="F159" s="914"/>
      <c r="G159" s="914"/>
      <c r="H159" s="914"/>
      <c r="I159" s="914"/>
      <c r="J159" s="914"/>
      <c r="K159" s="914"/>
    </row>
    <row r="160" spans="1:11" ht="15" customHeight="1">
      <c r="A160" s="914"/>
      <c r="B160" s="914"/>
      <c r="C160" s="914"/>
      <c r="D160" s="914"/>
      <c r="E160" s="914"/>
      <c r="F160" s="914"/>
      <c r="G160" s="914"/>
      <c r="H160" s="914"/>
      <c r="I160" s="914"/>
      <c r="J160" s="914"/>
      <c r="K160" s="914"/>
    </row>
    <row r="161" spans="1:11" ht="15" customHeight="1">
      <c r="A161" s="914"/>
      <c r="B161" s="914"/>
      <c r="C161" s="914"/>
      <c r="D161" s="914"/>
      <c r="E161" s="914"/>
      <c r="F161" s="914"/>
      <c r="G161" s="914"/>
      <c r="H161" s="914"/>
      <c r="I161" s="914"/>
      <c r="J161" s="914"/>
      <c r="K161" s="914"/>
    </row>
    <row r="162" spans="1:11" ht="15" customHeight="1">
      <c r="A162" s="914"/>
      <c r="B162" s="914"/>
      <c r="C162" s="914"/>
      <c r="D162" s="914"/>
      <c r="E162" s="914"/>
      <c r="F162" s="914"/>
      <c r="G162" s="914"/>
      <c r="H162" s="914"/>
      <c r="I162" s="914"/>
      <c r="J162" s="914"/>
      <c r="K162" s="914"/>
    </row>
    <row r="163" spans="1:11" ht="15" customHeight="1">
      <c r="A163" s="914"/>
      <c r="B163" s="914"/>
      <c r="C163" s="914"/>
      <c r="D163" s="914"/>
      <c r="E163" s="914"/>
      <c r="F163" s="914"/>
      <c r="G163" s="914"/>
      <c r="H163" s="914"/>
      <c r="I163" s="914"/>
      <c r="J163" s="914"/>
      <c r="K163" s="914"/>
    </row>
    <row r="164" spans="1:11" ht="15" customHeight="1">
      <c r="A164" s="914"/>
      <c r="B164" s="914"/>
      <c r="C164" s="914"/>
      <c r="D164" s="914"/>
      <c r="E164" s="914"/>
      <c r="F164" s="914"/>
      <c r="G164" s="914"/>
      <c r="H164" s="914"/>
      <c r="I164" s="914"/>
      <c r="J164" s="914"/>
      <c r="K164" s="914"/>
    </row>
    <row r="165" spans="1:11" ht="15" customHeight="1">
      <c r="A165" s="914"/>
      <c r="B165" s="914"/>
      <c r="C165" s="914"/>
      <c r="D165" s="914"/>
      <c r="E165" s="914"/>
      <c r="F165" s="914"/>
      <c r="G165" s="914"/>
      <c r="H165" s="914"/>
      <c r="I165" s="914"/>
      <c r="J165" s="914"/>
      <c r="K165" s="914"/>
    </row>
    <row r="166" spans="1:11" ht="15" customHeight="1">
      <c r="A166" s="914"/>
      <c r="B166" s="914"/>
      <c r="C166" s="914"/>
      <c r="D166" s="914"/>
      <c r="E166" s="914"/>
      <c r="F166" s="914"/>
      <c r="G166" s="914"/>
      <c r="H166" s="914"/>
      <c r="I166" s="914"/>
      <c r="J166" s="914"/>
      <c r="K166" s="914"/>
    </row>
    <row r="167" spans="1:11" ht="15" customHeight="1">
      <c r="A167" s="914"/>
      <c r="B167" s="914"/>
      <c r="C167" s="914"/>
      <c r="D167" s="914"/>
      <c r="E167" s="914"/>
      <c r="F167" s="914"/>
      <c r="G167" s="914"/>
      <c r="H167" s="914"/>
      <c r="I167" s="914"/>
      <c r="J167" s="914"/>
      <c r="K167" s="914"/>
    </row>
    <row r="168" spans="1:11" ht="15" customHeight="1">
      <c r="A168" s="914"/>
      <c r="B168" s="914"/>
      <c r="C168" s="914"/>
      <c r="D168" s="914"/>
      <c r="E168" s="914"/>
      <c r="F168" s="914"/>
      <c r="G168" s="914"/>
      <c r="H168" s="914"/>
      <c r="I168" s="914"/>
      <c r="J168" s="914"/>
      <c r="K168" s="914"/>
    </row>
    <row r="169" spans="1:11" ht="15" customHeight="1">
      <c r="A169" s="914"/>
      <c r="B169" s="914"/>
      <c r="C169" s="914"/>
      <c r="D169" s="914"/>
      <c r="E169" s="914"/>
      <c r="F169" s="914"/>
      <c r="G169" s="914"/>
      <c r="H169" s="914"/>
      <c r="I169" s="914"/>
      <c r="J169" s="914"/>
      <c r="K169" s="914"/>
    </row>
    <row r="170" spans="1:11" ht="15" customHeight="1">
      <c r="A170" s="914"/>
      <c r="B170" s="914"/>
      <c r="C170" s="914"/>
      <c r="D170" s="914"/>
      <c r="E170" s="914"/>
      <c r="F170" s="914"/>
      <c r="G170" s="914"/>
      <c r="H170" s="914"/>
      <c r="I170" s="914"/>
      <c r="J170" s="914"/>
      <c r="K170" s="914"/>
    </row>
    <row r="171" spans="1:11" ht="15" customHeight="1">
      <c r="A171" s="914"/>
      <c r="B171" s="914"/>
      <c r="C171" s="914"/>
      <c r="D171" s="914"/>
      <c r="E171" s="914"/>
      <c r="F171" s="914"/>
      <c r="G171" s="914"/>
      <c r="H171" s="914"/>
      <c r="I171" s="914"/>
      <c r="J171" s="914"/>
      <c r="K171" s="914"/>
    </row>
    <row r="172" spans="1:11" ht="15" customHeight="1">
      <c r="A172" s="914"/>
      <c r="B172" s="914"/>
      <c r="C172" s="914"/>
      <c r="D172" s="914"/>
      <c r="E172" s="914"/>
      <c r="F172" s="914"/>
      <c r="G172" s="914"/>
      <c r="H172" s="914"/>
      <c r="I172" s="914"/>
      <c r="J172" s="914"/>
      <c r="K172" s="914"/>
    </row>
    <row r="173" spans="1:11" ht="15" customHeight="1">
      <c r="A173" s="914"/>
      <c r="B173" s="914"/>
      <c r="C173" s="914"/>
      <c r="D173" s="914"/>
      <c r="E173" s="914"/>
      <c r="F173" s="914"/>
      <c r="G173" s="914"/>
      <c r="H173" s="914"/>
      <c r="I173" s="914"/>
      <c r="J173" s="914"/>
      <c r="K173" s="914"/>
    </row>
    <row r="174" spans="1:11" ht="15" customHeight="1">
      <c r="A174" s="914"/>
      <c r="B174" s="914"/>
      <c r="C174" s="914"/>
      <c r="D174" s="914"/>
      <c r="E174" s="914"/>
      <c r="F174" s="914"/>
      <c r="G174" s="914"/>
      <c r="H174" s="914"/>
      <c r="I174" s="914"/>
      <c r="J174" s="914"/>
      <c r="K174" s="914"/>
    </row>
    <row r="175" spans="1:11" ht="15" customHeight="1">
      <c r="A175" s="914"/>
      <c r="B175" s="914"/>
      <c r="C175" s="914"/>
      <c r="D175" s="914"/>
      <c r="E175" s="914"/>
      <c r="F175" s="914"/>
      <c r="G175" s="914"/>
      <c r="H175" s="914"/>
      <c r="I175" s="914"/>
      <c r="J175" s="914"/>
      <c r="K175" s="914"/>
    </row>
    <row r="176" spans="1:11" ht="15" customHeight="1">
      <c r="A176" s="914"/>
      <c r="B176" s="914"/>
      <c r="C176" s="914"/>
      <c r="D176" s="914"/>
      <c r="E176" s="914"/>
      <c r="F176" s="914"/>
      <c r="G176" s="914"/>
      <c r="H176" s="914"/>
      <c r="I176" s="914"/>
      <c r="J176" s="914"/>
      <c r="K176" s="914"/>
    </row>
    <row r="177" spans="1:11" ht="15" customHeight="1">
      <c r="A177" s="914"/>
      <c r="B177" s="914"/>
      <c r="C177" s="914"/>
      <c r="D177" s="914"/>
      <c r="E177" s="914"/>
      <c r="F177" s="914"/>
      <c r="G177" s="914"/>
      <c r="H177" s="914"/>
      <c r="I177" s="914"/>
      <c r="J177" s="914"/>
      <c r="K177" s="914"/>
    </row>
    <row r="178" spans="1:11" ht="15" customHeight="1">
      <c r="A178" s="914"/>
      <c r="B178" s="914"/>
      <c r="C178" s="914"/>
      <c r="D178" s="914"/>
      <c r="E178" s="914"/>
      <c r="F178" s="914"/>
      <c r="G178" s="914"/>
      <c r="H178" s="914"/>
      <c r="I178" s="914"/>
      <c r="J178" s="914"/>
      <c r="K178" s="914"/>
    </row>
    <row r="179" spans="1:11" ht="15" customHeight="1">
      <c r="A179" s="914"/>
      <c r="B179" s="914"/>
      <c r="C179" s="914"/>
      <c r="D179" s="914"/>
      <c r="E179" s="914"/>
      <c r="F179" s="914"/>
      <c r="G179" s="914"/>
      <c r="H179" s="914"/>
      <c r="I179" s="914"/>
      <c r="J179" s="914"/>
      <c r="K179" s="914"/>
    </row>
    <row r="180" spans="1:11" ht="15" customHeight="1">
      <c r="A180" s="914"/>
      <c r="B180" s="914"/>
      <c r="C180" s="914"/>
      <c r="D180" s="914"/>
      <c r="E180" s="914"/>
      <c r="F180" s="914"/>
      <c r="G180" s="914"/>
      <c r="H180" s="914"/>
      <c r="I180" s="914"/>
      <c r="J180" s="914"/>
      <c r="K180" s="914"/>
    </row>
    <row r="181" spans="1:11" ht="15" customHeight="1">
      <c r="A181" s="914"/>
      <c r="B181" s="914"/>
      <c r="C181" s="914"/>
      <c r="D181" s="914"/>
      <c r="E181" s="914"/>
      <c r="F181" s="914"/>
      <c r="G181" s="914"/>
      <c r="H181" s="914"/>
      <c r="I181" s="914"/>
      <c r="J181" s="914"/>
      <c r="K181" s="914"/>
    </row>
    <row r="182" spans="1:11" ht="15" customHeight="1">
      <c r="A182" s="914"/>
      <c r="B182" s="914"/>
      <c r="C182" s="914"/>
      <c r="D182" s="914"/>
      <c r="E182" s="914"/>
      <c r="F182" s="914"/>
      <c r="G182" s="914"/>
      <c r="H182" s="914"/>
      <c r="I182" s="914"/>
      <c r="J182" s="914"/>
      <c r="K182" s="914"/>
    </row>
    <row r="183" spans="1:11" ht="15" customHeight="1">
      <c r="A183" s="914"/>
      <c r="B183" s="914"/>
      <c r="C183" s="914"/>
      <c r="D183" s="914"/>
      <c r="E183" s="914"/>
      <c r="F183" s="914"/>
      <c r="G183" s="914"/>
      <c r="H183" s="914"/>
      <c r="I183" s="914"/>
      <c r="J183" s="914"/>
      <c r="K183" s="914"/>
    </row>
    <row r="184" spans="1:11" ht="15" customHeight="1">
      <c r="A184" s="914"/>
      <c r="B184" s="914"/>
      <c r="C184" s="914"/>
      <c r="D184" s="914"/>
      <c r="E184" s="914"/>
      <c r="F184" s="914"/>
      <c r="G184" s="914"/>
      <c r="H184" s="914"/>
      <c r="I184" s="914"/>
      <c r="J184" s="914"/>
      <c r="K184" s="914"/>
    </row>
    <row r="185" spans="1:11" ht="15" customHeight="1">
      <c r="A185" s="914"/>
      <c r="B185" s="914"/>
      <c r="C185" s="914"/>
      <c r="D185" s="914"/>
      <c r="E185" s="914"/>
      <c r="F185" s="914"/>
      <c r="G185" s="914"/>
      <c r="H185" s="914"/>
      <c r="I185" s="914"/>
      <c r="J185" s="914"/>
      <c r="K185" s="914"/>
    </row>
    <row r="186" spans="1:11" ht="15" customHeight="1">
      <c r="A186" s="914"/>
      <c r="B186" s="914"/>
      <c r="C186" s="914"/>
      <c r="D186" s="914"/>
      <c r="E186" s="914"/>
      <c r="F186" s="914"/>
      <c r="G186" s="914"/>
      <c r="H186" s="914"/>
      <c r="I186" s="914"/>
      <c r="J186" s="914"/>
      <c r="K186" s="914"/>
    </row>
    <row r="187" spans="1:11" ht="15" customHeight="1">
      <c r="A187" s="914"/>
      <c r="B187" s="914"/>
      <c r="C187" s="914"/>
      <c r="D187" s="914"/>
      <c r="E187" s="914"/>
      <c r="F187" s="914"/>
      <c r="G187" s="914"/>
      <c r="H187" s="914"/>
      <c r="I187" s="914"/>
      <c r="J187" s="914"/>
      <c r="K187" s="914"/>
    </row>
    <row r="188" spans="1:11" ht="15" customHeight="1">
      <c r="A188" s="914"/>
      <c r="B188" s="914"/>
      <c r="C188" s="914"/>
      <c r="D188" s="914"/>
      <c r="E188" s="914"/>
      <c r="F188" s="914"/>
      <c r="G188" s="914"/>
      <c r="H188" s="914"/>
      <c r="I188" s="914"/>
      <c r="J188" s="914"/>
      <c r="K188" s="914"/>
    </row>
    <row r="189" spans="1:11" ht="15" customHeight="1">
      <c r="A189" s="914"/>
      <c r="B189" s="914"/>
      <c r="C189" s="914"/>
      <c r="D189" s="914"/>
      <c r="E189" s="914"/>
      <c r="F189" s="914"/>
      <c r="G189" s="914"/>
      <c r="H189" s="914"/>
      <c r="I189" s="914"/>
      <c r="J189" s="914"/>
      <c r="K189" s="914"/>
    </row>
    <row r="190" spans="1:11" ht="15" customHeight="1">
      <c r="A190" s="914"/>
      <c r="B190" s="914"/>
      <c r="C190" s="914"/>
      <c r="D190" s="914"/>
      <c r="E190" s="914"/>
      <c r="F190" s="914"/>
      <c r="G190" s="914"/>
      <c r="H190" s="914"/>
      <c r="I190" s="914"/>
      <c r="J190" s="914"/>
      <c r="K190" s="914"/>
    </row>
    <row r="191" spans="1:11" ht="15" customHeight="1">
      <c r="A191" s="914"/>
      <c r="B191" s="914"/>
      <c r="C191" s="914"/>
      <c r="D191" s="914"/>
      <c r="E191" s="914"/>
      <c r="F191" s="914"/>
      <c r="G191" s="914"/>
      <c r="H191" s="914"/>
      <c r="I191" s="914"/>
      <c r="J191" s="914"/>
      <c r="K191" s="914"/>
    </row>
    <row r="192" spans="1:11" ht="15" customHeight="1">
      <c r="A192" s="914"/>
      <c r="B192" s="914"/>
      <c r="C192" s="914"/>
      <c r="D192" s="914"/>
      <c r="E192" s="914"/>
      <c r="F192" s="914"/>
      <c r="G192" s="914"/>
      <c r="H192" s="914"/>
      <c r="I192" s="914"/>
      <c r="J192" s="914"/>
      <c r="K192" s="914"/>
    </row>
    <row r="193" spans="1:11" ht="15" customHeight="1">
      <c r="A193" s="914"/>
      <c r="B193" s="914"/>
      <c r="C193" s="914"/>
      <c r="D193" s="914"/>
      <c r="E193" s="914"/>
      <c r="F193" s="914"/>
      <c r="G193" s="914"/>
      <c r="H193" s="914"/>
      <c r="I193" s="914"/>
      <c r="J193" s="914"/>
      <c r="K193" s="914"/>
    </row>
    <row r="194" spans="1:11" ht="15" customHeight="1">
      <c r="A194" s="914"/>
      <c r="B194" s="914"/>
      <c r="C194" s="914"/>
      <c r="D194" s="914"/>
      <c r="E194" s="914"/>
      <c r="F194" s="914"/>
      <c r="G194" s="914"/>
      <c r="H194" s="914"/>
      <c r="I194" s="914"/>
      <c r="J194" s="914"/>
      <c r="K194" s="914"/>
    </row>
    <row r="195" spans="1:11" ht="15" customHeight="1">
      <c r="A195" s="914"/>
      <c r="B195" s="914"/>
      <c r="C195" s="914"/>
      <c r="D195" s="914"/>
      <c r="E195" s="914"/>
      <c r="F195" s="914"/>
      <c r="G195" s="914"/>
      <c r="H195" s="914"/>
      <c r="I195" s="914"/>
      <c r="J195" s="914"/>
      <c r="K195" s="914"/>
    </row>
    <row r="196" spans="1:11" ht="15" customHeight="1">
      <c r="A196" s="914"/>
      <c r="B196" s="914"/>
      <c r="C196" s="914"/>
      <c r="D196" s="914"/>
      <c r="E196" s="914"/>
      <c r="F196" s="914"/>
      <c r="G196" s="914"/>
      <c r="H196" s="914"/>
      <c r="I196" s="914"/>
      <c r="J196" s="914"/>
      <c r="K196" s="914"/>
    </row>
    <row r="197" spans="1:11" ht="15" customHeight="1">
      <c r="A197" s="914"/>
      <c r="B197" s="914"/>
      <c r="C197" s="914"/>
      <c r="D197" s="914"/>
      <c r="E197" s="914"/>
      <c r="F197" s="914"/>
      <c r="G197" s="914"/>
      <c r="H197" s="914"/>
      <c r="I197" s="914"/>
      <c r="J197" s="914"/>
      <c r="K197" s="914"/>
    </row>
    <row r="198" spans="1:11" ht="15" customHeight="1">
      <c r="A198" s="914"/>
      <c r="B198" s="914"/>
      <c r="C198" s="914"/>
      <c r="D198" s="914"/>
      <c r="E198" s="914"/>
      <c r="F198" s="914"/>
      <c r="G198" s="914"/>
      <c r="H198" s="914"/>
      <c r="I198" s="914"/>
      <c r="J198" s="914"/>
      <c r="K198" s="914"/>
    </row>
    <row r="199" spans="1:11" ht="15" customHeight="1">
      <c r="A199" s="914"/>
      <c r="B199" s="914"/>
      <c r="C199" s="914"/>
      <c r="D199" s="914"/>
      <c r="E199" s="914"/>
      <c r="F199" s="914"/>
      <c r="G199" s="914"/>
      <c r="H199" s="914"/>
      <c r="I199" s="914"/>
      <c r="J199" s="914"/>
      <c r="K199" s="914"/>
    </row>
    <row r="200" spans="1:11" ht="15" customHeight="1">
      <c r="A200" s="914"/>
      <c r="B200" s="914"/>
      <c r="C200" s="914"/>
      <c r="D200" s="914"/>
      <c r="E200" s="914"/>
      <c r="F200" s="914"/>
      <c r="G200" s="914"/>
      <c r="H200" s="914"/>
      <c r="I200" s="914"/>
      <c r="J200" s="914"/>
      <c r="K200" s="914"/>
    </row>
    <row r="201" spans="1:11" ht="15" customHeight="1">
      <c r="A201" s="914"/>
      <c r="B201" s="914"/>
      <c r="C201" s="914"/>
      <c r="D201" s="914"/>
      <c r="E201" s="914"/>
      <c r="F201" s="914"/>
      <c r="G201" s="914"/>
      <c r="H201" s="914"/>
      <c r="I201" s="914"/>
      <c r="J201" s="914"/>
      <c r="K201" s="914"/>
    </row>
    <row r="202" spans="1:11" ht="15" customHeight="1">
      <c r="A202" s="914"/>
      <c r="B202" s="914"/>
      <c r="C202" s="914"/>
      <c r="D202" s="914"/>
      <c r="E202" s="914"/>
      <c r="F202" s="914"/>
      <c r="G202" s="914"/>
      <c r="H202" s="914"/>
      <c r="I202" s="914"/>
      <c r="J202" s="914"/>
      <c r="K202" s="914"/>
    </row>
    <row r="203" spans="1:11" ht="15" customHeight="1">
      <c r="A203" s="914"/>
      <c r="B203" s="914"/>
      <c r="C203" s="914"/>
      <c r="D203" s="914"/>
      <c r="E203" s="914"/>
      <c r="F203" s="914"/>
      <c r="G203" s="914"/>
      <c r="H203" s="914"/>
      <c r="I203" s="914"/>
      <c r="J203" s="914"/>
      <c r="K203" s="914"/>
    </row>
    <row r="204" spans="1:11" ht="15" customHeight="1">
      <c r="A204" s="914"/>
      <c r="B204" s="914"/>
      <c r="C204" s="914"/>
      <c r="D204" s="914"/>
      <c r="E204" s="914"/>
      <c r="F204" s="914"/>
      <c r="G204" s="914"/>
      <c r="H204" s="914"/>
      <c r="I204" s="914"/>
      <c r="J204" s="914"/>
      <c r="K204" s="914"/>
    </row>
    <row r="205" spans="1:11" ht="15" customHeight="1">
      <c r="A205" s="914"/>
      <c r="B205" s="914"/>
      <c r="C205" s="914"/>
      <c r="D205" s="914"/>
      <c r="E205" s="914"/>
      <c r="F205" s="914"/>
      <c r="G205" s="914"/>
      <c r="H205" s="914"/>
      <c r="I205" s="914"/>
      <c r="J205" s="914"/>
      <c r="K205" s="914"/>
    </row>
    <row r="206" spans="1:11" ht="15" customHeight="1">
      <c r="A206" s="914"/>
      <c r="B206" s="914"/>
      <c r="C206" s="914"/>
      <c r="D206" s="914"/>
      <c r="E206" s="914"/>
      <c r="F206" s="914"/>
      <c r="G206" s="914"/>
      <c r="H206" s="914"/>
      <c r="I206" s="914"/>
      <c r="J206" s="914"/>
      <c r="K206" s="914"/>
    </row>
    <row r="207" spans="1:11" ht="15" customHeight="1">
      <c r="A207" s="914"/>
      <c r="B207" s="914"/>
      <c r="C207" s="914"/>
      <c r="D207" s="914"/>
      <c r="E207" s="914"/>
      <c r="F207" s="914"/>
      <c r="G207" s="914"/>
      <c r="H207" s="914"/>
      <c r="I207" s="914"/>
      <c r="J207" s="914"/>
      <c r="K207" s="914"/>
    </row>
    <row r="208" spans="1:11" ht="15" customHeight="1">
      <c r="A208" s="914"/>
      <c r="B208" s="914"/>
      <c r="C208" s="914"/>
      <c r="D208" s="914"/>
      <c r="E208" s="914"/>
      <c r="F208" s="914"/>
      <c r="G208" s="914"/>
      <c r="H208" s="914"/>
      <c r="I208" s="914"/>
      <c r="J208" s="914"/>
      <c r="K208" s="914"/>
    </row>
    <row r="209" spans="1:11" ht="15" customHeight="1">
      <c r="A209" s="914"/>
      <c r="B209" s="914"/>
      <c r="C209" s="914"/>
      <c r="D209" s="914"/>
      <c r="E209" s="914"/>
      <c r="F209" s="914"/>
      <c r="G209" s="914"/>
      <c r="H209" s="914"/>
      <c r="I209" s="914"/>
      <c r="J209" s="914"/>
      <c r="K209" s="914"/>
    </row>
    <row r="210" spans="1:11" ht="15" customHeight="1">
      <c r="A210" s="914"/>
      <c r="B210" s="914"/>
      <c r="C210" s="914"/>
      <c r="D210" s="914"/>
      <c r="E210" s="914"/>
      <c r="F210" s="914"/>
      <c r="G210" s="914"/>
      <c r="H210" s="914"/>
      <c r="I210" s="914"/>
      <c r="J210" s="914"/>
      <c r="K210" s="914"/>
    </row>
    <row r="211" spans="1:11" ht="15" customHeight="1">
      <c r="A211" s="914"/>
      <c r="B211" s="914"/>
      <c r="C211" s="914"/>
      <c r="D211" s="914"/>
      <c r="E211" s="914"/>
      <c r="F211" s="914"/>
      <c r="G211" s="914"/>
      <c r="H211" s="914"/>
      <c r="I211" s="914"/>
      <c r="J211" s="914"/>
      <c r="K211" s="914"/>
    </row>
    <row r="212" spans="1:11" ht="15" customHeight="1">
      <c r="A212" s="914"/>
      <c r="B212" s="914"/>
      <c r="C212" s="914"/>
      <c r="D212" s="914"/>
      <c r="E212" s="914"/>
      <c r="F212" s="914"/>
      <c r="G212" s="914"/>
      <c r="H212" s="914"/>
      <c r="I212" s="914"/>
      <c r="J212" s="914"/>
      <c r="K212" s="914"/>
    </row>
    <row r="213" spans="1:11" ht="15" customHeight="1">
      <c r="A213" s="914"/>
      <c r="B213" s="914"/>
      <c r="C213" s="914"/>
      <c r="D213" s="914"/>
      <c r="E213" s="914"/>
      <c r="F213" s="914"/>
      <c r="G213" s="914"/>
      <c r="H213" s="914"/>
      <c r="I213" s="914"/>
      <c r="J213" s="914"/>
      <c r="K213" s="914"/>
    </row>
    <row r="214" spans="1:11" ht="15" customHeight="1">
      <c r="A214" s="914"/>
      <c r="B214" s="914"/>
      <c r="C214" s="914"/>
      <c r="D214" s="914"/>
      <c r="E214" s="914"/>
      <c r="F214" s="914"/>
      <c r="G214" s="914"/>
      <c r="H214" s="914"/>
      <c r="I214" s="914"/>
      <c r="J214" s="914"/>
      <c r="K214" s="914"/>
    </row>
    <row r="215" spans="1:11" ht="15" customHeight="1">
      <c r="A215" s="914"/>
      <c r="B215" s="914"/>
      <c r="C215" s="914"/>
      <c r="D215" s="914"/>
      <c r="E215" s="914"/>
      <c r="F215" s="914"/>
      <c r="G215" s="914"/>
      <c r="H215" s="914"/>
      <c r="I215" s="914"/>
      <c r="J215" s="914"/>
      <c r="K215" s="914"/>
    </row>
    <row r="216" spans="1:11" ht="15" customHeight="1">
      <c r="A216" s="914"/>
      <c r="B216" s="914"/>
      <c r="C216" s="914"/>
      <c r="D216" s="914"/>
      <c r="E216" s="914"/>
      <c r="F216" s="914"/>
      <c r="G216" s="914"/>
      <c r="H216" s="914"/>
      <c r="I216" s="914"/>
      <c r="J216" s="914"/>
      <c r="K216" s="914"/>
    </row>
    <row r="217" spans="1:11" ht="15" customHeight="1">
      <c r="A217" s="914"/>
      <c r="B217" s="914"/>
      <c r="C217" s="914"/>
      <c r="D217" s="914"/>
      <c r="E217" s="914"/>
      <c r="F217" s="914"/>
      <c r="G217" s="914"/>
      <c r="H217" s="914"/>
      <c r="I217" s="914"/>
      <c r="J217" s="914"/>
      <c r="K217" s="914"/>
    </row>
    <row r="218" spans="1:11" ht="15" customHeight="1">
      <c r="A218" s="914"/>
      <c r="B218" s="914"/>
      <c r="C218" s="914"/>
      <c r="D218" s="914"/>
      <c r="E218" s="914"/>
      <c r="F218" s="914"/>
      <c r="G218" s="914"/>
      <c r="H218" s="914"/>
      <c r="I218" s="914"/>
      <c r="J218" s="914"/>
      <c r="K218" s="914"/>
    </row>
    <row r="219" spans="1:11" ht="15" customHeight="1">
      <c r="A219" s="914"/>
      <c r="B219" s="914"/>
      <c r="C219" s="914"/>
      <c r="D219" s="914"/>
      <c r="E219" s="914"/>
      <c r="F219" s="914"/>
      <c r="G219" s="914"/>
      <c r="H219" s="914"/>
      <c r="I219" s="914"/>
      <c r="J219" s="914"/>
      <c r="K219" s="914"/>
    </row>
    <row r="220" spans="1:11" ht="15" customHeight="1">
      <c r="A220" s="914"/>
      <c r="B220" s="914"/>
      <c r="C220" s="914"/>
      <c r="D220" s="914"/>
      <c r="E220" s="914"/>
      <c r="F220" s="914"/>
      <c r="G220" s="914"/>
      <c r="H220" s="914"/>
      <c r="I220" s="914"/>
      <c r="J220" s="914"/>
      <c r="K220" s="914"/>
    </row>
    <row r="221" spans="1:11" ht="15" customHeight="1">
      <c r="A221" s="914"/>
      <c r="B221" s="914"/>
      <c r="C221" s="914"/>
      <c r="D221" s="914"/>
      <c r="E221" s="914"/>
      <c r="F221" s="914"/>
      <c r="G221" s="914"/>
      <c r="H221" s="914"/>
      <c r="I221" s="914"/>
      <c r="J221" s="914"/>
      <c r="K221" s="914"/>
    </row>
    <row r="222" spans="1:11" ht="15" customHeight="1">
      <c r="A222" s="914"/>
      <c r="B222" s="914"/>
      <c r="C222" s="914"/>
      <c r="D222" s="914"/>
      <c r="E222" s="914"/>
      <c r="F222" s="914"/>
      <c r="G222" s="914"/>
      <c r="H222" s="914"/>
      <c r="I222" s="914"/>
      <c r="J222" s="914"/>
      <c r="K222" s="914"/>
    </row>
    <row r="223" spans="1:11" ht="15" customHeight="1">
      <c r="A223" s="914"/>
      <c r="B223" s="914"/>
      <c r="C223" s="914"/>
      <c r="D223" s="914"/>
      <c r="E223" s="914"/>
      <c r="F223" s="914"/>
      <c r="G223" s="914"/>
      <c r="H223" s="914"/>
      <c r="I223" s="914"/>
      <c r="J223" s="914"/>
      <c r="K223" s="914"/>
    </row>
    <row r="224" spans="1:11" ht="15" customHeight="1">
      <c r="A224" s="914"/>
      <c r="B224" s="914"/>
      <c r="C224" s="914"/>
      <c r="D224" s="914"/>
      <c r="E224" s="914"/>
      <c r="F224" s="914"/>
      <c r="G224" s="914"/>
      <c r="H224" s="914"/>
      <c r="I224" s="914"/>
      <c r="J224" s="914"/>
      <c r="K224" s="914"/>
    </row>
    <row r="225" spans="1:11" ht="15" customHeight="1">
      <c r="A225" s="914"/>
      <c r="B225" s="914"/>
      <c r="C225" s="914"/>
      <c r="D225" s="914"/>
      <c r="E225" s="914"/>
      <c r="F225" s="914"/>
      <c r="G225" s="914"/>
      <c r="H225" s="914"/>
      <c r="I225" s="914"/>
      <c r="J225" s="914"/>
      <c r="K225" s="914"/>
    </row>
    <row r="226" spans="1:11" ht="15" customHeight="1">
      <c r="A226" s="914"/>
      <c r="B226" s="914"/>
      <c r="C226" s="914"/>
      <c r="D226" s="914"/>
      <c r="E226" s="914"/>
      <c r="F226" s="914"/>
      <c r="G226" s="914"/>
      <c r="H226" s="914"/>
      <c r="I226" s="914"/>
      <c r="J226" s="914"/>
      <c r="K226" s="914"/>
    </row>
    <row r="227" spans="1:11" ht="15" customHeight="1">
      <c r="A227" s="914"/>
      <c r="B227" s="914"/>
      <c r="C227" s="914"/>
      <c r="D227" s="914"/>
      <c r="E227" s="914"/>
      <c r="F227" s="914"/>
      <c r="G227" s="914"/>
      <c r="H227" s="914"/>
      <c r="I227" s="914"/>
      <c r="J227" s="914"/>
      <c r="K227" s="914"/>
    </row>
    <row r="228" spans="1:11" ht="15" customHeight="1">
      <c r="A228" s="914"/>
      <c r="B228" s="914"/>
      <c r="C228" s="914"/>
      <c r="D228" s="914"/>
      <c r="E228" s="914"/>
      <c r="F228" s="914"/>
      <c r="G228" s="914"/>
      <c r="H228" s="914"/>
      <c r="I228" s="914"/>
      <c r="J228" s="914"/>
      <c r="K228" s="914"/>
    </row>
    <row r="229" spans="1:11" ht="15" customHeight="1">
      <c r="A229" s="914"/>
      <c r="B229" s="914"/>
      <c r="C229" s="914"/>
      <c r="D229" s="914"/>
      <c r="E229" s="914"/>
      <c r="F229" s="914"/>
      <c r="G229" s="914"/>
      <c r="H229" s="914"/>
      <c r="I229" s="914"/>
      <c r="J229" s="914"/>
      <c r="K229" s="914"/>
    </row>
    <row r="230" spans="1:11" ht="15" customHeight="1">
      <c r="A230" s="914"/>
      <c r="B230" s="914"/>
      <c r="C230" s="914"/>
      <c r="D230" s="914"/>
      <c r="E230" s="914"/>
      <c r="F230" s="914"/>
      <c r="G230" s="914"/>
      <c r="H230" s="914"/>
      <c r="I230" s="914"/>
      <c r="J230" s="914"/>
      <c r="K230" s="914"/>
    </row>
    <row r="231" spans="1:11" ht="15" customHeight="1">
      <c r="A231" s="914"/>
      <c r="B231" s="914"/>
      <c r="C231" s="914"/>
      <c r="D231" s="914"/>
      <c r="E231" s="914"/>
      <c r="F231" s="914"/>
      <c r="G231" s="914"/>
      <c r="H231" s="914"/>
      <c r="I231" s="914"/>
      <c r="J231" s="914"/>
      <c r="K231" s="914"/>
    </row>
    <row r="232" spans="1:11" ht="15" customHeight="1">
      <c r="A232" s="914"/>
      <c r="B232" s="914"/>
      <c r="C232" s="914"/>
      <c r="D232" s="914"/>
      <c r="E232" s="914"/>
      <c r="F232" s="914"/>
      <c r="G232" s="914"/>
      <c r="H232" s="914"/>
      <c r="I232" s="914"/>
      <c r="J232" s="914"/>
      <c r="K232" s="914"/>
    </row>
    <row r="233" spans="1:11" ht="15" customHeight="1">
      <c r="A233" s="914"/>
      <c r="B233" s="914"/>
      <c r="C233" s="914"/>
      <c r="D233" s="914"/>
      <c r="E233" s="914"/>
      <c r="F233" s="914"/>
      <c r="G233" s="914"/>
      <c r="H233" s="914"/>
      <c r="I233" s="914"/>
      <c r="J233" s="914"/>
      <c r="K233" s="914"/>
    </row>
    <row r="234" spans="1:11" ht="15" customHeight="1">
      <c r="A234" s="914"/>
      <c r="B234" s="914"/>
      <c r="C234" s="914"/>
      <c r="D234" s="914"/>
      <c r="E234" s="914"/>
      <c r="F234" s="914"/>
      <c r="G234" s="914"/>
      <c r="H234" s="914"/>
      <c r="I234" s="914"/>
      <c r="J234" s="914"/>
      <c r="K234" s="914"/>
    </row>
    <row r="235" spans="1:11" ht="15" customHeight="1">
      <c r="A235" s="914"/>
      <c r="B235" s="914"/>
      <c r="C235" s="914"/>
      <c r="D235" s="914"/>
      <c r="E235" s="914"/>
      <c r="F235" s="914"/>
      <c r="G235" s="914"/>
      <c r="H235" s="914"/>
      <c r="I235" s="914"/>
      <c r="J235" s="914"/>
      <c r="K235" s="914"/>
    </row>
    <row r="236" spans="1:11" ht="15" customHeight="1">
      <c r="A236" s="914"/>
      <c r="B236" s="914"/>
      <c r="C236" s="914"/>
      <c r="D236" s="914"/>
      <c r="E236" s="914"/>
      <c r="F236" s="914"/>
      <c r="G236" s="914"/>
      <c r="H236" s="914"/>
      <c r="I236" s="914"/>
      <c r="J236" s="914"/>
      <c r="K236" s="914"/>
    </row>
    <row r="237" spans="1:11" ht="15" customHeight="1">
      <c r="A237" s="914"/>
      <c r="B237" s="914"/>
      <c r="C237" s="914"/>
      <c r="D237" s="914"/>
      <c r="E237" s="914"/>
      <c r="F237" s="914"/>
      <c r="G237" s="914"/>
      <c r="H237" s="914"/>
      <c r="I237" s="914"/>
      <c r="J237" s="914"/>
      <c r="K237" s="914"/>
    </row>
    <row r="238" spans="1:11" ht="15" customHeight="1">
      <c r="A238" s="914"/>
      <c r="B238" s="914"/>
      <c r="C238" s="914"/>
      <c r="D238" s="914"/>
      <c r="E238" s="914"/>
      <c r="F238" s="914"/>
      <c r="G238" s="914"/>
      <c r="H238" s="914"/>
      <c r="I238" s="914"/>
      <c r="J238" s="914"/>
      <c r="K238" s="914"/>
    </row>
    <row r="239" spans="1:11" ht="15" customHeight="1">
      <c r="A239" s="914"/>
      <c r="B239" s="914"/>
      <c r="C239" s="914"/>
      <c r="D239" s="914"/>
      <c r="E239" s="914"/>
      <c r="F239" s="914"/>
      <c r="G239" s="914"/>
      <c r="H239" s="914"/>
      <c r="I239" s="914"/>
      <c r="J239" s="914"/>
      <c r="K239" s="914"/>
    </row>
    <row r="240" spans="1:11" ht="15" customHeight="1">
      <c r="A240" s="914"/>
      <c r="B240" s="914"/>
      <c r="C240" s="914"/>
      <c r="D240" s="914"/>
      <c r="E240" s="914"/>
      <c r="F240" s="914"/>
      <c r="G240" s="914"/>
      <c r="H240" s="914"/>
      <c r="I240" s="914"/>
      <c r="J240" s="914"/>
      <c r="K240" s="914"/>
    </row>
    <row r="241" spans="1:11" ht="15" customHeight="1">
      <c r="A241" s="914"/>
      <c r="B241" s="914"/>
      <c r="C241" s="914"/>
      <c r="D241" s="914"/>
      <c r="E241" s="914"/>
      <c r="F241" s="914"/>
      <c r="G241" s="914"/>
      <c r="H241" s="914"/>
      <c r="I241" s="914"/>
      <c r="J241" s="914"/>
      <c r="K241" s="914"/>
    </row>
    <row r="242" spans="1:11" ht="15" customHeight="1">
      <c r="A242" s="914"/>
      <c r="B242" s="914"/>
      <c r="C242" s="914"/>
      <c r="D242" s="914"/>
      <c r="E242" s="914"/>
      <c r="F242" s="914"/>
      <c r="G242" s="914"/>
      <c r="H242" s="914"/>
      <c r="I242" s="914"/>
      <c r="J242" s="914"/>
      <c r="K242" s="914"/>
    </row>
    <row r="243" spans="1:11" ht="15" customHeight="1">
      <c r="A243" s="914"/>
      <c r="B243" s="914"/>
      <c r="C243" s="914"/>
      <c r="D243" s="914"/>
      <c r="E243" s="914"/>
      <c r="F243" s="914"/>
      <c r="G243" s="914"/>
      <c r="H243" s="914"/>
      <c r="I243" s="914"/>
      <c r="J243" s="914"/>
      <c r="K243" s="914"/>
    </row>
    <row r="244" spans="1:11" ht="15" customHeight="1">
      <c r="A244" s="914"/>
      <c r="B244" s="914"/>
      <c r="C244" s="914"/>
      <c r="D244" s="914"/>
      <c r="E244" s="914"/>
      <c r="F244" s="914"/>
      <c r="G244" s="914"/>
      <c r="H244" s="914"/>
      <c r="I244" s="914"/>
      <c r="J244" s="914"/>
      <c r="K244" s="914"/>
    </row>
    <row r="245" spans="1:11" ht="15" customHeight="1">
      <c r="A245" s="914"/>
      <c r="B245" s="914"/>
      <c r="C245" s="914"/>
      <c r="D245" s="914"/>
      <c r="E245" s="914"/>
      <c r="F245" s="914"/>
      <c r="G245" s="914"/>
      <c r="H245" s="914"/>
      <c r="I245" s="914"/>
      <c r="J245" s="914"/>
      <c r="K245" s="914"/>
    </row>
    <row r="246" spans="1:11" ht="15" customHeight="1">
      <c r="A246" s="914"/>
      <c r="B246" s="914"/>
      <c r="C246" s="914"/>
      <c r="D246" s="914"/>
      <c r="E246" s="914"/>
      <c r="F246" s="914"/>
      <c r="G246" s="914"/>
      <c r="H246" s="914"/>
      <c r="I246" s="914"/>
      <c r="J246" s="914"/>
      <c r="K246" s="914"/>
    </row>
    <row r="247" spans="1:11" ht="15" customHeight="1">
      <c r="A247" s="914"/>
      <c r="B247" s="914"/>
      <c r="C247" s="914"/>
      <c r="D247" s="914"/>
      <c r="E247" s="914"/>
      <c r="F247" s="914"/>
      <c r="G247" s="914"/>
      <c r="H247" s="914"/>
      <c r="I247" s="914"/>
      <c r="J247" s="914"/>
      <c r="K247" s="914"/>
    </row>
    <row r="248" spans="1:11" ht="15" customHeight="1">
      <c r="A248" s="914"/>
      <c r="B248" s="914"/>
      <c r="C248" s="914"/>
      <c r="D248" s="914"/>
      <c r="E248" s="914"/>
      <c r="F248" s="914"/>
      <c r="G248" s="914"/>
      <c r="H248" s="914"/>
      <c r="I248" s="914"/>
      <c r="J248" s="914"/>
      <c r="K248" s="914"/>
    </row>
    <row r="249" spans="1:11" ht="15" customHeight="1">
      <c r="A249" s="914"/>
      <c r="B249" s="914"/>
      <c r="C249" s="914"/>
      <c r="D249" s="914"/>
      <c r="E249" s="914"/>
      <c r="F249" s="914"/>
      <c r="G249" s="914"/>
      <c r="H249" s="914"/>
      <c r="I249" s="914"/>
      <c r="J249" s="914"/>
      <c r="K249" s="914"/>
    </row>
    <row r="250" spans="1:11" ht="15" customHeight="1">
      <c r="A250" s="914"/>
      <c r="B250" s="914"/>
      <c r="C250" s="914"/>
      <c r="D250" s="914"/>
      <c r="E250" s="914"/>
      <c r="F250" s="914"/>
      <c r="G250" s="914"/>
      <c r="H250" s="914"/>
      <c r="I250" s="914"/>
      <c r="J250" s="914"/>
      <c r="K250" s="914"/>
    </row>
    <row r="251" spans="1:11" ht="15" customHeight="1">
      <c r="A251" s="914"/>
      <c r="B251" s="914"/>
      <c r="C251" s="914"/>
      <c r="D251" s="914"/>
      <c r="E251" s="914"/>
      <c r="F251" s="914"/>
      <c r="G251" s="914"/>
      <c r="H251" s="914"/>
      <c r="I251" s="914"/>
      <c r="J251" s="914"/>
      <c r="K251" s="914"/>
    </row>
    <row r="252" spans="1:11" ht="15" customHeight="1">
      <c r="A252" s="914"/>
      <c r="B252" s="914"/>
      <c r="C252" s="914"/>
      <c r="D252" s="914"/>
      <c r="E252" s="914"/>
      <c r="F252" s="914"/>
      <c r="G252" s="914"/>
      <c r="H252" s="914"/>
      <c r="I252" s="914"/>
      <c r="J252" s="914"/>
      <c r="K252" s="914"/>
    </row>
    <row r="253" spans="1:11" ht="15" customHeight="1">
      <c r="A253" s="914"/>
      <c r="B253" s="914"/>
      <c r="C253" s="914"/>
      <c r="D253" s="914"/>
      <c r="E253" s="914"/>
      <c r="F253" s="914"/>
      <c r="G253" s="914"/>
      <c r="H253" s="914"/>
      <c r="I253" s="914"/>
      <c r="J253" s="914"/>
      <c r="K253" s="914"/>
    </row>
    <row r="254" spans="1:11" ht="15" customHeight="1">
      <c r="A254" s="914"/>
      <c r="B254" s="914"/>
      <c r="C254" s="914"/>
      <c r="D254" s="914"/>
      <c r="E254" s="914"/>
      <c r="F254" s="914"/>
      <c r="G254" s="914"/>
      <c r="H254" s="914"/>
      <c r="I254" s="914"/>
      <c r="J254" s="914"/>
      <c r="K254" s="914"/>
    </row>
    <row r="255" spans="1:11" ht="15" customHeight="1">
      <c r="A255" s="914"/>
      <c r="B255" s="914"/>
      <c r="C255" s="914"/>
      <c r="D255" s="914"/>
      <c r="E255" s="914"/>
      <c r="F255" s="914"/>
      <c r="G255" s="914"/>
      <c r="H255" s="914"/>
      <c r="I255" s="914"/>
      <c r="J255" s="914"/>
      <c r="K255" s="914"/>
    </row>
    <row r="256" spans="1:11" ht="15" customHeight="1">
      <c r="A256" s="914"/>
      <c r="B256" s="914"/>
      <c r="C256" s="914"/>
      <c r="D256" s="914"/>
      <c r="E256" s="914"/>
      <c r="F256" s="914"/>
      <c r="G256" s="914"/>
      <c r="H256" s="914"/>
      <c r="I256" s="914"/>
      <c r="J256" s="914"/>
      <c r="K256" s="914"/>
    </row>
    <row r="257" spans="1:11" ht="15" customHeight="1">
      <c r="A257" s="914"/>
      <c r="B257" s="914"/>
      <c r="C257" s="914"/>
      <c r="D257" s="914"/>
      <c r="E257" s="914"/>
      <c r="F257" s="914"/>
      <c r="G257" s="914"/>
      <c r="H257" s="914"/>
      <c r="I257" s="914"/>
      <c r="J257" s="914"/>
      <c r="K257" s="914"/>
    </row>
    <row r="258" spans="1:11" ht="15" customHeight="1">
      <c r="A258" s="914"/>
      <c r="B258" s="914"/>
      <c r="C258" s="914"/>
      <c r="D258" s="914"/>
      <c r="E258" s="914"/>
      <c r="F258" s="914"/>
      <c r="G258" s="914"/>
      <c r="H258" s="914"/>
      <c r="I258" s="914"/>
      <c r="J258" s="914"/>
      <c r="K258" s="914"/>
    </row>
    <row r="259" spans="1:11" ht="15" customHeight="1">
      <c r="A259" s="914"/>
      <c r="B259" s="914"/>
      <c r="C259" s="914"/>
      <c r="D259" s="914"/>
      <c r="E259" s="914"/>
      <c r="F259" s="914"/>
      <c r="G259" s="914"/>
      <c r="H259" s="914"/>
      <c r="I259" s="914"/>
      <c r="J259" s="914"/>
      <c r="K259" s="914"/>
    </row>
    <row r="260" spans="1:11" ht="15" customHeight="1">
      <c r="A260" s="914"/>
      <c r="B260" s="914"/>
      <c r="C260" s="914"/>
      <c r="D260" s="914"/>
      <c r="E260" s="914"/>
      <c r="F260" s="914"/>
      <c r="G260" s="914"/>
      <c r="H260" s="914"/>
      <c r="I260" s="914"/>
      <c r="J260" s="914"/>
      <c r="K260" s="914"/>
    </row>
    <row r="261" spans="1:11" ht="15" customHeight="1">
      <c r="A261" s="914"/>
      <c r="B261" s="914"/>
      <c r="C261" s="914"/>
      <c r="D261" s="914"/>
      <c r="E261" s="914"/>
      <c r="F261" s="914"/>
      <c r="G261" s="914"/>
      <c r="H261" s="914"/>
      <c r="I261" s="914"/>
      <c r="J261" s="914"/>
      <c r="K261" s="914"/>
    </row>
    <row r="262" spans="1:11" ht="15" customHeight="1">
      <c r="A262" s="914"/>
      <c r="B262" s="914"/>
      <c r="C262" s="914"/>
      <c r="D262" s="914"/>
      <c r="E262" s="914"/>
      <c r="F262" s="914"/>
      <c r="G262" s="914"/>
      <c r="H262" s="914"/>
      <c r="I262" s="914"/>
      <c r="J262" s="914"/>
      <c r="K262" s="914"/>
    </row>
    <row r="263" spans="1:11" ht="15" customHeight="1">
      <c r="A263" s="914"/>
      <c r="B263" s="914"/>
      <c r="C263" s="914"/>
      <c r="D263" s="914"/>
      <c r="E263" s="914"/>
      <c r="F263" s="914"/>
      <c r="G263" s="914"/>
      <c r="H263" s="914"/>
      <c r="I263" s="914"/>
      <c r="J263" s="914"/>
      <c r="K263" s="914"/>
    </row>
    <row r="264" spans="1:11" ht="15" customHeight="1">
      <c r="A264" s="914"/>
      <c r="B264" s="914"/>
      <c r="C264" s="914"/>
      <c r="D264" s="914"/>
      <c r="E264" s="914"/>
      <c r="F264" s="914"/>
      <c r="G264" s="914"/>
      <c r="H264" s="914"/>
      <c r="I264" s="914"/>
      <c r="J264" s="914"/>
      <c r="K264" s="914"/>
    </row>
    <row r="265" spans="1:11" ht="15" customHeight="1">
      <c r="A265" s="914"/>
      <c r="B265" s="914"/>
      <c r="C265" s="914"/>
      <c r="D265" s="914"/>
      <c r="E265" s="914"/>
      <c r="F265" s="914"/>
      <c r="G265" s="914"/>
      <c r="H265" s="914"/>
      <c r="I265" s="914"/>
      <c r="J265" s="914"/>
      <c r="K265" s="914"/>
    </row>
    <row r="266" spans="1:11" ht="15" customHeight="1">
      <c r="A266" s="914"/>
      <c r="B266" s="914"/>
      <c r="C266" s="914"/>
      <c r="D266" s="914"/>
      <c r="E266" s="914"/>
      <c r="F266" s="914"/>
      <c r="G266" s="914"/>
      <c r="H266" s="914"/>
      <c r="I266" s="914"/>
      <c r="J266" s="914"/>
      <c r="K266" s="914"/>
    </row>
    <row r="267" spans="1:11" ht="15" customHeight="1">
      <c r="A267" s="914"/>
      <c r="B267" s="914"/>
      <c r="C267" s="914"/>
      <c r="D267" s="914"/>
      <c r="E267" s="914"/>
      <c r="F267" s="914"/>
      <c r="G267" s="914"/>
      <c r="H267" s="914"/>
      <c r="I267" s="914"/>
      <c r="J267" s="914"/>
      <c r="K267" s="914"/>
    </row>
    <row r="268" spans="1:11" ht="15" customHeight="1">
      <c r="A268" s="914"/>
      <c r="B268" s="914"/>
      <c r="C268" s="914"/>
      <c r="D268" s="914"/>
      <c r="E268" s="914"/>
      <c r="F268" s="914"/>
      <c r="G268" s="914"/>
      <c r="H268" s="914"/>
      <c r="I268" s="914"/>
      <c r="J268" s="914"/>
      <c r="K268" s="914"/>
    </row>
    <row r="269" spans="1:11" ht="15" customHeight="1">
      <c r="A269" s="914"/>
      <c r="B269" s="914"/>
      <c r="C269" s="914"/>
      <c r="D269" s="914"/>
      <c r="E269" s="914"/>
      <c r="F269" s="914"/>
      <c r="G269" s="914"/>
      <c r="H269" s="914"/>
      <c r="I269" s="914"/>
      <c r="J269" s="914"/>
      <c r="K269" s="914"/>
    </row>
    <row r="270" spans="1:11" ht="15" customHeight="1">
      <c r="A270" s="914"/>
      <c r="B270" s="914"/>
      <c r="C270" s="914"/>
      <c r="D270" s="914"/>
      <c r="E270" s="914"/>
      <c r="F270" s="914"/>
      <c r="G270" s="914"/>
      <c r="H270" s="914"/>
      <c r="I270" s="914"/>
      <c r="J270" s="914"/>
      <c r="K270" s="914"/>
    </row>
    <row r="271" spans="1:11" ht="15" customHeight="1">
      <c r="A271" s="914"/>
      <c r="B271" s="914"/>
      <c r="C271" s="914"/>
      <c r="D271" s="914"/>
      <c r="E271" s="914"/>
      <c r="F271" s="914"/>
      <c r="G271" s="914"/>
      <c r="H271" s="914"/>
      <c r="I271" s="914"/>
      <c r="J271" s="914"/>
      <c r="K271" s="914"/>
    </row>
    <row r="272" spans="1:11" ht="15" customHeight="1">
      <c r="A272" s="914"/>
      <c r="B272" s="914"/>
      <c r="C272" s="914"/>
      <c r="D272" s="914"/>
      <c r="E272" s="914"/>
      <c r="F272" s="914"/>
      <c r="G272" s="914"/>
      <c r="H272" s="914"/>
      <c r="I272" s="914"/>
      <c r="J272" s="914"/>
      <c r="K272" s="914"/>
    </row>
    <row r="273" spans="1:11" ht="15" customHeight="1">
      <c r="A273" s="914"/>
      <c r="B273" s="914"/>
      <c r="C273" s="914"/>
      <c r="D273" s="914"/>
      <c r="E273" s="914"/>
      <c r="F273" s="914"/>
      <c r="G273" s="914"/>
      <c r="H273" s="914"/>
      <c r="I273" s="914"/>
      <c r="J273" s="914"/>
      <c r="K273" s="914"/>
    </row>
    <row r="274" spans="1:11" ht="15" customHeight="1">
      <c r="A274" s="914"/>
      <c r="B274" s="914"/>
      <c r="C274" s="914"/>
      <c r="D274" s="914"/>
      <c r="E274" s="914"/>
      <c r="F274" s="914"/>
      <c r="G274" s="914"/>
      <c r="H274" s="914"/>
      <c r="I274" s="914"/>
      <c r="J274" s="914"/>
      <c r="K274" s="914"/>
    </row>
    <row r="275" spans="1:11" ht="15" customHeight="1">
      <c r="A275" s="914"/>
      <c r="B275" s="914"/>
      <c r="C275" s="914"/>
      <c r="D275" s="914"/>
      <c r="E275" s="914"/>
      <c r="F275" s="914"/>
      <c r="G275" s="914"/>
      <c r="H275" s="914"/>
      <c r="I275" s="914"/>
      <c r="J275" s="914"/>
      <c r="K275" s="914"/>
    </row>
    <row r="276" spans="1:11" ht="15" customHeight="1">
      <c r="A276" s="914"/>
      <c r="B276" s="914"/>
      <c r="C276" s="914"/>
      <c r="D276" s="914"/>
      <c r="E276" s="914"/>
      <c r="F276" s="914"/>
      <c r="G276" s="914"/>
      <c r="H276" s="914"/>
      <c r="I276" s="914"/>
      <c r="J276" s="914"/>
      <c r="K276" s="914"/>
    </row>
    <row r="277" spans="1:11" ht="15" customHeight="1">
      <c r="A277" s="914"/>
      <c r="B277" s="914"/>
      <c r="C277" s="914"/>
      <c r="D277" s="914"/>
      <c r="E277" s="914"/>
      <c r="F277" s="914"/>
      <c r="G277" s="914"/>
      <c r="H277" s="914"/>
      <c r="I277" s="914"/>
      <c r="J277" s="914"/>
      <c r="K277" s="914"/>
    </row>
    <row r="278" spans="1:11" ht="15" customHeight="1">
      <c r="A278" s="914"/>
      <c r="B278" s="914"/>
      <c r="C278" s="914"/>
      <c r="D278" s="914"/>
      <c r="E278" s="914"/>
      <c r="F278" s="914"/>
      <c r="G278" s="914"/>
      <c r="H278" s="914"/>
      <c r="I278" s="914"/>
      <c r="J278" s="914"/>
      <c r="K278" s="914"/>
    </row>
    <row r="279" spans="1:11" ht="15" customHeight="1">
      <c r="A279" s="914"/>
      <c r="B279" s="914"/>
      <c r="C279" s="914"/>
      <c r="D279" s="914"/>
      <c r="E279" s="914"/>
      <c r="F279" s="914"/>
      <c r="G279" s="914"/>
      <c r="H279" s="914"/>
      <c r="I279" s="914"/>
      <c r="J279" s="914"/>
      <c r="K279" s="914"/>
    </row>
    <row r="280" spans="1:11" ht="15" customHeight="1">
      <c r="A280" s="914"/>
      <c r="B280" s="914"/>
      <c r="C280" s="914"/>
      <c r="D280" s="914"/>
      <c r="E280" s="914"/>
      <c r="F280" s="914"/>
      <c r="G280" s="914"/>
      <c r="H280" s="914"/>
      <c r="I280" s="914"/>
      <c r="J280" s="914"/>
      <c r="K280" s="914"/>
    </row>
    <row r="281" spans="1:11" ht="15" customHeight="1">
      <c r="A281" s="914"/>
      <c r="B281" s="914"/>
      <c r="C281" s="914"/>
      <c r="D281" s="914"/>
      <c r="E281" s="914"/>
      <c r="F281" s="914"/>
      <c r="G281" s="914"/>
      <c r="H281" s="914"/>
      <c r="I281" s="914"/>
      <c r="J281" s="914"/>
      <c r="K281" s="914"/>
    </row>
    <row r="282" spans="1:11" ht="15" customHeight="1">
      <c r="A282" s="914"/>
      <c r="B282" s="914"/>
      <c r="C282" s="914"/>
      <c r="D282" s="914"/>
      <c r="E282" s="914"/>
      <c r="F282" s="914"/>
      <c r="G282" s="914"/>
      <c r="H282" s="914"/>
      <c r="I282" s="914"/>
      <c r="J282" s="914"/>
      <c r="K282" s="914"/>
    </row>
    <row r="283" spans="1:11" ht="15" customHeight="1">
      <c r="A283" s="914"/>
      <c r="B283" s="914"/>
      <c r="C283" s="914"/>
      <c r="D283" s="914"/>
      <c r="E283" s="914"/>
      <c r="F283" s="914"/>
      <c r="G283" s="914"/>
      <c r="H283" s="914"/>
      <c r="I283" s="914"/>
      <c r="J283" s="914"/>
      <c r="K283" s="914"/>
    </row>
    <row r="284" spans="1:11" ht="15" customHeight="1">
      <c r="A284" s="914"/>
      <c r="B284" s="914"/>
      <c r="C284" s="914"/>
      <c r="D284" s="914"/>
      <c r="E284" s="914"/>
      <c r="F284" s="914"/>
      <c r="G284" s="914"/>
      <c r="H284" s="914"/>
      <c r="I284" s="914"/>
      <c r="J284" s="914"/>
      <c r="K284" s="914"/>
    </row>
    <row r="285" spans="1:11" ht="15" customHeight="1">
      <c r="A285" s="914"/>
      <c r="B285" s="914"/>
      <c r="C285" s="914"/>
      <c r="D285" s="914"/>
      <c r="E285" s="914"/>
      <c r="F285" s="914"/>
      <c r="G285" s="914"/>
      <c r="H285" s="914"/>
      <c r="I285" s="914"/>
      <c r="J285" s="914"/>
      <c r="K285" s="914"/>
    </row>
    <row r="286" spans="1:11" ht="15" customHeight="1">
      <c r="A286" s="914"/>
      <c r="B286" s="914"/>
      <c r="C286" s="914"/>
      <c r="D286" s="914"/>
      <c r="E286" s="914"/>
      <c r="F286" s="914"/>
      <c r="G286" s="914"/>
      <c r="H286" s="914"/>
      <c r="I286" s="914"/>
      <c r="J286" s="914"/>
      <c r="K286" s="914"/>
    </row>
    <row r="287" spans="1:11" ht="15" customHeight="1">
      <c r="A287" s="914"/>
      <c r="B287" s="914"/>
      <c r="C287" s="914"/>
      <c r="D287" s="914"/>
      <c r="E287" s="914"/>
      <c r="F287" s="914"/>
      <c r="G287" s="914"/>
      <c r="H287" s="914"/>
      <c r="I287" s="914"/>
      <c r="J287" s="914"/>
      <c r="K287" s="914"/>
    </row>
    <row r="288" spans="1:11" ht="15" customHeight="1">
      <c r="A288" s="914"/>
      <c r="B288" s="914"/>
      <c r="C288" s="914"/>
      <c r="D288" s="914"/>
      <c r="E288" s="914"/>
      <c r="F288" s="914"/>
      <c r="G288" s="914"/>
      <c r="H288" s="914"/>
      <c r="I288" s="914"/>
      <c r="J288" s="914"/>
      <c r="K288" s="914"/>
    </row>
    <row r="289" spans="1:11" ht="15" customHeight="1">
      <c r="A289" s="914"/>
      <c r="B289" s="914"/>
      <c r="C289" s="914"/>
      <c r="D289" s="914"/>
      <c r="E289" s="914"/>
      <c r="F289" s="914"/>
      <c r="G289" s="914"/>
      <c r="H289" s="914"/>
      <c r="I289" s="914"/>
      <c r="J289" s="914"/>
      <c r="K289" s="914"/>
    </row>
    <row r="290" spans="1:11" ht="15" customHeight="1">
      <c r="A290" s="914"/>
      <c r="B290" s="914"/>
      <c r="C290" s="914"/>
      <c r="D290" s="914"/>
      <c r="E290" s="914"/>
      <c r="F290" s="914"/>
      <c r="G290" s="914"/>
      <c r="H290" s="914"/>
      <c r="I290" s="914"/>
      <c r="J290" s="914"/>
      <c r="K290" s="914"/>
    </row>
    <row r="291" spans="1:11" ht="15" customHeight="1">
      <c r="A291" s="914"/>
      <c r="B291" s="914"/>
      <c r="C291" s="914"/>
      <c r="D291" s="914"/>
      <c r="E291" s="914"/>
      <c r="F291" s="914"/>
      <c r="G291" s="914"/>
      <c r="H291" s="914"/>
      <c r="I291" s="914"/>
      <c r="J291" s="914"/>
      <c r="K291" s="914"/>
    </row>
    <row r="292" spans="1:11" ht="15" customHeight="1">
      <c r="A292" s="914"/>
      <c r="B292" s="914"/>
      <c r="C292" s="914"/>
      <c r="D292" s="914"/>
      <c r="E292" s="914"/>
      <c r="F292" s="914"/>
      <c r="G292" s="914"/>
      <c r="H292" s="914"/>
      <c r="I292" s="914"/>
      <c r="J292" s="914"/>
      <c r="K292" s="914"/>
    </row>
    <row r="293" spans="1:11" ht="15" customHeight="1">
      <c r="A293" s="914"/>
      <c r="B293" s="914"/>
      <c r="C293" s="914"/>
      <c r="D293" s="914"/>
      <c r="E293" s="914"/>
      <c r="F293" s="914"/>
      <c r="G293" s="914"/>
      <c r="H293" s="914"/>
      <c r="I293" s="914"/>
      <c r="J293" s="914"/>
      <c r="K293" s="914"/>
    </row>
    <row r="294" spans="1:11" ht="15" customHeight="1">
      <c r="A294" s="914"/>
      <c r="B294" s="914"/>
      <c r="C294" s="914"/>
      <c r="D294" s="914"/>
      <c r="E294" s="914"/>
      <c r="F294" s="914"/>
      <c r="G294" s="914"/>
      <c r="H294" s="914"/>
      <c r="I294" s="914"/>
      <c r="J294" s="914"/>
      <c r="K294" s="914"/>
    </row>
    <row r="295" spans="1:11" ht="15" customHeight="1">
      <c r="A295" s="914"/>
      <c r="B295" s="914"/>
      <c r="C295" s="914"/>
      <c r="D295" s="914"/>
      <c r="E295" s="914"/>
      <c r="F295" s="914"/>
      <c r="G295" s="914"/>
      <c r="H295" s="914"/>
      <c r="I295" s="914"/>
      <c r="J295" s="914"/>
      <c r="K295" s="914"/>
    </row>
    <row r="296" spans="1:11" ht="15" customHeight="1">
      <c r="A296" s="914"/>
      <c r="B296" s="914"/>
      <c r="C296" s="914"/>
      <c r="D296" s="914"/>
      <c r="E296" s="914"/>
      <c r="F296" s="914"/>
      <c r="G296" s="914"/>
      <c r="H296" s="914"/>
      <c r="I296" s="914"/>
      <c r="J296" s="914"/>
      <c r="K296" s="914"/>
    </row>
    <row r="297" spans="1:11" ht="15" customHeight="1">
      <c r="A297" s="914"/>
      <c r="B297" s="914"/>
      <c r="C297" s="914"/>
      <c r="D297" s="914"/>
      <c r="E297" s="914"/>
      <c r="F297" s="914"/>
      <c r="G297" s="914"/>
      <c r="H297" s="914"/>
      <c r="I297" s="914"/>
      <c r="J297" s="914"/>
      <c r="K297" s="914"/>
    </row>
    <row r="298" spans="1:11" ht="15" customHeight="1">
      <c r="A298" s="914"/>
      <c r="B298" s="914"/>
      <c r="C298" s="914"/>
      <c r="D298" s="914"/>
      <c r="E298" s="914"/>
      <c r="F298" s="914"/>
      <c r="G298" s="914"/>
      <c r="H298" s="914"/>
      <c r="I298" s="914"/>
      <c r="J298" s="914"/>
      <c r="K298" s="914"/>
    </row>
    <row r="299" spans="1:11" ht="15" customHeight="1">
      <c r="A299" s="914"/>
      <c r="B299" s="914"/>
      <c r="C299" s="914"/>
      <c r="D299" s="914"/>
      <c r="E299" s="914"/>
      <c r="F299" s="914"/>
      <c r="G299" s="914"/>
      <c r="H299" s="914"/>
      <c r="I299" s="914"/>
      <c r="J299" s="914"/>
      <c r="K299" s="914"/>
    </row>
    <row r="300" spans="1:11" ht="15" customHeight="1">
      <c r="A300" s="914"/>
      <c r="B300" s="914"/>
      <c r="C300" s="914"/>
      <c r="D300" s="914"/>
      <c r="E300" s="914"/>
      <c r="F300" s="914"/>
      <c r="G300" s="914"/>
      <c r="H300" s="914"/>
      <c r="I300" s="914"/>
      <c r="J300" s="914"/>
      <c r="K300" s="914"/>
    </row>
    <row r="301" spans="1:11" ht="15" customHeight="1">
      <c r="A301" s="914"/>
      <c r="B301" s="914"/>
      <c r="C301" s="914"/>
      <c r="D301" s="914"/>
      <c r="E301" s="914"/>
      <c r="F301" s="914"/>
      <c r="G301" s="914"/>
      <c r="H301" s="914"/>
      <c r="I301" s="914"/>
      <c r="J301" s="914"/>
      <c r="K301" s="914"/>
    </row>
    <row r="302" spans="1:11" ht="15" customHeight="1">
      <c r="A302" s="914"/>
      <c r="B302" s="914"/>
      <c r="C302" s="914"/>
      <c r="D302" s="914"/>
      <c r="E302" s="914"/>
      <c r="F302" s="914"/>
      <c r="G302" s="914"/>
      <c r="H302" s="914"/>
      <c r="I302" s="914"/>
      <c r="J302" s="914"/>
      <c r="K302" s="914"/>
    </row>
    <row r="303" spans="1:11" ht="15" customHeight="1">
      <c r="A303" s="914"/>
      <c r="B303" s="914"/>
      <c r="C303" s="914"/>
      <c r="D303" s="914"/>
      <c r="E303" s="914"/>
      <c r="F303" s="914"/>
      <c r="G303" s="914"/>
      <c r="H303" s="914"/>
      <c r="I303" s="914"/>
      <c r="J303" s="914"/>
      <c r="K303" s="914"/>
    </row>
    <row r="304" spans="1:11" ht="15" customHeight="1">
      <c r="A304" s="914"/>
      <c r="B304" s="914"/>
      <c r="C304" s="914"/>
      <c r="D304" s="914"/>
      <c r="E304" s="914"/>
      <c r="F304" s="914"/>
      <c r="G304" s="914"/>
      <c r="H304" s="914"/>
      <c r="I304" s="914"/>
      <c r="J304" s="914"/>
      <c r="K304" s="914"/>
    </row>
    <row r="305" spans="1:11" ht="15" customHeight="1">
      <c r="A305" s="914"/>
      <c r="B305" s="914"/>
      <c r="C305" s="914"/>
      <c r="D305" s="914"/>
      <c r="E305" s="914"/>
      <c r="F305" s="914"/>
      <c r="G305" s="914"/>
      <c r="H305" s="914"/>
      <c r="I305" s="914"/>
      <c r="J305" s="914"/>
      <c r="K305" s="914"/>
    </row>
    <row r="306" spans="1:11" ht="15" customHeight="1">
      <c r="A306" s="914"/>
      <c r="B306" s="914"/>
      <c r="C306" s="914"/>
      <c r="D306" s="914"/>
      <c r="E306" s="914"/>
      <c r="F306" s="914"/>
      <c r="G306" s="914"/>
      <c r="H306" s="914"/>
      <c r="I306" s="914"/>
      <c r="J306" s="914"/>
      <c r="K306" s="914"/>
    </row>
    <row r="307" spans="1:11" ht="15" customHeight="1">
      <c r="A307" s="914"/>
      <c r="B307" s="914"/>
      <c r="C307" s="914"/>
      <c r="D307" s="914"/>
      <c r="E307" s="914"/>
      <c r="F307" s="914"/>
      <c r="G307" s="914"/>
      <c r="H307" s="914"/>
      <c r="I307" s="914"/>
      <c r="J307" s="914"/>
      <c r="K307" s="914"/>
    </row>
    <row r="308" spans="1:11" ht="15" customHeight="1">
      <c r="A308" s="914"/>
      <c r="B308" s="914"/>
      <c r="C308" s="914"/>
      <c r="D308" s="914"/>
      <c r="E308" s="914"/>
      <c r="F308" s="914"/>
      <c r="G308" s="914"/>
      <c r="H308" s="914"/>
      <c r="I308" s="914"/>
      <c r="J308" s="914"/>
      <c r="K308" s="914"/>
    </row>
    <row r="309" spans="1:11" ht="15" customHeight="1">
      <c r="A309" s="914"/>
      <c r="B309" s="914"/>
      <c r="C309" s="914"/>
      <c r="D309" s="914"/>
      <c r="E309" s="914"/>
      <c r="F309" s="914"/>
      <c r="G309" s="914"/>
      <c r="H309" s="914"/>
      <c r="I309" s="914"/>
      <c r="J309" s="914"/>
      <c r="K309" s="914"/>
    </row>
    <row r="310" spans="1:11" ht="15" customHeight="1">
      <c r="A310" s="914"/>
      <c r="B310" s="914"/>
      <c r="C310" s="914"/>
      <c r="D310" s="914"/>
      <c r="E310" s="914"/>
      <c r="F310" s="914"/>
      <c r="G310" s="914"/>
      <c r="H310" s="914"/>
      <c r="I310" s="914"/>
      <c r="J310" s="914"/>
      <c r="K310" s="914"/>
    </row>
    <row r="311" spans="1:11" ht="15" customHeight="1">
      <c r="A311" s="914"/>
      <c r="B311" s="914"/>
      <c r="C311" s="914"/>
      <c r="D311" s="914"/>
      <c r="E311" s="914"/>
      <c r="F311" s="914"/>
      <c r="G311" s="914"/>
      <c r="H311" s="914"/>
      <c r="I311" s="914"/>
      <c r="J311" s="914"/>
      <c r="K311" s="914"/>
    </row>
    <row r="312" spans="1:11" ht="15" customHeight="1">
      <c r="A312" s="914"/>
      <c r="B312" s="914"/>
      <c r="C312" s="914"/>
      <c r="D312" s="914"/>
      <c r="E312" s="914"/>
      <c r="F312" s="914"/>
      <c r="G312" s="914"/>
      <c r="H312" s="914"/>
      <c r="I312" s="914"/>
      <c r="J312" s="914"/>
      <c r="K312" s="914"/>
    </row>
    <row r="313" spans="1:11" ht="15" customHeight="1">
      <c r="A313" s="914"/>
      <c r="B313" s="914"/>
      <c r="C313" s="914"/>
      <c r="D313" s="914"/>
      <c r="E313" s="914"/>
      <c r="F313" s="914"/>
      <c r="G313" s="914"/>
      <c r="H313" s="914"/>
      <c r="I313" s="914"/>
      <c r="J313" s="914"/>
      <c r="K313" s="914"/>
    </row>
    <row r="314" spans="1:11" ht="15" customHeight="1">
      <c r="A314" s="914"/>
      <c r="B314" s="914"/>
      <c r="C314" s="914"/>
      <c r="D314" s="914"/>
      <c r="E314" s="914"/>
      <c r="F314" s="914"/>
      <c r="G314" s="914"/>
      <c r="H314" s="914"/>
      <c r="I314" s="914"/>
      <c r="J314" s="914"/>
      <c r="K314" s="914"/>
    </row>
    <row r="315" spans="1:11" ht="15" customHeight="1">
      <c r="A315" s="914"/>
      <c r="B315" s="914"/>
      <c r="C315" s="914"/>
      <c r="D315" s="914"/>
      <c r="E315" s="914"/>
      <c r="F315" s="914"/>
      <c r="G315" s="914"/>
      <c r="H315" s="914"/>
      <c r="I315" s="914"/>
      <c r="J315" s="914"/>
      <c r="K315" s="914"/>
    </row>
    <row r="316" spans="1:11" ht="15" customHeight="1">
      <c r="A316" s="914"/>
      <c r="B316" s="914"/>
      <c r="C316" s="914"/>
      <c r="D316" s="914"/>
      <c r="E316" s="914"/>
      <c r="F316" s="914"/>
      <c r="G316" s="914"/>
      <c r="H316" s="914"/>
      <c r="I316" s="914"/>
      <c r="J316" s="914"/>
      <c r="K316" s="914"/>
    </row>
    <row r="317" spans="1:11" ht="15" customHeight="1">
      <c r="A317" s="914"/>
      <c r="B317" s="914"/>
      <c r="C317" s="914"/>
      <c r="D317" s="914"/>
      <c r="E317" s="914"/>
      <c r="F317" s="914"/>
      <c r="G317" s="914"/>
      <c r="H317" s="914"/>
      <c r="I317" s="914"/>
      <c r="J317" s="914"/>
      <c r="K317" s="914"/>
    </row>
    <row r="318" spans="1:11" ht="15" customHeight="1">
      <c r="A318" s="914"/>
      <c r="B318" s="914"/>
      <c r="C318" s="914"/>
      <c r="D318" s="914"/>
      <c r="E318" s="914"/>
      <c r="F318" s="914"/>
      <c r="G318" s="914"/>
      <c r="H318" s="914"/>
      <c r="I318" s="914"/>
      <c r="J318" s="914"/>
      <c r="K318" s="914"/>
    </row>
    <row r="319" spans="1:11" ht="15" customHeight="1">
      <c r="A319" s="914"/>
      <c r="B319" s="914"/>
      <c r="C319" s="914"/>
      <c r="D319" s="914"/>
      <c r="E319" s="914"/>
      <c r="F319" s="914"/>
      <c r="G319" s="914"/>
      <c r="H319" s="914"/>
      <c r="I319" s="914"/>
      <c r="J319" s="914"/>
      <c r="K319" s="914"/>
    </row>
    <row r="320" spans="1:11" ht="15" customHeight="1">
      <c r="A320" s="914"/>
      <c r="B320" s="914"/>
      <c r="C320" s="914"/>
      <c r="D320" s="914"/>
      <c r="E320" s="914"/>
      <c r="F320" s="914"/>
      <c r="G320" s="914"/>
      <c r="H320" s="914"/>
      <c r="I320" s="914"/>
      <c r="J320" s="914"/>
      <c r="K320" s="914"/>
    </row>
    <row r="321" spans="1:11" ht="15" customHeight="1">
      <c r="A321" s="914"/>
      <c r="B321" s="914"/>
      <c r="C321" s="914"/>
      <c r="D321" s="914"/>
      <c r="E321" s="914"/>
      <c r="F321" s="914"/>
      <c r="G321" s="914"/>
      <c r="H321" s="914"/>
      <c r="I321" s="914"/>
      <c r="J321" s="914"/>
      <c r="K321" s="914"/>
    </row>
    <row r="322" spans="1:11" ht="15" customHeight="1">
      <c r="A322" s="914"/>
      <c r="B322" s="914"/>
      <c r="C322" s="914"/>
      <c r="D322" s="914"/>
      <c r="E322" s="914"/>
      <c r="F322" s="914"/>
      <c r="G322" s="914"/>
      <c r="H322" s="914"/>
      <c r="I322" s="914"/>
      <c r="J322" s="914"/>
      <c r="K322" s="914"/>
    </row>
    <row r="323" spans="1:11" ht="15" customHeight="1">
      <c r="A323" s="914"/>
      <c r="B323" s="914"/>
      <c r="C323" s="914"/>
      <c r="D323" s="914"/>
      <c r="E323" s="914"/>
      <c r="F323" s="914"/>
      <c r="G323" s="914"/>
      <c r="H323" s="914"/>
      <c r="I323" s="914"/>
      <c r="J323" s="914"/>
      <c r="K323" s="914"/>
    </row>
    <row r="324" spans="1:11" ht="15" customHeight="1">
      <c r="A324" s="914"/>
      <c r="B324" s="914"/>
      <c r="C324" s="914"/>
      <c r="D324" s="914"/>
      <c r="E324" s="914"/>
      <c r="F324" s="914"/>
      <c r="G324" s="914"/>
      <c r="H324" s="914"/>
      <c r="I324" s="914"/>
      <c r="J324" s="914"/>
      <c r="K324" s="914"/>
    </row>
    <row r="325" spans="1:11" ht="15" customHeight="1">
      <c r="A325" s="914"/>
      <c r="B325" s="914"/>
      <c r="C325" s="914"/>
      <c r="D325" s="914"/>
      <c r="E325" s="914"/>
      <c r="F325" s="914"/>
      <c r="G325" s="914"/>
      <c r="H325" s="914"/>
      <c r="I325" s="914"/>
      <c r="J325" s="914"/>
      <c r="K325" s="914"/>
    </row>
    <row r="326" spans="1:11" ht="15" customHeight="1">
      <c r="A326" s="914"/>
      <c r="B326" s="914"/>
      <c r="C326" s="914"/>
      <c r="D326" s="914"/>
      <c r="E326" s="914"/>
      <c r="F326" s="914"/>
      <c r="G326" s="914"/>
      <c r="H326" s="914"/>
      <c r="I326" s="914"/>
      <c r="J326" s="914"/>
      <c r="K326" s="914"/>
    </row>
    <row r="327" spans="1:11" ht="15" customHeight="1">
      <c r="A327" s="914"/>
      <c r="B327" s="914"/>
      <c r="C327" s="914"/>
      <c r="D327" s="914"/>
      <c r="E327" s="914"/>
      <c r="F327" s="914"/>
      <c r="G327" s="914"/>
      <c r="H327" s="914"/>
      <c r="I327" s="914"/>
      <c r="J327" s="914"/>
      <c r="K327" s="914"/>
    </row>
    <row r="328" spans="1:11" ht="15" customHeight="1">
      <c r="A328" s="914"/>
      <c r="B328" s="914"/>
      <c r="C328" s="914"/>
      <c r="D328" s="914"/>
      <c r="E328" s="914"/>
      <c r="F328" s="914"/>
      <c r="G328" s="914"/>
      <c r="H328" s="914"/>
      <c r="I328" s="914"/>
      <c r="J328" s="914"/>
      <c r="K328" s="914"/>
    </row>
    <row r="329" spans="1:11" ht="15" customHeight="1">
      <c r="A329" s="914"/>
      <c r="B329" s="914"/>
      <c r="C329" s="914"/>
      <c r="D329" s="914"/>
      <c r="E329" s="914"/>
      <c r="F329" s="914"/>
      <c r="G329" s="914"/>
      <c r="H329" s="914"/>
      <c r="I329" s="914"/>
      <c r="J329" s="914"/>
      <c r="K329" s="914"/>
    </row>
    <row r="330" spans="1:11" ht="15" customHeight="1">
      <c r="A330" s="914"/>
      <c r="B330" s="914"/>
      <c r="C330" s="914"/>
      <c r="D330" s="914"/>
      <c r="E330" s="914"/>
      <c r="F330" s="914"/>
      <c r="G330" s="914"/>
      <c r="H330" s="914"/>
      <c r="I330" s="914"/>
      <c r="J330" s="914"/>
      <c r="K330" s="914"/>
    </row>
    <row r="331" spans="1:11" ht="15" customHeight="1">
      <c r="A331" s="914"/>
      <c r="B331" s="914"/>
      <c r="C331" s="914"/>
      <c r="D331" s="914"/>
      <c r="E331" s="914"/>
      <c r="F331" s="914"/>
      <c r="G331" s="914"/>
      <c r="H331" s="914"/>
      <c r="I331" s="914"/>
      <c r="J331" s="914"/>
      <c r="K331" s="914"/>
    </row>
    <row r="332" spans="1:11" ht="15" customHeight="1">
      <c r="A332" s="914"/>
      <c r="B332" s="914"/>
      <c r="C332" s="914"/>
      <c r="D332" s="914"/>
      <c r="E332" s="914"/>
      <c r="F332" s="914"/>
      <c r="G332" s="914"/>
      <c r="H332" s="914"/>
      <c r="I332" s="914"/>
      <c r="J332" s="914"/>
      <c r="K332" s="914"/>
    </row>
    <row r="333" spans="1:11" ht="15" customHeight="1">
      <c r="A333" s="914"/>
      <c r="B333" s="914"/>
      <c r="C333" s="914"/>
      <c r="D333" s="914"/>
      <c r="E333" s="914"/>
      <c r="F333" s="914"/>
      <c r="G333" s="914"/>
      <c r="H333" s="914"/>
      <c r="I333" s="914"/>
      <c r="J333" s="914"/>
      <c r="K333" s="914"/>
    </row>
    <row r="334" spans="1:11" ht="15" customHeight="1">
      <c r="A334" s="914"/>
      <c r="B334" s="914"/>
      <c r="C334" s="914"/>
      <c r="D334" s="914"/>
      <c r="E334" s="914"/>
      <c r="F334" s="914"/>
      <c r="G334" s="914"/>
      <c r="H334" s="914"/>
      <c r="I334" s="914"/>
      <c r="J334" s="914"/>
      <c r="K334" s="914"/>
    </row>
    <row r="335" spans="1:11" ht="15" customHeight="1">
      <c r="A335" s="914"/>
      <c r="B335" s="914"/>
      <c r="C335" s="914"/>
      <c r="D335" s="914"/>
      <c r="E335" s="914"/>
      <c r="F335" s="914"/>
      <c r="G335" s="914"/>
      <c r="H335" s="914"/>
      <c r="I335" s="914"/>
      <c r="J335" s="914"/>
      <c r="K335" s="914"/>
    </row>
    <row r="336" spans="1:11" ht="15" customHeight="1">
      <c r="A336" s="914"/>
      <c r="B336" s="914"/>
      <c r="C336" s="914"/>
      <c r="D336" s="914"/>
      <c r="E336" s="914"/>
      <c r="F336" s="914"/>
      <c r="G336" s="914"/>
      <c r="H336" s="914"/>
      <c r="I336" s="914"/>
      <c r="J336" s="914"/>
      <c r="K336" s="914"/>
    </row>
    <row r="337" spans="1:11" ht="15" customHeight="1">
      <c r="A337" s="914"/>
      <c r="B337" s="914"/>
      <c r="C337" s="914"/>
      <c r="D337" s="914"/>
      <c r="E337" s="914"/>
      <c r="F337" s="914"/>
      <c r="G337" s="914"/>
      <c r="H337" s="914"/>
      <c r="I337" s="914"/>
      <c r="J337" s="914"/>
      <c r="K337" s="914"/>
    </row>
    <row r="338" spans="1:11" ht="15" customHeight="1">
      <c r="A338" s="914"/>
      <c r="B338" s="914"/>
      <c r="C338" s="914"/>
      <c r="D338" s="914"/>
      <c r="E338" s="914"/>
      <c r="F338" s="914"/>
      <c r="G338" s="914"/>
      <c r="H338" s="914"/>
      <c r="I338" s="914"/>
      <c r="J338" s="914"/>
      <c r="K338" s="914"/>
    </row>
    <row r="339" spans="1:11" ht="15" customHeight="1">
      <c r="A339" s="914"/>
      <c r="B339" s="914"/>
      <c r="C339" s="914"/>
      <c r="D339" s="914"/>
      <c r="E339" s="914"/>
      <c r="F339" s="914"/>
      <c r="G339" s="914"/>
      <c r="H339" s="914"/>
      <c r="I339" s="914"/>
      <c r="J339" s="914"/>
      <c r="K339" s="914"/>
    </row>
    <row r="340" spans="1:11" ht="15" customHeight="1">
      <c r="A340" s="914"/>
      <c r="B340" s="914"/>
      <c r="C340" s="914"/>
      <c r="D340" s="914"/>
      <c r="E340" s="914"/>
      <c r="F340" s="914"/>
      <c r="G340" s="914"/>
      <c r="H340" s="914"/>
      <c r="I340" s="914"/>
      <c r="J340" s="914"/>
      <c r="K340" s="914"/>
    </row>
    <row r="341" spans="1:11" ht="15" customHeight="1">
      <c r="A341" s="914"/>
      <c r="B341" s="914"/>
      <c r="C341" s="914"/>
      <c r="D341" s="914"/>
      <c r="E341" s="914"/>
      <c r="F341" s="914"/>
      <c r="G341" s="914"/>
      <c r="H341" s="914"/>
      <c r="I341" s="914"/>
      <c r="J341" s="914"/>
      <c r="K341" s="914"/>
    </row>
    <row r="342" spans="1:11" ht="15" customHeight="1">
      <c r="A342" s="914"/>
      <c r="B342" s="914"/>
      <c r="C342" s="914"/>
      <c r="D342" s="914"/>
      <c r="E342" s="914"/>
      <c r="F342" s="914"/>
      <c r="G342" s="914"/>
      <c r="H342" s="914"/>
      <c r="I342" s="914"/>
      <c r="J342" s="914"/>
      <c r="K342" s="914"/>
    </row>
    <row r="343" spans="1:11" ht="15" customHeight="1">
      <c r="A343" s="914"/>
      <c r="B343" s="914"/>
      <c r="C343" s="914"/>
      <c r="D343" s="914"/>
      <c r="E343" s="914"/>
      <c r="F343" s="914"/>
      <c r="G343" s="914"/>
      <c r="H343" s="914"/>
      <c r="I343" s="914"/>
      <c r="J343" s="914"/>
      <c r="K343" s="914"/>
    </row>
    <row r="344" spans="1:11" ht="15" customHeight="1">
      <c r="A344" s="914"/>
      <c r="B344" s="914"/>
      <c r="C344" s="914"/>
      <c r="D344" s="914"/>
      <c r="E344" s="914"/>
      <c r="F344" s="914"/>
      <c r="G344" s="914"/>
      <c r="H344" s="914"/>
      <c r="I344" s="914"/>
      <c r="J344" s="914"/>
      <c r="K344" s="914"/>
    </row>
    <row r="345" spans="1:11" ht="15" customHeight="1">
      <c r="A345" s="914"/>
      <c r="B345" s="914"/>
      <c r="C345" s="914"/>
      <c r="D345" s="914"/>
      <c r="E345" s="914"/>
      <c r="F345" s="914"/>
      <c r="G345" s="914"/>
      <c r="H345" s="914"/>
      <c r="I345" s="914"/>
      <c r="J345" s="914"/>
      <c r="K345" s="914"/>
    </row>
    <row r="346" spans="1:11" ht="15" customHeight="1">
      <c r="A346" s="914"/>
      <c r="B346" s="914"/>
      <c r="C346" s="914"/>
      <c r="D346" s="914"/>
      <c r="E346" s="914"/>
      <c r="F346" s="914"/>
      <c r="G346" s="914"/>
      <c r="H346" s="914"/>
      <c r="I346" s="914"/>
      <c r="J346" s="914"/>
      <c r="K346" s="914"/>
    </row>
    <row r="347" spans="1:11" ht="15" customHeight="1">
      <c r="A347" s="914"/>
      <c r="B347" s="914"/>
      <c r="C347" s="914"/>
      <c r="D347" s="914"/>
      <c r="E347" s="914"/>
      <c r="F347" s="914"/>
      <c r="G347" s="914"/>
      <c r="H347" s="914"/>
      <c r="I347" s="914"/>
      <c r="J347" s="914"/>
      <c r="K347" s="914"/>
    </row>
    <row r="348" spans="1:11" ht="15" customHeight="1">
      <c r="A348" s="914"/>
      <c r="B348" s="914"/>
      <c r="C348" s="914"/>
      <c r="D348" s="914"/>
      <c r="E348" s="914"/>
      <c r="F348" s="914"/>
      <c r="G348" s="914"/>
      <c r="H348" s="914"/>
      <c r="I348" s="914"/>
      <c r="J348" s="914"/>
      <c r="K348" s="914"/>
    </row>
    <row r="349" spans="1:11" ht="15" customHeight="1">
      <c r="A349" s="914"/>
      <c r="B349" s="914"/>
      <c r="C349" s="914"/>
      <c r="D349" s="914"/>
      <c r="E349" s="914"/>
      <c r="F349" s="914"/>
      <c r="G349" s="914"/>
      <c r="H349" s="914"/>
      <c r="I349" s="914"/>
      <c r="J349" s="914"/>
      <c r="K349" s="914"/>
    </row>
    <row r="350" spans="1:11" ht="15" customHeight="1">
      <c r="A350" s="914"/>
      <c r="B350" s="914"/>
      <c r="C350" s="914"/>
      <c r="D350" s="914"/>
      <c r="E350" s="914"/>
      <c r="F350" s="914"/>
      <c r="G350" s="914"/>
      <c r="H350" s="914"/>
      <c r="I350" s="914"/>
      <c r="J350" s="914"/>
      <c r="K350" s="914"/>
    </row>
    <row r="351" spans="1:11" ht="15" customHeight="1">
      <c r="A351" s="914"/>
      <c r="B351" s="914"/>
      <c r="C351" s="914"/>
      <c r="D351" s="914"/>
      <c r="E351" s="914"/>
      <c r="F351" s="914"/>
      <c r="G351" s="914"/>
      <c r="H351" s="914"/>
      <c r="I351" s="914"/>
      <c r="J351" s="914"/>
      <c r="K351" s="914"/>
    </row>
    <row r="352" spans="1:11" ht="15" customHeight="1">
      <c r="A352" s="914"/>
      <c r="B352" s="914"/>
      <c r="C352" s="914"/>
      <c r="D352" s="914"/>
      <c r="E352" s="914"/>
      <c r="F352" s="914"/>
      <c r="G352" s="914"/>
      <c r="H352" s="914"/>
      <c r="I352" s="914"/>
      <c r="J352" s="914"/>
      <c r="K352" s="914"/>
    </row>
    <row r="353" spans="1:11" ht="15" customHeight="1">
      <c r="A353" s="914"/>
      <c r="B353" s="914"/>
      <c r="C353" s="914"/>
      <c r="D353" s="914"/>
      <c r="E353" s="914"/>
      <c r="F353" s="914"/>
      <c r="G353" s="914"/>
      <c r="H353" s="914"/>
      <c r="I353" s="914"/>
      <c r="J353" s="914"/>
      <c r="K353" s="914"/>
    </row>
    <row r="354" spans="1:11" ht="15" customHeight="1">
      <c r="A354" s="914"/>
      <c r="B354" s="914"/>
      <c r="C354" s="914"/>
      <c r="D354" s="914"/>
      <c r="E354" s="914"/>
      <c r="F354" s="914"/>
      <c r="G354" s="914"/>
      <c r="H354" s="914"/>
      <c r="I354" s="914"/>
      <c r="J354" s="914"/>
      <c r="K354" s="914"/>
    </row>
    <row r="355" spans="1:11" ht="15" customHeight="1">
      <c r="A355" s="914"/>
      <c r="B355" s="914"/>
      <c r="C355" s="914"/>
      <c r="D355" s="914"/>
      <c r="E355" s="914"/>
      <c r="F355" s="914"/>
      <c r="G355" s="914"/>
      <c r="H355" s="914"/>
      <c r="I355" s="914"/>
      <c r="J355" s="914"/>
      <c r="K355" s="914"/>
    </row>
    <row r="356" spans="1:11" ht="15" customHeight="1">
      <c r="A356" s="914"/>
      <c r="B356" s="914"/>
      <c r="C356" s="914"/>
      <c r="D356" s="914"/>
      <c r="E356" s="914"/>
      <c r="F356" s="914"/>
      <c r="G356" s="914"/>
      <c r="H356" s="914"/>
      <c r="I356" s="914"/>
      <c r="J356" s="914"/>
      <c r="K356" s="914"/>
    </row>
    <row r="357" spans="1:11" ht="15" customHeight="1">
      <c r="A357" s="914"/>
      <c r="B357" s="914"/>
      <c r="C357" s="914"/>
      <c r="D357" s="914"/>
      <c r="E357" s="914"/>
      <c r="F357" s="914"/>
      <c r="G357" s="914"/>
      <c r="H357" s="914"/>
      <c r="I357" s="914"/>
      <c r="J357" s="914"/>
      <c r="K357" s="914"/>
    </row>
    <row r="358" spans="1:11" ht="15" customHeight="1">
      <c r="A358" s="914"/>
      <c r="B358" s="914"/>
      <c r="C358" s="914"/>
      <c r="D358" s="914"/>
      <c r="E358" s="914"/>
      <c r="F358" s="914"/>
      <c r="G358" s="914"/>
      <c r="H358" s="914"/>
      <c r="I358" s="914"/>
      <c r="J358" s="914"/>
      <c r="K358" s="914"/>
    </row>
    <row r="359" spans="1:11" ht="15" customHeight="1">
      <c r="A359" s="914"/>
      <c r="B359" s="914"/>
      <c r="C359" s="914"/>
      <c r="D359" s="914"/>
      <c r="E359" s="914"/>
      <c r="F359" s="914"/>
      <c r="G359" s="914"/>
      <c r="H359" s="914"/>
      <c r="I359" s="914"/>
      <c r="J359" s="914"/>
      <c r="K359" s="914"/>
    </row>
    <row r="360" spans="1:11" ht="15" customHeight="1">
      <c r="A360" s="914"/>
      <c r="B360" s="914"/>
      <c r="C360" s="914"/>
      <c r="D360" s="914"/>
      <c r="E360" s="914"/>
      <c r="F360" s="914"/>
      <c r="G360" s="914"/>
      <c r="H360" s="914"/>
      <c r="I360" s="914"/>
      <c r="J360" s="914"/>
      <c r="K360" s="914"/>
    </row>
    <row r="361" spans="1:11" ht="15" customHeight="1">
      <c r="A361" s="914"/>
      <c r="B361" s="914"/>
      <c r="C361" s="914"/>
      <c r="D361" s="914"/>
      <c r="E361" s="914"/>
      <c r="F361" s="914"/>
      <c r="G361" s="914"/>
      <c r="H361" s="914"/>
      <c r="I361" s="914"/>
      <c r="J361" s="914"/>
      <c r="K361" s="914"/>
    </row>
    <row r="362" spans="1:11" ht="15" customHeight="1">
      <c r="A362" s="914"/>
      <c r="B362" s="914"/>
      <c r="C362" s="914"/>
      <c r="D362" s="914"/>
      <c r="E362" s="914"/>
      <c r="F362" s="914"/>
      <c r="G362" s="914"/>
      <c r="H362" s="914"/>
      <c r="I362" s="914"/>
      <c r="J362" s="914"/>
      <c r="K362" s="914"/>
    </row>
    <row r="363" spans="1:11" ht="15" customHeight="1">
      <c r="A363" s="914"/>
      <c r="B363" s="914"/>
      <c r="C363" s="914"/>
      <c r="D363" s="914"/>
      <c r="E363" s="914"/>
      <c r="F363" s="914"/>
      <c r="G363" s="914"/>
      <c r="H363" s="914"/>
      <c r="I363" s="914"/>
      <c r="J363" s="914"/>
      <c r="K363" s="914"/>
    </row>
    <row r="364" spans="1:11" ht="15" customHeight="1">
      <c r="A364" s="914"/>
      <c r="B364" s="914"/>
      <c r="C364" s="914"/>
      <c r="D364" s="914"/>
      <c r="E364" s="914"/>
      <c r="F364" s="914"/>
      <c r="G364" s="914"/>
      <c r="H364" s="914"/>
      <c r="I364" s="914"/>
      <c r="J364" s="914"/>
      <c r="K364" s="914"/>
    </row>
    <row r="365" spans="1:11" ht="15" customHeight="1">
      <c r="A365" s="914"/>
      <c r="B365" s="914"/>
      <c r="C365" s="914"/>
      <c r="D365" s="914"/>
      <c r="E365" s="914"/>
      <c r="F365" s="914"/>
      <c r="G365" s="914"/>
      <c r="H365" s="914"/>
      <c r="I365" s="914"/>
      <c r="J365" s="914"/>
      <c r="K365" s="914"/>
    </row>
    <row r="366" spans="1:11" ht="15" customHeight="1">
      <c r="A366" s="914"/>
      <c r="B366" s="914"/>
      <c r="C366" s="914"/>
      <c r="D366" s="914"/>
      <c r="E366" s="914"/>
      <c r="F366" s="914"/>
      <c r="G366" s="914"/>
      <c r="H366" s="914"/>
      <c r="I366" s="914"/>
      <c r="J366" s="914"/>
      <c r="K366" s="914"/>
    </row>
    <row r="367" spans="1:11" ht="15" customHeight="1">
      <c r="A367" s="914"/>
      <c r="B367" s="914"/>
      <c r="C367" s="914"/>
      <c r="D367" s="914"/>
      <c r="E367" s="914"/>
      <c r="F367" s="914"/>
      <c r="G367" s="914"/>
      <c r="H367" s="914"/>
      <c r="I367" s="914"/>
      <c r="J367" s="914"/>
      <c r="K367" s="914"/>
    </row>
    <row r="368" spans="1:11" ht="15" customHeight="1">
      <c r="A368" s="914"/>
      <c r="B368" s="914"/>
      <c r="C368" s="914"/>
      <c r="D368" s="914"/>
      <c r="E368" s="914"/>
      <c r="F368" s="914"/>
      <c r="G368" s="914"/>
      <c r="H368" s="914"/>
      <c r="I368" s="914"/>
      <c r="J368" s="914"/>
      <c r="K368" s="914"/>
    </row>
    <row r="369" spans="1:11" ht="15" customHeight="1">
      <c r="A369" s="914"/>
      <c r="B369" s="914"/>
      <c r="C369" s="914"/>
      <c r="D369" s="914"/>
      <c r="E369" s="914"/>
      <c r="F369" s="914"/>
      <c r="G369" s="914"/>
      <c r="H369" s="914"/>
      <c r="I369" s="914"/>
      <c r="J369" s="914"/>
      <c r="K369" s="914"/>
    </row>
    <row r="370" spans="1:11" ht="15" customHeight="1">
      <c r="A370" s="914"/>
      <c r="B370" s="914"/>
      <c r="C370" s="914"/>
      <c r="D370" s="914"/>
      <c r="E370" s="914"/>
      <c r="F370" s="914"/>
      <c r="G370" s="914"/>
      <c r="H370" s="914"/>
      <c r="I370" s="914"/>
      <c r="J370" s="914"/>
      <c r="K370" s="914"/>
    </row>
    <row r="371" spans="1:11" ht="15" customHeight="1">
      <c r="A371" s="914"/>
      <c r="B371" s="914"/>
      <c r="C371" s="914"/>
      <c r="D371" s="914"/>
      <c r="E371" s="914"/>
      <c r="F371" s="914"/>
      <c r="G371" s="914"/>
      <c r="H371" s="914"/>
      <c r="I371" s="914"/>
      <c r="J371" s="914"/>
      <c r="K371" s="914"/>
    </row>
    <row r="372" spans="1:11" ht="15" customHeight="1">
      <c r="A372" s="914"/>
      <c r="B372" s="914"/>
      <c r="C372" s="914"/>
      <c r="D372" s="914"/>
      <c r="E372" s="914"/>
      <c r="F372" s="914"/>
      <c r="G372" s="914"/>
      <c r="H372" s="914"/>
      <c r="I372" s="914"/>
      <c r="J372" s="914"/>
      <c r="K372" s="914"/>
    </row>
    <row r="373" spans="1:11" ht="15" customHeight="1">
      <c r="A373" s="914"/>
      <c r="B373" s="914"/>
      <c r="C373" s="914"/>
      <c r="D373" s="914"/>
      <c r="E373" s="914"/>
      <c r="F373" s="914"/>
      <c r="G373" s="914"/>
      <c r="H373" s="914"/>
      <c r="I373" s="914"/>
      <c r="J373" s="914"/>
      <c r="K373" s="914"/>
    </row>
    <row r="374" spans="1:11" ht="15" customHeight="1">
      <c r="A374" s="914"/>
      <c r="B374" s="914"/>
      <c r="C374" s="914"/>
      <c r="D374" s="914"/>
      <c r="E374" s="914"/>
      <c r="F374" s="914"/>
      <c r="G374" s="914"/>
      <c r="H374" s="914"/>
      <c r="I374" s="914"/>
      <c r="J374" s="914"/>
      <c r="K374" s="914"/>
    </row>
    <row r="375" spans="1:11" ht="15" customHeight="1">
      <c r="A375" s="914"/>
      <c r="B375" s="914"/>
      <c r="C375" s="914"/>
      <c r="D375" s="914"/>
      <c r="E375" s="914"/>
      <c r="F375" s="914"/>
      <c r="G375" s="914"/>
      <c r="H375" s="914"/>
      <c r="I375" s="914"/>
      <c r="J375" s="914"/>
      <c r="K375" s="914"/>
    </row>
    <row r="376" spans="1:11" ht="15" customHeight="1">
      <c r="A376" s="914"/>
      <c r="B376" s="914"/>
      <c r="C376" s="914"/>
      <c r="D376" s="914"/>
      <c r="E376" s="914"/>
      <c r="F376" s="914"/>
      <c r="G376" s="914"/>
      <c r="H376" s="914"/>
      <c r="I376" s="914"/>
      <c r="J376" s="914"/>
      <c r="K376" s="914"/>
    </row>
    <row r="377" spans="1:11" ht="15" customHeight="1">
      <c r="A377" s="914"/>
      <c r="B377" s="914"/>
      <c r="C377" s="914"/>
      <c r="D377" s="914"/>
      <c r="E377" s="914"/>
      <c r="F377" s="914"/>
      <c r="G377" s="914"/>
      <c r="H377" s="914"/>
      <c r="I377" s="914"/>
      <c r="J377" s="914"/>
      <c r="K377" s="914"/>
    </row>
    <row r="378" spans="1:11" ht="15" customHeight="1">
      <c r="A378" s="914"/>
      <c r="B378" s="914"/>
      <c r="C378" s="914"/>
      <c r="D378" s="914"/>
      <c r="E378" s="914"/>
      <c r="F378" s="914"/>
      <c r="G378" s="914"/>
      <c r="H378" s="914"/>
      <c r="I378" s="914"/>
      <c r="J378" s="914"/>
      <c r="K378" s="914"/>
    </row>
    <row r="379" spans="1:11" ht="15" customHeight="1">
      <c r="A379" s="914"/>
      <c r="B379" s="914"/>
      <c r="C379" s="914"/>
      <c r="D379" s="914"/>
      <c r="E379" s="914"/>
      <c r="F379" s="914"/>
      <c r="G379" s="914"/>
      <c r="H379" s="914"/>
      <c r="I379" s="914"/>
      <c r="J379" s="914"/>
      <c r="K379" s="914"/>
    </row>
    <row r="380" spans="1:11" ht="15" customHeight="1">
      <c r="A380" s="914"/>
      <c r="B380" s="914"/>
      <c r="C380" s="914"/>
      <c r="D380" s="914"/>
      <c r="E380" s="914"/>
      <c r="F380" s="914"/>
      <c r="G380" s="914"/>
      <c r="H380" s="914"/>
      <c r="I380" s="914"/>
      <c r="J380" s="914"/>
      <c r="K380" s="914"/>
    </row>
    <row r="381" spans="1:11" ht="15" customHeight="1">
      <c r="A381" s="914"/>
      <c r="B381" s="914"/>
      <c r="C381" s="914"/>
      <c r="D381" s="914"/>
      <c r="E381" s="914"/>
      <c r="F381" s="914"/>
      <c r="G381" s="914"/>
      <c r="H381" s="914"/>
      <c r="I381" s="914"/>
      <c r="J381" s="914"/>
      <c r="K381" s="914"/>
    </row>
    <row r="382" spans="1:11" ht="15" customHeight="1">
      <c r="A382" s="914"/>
      <c r="B382" s="914"/>
      <c r="C382" s="914"/>
      <c r="D382" s="914"/>
      <c r="E382" s="914"/>
      <c r="F382" s="914"/>
      <c r="G382" s="914"/>
      <c r="H382" s="914"/>
      <c r="I382" s="914"/>
      <c r="J382" s="914"/>
      <c r="K382" s="914"/>
    </row>
    <row r="383" spans="1:11" ht="15" customHeight="1">
      <c r="A383" s="914"/>
      <c r="B383" s="914"/>
      <c r="C383" s="914"/>
      <c r="D383" s="914"/>
      <c r="E383" s="914"/>
      <c r="F383" s="914"/>
      <c r="G383" s="914"/>
      <c r="H383" s="914"/>
      <c r="I383" s="914"/>
      <c r="J383" s="914"/>
      <c r="K383" s="914"/>
    </row>
    <row r="384" spans="1:11" ht="15" customHeight="1">
      <c r="A384" s="914"/>
      <c r="B384" s="914"/>
      <c r="C384" s="914"/>
      <c r="D384" s="914"/>
      <c r="E384" s="914"/>
      <c r="F384" s="914"/>
      <c r="G384" s="914"/>
      <c r="H384" s="914"/>
      <c r="I384" s="914"/>
      <c r="J384" s="914"/>
      <c r="K384" s="914"/>
    </row>
    <row r="385" spans="1:11" ht="15" customHeight="1">
      <c r="A385" s="914"/>
      <c r="B385" s="914"/>
      <c r="C385" s="914"/>
      <c r="D385" s="914"/>
      <c r="E385" s="914"/>
      <c r="F385" s="914"/>
      <c r="G385" s="914"/>
      <c r="H385" s="914"/>
      <c r="I385" s="914"/>
      <c r="J385" s="914"/>
      <c r="K385" s="914"/>
    </row>
    <row r="386" spans="1:11" ht="15" customHeight="1">
      <c r="A386" s="914"/>
      <c r="B386" s="914"/>
      <c r="C386" s="914"/>
      <c r="D386" s="914"/>
      <c r="E386" s="914"/>
      <c r="F386" s="914"/>
      <c r="G386" s="914"/>
      <c r="H386" s="914"/>
      <c r="I386" s="914"/>
      <c r="J386" s="914"/>
      <c r="K386" s="914"/>
    </row>
    <row r="387" spans="1:11" ht="15" customHeight="1">
      <c r="A387" s="914"/>
      <c r="B387" s="914"/>
      <c r="C387" s="914"/>
      <c r="D387" s="914"/>
      <c r="E387" s="914"/>
      <c r="F387" s="914"/>
      <c r="G387" s="914"/>
      <c r="H387" s="914"/>
      <c r="I387" s="914"/>
      <c r="J387" s="914"/>
      <c r="K387" s="914"/>
    </row>
    <row r="388" spans="1:11" ht="15" customHeight="1">
      <c r="A388" s="914"/>
      <c r="B388" s="914"/>
      <c r="C388" s="914"/>
      <c r="D388" s="914"/>
      <c r="E388" s="914"/>
      <c r="F388" s="914"/>
      <c r="G388" s="914"/>
      <c r="H388" s="914"/>
      <c r="I388" s="914"/>
      <c r="J388" s="914"/>
      <c r="K388" s="914"/>
    </row>
    <row r="389" spans="1:11" ht="15" customHeight="1">
      <c r="A389" s="914"/>
      <c r="B389" s="914"/>
      <c r="C389" s="914"/>
      <c r="D389" s="914"/>
      <c r="E389" s="914"/>
      <c r="F389" s="914"/>
      <c r="G389" s="914"/>
      <c r="H389" s="914"/>
      <c r="I389" s="914"/>
      <c r="J389" s="914"/>
      <c r="K389" s="914"/>
    </row>
    <row r="390" spans="1:11" ht="15" customHeight="1">
      <c r="A390" s="914"/>
      <c r="B390" s="914"/>
      <c r="C390" s="914"/>
      <c r="D390" s="914"/>
      <c r="E390" s="914"/>
      <c r="F390" s="914"/>
      <c r="G390" s="914"/>
      <c r="H390" s="914"/>
      <c r="I390" s="914"/>
      <c r="J390" s="914"/>
      <c r="K390" s="914"/>
    </row>
    <row r="391" spans="1:11" ht="15" customHeight="1">
      <c r="A391" s="914"/>
      <c r="B391" s="914"/>
      <c r="C391" s="914"/>
      <c r="D391" s="914"/>
      <c r="E391" s="914"/>
      <c r="F391" s="914"/>
      <c r="G391" s="914"/>
      <c r="H391" s="914"/>
      <c r="I391" s="914"/>
      <c r="J391" s="914"/>
      <c r="K391" s="914"/>
    </row>
    <row r="392" spans="1:11" ht="15" customHeight="1">
      <c r="A392" s="914"/>
      <c r="B392" s="914"/>
      <c r="C392" s="914"/>
      <c r="D392" s="914"/>
      <c r="E392" s="914"/>
      <c r="F392" s="914"/>
      <c r="G392" s="914"/>
      <c r="H392" s="914"/>
      <c r="I392" s="914"/>
      <c r="J392" s="914"/>
      <c r="K392" s="914"/>
    </row>
    <row r="393" spans="1:11" ht="15" customHeight="1">
      <c r="A393" s="914"/>
      <c r="B393" s="914"/>
      <c r="C393" s="914"/>
      <c r="D393" s="914"/>
      <c r="E393" s="914"/>
      <c r="F393" s="914"/>
      <c r="G393" s="914"/>
      <c r="H393" s="914"/>
      <c r="I393" s="914"/>
      <c r="J393" s="914"/>
      <c r="K393" s="914"/>
    </row>
    <row r="394" spans="1:11" ht="15" customHeight="1">
      <c r="A394" s="914"/>
      <c r="B394" s="914"/>
      <c r="C394" s="914"/>
      <c r="D394" s="914"/>
      <c r="E394" s="914"/>
      <c r="F394" s="914"/>
      <c r="G394" s="914"/>
      <c r="H394" s="914"/>
      <c r="I394" s="914"/>
      <c r="J394" s="914"/>
      <c r="K394" s="914"/>
    </row>
    <row r="395" spans="1:11" ht="15" customHeight="1">
      <c r="A395" s="914"/>
      <c r="B395" s="914"/>
      <c r="C395" s="914"/>
      <c r="D395" s="914"/>
      <c r="E395" s="914"/>
      <c r="F395" s="914"/>
      <c r="G395" s="914"/>
      <c r="H395" s="914"/>
      <c r="I395" s="914"/>
      <c r="J395" s="914"/>
      <c r="K395" s="914"/>
    </row>
    <row r="396" spans="1:11" ht="15" customHeight="1">
      <c r="A396" s="914"/>
      <c r="B396" s="914"/>
      <c r="C396" s="914"/>
      <c r="D396" s="914"/>
      <c r="E396" s="914"/>
      <c r="F396" s="914"/>
      <c r="G396" s="914"/>
      <c r="H396" s="914"/>
      <c r="I396" s="914"/>
      <c r="J396" s="914"/>
      <c r="K396" s="914"/>
    </row>
    <row r="397" spans="1:11" ht="15" customHeight="1">
      <c r="A397" s="914"/>
      <c r="B397" s="914"/>
      <c r="C397" s="914"/>
      <c r="D397" s="914"/>
      <c r="E397" s="914"/>
      <c r="F397" s="914"/>
      <c r="G397" s="914"/>
      <c r="H397" s="914"/>
      <c r="I397" s="914"/>
      <c r="J397" s="914"/>
      <c r="K397" s="914"/>
    </row>
    <row r="398" spans="1:11" ht="15" customHeight="1">
      <c r="A398" s="914"/>
      <c r="B398" s="914"/>
      <c r="C398" s="914"/>
      <c r="D398" s="914"/>
      <c r="E398" s="914"/>
      <c r="F398" s="914"/>
      <c r="G398" s="914"/>
      <c r="H398" s="914"/>
      <c r="I398" s="914"/>
      <c r="J398" s="914"/>
      <c r="K398" s="914"/>
    </row>
  </sheetData>
  <mergeCells count="113">
    <mergeCell ref="A103:K103"/>
    <mergeCell ref="A104:K104"/>
    <mergeCell ref="A92:A100"/>
    <mergeCell ref="B92:E99"/>
    <mergeCell ref="F92:G93"/>
    <mergeCell ref="H92:I93"/>
    <mergeCell ref="J92:K93"/>
    <mergeCell ref="F94:G95"/>
    <mergeCell ref="H94:I95"/>
    <mergeCell ref="J94:K94"/>
    <mergeCell ref="J95:K95"/>
    <mergeCell ref="H96:I97"/>
    <mergeCell ref="J96:K96"/>
    <mergeCell ref="J97:K97"/>
    <mergeCell ref="F98:G99"/>
    <mergeCell ref="H98:I99"/>
    <mergeCell ref="J98:K98"/>
    <mergeCell ref="J99:K99"/>
    <mergeCell ref="F84:I84"/>
    <mergeCell ref="B85:E86"/>
    <mergeCell ref="F85:I85"/>
    <mergeCell ref="J85:K85"/>
    <mergeCell ref="F86:I86"/>
    <mergeCell ref="A102:F102"/>
    <mergeCell ref="G102:K102"/>
    <mergeCell ref="B100:K100"/>
    <mergeCell ref="A101:K101"/>
    <mergeCell ref="B77:E78"/>
    <mergeCell ref="F77:I77"/>
    <mergeCell ref="J77:K77"/>
    <mergeCell ref="F78:I78"/>
    <mergeCell ref="F96:G97"/>
    <mergeCell ref="A87:E89"/>
    <mergeCell ref="F87:K87"/>
    <mergeCell ref="F88:K88"/>
    <mergeCell ref="F89:K89"/>
    <mergeCell ref="A90:E91"/>
    <mergeCell ref="B81:E82"/>
    <mergeCell ref="F81:I81"/>
    <mergeCell ref="J81:K81"/>
    <mergeCell ref="F82:I82"/>
    <mergeCell ref="A73:A86"/>
    <mergeCell ref="B73:E74"/>
    <mergeCell ref="F73:I74"/>
    <mergeCell ref="J73:K74"/>
    <mergeCell ref="B75:E76"/>
    <mergeCell ref="F76:I76"/>
    <mergeCell ref="F90:K91"/>
    <mergeCell ref="B83:E84"/>
    <mergeCell ref="F83:I83"/>
    <mergeCell ref="J83:K83"/>
    <mergeCell ref="E55:H55"/>
    <mergeCell ref="I55:K55"/>
    <mergeCell ref="D56:D57"/>
    <mergeCell ref="E56:H56"/>
    <mergeCell ref="I56:K57"/>
    <mergeCell ref="E57:H57"/>
    <mergeCell ref="B79:E80"/>
    <mergeCell ref="F79:I79"/>
    <mergeCell ref="J79:K79"/>
    <mergeCell ref="F80:I80"/>
    <mergeCell ref="D68:D72"/>
    <mergeCell ref="J69:K69"/>
    <mergeCell ref="I70:I71"/>
    <mergeCell ref="J70:K71"/>
    <mergeCell ref="J72:K72"/>
    <mergeCell ref="A55:B72"/>
    <mergeCell ref="E67:E71"/>
    <mergeCell ref="F67:H72"/>
    <mergeCell ref="I67:I68"/>
    <mergeCell ref="J67:K68"/>
    <mergeCell ref="F75:I75"/>
    <mergeCell ref="J75:K75"/>
    <mergeCell ref="D62:D66"/>
    <mergeCell ref="E62:E65"/>
    <mergeCell ref="F62:H66"/>
    <mergeCell ref="I62:I63"/>
    <mergeCell ref="J62:K63"/>
    <mergeCell ref="J64:K64"/>
    <mergeCell ref="J65:K65"/>
    <mergeCell ref="J66:K66"/>
    <mergeCell ref="D58:D61"/>
    <mergeCell ref="E58:H58"/>
    <mergeCell ref="I58:K61"/>
    <mergeCell ref="E59:H59"/>
    <mergeCell ref="E60:H60"/>
    <mergeCell ref="E61:H61"/>
    <mergeCell ref="A49:B54"/>
    <mergeCell ref="D49:D50"/>
    <mergeCell ref="E49:K49"/>
    <mergeCell ref="E50:K50"/>
    <mergeCell ref="D51:D54"/>
    <mergeCell ref="E51:K51"/>
    <mergeCell ref="E52:K52"/>
    <mergeCell ref="E53:K53"/>
    <mergeCell ref="E54:K54"/>
    <mergeCell ref="I9:K9"/>
    <mergeCell ref="A7:K7"/>
    <mergeCell ref="I3:I5"/>
    <mergeCell ref="J3:J5"/>
    <mergeCell ref="K3:K5"/>
    <mergeCell ref="A41:E41"/>
    <mergeCell ref="F41:K41"/>
    <mergeCell ref="A42:K42"/>
    <mergeCell ref="A47:D48"/>
    <mergeCell ref="E47:K47"/>
    <mergeCell ref="E48:K48"/>
    <mergeCell ref="A43:D43"/>
    <mergeCell ref="E43:K43"/>
    <mergeCell ref="A44:D46"/>
    <mergeCell ref="E44:K44"/>
    <mergeCell ref="E45:K45"/>
    <mergeCell ref="E46:K46"/>
  </mergeCells>
  <phoneticPr fontId="13"/>
  <dataValidations count="1">
    <dataValidation type="list" allowBlank="1" showInputMessage="1" showErrorMessage="1" sqref="C33:C35 C38">
      <formula1>$O$25:$O$26</formula1>
    </dataValidation>
  </dataValidations>
  <printOptions horizontalCentered="1"/>
  <pageMargins left="0.47244094488188981" right="0.47244094488188981" top="0.47244094488188981" bottom="0.31496062992125984" header="0.51181102362204722" footer="0.51181102362204722"/>
  <pageSetup paperSize="9" scale="90" orientation="portrait" blackAndWhite="1"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M60"/>
  <sheetViews>
    <sheetView view="pageBreakPreview" zoomScale="90" zoomScaleNormal="100" zoomScaleSheetLayoutView="90" workbookViewId="0">
      <selection activeCell="F28" sqref="F28"/>
    </sheetView>
  </sheetViews>
  <sheetFormatPr defaultRowHeight="13.5"/>
  <cols>
    <col min="1" max="1" width="9.375" style="984" customWidth="1"/>
    <col min="2" max="2" width="11.125" style="984" customWidth="1"/>
    <col min="3" max="3" width="5.25" style="984" bestFit="1" customWidth="1"/>
    <col min="4" max="4" width="2.625" style="984" customWidth="1"/>
    <col min="5" max="5" width="16.625" style="984" customWidth="1"/>
    <col min="6" max="16384" width="9" style="984"/>
  </cols>
  <sheetData>
    <row r="1" spans="1:13">
      <c r="A1" s="1104"/>
      <c r="B1" s="1104"/>
      <c r="C1" s="1104"/>
      <c r="D1" s="1104"/>
      <c r="E1" s="1104"/>
      <c r="F1" s="1104"/>
      <c r="G1" s="1104"/>
      <c r="H1" s="1104"/>
      <c r="I1" s="1105" t="s">
        <v>1593</v>
      </c>
      <c r="J1" s="1106" t="s">
        <v>1594</v>
      </c>
    </row>
    <row r="2" spans="1:13">
      <c r="A2" s="1104" t="s">
        <v>1595</v>
      </c>
      <c r="B2" s="1104"/>
      <c r="C2" s="1104"/>
      <c r="D2" s="1104"/>
      <c r="E2" s="1104"/>
      <c r="F2" s="1104"/>
      <c r="G2" s="1104"/>
      <c r="H2" s="1104"/>
      <c r="I2" s="1107"/>
      <c r="J2" s="1108"/>
    </row>
    <row r="3" spans="1:13">
      <c r="A3" s="1109" t="s">
        <v>1506</v>
      </c>
      <c r="B3" s="1110" t="s">
        <v>1596</v>
      </c>
      <c r="C3" s="1111" t="s">
        <v>1597</v>
      </c>
      <c r="D3" s="1111"/>
      <c r="E3" s="1112"/>
      <c r="F3" s="1104"/>
      <c r="G3" s="1104"/>
      <c r="H3" s="1104"/>
      <c r="I3" s="1107"/>
      <c r="J3" s="1108"/>
    </row>
    <row r="4" spans="1:13">
      <c r="A4" s="1113"/>
      <c r="B4" s="1107"/>
      <c r="C4" s="1114"/>
      <c r="D4" s="1114"/>
      <c r="E4" s="1298" t="s">
        <v>1716</v>
      </c>
      <c r="F4" s="1104"/>
      <c r="G4" s="1104"/>
      <c r="H4" s="1104"/>
      <c r="I4" s="1116"/>
      <c r="J4" s="1117"/>
    </row>
    <row r="5" spans="1:13">
      <c r="A5" s="1118" t="s">
        <v>1599</v>
      </c>
      <c r="B5" s="1116" t="s">
        <v>1600</v>
      </c>
      <c r="C5" s="1119" t="s">
        <v>1601</v>
      </c>
      <c r="D5" s="1119"/>
      <c r="E5" s="1117"/>
      <c r="F5" s="1104"/>
      <c r="G5" s="1104"/>
      <c r="H5" s="1104"/>
      <c r="I5" s="1104"/>
      <c r="J5" s="1104"/>
    </row>
    <row r="6" spans="1:13">
      <c r="A6" s="1104"/>
      <c r="B6" s="1104"/>
      <c r="C6" s="1104"/>
      <c r="D6" s="1104"/>
      <c r="E6" s="1104"/>
      <c r="F6" s="1104"/>
      <c r="G6" s="1104"/>
      <c r="H6" s="1104"/>
      <c r="I6" s="1104"/>
      <c r="J6" s="1104"/>
    </row>
    <row r="7" spans="1:13">
      <c r="A7" s="1104" t="s">
        <v>1602</v>
      </c>
      <c r="B7" s="1104"/>
      <c r="C7" s="1104"/>
      <c r="D7" s="1104"/>
      <c r="E7" s="1104"/>
      <c r="F7" s="1104"/>
      <c r="G7" s="1104"/>
      <c r="H7" s="1120" t="s">
        <v>1603</v>
      </c>
      <c r="I7" s="1105" t="s">
        <v>1604</v>
      </c>
      <c r="J7" s="1106" t="s">
        <v>1605</v>
      </c>
    </row>
    <row r="8" spans="1:13">
      <c r="A8" s="1104" t="s">
        <v>1606</v>
      </c>
      <c r="B8" s="1104"/>
      <c r="C8" s="1104"/>
      <c r="D8" s="1104"/>
      <c r="E8" s="1104"/>
      <c r="F8" s="1104"/>
      <c r="G8" s="1104"/>
      <c r="H8" s="1113"/>
      <c r="I8" s="1107"/>
      <c r="J8" s="1108"/>
    </row>
    <row r="9" spans="1:13">
      <c r="A9" s="1104"/>
      <c r="B9" s="1104"/>
      <c r="C9" s="1104"/>
      <c r="D9" s="1104"/>
      <c r="E9" s="1104"/>
      <c r="F9" s="1104"/>
      <c r="G9" s="1104"/>
      <c r="H9" s="1113"/>
      <c r="I9" s="1107"/>
      <c r="J9" s="1108"/>
    </row>
    <row r="10" spans="1:13">
      <c r="A10" s="1104"/>
      <c r="B10" s="1104"/>
      <c r="C10" s="1104"/>
      <c r="D10" s="1104"/>
      <c r="E10" s="1104"/>
      <c r="F10" s="1104"/>
      <c r="G10" s="1104"/>
      <c r="H10" s="1121"/>
      <c r="I10" s="1116"/>
      <c r="J10" s="1117"/>
    </row>
    <row r="11" spans="1:13">
      <c r="A11" s="1104"/>
      <c r="B11" s="1104"/>
      <c r="C11" s="1104"/>
      <c r="D11" s="1104"/>
      <c r="E11" s="1104"/>
      <c r="F11" s="1104"/>
      <c r="G11" s="1104"/>
      <c r="H11" s="1104"/>
      <c r="I11" s="1104"/>
      <c r="J11" s="1104"/>
    </row>
    <row r="12" spans="1:13">
      <c r="A12" s="1104" t="s">
        <v>1607</v>
      </c>
      <c r="B12" s="1104"/>
      <c r="C12" s="1104"/>
      <c r="D12" s="1104"/>
      <c r="E12" s="1104"/>
      <c r="F12" s="1104"/>
      <c r="G12" s="1120" t="s">
        <v>1608</v>
      </c>
      <c r="H12" s="1105" t="s">
        <v>1609</v>
      </c>
      <c r="I12" s="1105" t="s">
        <v>1610</v>
      </c>
      <c r="J12" s="1106" t="s">
        <v>1611</v>
      </c>
    </row>
    <row r="13" spans="1:13">
      <c r="A13" s="1104" t="s">
        <v>1612</v>
      </c>
      <c r="B13" s="1104"/>
      <c r="C13" s="1104"/>
      <c r="D13" s="1104"/>
      <c r="E13" s="1104"/>
      <c r="F13" s="1104"/>
      <c r="G13" s="1113"/>
      <c r="H13" s="1107"/>
      <c r="I13" s="1107"/>
      <c r="J13" s="1108"/>
      <c r="M13" s="1104"/>
    </row>
    <row r="14" spans="1:13">
      <c r="A14" s="1104" t="s">
        <v>1613</v>
      </c>
      <c r="B14" s="1104"/>
      <c r="C14" s="1104"/>
      <c r="D14" s="1104"/>
      <c r="E14" s="1104"/>
      <c r="F14" s="1104"/>
      <c r="G14" s="1113"/>
      <c r="H14" s="1107"/>
      <c r="I14" s="1107"/>
      <c r="J14" s="1108"/>
    </row>
    <row r="15" spans="1:13">
      <c r="A15" s="1104"/>
      <c r="B15" s="1104"/>
      <c r="C15" s="1104"/>
      <c r="D15" s="1104"/>
      <c r="E15" s="1104"/>
      <c r="F15" s="1104"/>
      <c r="G15" s="1121"/>
      <c r="H15" s="1116"/>
      <c r="I15" s="1116"/>
      <c r="J15" s="1117"/>
    </row>
    <row r="16" spans="1:13">
      <c r="A16" s="1104"/>
      <c r="B16" s="1104"/>
      <c r="C16" s="1104"/>
      <c r="D16" s="1104"/>
      <c r="E16" s="1104"/>
      <c r="F16" s="1104"/>
      <c r="G16" s="1104"/>
      <c r="H16" s="1104"/>
      <c r="I16" s="1104"/>
      <c r="J16" s="1104"/>
    </row>
    <row r="17" spans="1:10">
      <c r="A17" s="1104"/>
      <c r="B17" s="1104"/>
      <c r="C17" s="1104"/>
      <c r="D17" s="1104"/>
      <c r="E17" s="1104"/>
      <c r="F17" s="1104"/>
      <c r="G17" s="1104"/>
      <c r="H17" s="1104"/>
      <c r="I17" s="1104"/>
      <c r="J17" s="1104"/>
    </row>
    <row r="18" spans="1:10">
      <c r="A18" s="1122"/>
      <c r="B18" s="1122"/>
      <c r="C18" s="1122"/>
      <c r="D18" s="1122"/>
      <c r="E18" s="3180" t="s">
        <v>1614</v>
      </c>
      <c r="F18" s="3180"/>
      <c r="G18" s="3180"/>
      <c r="H18" s="1122"/>
      <c r="I18" s="1122"/>
      <c r="J18" s="1122"/>
    </row>
    <row r="19" spans="1:10">
      <c r="A19" s="1122"/>
      <c r="B19" s="1122"/>
      <c r="C19" s="1122"/>
      <c r="D19" s="1122"/>
      <c r="E19" s="3180"/>
      <c r="F19" s="3180"/>
      <c r="G19" s="3180"/>
      <c r="H19" s="1122"/>
      <c r="I19" s="1122"/>
      <c r="J19" s="1122"/>
    </row>
    <row r="20" spans="1:10">
      <c r="A20" s="1104"/>
      <c r="B20" s="1104"/>
      <c r="C20" s="1104"/>
      <c r="D20" s="1104"/>
      <c r="E20" s="1104"/>
      <c r="F20" s="1104"/>
      <c r="G20" s="1104"/>
      <c r="H20" s="1104"/>
      <c r="I20" s="1104"/>
      <c r="J20" s="1104"/>
    </row>
    <row r="21" spans="1:10">
      <c r="A21" s="1104" t="s">
        <v>1534</v>
      </c>
      <c r="B21" s="1104"/>
      <c r="C21" s="1104"/>
      <c r="D21" s="1104"/>
      <c r="E21" s="1104"/>
      <c r="F21" s="1104"/>
      <c r="G21" s="1104"/>
      <c r="H21" s="1104"/>
      <c r="I21" s="1104"/>
      <c r="J21" s="1104"/>
    </row>
    <row r="22" spans="1:10">
      <c r="A22" s="1104"/>
      <c r="B22" s="1104"/>
      <c r="C22" s="1104"/>
      <c r="D22" s="1104"/>
      <c r="E22" s="1104"/>
      <c r="F22" s="1104"/>
      <c r="G22" s="1104"/>
      <c r="H22" s="1104"/>
      <c r="I22" s="1104"/>
      <c r="J22" s="1104"/>
    </row>
    <row r="23" spans="1:10">
      <c r="A23" s="1104"/>
      <c r="B23" s="1104"/>
      <c r="C23" s="1104"/>
      <c r="D23" s="1104"/>
      <c r="E23" s="1104"/>
      <c r="F23" s="1104"/>
      <c r="G23" s="1104"/>
      <c r="H23" s="1104"/>
      <c r="I23" s="1104"/>
      <c r="J23" s="1104"/>
    </row>
    <row r="24" spans="1:10">
      <c r="A24" s="1123"/>
      <c r="B24" s="1111"/>
      <c r="C24" s="1111"/>
      <c r="D24" s="1111"/>
      <c r="E24" s="1111"/>
      <c r="F24" s="1111"/>
      <c r="G24" s="1111"/>
      <c r="H24" s="1111"/>
      <c r="I24" s="1111"/>
      <c r="J24" s="1112"/>
    </row>
    <row r="25" spans="1:10">
      <c r="A25" s="1113"/>
      <c r="B25" s="1114"/>
      <c r="C25" s="1114"/>
      <c r="D25" s="1114"/>
      <c r="E25" s="1114"/>
      <c r="F25" s="1114"/>
      <c r="G25" s="1114"/>
      <c r="H25" s="1114"/>
      <c r="I25" s="1114"/>
      <c r="J25" s="1115" t="s">
        <v>1533</v>
      </c>
    </row>
    <row r="26" spans="1:10">
      <c r="A26" s="1113"/>
      <c r="B26" s="1114"/>
      <c r="C26" s="1114"/>
      <c r="D26" s="1114"/>
      <c r="E26" s="1114"/>
      <c r="F26" s="1114"/>
      <c r="G26" s="1114"/>
      <c r="H26" s="1114"/>
      <c r="I26" s="1114"/>
      <c r="J26" s="1108"/>
    </row>
    <row r="27" spans="1:10">
      <c r="A27" s="1113"/>
      <c r="B27" s="1114"/>
      <c r="C27" s="1114"/>
      <c r="D27" s="1114"/>
      <c r="E27" s="1114"/>
      <c r="F27" s="1286" t="s">
        <v>1877</v>
      </c>
      <c r="G27" s="1124"/>
      <c r="H27" s="1287" t="str">
        <f>入力シート!D14</f>
        <v>株式会社□□製作所</v>
      </c>
      <c r="I27" s="1114"/>
      <c r="J27" s="1108"/>
    </row>
    <row r="28" spans="1:10">
      <c r="A28" s="1113"/>
      <c r="B28" s="1114"/>
      <c r="C28" s="1114"/>
      <c r="D28" s="1114"/>
      <c r="E28" s="1114"/>
      <c r="F28" s="1287" t="s">
        <v>1531</v>
      </c>
      <c r="G28" s="1124"/>
      <c r="H28" s="1125"/>
      <c r="I28" s="1114"/>
      <c r="J28" s="1108"/>
    </row>
    <row r="29" spans="1:10">
      <c r="A29" s="1113"/>
      <c r="B29" s="1114"/>
      <c r="C29" s="1114"/>
      <c r="D29" s="1114"/>
      <c r="E29" s="1114"/>
      <c r="F29" s="1286" t="s">
        <v>1532</v>
      </c>
      <c r="G29" s="1124"/>
      <c r="H29" s="446" t="str">
        <f>IF(入力シート!$B$19="〇",入力シート!$D$19,IF(入力シート!$B$28="〇",入力シート!$D$28,""))</f>
        <v>福岡　次郎</v>
      </c>
      <c r="I29" s="1114"/>
      <c r="J29" s="1108"/>
    </row>
    <row r="30" spans="1:10">
      <c r="A30" s="1113"/>
      <c r="B30" s="1114"/>
      <c r="C30" s="1114"/>
      <c r="D30" s="1114"/>
      <c r="E30" s="1114"/>
      <c r="F30" s="1114"/>
      <c r="G30" s="1114"/>
      <c r="H30" s="1114"/>
      <c r="I30" s="1114"/>
      <c r="J30" s="1108"/>
    </row>
    <row r="31" spans="1:10">
      <c r="A31" s="1113"/>
      <c r="B31" s="1126" t="s">
        <v>1615</v>
      </c>
      <c r="C31" s="1114"/>
      <c r="D31" s="1114" t="str">
        <f>入力シート!D8</f>
        <v>○○川浄化センター（□□ポンプ場）</v>
      </c>
      <c r="F31" s="1114"/>
      <c r="G31" s="1114"/>
      <c r="H31" s="1114"/>
      <c r="I31" s="1114"/>
      <c r="J31" s="1108"/>
    </row>
    <row r="32" spans="1:10">
      <c r="A32" s="1113"/>
      <c r="B32" s="1126" t="s">
        <v>1088</v>
      </c>
      <c r="C32" s="1114"/>
      <c r="D32" s="1114" t="str">
        <f>入力シート!D6</f>
        <v>○○流域下水道事業</v>
      </c>
      <c r="F32" s="1114"/>
      <c r="G32" s="1114"/>
      <c r="H32" s="1114"/>
      <c r="I32" s="1114"/>
      <c r="J32" s="1108"/>
    </row>
    <row r="33" spans="1:10">
      <c r="A33" s="1113"/>
      <c r="B33" s="1126"/>
      <c r="C33" s="1114"/>
      <c r="D33" s="1127" t="str">
        <f>入力シート!D7</f>
        <v>☆☆機械設備工事</v>
      </c>
      <c r="E33" s="989"/>
      <c r="F33" s="1127"/>
      <c r="G33" s="1127"/>
      <c r="H33" s="1114"/>
      <c r="I33" s="1114"/>
      <c r="J33" s="1108"/>
    </row>
    <row r="34" spans="1:10">
      <c r="A34" s="1113"/>
      <c r="B34" s="1126"/>
      <c r="C34" s="1114"/>
      <c r="D34" s="1114"/>
      <c r="E34" s="1290"/>
      <c r="F34" s="1114"/>
      <c r="G34" s="1114"/>
      <c r="H34" s="1114"/>
      <c r="I34" s="1114"/>
      <c r="J34" s="1108"/>
    </row>
    <row r="35" spans="1:10">
      <c r="A35" s="1113"/>
      <c r="B35" s="1126" t="s">
        <v>1616</v>
      </c>
      <c r="C35" s="1114"/>
      <c r="D35" s="1291" t="s">
        <v>1710</v>
      </c>
      <c r="E35" s="1292">
        <f>入力シート!D12</f>
        <v>123456789</v>
      </c>
      <c r="F35" s="1127"/>
      <c r="G35" s="1127"/>
      <c r="H35" s="1114"/>
      <c r="I35" s="1114"/>
      <c r="J35" s="1108"/>
    </row>
    <row r="36" spans="1:10">
      <c r="A36" s="1113"/>
      <c r="B36" s="1126"/>
      <c r="C36" s="1114"/>
      <c r="D36" s="1290"/>
      <c r="E36" s="1114"/>
      <c r="F36" s="1114"/>
      <c r="G36" s="1114"/>
      <c r="H36" s="1114"/>
      <c r="I36" s="1114"/>
      <c r="J36" s="1108"/>
    </row>
    <row r="37" spans="1:10">
      <c r="A37" s="1113"/>
      <c r="B37" s="1126" t="s">
        <v>1617</v>
      </c>
      <c r="C37" s="1114"/>
      <c r="D37" s="1114"/>
      <c r="E37" s="1296">
        <f>入力シート!D13</f>
        <v>45017</v>
      </c>
      <c r="F37" s="1114"/>
      <c r="G37" s="1114"/>
      <c r="H37" s="1114"/>
      <c r="I37" s="1114"/>
      <c r="J37" s="1108"/>
    </row>
    <row r="38" spans="1:10">
      <c r="A38" s="1113"/>
      <c r="B38" s="1126"/>
      <c r="C38" s="1114"/>
      <c r="D38" s="1114"/>
      <c r="E38" s="1293"/>
      <c r="F38" s="1114"/>
      <c r="G38" s="1114"/>
      <c r="H38" s="1114"/>
      <c r="I38" s="1114"/>
      <c r="J38" s="1108"/>
    </row>
    <row r="39" spans="1:10">
      <c r="A39" s="1113"/>
      <c r="B39" s="1126" t="s">
        <v>1091</v>
      </c>
      <c r="C39" s="1114"/>
      <c r="D39" s="1114" t="s">
        <v>1711</v>
      </c>
      <c r="E39" s="3183">
        <f>入力シート!D9</f>
        <v>45018</v>
      </c>
      <c r="F39" s="3183"/>
      <c r="G39" s="1114"/>
      <c r="H39" s="1114"/>
      <c r="I39" s="1114"/>
      <c r="J39" s="1108"/>
    </row>
    <row r="40" spans="1:10">
      <c r="A40" s="1113"/>
      <c r="B40" s="1126"/>
      <c r="C40" s="1114"/>
      <c r="D40" s="1114" t="s">
        <v>1712</v>
      </c>
      <c r="E40" s="3183">
        <f>入力シート!D10</f>
        <v>45731</v>
      </c>
      <c r="F40" s="3183"/>
      <c r="G40" s="1114"/>
      <c r="H40" s="1114"/>
      <c r="I40" s="1114"/>
      <c r="J40" s="1108"/>
    </row>
    <row r="41" spans="1:10">
      <c r="A41" s="1113"/>
      <c r="B41" s="1126"/>
      <c r="C41" s="1114"/>
      <c r="D41" s="1114"/>
      <c r="E41" s="1114"/>
      <c r="F41" s="1114"/>
      <c r="G41" s="1114"/>
      <c r="H41" s="1114"/>
      <c r="I41" s="1114"/>
      <c r="J41" s="1108"/>
    </row>
    <row r="42" spans="1:10">
      <c r="A42" s="1113"/>
      <c r="B42" s="1126" t="s">
        <v>1618</v>
      </c>
      <c r="C42" s="1114"/>
      <c r="D42" s="1114"/>
      <c r="E42" s="1114" t="s">
        <v>1715</v>
      </c>
      <c r="F42" s="1114"/>
      <c r="G42" s="1114"/>
      <c r="H42" s="1114"/>
      <c r="I42" s="1114"/>
      <c r="J42" s="1108"/>
    </row>
    <row r="43" spans="1:10">
      <c r="A43" s="1121"/>
      <c r="B43" s="1119"/>
      <c r="C43" s="1119"/>
      <c r="D43" s="1119"/>
      <c r="E43" s="1119"/>
      <c r="F43" s="1119"/>
      <c r="G43" s="1119"/>
      <c r="H43" s="1119"/>
      <c r="I43" s="1119"/>
      <c r="J43" s="1117"/>
    </row>
    <row r="44" spans="1:10">
      <c r="A44" s="1104"/>
      <c r="B44" s="1104"/>
      <c r="C44" s="1104"/>
      <c r="D44" s="1104"/>
      <c r="E44" s="1104"/>
      <c r="F44" s="1104"/>
      <c r="G44" s="1104"/>
      <c r="H44" s="1104"/>
      <c r="I44" s="1104"/>
      <c r="J44" s="1104"/>
    </row>
    <row r="45" spans="1:10">
      <c r="A45" s="1104"/>
      <c r="B45" s="1104"/>
      <c r="C45" s="1104"/>
      <c r="D45" s="1104"/>
      <c r="E45" s="1104"/>
      <c r="F45" s="1104"/>
      <c r="G45" s="1104"/>
      <c r="H45" s="1104"/>
      <c r="I45" s="1104"/>
      <c r="J45" s="1104"/>
    </row>
    <row r="46" spans="1:10">
      <c r="A46" s="1104"/>
      <c r="B46" s="1104"/>
      <c r="E46" s="3180" t="s">
        <v>1619</v>
      </c>
      <c r="F46" s="3180"/>
      <c r="G46" s="3180"/>
      <c r="H46" s="1122"/>
      <c r="I46" s="1104"/>
      <c r="J46" s="1104"/>
    </row>
    <row r="47" spans="1:10">
      <c r="A47" s="1104"/>
      <c r="B47" s="1104"/>
      <c r="C47" s="1104"/>
      <c r="D47" s="1104"/>
      <c r="E47" s="1104"/>
      <c r="F47" s="1104"/>
      <c r="G47" s="1104"/>
      <c r="H47" s="1104"/>
      <c r="I47" s="1104"/>
      <c r="J47" s="1104"/>
    </row>
    <row r="48" spans="1:10">
      <c r="A48" s="1104"/>
      <c r="B48" s="1104" t="s">
        <v>1620</v>
      </c>
      <c r="C48" s="1104"/>
      <c r="D48" s="1104"/>
      <c r="E48" s="1104"/>
      <c r="F48" s="1104"/>
      <c r="G48" s="1104"/>
      <c r="H48" s="1104"/>
      <c r="I48" s="1104"/>
      <c r="J48" s="1104"/>
    </row>
    <row r="49" spans="1:10">
      <c r="A49" s="1104"/>
      <c r="B49" s="1104"/>
      <c r="C49" s="1104"/>
      <c r="D49" s="1104"/>
      <c r="E49" s="1104"/>
      <c r="F49" s="1104"/>
      <c r="G49" s="1104"/>
      <c r="H49" s="1104"/>
      <c r="I49" s="1104"/>
      <c r="J49" s="1104"/>
    </row>
    <row r="50" spans="1:10">
      <c r="A50" s="1104"/>
      <c r="B50" s="1104" t="s">
        <v>1621</v>
      </c>
      <c r="C50" s="1104"/>
      <c r="D50" s="1104"/>
      <c r="E50" s="1104"/>
      <c r="F50" s="1104"/>
      <c r="G50" s="1104"/>
      <c r="H50" s="1104"/>
      <c r="I50" s="1104"/>
      <c r="J50" s="1104"/>
    </row>
    <row r="51" spans="1:10">
      <c r="A51" s="1104"/>
      <c r="B51" s="1104" t="s">
        <v>1622</v>
      </c>
      <c r="C51" s="1104"/>
      <c r="D51" s="1104"/>
      <c r="E51" s="1104"/>
      <c r="F51" s="1104"/>
      <c r="G51" s="1104"/>
      <c r="H51" s="1104"/>
      <c r="I51" s="1104"/>
      <c r="J51" s="1104"/>
    </row>
    <row r="52" spans="1:10">
      <c r="A52" s="1104"/>
      <c r="B52" s="1104"/>
      <c r="C52" s="1104"/>
      <c r="D52" s="1104"/>
      <c r="E52" s="1104"/>
      <c r="F52" s="1104"/>
      <c r="G52" s="1104"/>
      <c r="I52" s="3181" t="s">
        <v>1623</v>
      </c>
      <c r="J52" s="3182"/>
    </row>
    <row r="53" spans="1:10">
      <c r="A53" s="1104"/>
      <c r="B53" s="1104"/>
      <c r="C53" s="1104"/>
      <c r="D53" s="1104"/>
      <c r="E53" s="1104"/>
      <c r="F53" s="1104"/>
      <c r="G53" s="1104"/>
      <c r="H53" s="1114"/>
      <c r="I53" s="1128"/>
      <c r="J53" s="1129"/>
    </row>
    <row r="54" spans="1:10">
      <c r="A54" s="1104"/>
      <c r="B54" s="1104"/>
      <c r="C54" s="1104"/>
      <c r="D54" s="1104"/>
      <c r="E54" s="1104"/>
      <c r="F54" s="1104"/>
      <c r="G54" s="1114"/>
      <c r="H54" s="1114"/>
      <c r="I54" s="1128"/>
      <c r="J54" s="1129"/>
    </row>
    <row r="55" spans="1:10">
      <c r="A55" s="1104"/>
      <c r="B55" s="1104"/>
      <c r="C55" s="1104"/>
      <c r="D55" s="1104"/>
      <c r="E55" s="1104"/>
      <c r="F55" s="1104"/>
      <c r="G55" s="1114"/>
      <c r="H55" s="1114"/>
      <c r="I55" s="1128"/>
      <c r="J55" s="1129"/>
    </row>
    <row r="56" spans="1:10">
      <c r="A56" s="1104"/>
      <c r="B56" s="1104"/>
      <c r="C56" s="1104"/>
      <c r="D56" s="1104"/>
      <c r="E56" s="1104"/>
      <c r="F56" s="1104"/>
      <c r="G56" s="1114"/>
      <c r="H56" s="1114"/>
      <c r="I56" s="1128"/>
      <c r="J56" s="1129"/>
    </row>
    <row r="57" spans="1:10">
      <c r="A57" s="1104"/>
      <c r="B57" s="1104"/>
      <c r="C57" s="1104"/>
      <c r="D57" s="1104"/>
      <c r="E57" s="1104"/>
      <c r="F57" s="1104"/>
      <c r="G57" s="1114"/>
      <c r="H57" s="1114"/>
      <c r="I57" s="1128"/>
      <c r="J57" s="1129"/>
    </row>
    <row r="58" spans="1:10">
      <c r="A58" s="1104"/>
      <c r="B58" s="1104"/>
      <c r="C58" s="1104"/>
      <c r="D58" s="1104"/>
      <c r="E58" s="1104"/>
      <c r="F58" s="1104"/>
      <c r="G58" s="1114"/>
      <c r="H58" s="1114"/>
      <c r="I58" s="1128"/>
      <c r="J58" s="1129"/>
    </row>
    <row r="59" spans="1:10">
      <c r="A59" s="1104"/>
      <c r="B59" s="1104"/>
      <c r="C59" s="1104"/>
      <c r="D59" s="1104"/>
      <c r="E59" s="1104"/>
      <c r="F59" s="1104"/>
      <c r="G59" s="1104"/>
      <c r="H59" s="1114"/>
      <c r="I59" s="1130"/>
      <c r="J59" s="1131"/>
    </row>
    <row r="60" spans="1:10">
      <c r="H60" s="989"/>
    </row>
  </sheetData>
  <mergeCells count="5">
    <mergeCell ref="E18:G19"/>
    <mergeCell ref="E46:G46"/>
    <mergeCell ref="I52:J52"/>
    <mergeCell ref="E39:F39"/>
    <mergeCell ref="E40:F40"/>
  </mergeCells>
  <phoneticPr fontId="13"/>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65"/>
  <sheetViews>
    <sheetView view="pageBreakPreview" zoomScale="90" zoomScaleNormal="100" zoomScaleSheetLayoutView="90" workbookViewId="0">
      <selection activeCell="F28" sqref="F28"/>
    </sheetView>
  </sheetViews>
  <sheetFormatPr defaultRowHeight="13.5"/>
  <cols>
    <col min="1" max="1" width="9.375" style="984" customWidth="1"/>
    <col min="2" max="2" width="11.125" style="984" customWidth="1"/>
    <col min="3" max="3" width="5.25" style="984" bestFit="1" customWidth="1"/>
    <col min="4" max="4" width="2.625" style="984" customWidth="1"/>
    <col min="5" max="5" width="16.75" style="984" customWidth="1"/>
    <col min="6" max="16384" width="9" style="984"/>
  </cols>
  <sheetData>
    <row r="1" spans="1:13">
      <c r="A1" s="1104"/>
      <c r="B1" s="1104"/>
      <c r="C1" s="1104"/>
      <c r="D1" s="1104"/>
      <c r="E1" s="1104"/>
      <c r="F1" s="1104"/>
      <c r="G1" s="1104"/>
      <c r="H1" s="1104"/>
      <c r="I1" s="1105" t="s">
        <v>1593</v>
      </c>
      <c r="J1" s="1106" t="s">
        <v>1594</v>
      </c>
    </row>
    <row r="2" spans="1:13">
      <c r="A2" s="1104" t="s">
        <v>1595</v>
      </c>
      <c r="B2" s="1104"/>
      <c r="C2" s="1104"/>
      <c r="D2" s="1104"/>
      <c r="E2" s="1104"/>
      <c r="F2" s="1104"/>
      <c r="G2" s="1104"/>
      <c r="H2" s="1104"/>
      <c r="I2" s="1107"/>
      <c r="J2" s="1108"/>
    </row>
    <row r="3" spans="1:13">
      <c r="A3" s="1109" t="s">
        <v>1506</v>
      </c>
      <c r="B3" s="1110" t="s">
        <v>1596</v>
      </c>
      <c r="C3" s="1111" t="s">
        <v>1597</v>
      </c>
      <c r="D3" s="1111"/>
      <c r="E3" s="1112"/>
      <c r="F3" s="1104"/>
      <c r="G3" s="1104"/>
      <c r="H3" s="1104"/>
      <c r="I3" s="1107"/>
      <c r="J3" s="1108"/>
    </row>
    <row r="4" spans="1:13">
      <c r="A4" s="1113"/>
      <c r="B4" s="1107"/>
      <c r="C4" s="1114"/>
      <c r="D4" s="1114"/>
      <c r="E4" s="1298" t="s">
        <v>1598</v>
      </c>
      <c r="F4" s="1104"/>
      <c r="G4" s="1104"/>
      <c r="H4" s="1104"/>
      <c r="I4" s="1116"/>
      <c r="J4" s="1117"/>
    </row>
    <row r="5" spans="1:13">
      <c r="A5" s="1118" t="s">
        <v>1599</v>
      </c>
      <c r="B5" s="1116" t="s">
        <v>1600</v>
      </c>
      <c r="C5" s="1119" t="s">
        <v>1601</v>
      </c>
      <c r="D5" s="1119"/>
      <c r="E5" s="1117"/>
      <c r="F5" s="1104"/>
      <c r="G5" s="1104"/>
      <c r="H5" s="1104"/>
      <c r="I5" s="1104"/>
      <c r="J5" s="1104"/>
    </row>
    <row r="6" spans="1:13">
      <c r="A6" s="1104"/>
      <c r="B6" s="1104"/>
      <c r="C6" s="1104"/>
      <c r="D6" s="1104"/>
      <c r="E6" s="1104"/>
      <c r="F6" s="1104"/>
      <c r="G6" s="1104"/>
      <c r="H6" s="1104"/>
      <c r="I6" s="1104"/>
      <c r="J6" s="1104"/>
    </row>
    <row r="7" spans="1:13">
      <c r="A7" s="1104" t="s">
        <v>1602</v>
      </c>
      <c r="B7" s="1104"/>
      <c r="C7" s="1104"/>
      <c r="D7" s="1104"/>
      <c r="E7" s="1104"/>
      <c r="F7" s="1104"/>
      <c r="G7" s="1104"/>
      <c r="H7" s="1120" t="s">
        <v>1603</v>
      </c>
      <c r="I7" s="1105" t="s">
        <v>1604</v>
      </c>
      <c r="J7" s="1106" t="s">
        <v>1605</v>
      </c>
    </row>
    <row r="8" spans="1:13">
      <c r="A8" s="1104" t="s">
        <v>1606</v>
      </c>
      <c r="B8" s="1104"/>
      <c r="C8" s="1104"/>
      <c r="D8" s="1104"/>
      <c r="E8" s="1104"/>
      <c r="F8" s="1104"/>
      <c r="G8" s="1104"/>
      <c r="H8" s="1113"/>
      <c r="I8" s="1107"/>
      <c r="J8" s="1108"/>
    </row>
    <row r="9" spans="1:13">
      <c r="A9" s="1104"/>
      <c r="B9" s="1104"/>
      <c r="C9" s="1104"/>
      <c r="D9" s="1104"/>
      <c r="E9" s="1104"/>
      <c r="F9" s="1104"/>
      <c r="G9" s="1104"/>
      <c r="H9" s="1113"/>
      <c r="I9" s="1107"/>
      <c r="J9" s="1108"/>
    </row>
    <row r="10" spans="1:13">
      <c r="A10" s="1104"/>
      <c r="B10" s="1104"/>
      <c r="C10" s="1104"/>
      <c r="D10" s="1104"/>
      <c r="E10" s="1104"/>
      <c r="F10" s="1104"/>
      <c r="G10" s="1104"/>
      <c r="H10" s="1121"/>
      <c r="I10" s="1116"/>
      <c r="J10" s="1117"/>
    </row>
    <row r="11" spans="1:13">
      <c r="A11" s="1104"/>
      <c r="B11" s="1104"/>
      <c r="C11" s="1104"/>
      <c r="D11" s="1104"/>
      <c r="E11" s="1104"/>
      <c r="F11" s="1104"/>
      <c r="G11" s="1104"/>
      <c r="H11" s="1104"/>
      <c r="I11" s="1104"/>
      <c r="J11" s="1104"/>
    </row>
    <row r="12" spans="1:13">
      <c r="A12" s="1104"/>
      <c r="B12" s="1104"/>
      <c r="C12" s="1104"/>
      <c r="D12" s="1104"/>
      <c r="E12" s="1104"/>
      <c r="F12" s="1104"/>
      <c r="G12" s="1120" t="s">
        <v>1608</v>
      </c>
      <c r="H12" s="1105" t="s">
        <v>1609</v>
      </c>
      <c r="I12" s="1105" t="s">
        <v>1610</v>
      </c>
      <c r="J12" s="1106" t="s">
        <v>1611</v>
      </c>
    </row>
    <row r="13" spans="1:13">
      <c r="A13" s="1104"/>
      <c r="B13" s="1104"/>
      <c r="C13" s="1104"/>
      <c r="D13" s="1104"/>
      <c r="E13" s="1104"/>
      <c r="F13" s="1104"/>
      <c r="G13" s="1113"/>
      <c r="H13" s="1107"/>
      <c r="I13" s="1107"/>
      <c r="J13" s="1108"/>
      <c r="M13" s="1104"/>
    </row>
    <row r="14" spans="1:13">
      <c r="A14" s="1104"/>
      <c r="B14" s="1104"/>
      <c r="C14" s="1104"/>
      <c r="D14" s="1104"/>
      <c r="E14" s="1104"/>
      <c r="F14" s="1104"/>
      <c r="G14" s="1113"/>
      <c r="H14" s="1107"/>
      <c r="I14" s="1107"/>
      <c r="J14" s="1108"/>
    </row>
    <row r="15" spans="1:13">
      <c r="A15" s="1104"/>
      <c r="B15" s="1104"/>
      <c r="C15" s="1104"/>
      <c r="D15" s="1104"/>
      <c r="E15" s="1104"/>
      <c r="F15" s="1104"/>
      <c r="G15" s="1121"/>
      <c r="H15" s="1116"/>
      <c r="I15" s="1116"/>
      <c r="J15" s="1117"/>
    </row>
    <row r="16" spans="1:13">
      <c r="A16" s="1104"/>
      <c r="B16" s="1104"/>
      <c r="C16" s="1104"/>
      <c r="D16" s="1104"/>
      <c r="E16" s="1104"/>
      <c r="F16" s="1104"/>
      <c r="G16" s="1104"/>
      <c r="H16" s="1104"/>
      <c r="I16" s="1104"/>
      <c r="J16" s="1104"/>
    </row>
    <row r="17" spans="1:10">
      <c r="A17" s="1104"/>
      <c r="B17" s="1104"/>
      <c r="C17" s="1104"/>
      <c r="D17" s="1104"/>
      <c r="E17" s="1104"/>
      <c r="F17" s="1104"/>
      <c r="G17" s="1104"/>
      <c r="H17" s="1104"/>
      <c r="I17" s="1104"/>
      <c r="J17" s="1104"/>
    </row>
    <row r="18" spans="1:10">
      <c r="A18" s="1122"/>
      <c r="B18" s="1122"/>
      <c r="C18" s="1122"/>
      <c r="D18" s="1122"/>
      <c r="E18" s="3180" t="s">
        <v>1624</v>
      </c>
      <c r="F18" s="3180"/>
      <c r="G18" s="3180"/>
      <c r="H18" s="1122"/>
      <c r="I18" s="1122"/>
      <c r="J18" s="1122"/>
    </row>
    <row r="19" spans="1:10">
      <c r="A19" s="1122"/>
      <c r="B19" s="1122"/>
      <c r="C19" s="1122"/>
      <c r="D19" s="1122"/>
      <c r="E19" s="3180"/>
      <c r="F19" s="3180"/>
      <c r="G19" s="3180"/>
      <c r="H19" s="1122"/>
      <c r="I19" s="1122"/>
      <c r="J19" s="1122"/>
    </row>
    <row r="20" spans="1:10">
      <c r="A20" s="1104"/>
      <c r="B20" s="1104"/>
      <c r="C20" s="1104"/>
      <c r="D20" s="1104"/>
      <c r="E20" s="1104"/>
      <c r="F20" s="1104"/>
      <c r="G20" s="1104"/>
      <c r="H20" s="1104"/>
      <c r="I20" s="1104"/>
      <c r="J20" s="1104"/>
    </row>
    <row r="21" spans="1:10">
      <c r="A21" s="1104" t="s">
        <v>1534</v>
      </c>
      <c r="B21" s="1104"/>
      <c r="C21" s="1104"/>
      <c r="D21" s="1104"/>
      <c r="E21" s="1104"/>
      <c r="F21" s="1104"/>
      <c r="G21" s="1104"/>
      <c r="H21" s="1104"/>
      <c r="I21" s="1104"/>
      <c r="J21" s="1104"/>
    </row>
    <row r="22" spans="1:10">
      <c r="A22" s="1104"/>
      <c r="B22" s="1104"/>
      <c r="C22" s="1104"/>
      <c r="D22" s="1104"/>
      <c r="E22" s="1104"/>
      <c r="F22" s="1104"/>
      <c r="G22" s="1104"/>
      <c r="H22" s="1104"/>
      <c r="I22" s="1104"/>
      <c r="J22" s="1104"/>
    </row>
    <row r="23" spans="1:10">
      <c r="A23" s="1104"/>
      <c r="B23" s="1104"/>
      <c r="C23" s="1104"/>
      <c r="D23" s="1104"/>
      <c r="E23" s="1104"/>
      <c r="F23" s="1104"/>
      <c r="G23" s="1104"/>
      <c r="H23" s="1104"/>
      <c r="I23" s="1104"/>
      <c r="J23" s="1104"/>
    </row>
    <row r="24" spans="1:10">
      <c r="A24" s="1123"/>
      <c r="B24" s="1111"/>
      <c r="C24" s="1111"/>
      <c r="D24" s="1111"/>
      <c r="E24" s="1111"/>
      <c r="F24" s="1111"/>
      <c r="G24" s="1111"/>
      <c r="H24" s="1111"/>
      <c r="I24" s="1111"/>
      <c r="J24" s="1112"/>
    </row>
    <row r="25" spans="1:10">
      <c r="A25" s="1113"/>
      <c r="B25" s="1114"/>
      <c r="C25" s="1114"/>
      <c r="D25" s="1114"/>
      <c r="E25" s="1114"/>
      <c r="F25" s="1114"/>
      <c r="G25" s="1114"/>
      <c r="H25" s="1114"/>
      <c r="I25" s="1114"/>
      <c r="J25" s="1115" t="s">
        <v>1533</v>
      </c>
    </row>
    <row r="26" spans="1:10">
      <c r="A26" s="1113"/>
      <c r="B26" s="1114"/>
      <c r="C26" s="1114"/>
      <c r="D26" s="1114"/>
      <c r="E26" s="1114"/>
      <c r="F26" s="1114"/>
      <c r="G26" s="1114"/>
      <c r="H26" s="1114"/>
      <c r="I26" s="1114"/>
      <c r="J26" s="1108"/>
    </row>
    <row r="27" spans="1:10">
      <c r="A27" s="1113"/>
      <c r="B27" s="1114"/>
      <c r="C27" s="1114"/>
      <c r="D27" s="1114"/>
      <c r="E27" s="1114"/>
      <c r="F27" s="1286" t="s">
        <v>1877</v>
      </c>
      <c r="G27" s="1297"/>
      <c r="H27" s="1287" t="str">
        <f>入力シート!D14</f>
        <v>株式会社□□製作所</v>
      </c>
      <c r="I27" s="1114"/>
      <c r="J27" s="1108"/>
    </row>
    <row r="28" spans="1:10">
      <c r="A28" s="1113"/>
      <c r="B28" s="1114"/>
      <c r="C28" s="1114"/>
      <c r="D28" s="1114"/>
      <c r="E28" s="1114"/>
      <c r="F28" s="1287" t="s">
        <v>1531</v>
      </c>
      <c r="G28" s="1297"/>
      <c r="H28" s="1287"/>
      <c r="I28" s="1114"/>
      <c r="J28" s="1108"/>
    </row>
    <row r="29" spans="1:10">
      <c r="A29" s="1113"/>
      <c r="B29" s="1114"/>
      <c r="C29" s="1114"/>
      <c r="D29" s="1114"/>
      <c r="E29" s="1114"/>
      <c r="F29" s="1286" t="s">
        <v>1532</v>
      </c>
      <c r="G29" s="1297"/>
      <c r="H29" s="446" t="str">
        <f>IF(入力シート!$B$19="〇",入力シート!$D$19,IF(入力シート!$B$28="〇",入力シート!$D$28,""))</f>
        <v>福岡　次郎</v>
      </c>
      <c r="I29" s="1114"/>
      <c r="J29" s="1108"/>
    </row>
    <row r="30" spans="1:10">
      <c r="A30" s="1113"/>
      <c r="B30" s="1114"/>
      <c r="C30" s="1114"/>
      <c r="D30" s="1114"/>
      <c r="E30" s="1114"/>
      <c r="F30" s="1114"/>
      <c r="G30" s="1114"/>
      <c r="H30" s="1114"/>
      <c r="I30" s="1114"/>
      <c r="J30" s="1108"/>
    </row>
    <row r="31" spans="1:10">
      <c r="A31" s="1113"/>
      <c r="B31" s="1126" t="s">
        <v>1615</v>
      </c>
      <c r="C31" s="1114"/>
      <c r="D31" s="1114" t="str">
        <f>入力シート!D8</f>
        <v>○○川浄化センター（□□ポンプ場）</v>
      </c>
      <c r="E31" s="1114"/>
      <c r="F31" s="1114"/>
      <c r="G31" s="1114"/>
      <c r="H31" s="1114"/>
      <c r="I31" s="1114"/>
      <c r="J31" s="1108"/>
    </row>
    <row r="32" spans="1:10">
      <c r="A32" s="1113"/>
      <c r="B32" s="1126" t="s">
        <v>1088</v>
      </c>
      <c r="C32" s="1114"/>
      <c r="D32" s="1114" t="str">
        <f>入力シート!D6</f>
        <v>○○流域下水道事業</v>
      </c>
      <c r="E32" s="1114"/>
      <c r="F32" s="1114"/>
      <c r="G32" s="1114"/>
      <c r="H32" s="1114"/>
      <c r="I32" s="1114"/>
      <c r="J32" s="1108"/>
    </row>
    <row r="33" spans="1:13">
      <c r="A33" s="1113"/>
      <c r="B33" s="1126"/>
      <c r="C33" s="1114"/>
      <c r="D33" s="1114" t="str">
        <f>入力シート!D7</f>
        <v>☆☆機械設備工事</v>
      </c>
      <c r="E33" s="1127"/>
      <c r="F33" s="1127"/>
      <c r="G33" s="1127"/>
      <c r="H33" s="1114"/>
      <c r="I33" s="1114"/>
      <c r="J33" s="1108"/>
    </row>
    <row r="34" spans="1:13">
      <c r="A34" s="1113"/>
      <c r="B34" s="1126"/>
      <c r="C34" s="1114"/>
      <c r="D34" s="1290"/>
      <c r="E34" s="1114"/>
      <c r="F34" s="1114"/>
      <c r="G34" s="1114"/>
      <c r="H34" s="1114"/>
      <c r="I34" s="1114"/>
      <c r="J34" s="1108"/>
    </row>
    <row r="35" spans="1:13">
      <c r="A35" s="1113"/>
      <c r="B35" s="1126" t="s">
        <v>1616</v>
      </c>
      <c r="C35" s="1114"/>
      <c r="D35" s="1300" t="s">
        <v>1717</v>
      </c>
      <c r="E35" s="1299">
        <f>入力シート!D12</f>
        <v>123456789</v>
      </c>
      <c r="F35" s="1127"/>
      <c r="G35" s="1127"/>
      <c r="H35" s="1114"/>
      <c r="I35" s="1114"/>
      <c r="J35" s="1108"/>
    </row>
    <row r="36" spans="1:13">
      <c r="A36" s="1113"/>
      <c r="B36" s="1126"/>
      <c r="C36" s="1114"/>
      <c r="D36" s="1114"/>
      <c r="E36" s="1114"/>
      <c r="F36" s="1114"/>
      <c r="G36" s="1114"/>
      <c r="H36" s="1114"/>
      <c r="I36" s="1114"/>
      <c r="J36" s="1108"/>
    </row>
    <row r="37" spans="1:13">
      <c r="A37" s="1113"/>
      <c r="B37" s="1126" t="s">
        <v>1617</v>
      </c>
      <c r="C37" s="1114"/>
      <c r="D37" s="1114"/>
      <c r="E37" s="1296">
        <f>入力シート!D13</f>
        <v>45017</v>
      </c>
      <c r="F37" s="1114"/>
      <c r="G37" s="1114"/>
      <c r="H37" s="1114"/>
      <c r="I37" s="1114"/>
      <c r="J37" s="1108"/>
      <c r="M37" s="989"/>
    </row>
    <row r="38" spans="1:13">
      <c r="A38" s="1113"/>
      <c r="B38" s="1126"/>
      <c r="C38" s="1114"/>
      <c r="D38" s="1114"/>
      <c r="E38" s="1296"/>
      <c r="F38" s="1114"/>
      <c r="G38" s="1114"/>
      <c r="H38" s="1114"/>
      <c r="I38" s="1114"/>
      <c r="J38" s="1108"/>
    </row>
    <row r="39" spans="1:13">
      <c r="A39" s="1113"/>
      <c r="B39" s="1126" t="s">
        <v>1091</v>
      </c>
      <c r="C39" s="1114"/>
      <c r="D39" s="1114" t="s">
        <v>1711</v>
      </c>
      <c r="E39" s="3183">
        <f>入力シート!D9</f>
        <v>45018</v>
      </c>
      <c r="F39" s="3183"/>
      <c r="G39" s="1114"/>
      <c r="H39" s="1114"/>
      <c r="I39" s="1114"/>
      <c r="J39" s="1108"/>
    </row>
    <row r="40" spans="1:13">
      <c r="A40" s="1113"/>
      <c r="B40" s="1126"/>
      <c r="C40" s="1114"/>
      <c r="D40" s="1114" t="s">
        <v>1712</v>
      </c>
      <c r="E40" s="3183">
        <f>入力シート!D10</f>
        <v>45731</v>
      </c>
      <c r="F40" s="3183"/>
      <c r="G40" s="1114"/>
      <c r="H40" s="1114"/>
      <c r="I40" s="1114"/>
      <c r="J40" s="1108"/>
    </row>
    <row r="41" spans="1:13">
      <c r="A41" s="1113"/>
      <c r="B41" s="1126"/>
      <c r="C41" s="1114"/>
      <c r="D41" s="1114"/>
      <c r="E41" s="1114"/>
      <c r="F41" s="1114"/>
      <c r="G41" s="1114"/>
      <c r="H41" s="1114"/>
      <c r="I41" s="1114"/>
      <c r="J41" s="1108"/>
    </row>
    <row r="42" spans="1:13">
      <c r="A42" s="1113"/>
      <c r="B42" s="1126" t="s">
        <v>1625</v>
      </c>
      <c r="C42" s="1114"/>
      <c r="D42" s="1114"/>
      <c r="E42" s="1114" t="s">
        <v>1626</v>
      </c>
      <c r="F42" s="1114"/>
      <c r="G42" s="1114"/>
      <c r="H42" s="1114"/>
      <c r="I42" s="1114"/>
      <c r="J42" s="1108"/>
    </row>
    <row r="43" spans="1:13">
      <c r="A43" s="1121"/>
      <c r="B43" s="1119"/>
      <c r="C43" s="1119"/>
      <c r="D43" s="1119"/>
      <c r="E43" s="1119"/>
      <c r="F43" s="1119"/>
      <c r="G43" s="1119"/>
      <c r="H43" s="1119"/>
      <c r="I43" s="1119"/>
      <c r="J43" s="1117"/>
    </row>
    <row r="44" spans="1:13">
      <c r="A44" s="1132"/>
      <c r="B44" s="1133"/>
      <c r="C44" s="1133"/>
      <c r="D44" s="1133"/>
      <c r="E44" s="1133"/>
      <c r="F44" s="1133"/>
      <c r="G44" s="1133"/>
      <c r="H44" s="1133"/>
      <c r="I44" s="1133"/>
      <c r="J44" s="1134"/>
    </row>
    <row r="45" spans="1:13">
      <c r="A45" s="1123"/>
      <c r="B45" s="1111"/>
      <c r="C45" s="1111"/>
      <c r="D45" s="1111"/>
      <c r="E45" s="1111"/>
      <c r="F45" s="1111"/>
      <c r="G45" s="1111"/>
      <c r="H45" s="1111"/>
      <c r="I45" s="1111"/>
      <c r="J45" s="1112"/>
    </row>
    <row r="46" spans="1:13">
      <c r="A46" s="1113"/>
      <c r="B46" s="1114" t="s">
        <v>1627</v>
      </c>
      <c r="C46" s="1114"/>
      <c r="D46" s="1300" t="s">
        <v>1718</v>
      </c>
      <c r="E46" s="1299"/>
      <c r="F46" s="1127" t="s">
        <v>1628</v>
      </c>
      <c r="I46" s="1114"/>
      <c r="J46" s="1302"/>
      <c r="K46" s="1301"/>
    </row>
    <row r="47" spans="1:13">
      <c r="A47" s="1113"/>
      <c r="B47" s="1114"/>
      <c r="C47" s="1114"/>
      <c r="D47" s="1114"/>
      <c r="E47" s="1114"/>
      <c r="F47" s="1114"/>
      <c r="G47" s="1290"/>
      <c r="H47" s="1114"/>
      <c r="I47" s="1114"/>
      <c r="J47" s="1108"/>
    </row>
    <row r="48" spans="1:13">
      <c r="A48" s="1113"/>
      <c r="B48" s="1114"/>
      <c r="C48" s="1114"/>
      <c r="D48" s="1114"/>
      <c r="E48" s="1114"/>
      <c r="G48" s="1114" t="s">
        <v>1629</v>
      </c>
      <c r="H48" s="1114"/>
      <c r="I48" s="1114"/>
      <c r="J48" s="1108" t="s">
        <v>1630</v>
      </c>
    </row>
    <row r="49" spans="1:11">
      <c r="A49" s="1121"/>
      <c r="B49" s="1119"/>
      <c r="C49" s="1119"/>
      <c r="D49" s="1119"/>
      <c r="E49" s="1119"/>
      <c r="F49" s="1119"/>
      <c r="G49" s="1119"/>
      <c r="H49" s="1119"/>
      <c r="I49" s="1119"/>
      <c r="J49" s="1117"/>
    </row>
    <row r="50" spans="1:11">
      <c r="A50" s="1104"/>
      <c r="B50" s="1104"/>
      <c r="C50" s="1104"/>
      <c r="D50" s="1104"/>
      <c r="E50" s="1104"/>
      <c r="F50" s="1104"/>
      <c r="G50" s="1104"/>
      <c r="H50" s="1104"/>
      <c r="I50" s="1104"/>
      <c r="J50" s="1104"/>
    </row>
    <row r="51" spans="1:11">
      <c r="A51" s="1104"/>
      <c r="B51" s="1104"/>
      <c r="E51" s="3180" t="s">
        <v>1619</v>
      </c>
      <c r="F51" s="3180"/>
      <c r="G51" s="3180"/>
      <c r="H51" s="1122"/>
      <c r="I51" s="1104"/>
      <c r="J51" s="1104"/>
    </row>
    <row r="52" spans="1:11">
      <c r="A52" s="1104"/>
      <c r="B52" s="1104"/>
      <c r="C52" s="1104"/>
      <c r="D52" s="1104"/>
      <c r="E52" s="1104"/>
      <c r="F52" s="1104"/>
      <c r="G52" s="1104"/>
      <c r="H52" s="1104"/>
      <c r="I52" s="1104"/>
      <c r="J52" s="1104"/>
    </row>
    <row r="53" spans="1:11">
      <c r="A53" s="1104"/>
      <c r="B53" s="1104" t="s">
        <v>1631</v>
      </c>
      <c r="C53" s="1104"/>
      <c r="D53" s="1104"/>
      <c r="E53" s="1104"/>
      <c r="F53" s="1104"/>
      <c r="G53" s="1104"/>
      <c r="H53" s="1104"/>
      <c r="I53" s="1104"/>
      <c r="J53" s="1104"/>
    </row>
    <row r="54" spans="1:11">
      <c r="A54" s="1104"/>
      <c r="B54" s="1104"/>
      <c r="C54" s="1104"/>
      <c r="D54" s="1104"/>
      <c r="E54" s="1104"/>
      <c r="F54" s="1104"/>
      <c r="G54" s="1104"/>
      <c r="H54" s="1104"/>
      <c r="I54" s="1104"/>
      <c r="J54" s="1104"/>
    </row>
    <row r="55" spans="1:11">
      <c r="A55" s="1104"/>
      <c r="B55" s="1104" t="s">
        <v>1621</v>
      </c>
      <c r="C55" s="1104"/>
      <c r="D55" s="1104"/>
      <c r="E55" s="1104"/>
      <c r="F55" s="1104"/>
      <c r="G55" s="1104"/>
      <c r="H55" s="1104"/>
      <c r="I55" s="3181" t="s">
        <v>1623</v>
      </c>
      <c r="J55" s="3182"/>
    </row>
    <row r="56" spans="1:11">
      <c r="A56" s="1104"/>
      <c r="B56" s="1104" t="s">
        <v>1622</v>
      </c>
      <c r="C56" s="1104"/>
      <c r="D56" s="1104"/>
      <c r="E56" s="1104"/>
      <c r="F56" s="1104"/>
      <c r="G56" s="1104"/>
      <c r="H56" s="1114"/>
      <c r="I56" s="1128"/>
      <c r="J56" s="1129"/>
      <c r="K56" s="989"/>
    </row>
    <row r="57" spans="1:11">
      <c r="A57" s="1104"/>
      <c r="B57" s="1104"/>
      <c r="C57" s="1104"/>
      <c r="D57" s="1104"/>
      <c r="E57" s="1104"/>
      <c r="F57" s="1104"/>
      <c r="G57" s="1104"/>
      <c r="H57" s="989"/>
      <c r="I57" s="1135"/>
      <c r="J57" s="1136"/>
      <c r="K57" s="989"/>
    </row>
    <row r="58" spans="1:11">
      <c r="A58" s="1104"/>
      <c r="B58" s="1104"/>
      <c r="C58" s="1104"/>
      <c r="D58" s="1104"/>
      <c r="E58" s="1104"/>
      <c r="F58" s="1104"/>
      <c r="G58" s="1104"/>
      <c r="H58" s="1114"/>
      <c r="I58" s="1128"/>
      <c r="J58" s="1129"/>
      <c r="K58" s="989"/>
    </row>
    <row r="59" spans="1:11">
      <c r="A59" s="1104"/>
      <c r="B59" s="1104"/>
      <c r="C59" s="1104"/>
      <c r="D59" s="1104"/>
      <c r="E59" s="1104"/>
      <c r="F59" s="1104"/>
      <c r="G59" s="1114"/>
      <c r="H59" s="1114"/>
      <c r="I59" s="1128"/>
      <c r="J59" s="1129"/>
      <c r="K59" s="989"/>
    </row>
    <row r="60" spans="1:11">
      <c r="A60" s="1104"/>
      <c r="B60" s="1104"/>
      <c r="C60" s="1104"/>
      <c r="D60" s="1104"/>
      <c r="E60" s="1104"/>
      <c r="F60" s="1104"/>
      <c r="G60" s="1114"/>
      <c r="H60" s="1114"/>
      <c r="I60" s="1130"/>
      <c r="J60" s="1131"/>
      <c r="K60" s="989"/>
    </row>
    <row r="61" spans="1:11">
      <c r="A61" s="1104"/>
      <c r="B61" s="1104"/>
      <c r="C61" s="1104"/>
      <c r="D61" s="1104"/>
      <c r="E61" s="1104"/>
      <c r="F61" s="1104"/>
      <c r="G61" s="1114"/>
      <c r="H61" s="1114"/>
      <c r="I61" s="1114"/>
      <c r="J61" s="1114"/>
      <c r="K61" s="989"/>
    </row>
    <row r="62" spans="1:11">
      <c r="A62" s="1104"/>
      <c r="B62" s="1104"/>
      <c r="C62" s="1104"/>
      <c r="D62" s="1104"/>
      <c r="E62" s="1104"/>
      <c r="F62" s="1104"/>
      <c r="G62" s="1114"/>
      <c r="H62" s="1114"/>
      <c r="I62" s="1114"/>
      <c r="J62" s="1114"/>
      <c r="K62" s="989"/>
    </row>
    <row r="63" spans="1:11">
      <c r="A63" s="1104"/>
      <c r="B63" s="1104"/>
      <c r="C63" s="1104"/>
      <c r="D63" s="1104"/>
      <c r="E63" s="1104"/>
      <c r="F63" s="1104"/>
      <c r="G63" s="1114"/>
      <c r="H63" s="1114"/>
      <c r="I63" s="1114"/>
      <c r="J63" s="1114"/>
      <c r="K63" s="989"/>
    </row>
    <row r="64" spans="1:11">
      <c r="A64" s="1104"/>
      <c r="B64" s="1104"/>
      <c r="C64" s="1104"/>
      <c r="D64" s="1104"/>
      <c r="E64" s="1104"/>
      <c r="F64" s="1104"/>
      <c r="G64" s="1104"/>
      <c r="H64" s="1114"/>
      <c r="I64" s="1114"/>
      <c r="J64" s="1114"/>
      <c r="K64" s="989"/>
    </row>
    <row r="65" spans="8:8">
      <c r="H65" s="989"/>
    </row>
  </sheetData>
  <mergeCells count="5">
    <mergeCell ref="E18:G19"/>
    <mergeCell ref="E51:G51"/>
    <mergeCell ref="I55:J55"/>
    <mergeCell ref="E39:F39"/>
    <mergeCell ref="E40:F40"/>
  </mergeCells>
  <phoneticPr fontId="13"/>
  <pageMargins left="0.70866141732283472" right="0.70866141732283472" top="0.74803149606299213" bottom="0.74803149606299213" header="0.31496062992125984" footer="0.31496062992125984"/>
  <pageSetup paperSize="9" scale="95" orientation="portrait" blackAndWhite="1" r:id="rId1"/>
  <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BA48"/>
  <sheetViews>
    <sheetView view="pageBreakPreview" zoomScale="95" zoomScaleNormal="100" zoomScaleSheetLayoutView="95" workbookViewId="0">
      <selection activeCell="AP24" sqref="AP24"/>
    </sheetView>
  </sheetViews>
  <sheetFormatPr defaultRowHeight="13.5"/>
  <cols>
    <col min="1" max="53" width="2.375" customWidth="1"/>
  </cols>
  <sheetData>
    <row r="1" spans="1:53" ht="13.5" customHeight="1">
      <c r="A1" s="766"/>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65"/>
      <c r="AN1" s="765"/>
      <c r="AO1" s="765"/>
      <c r="AP1" s="765"/>
      <c r="AQ1" s="765"/>
      <c r="AR1" s="765"/>
      <c r="AS1" s="765"/>
      <c r="AT1" s="765"/>
      <c r="AU1" s="765"/>
      <c r="AV1" s="765"/>
      <c r="AW1" s="765"/>
      <c r="AX1" s="765"/>
      <c r="AY1" s="765"/>
      <c r="AZ1" s="765"/>
      <c r="BA1" s="765"/>
    </row>
    <row r="2" spans="1:53" ht="13.5" customHeight="1"/>
    <row r="3" spans="1:53" ht="13.5" customHeight="1">
      <c r="A3" s="765"/>
      <c r="B3" s="765"/>
      <c r="C3" s="765"/>
      <c r="D3" s="765"/>
      <c r="E3" s="765"/>
      <c r="F3" s="765"/>
      <c r="G3" s="765"/>
      <c r="H3" s="765"/>
      <c r="I3" s="765"/>
      <c r="J3" s="765"/>
      <c r="K3" s="765"/>
      <c r="L3" s="765"/>
      <c r="M3" s="765"/>
      <c r="N3" s="765"/>
      <c r="O3" s="765"/>
      <c r="P3" s="765"/>
      <c r="Q3" s="765"/>
      <c r="R3" s="765"/>
      <c r="S3" s="765"/>
      <c r="T3" s="765"/>
      <c r="U3" s="765"/>
      <c r="V3" s="765"/>
      <c r="W3" s="765"/>
      <c r="X3" s="765"/>
      <c r="Y3" s="765"/>
      <c r="Z3" s="767"/>
      <c r="AA3" s="3197" t="s">
        <v>1720</v>
      </c>
      <c r="AB3" s="3197"/>
      <c r="AC3" s="3197"/>
      <c r="AD3" s="3197"/>
      <c r="AE3" s="3197"/>
      <c r="AF3" s="3197"/>
      <c r="AG3" s="3197"/>
      <c r="AH3" s="3197"/>
      <c r="AI3" s="3197"/>
      <c r="AJ3" s="765"/>
      <c r="AK3" s="765"/>
      <c r="AL3" s="765"/>
      <c r="AM3" s="765"/>
      <c r="AN3" s="765"/>
      <c r="AO3" s="765"/>
      <c r="AP3" s="765"/>
      <c r="AQ3" s="765"/>
      <c r="AR3" s="765"/>
      <c r="AS3" s="765"/>
      <c r="AT3" s="765"/>
      <c r="AU3" s="765"/>
      <c r="AV3" s="765"/>
      <c r="AW3" s="765"/>
      <c r="AX3" s="765"/>
      <c r="AY3" s="765"/>
      <c r="AZ3" s="765"/>
      <c r="BA3" s="765"/>
    </row>
    <row r="4" spans="1:53" ht="13.5" customHeight="1"/>
    <row r="5" spans="1:53" ht="13.5" customHeight="1"/>
    <row r="6" spans="1:53" ht="30" customHeight="1">
      <c r="A6" s="768"/>
      <c r="B6" s="768"/>
      <c r="C6" s="768"/>
      <c r="D6" s="768"/>
      <c r="E6" s="768"/>
      <c r="F6" s="768"/>
      <c r="G6" s="768"/>
      <c r="H6" s="768"/>
      <c r="I6" s="768" t="s">
        <v>1276</v>
      </c>
      <c r="J6" s="768"/>
      <c r="K6" s="768"/>
      <c r="L6" s="768"/>
      <c r="M6" s="768"/>
      <c r="N6" s="769" t="s">
        <v>1277</v>
      </c>
      <c r="O6" s="3198"/>
      <c r="P6" s="3198"/>
      <c r="Q6" s="3198"/>
      <c r="R6" s="3198"/>
      <c r="S6" s="3198"/>
      <c r="T6" s="3198"/>
      <c r="U6" s="3198"/>
      <c r="V6" s="3198"/>
      <c r="W6" s="3198"/>
      <c r="X6" s="3198"/>
      <c r="Y6" s="768" t="s">
        <v>1278</v>
      </c>
      <c r="Z6" s="768"/>
      <c r="AA6" s="768"/>
      <c r="AB6" s="768"/>
      <c r="AC6" s="768"/>
      <c r="AD6" s="768"/>
      <c r="AE6" s="768"/>
      <c r="AF6" s="768"/>
      <c r="AG6" s="768"/>
      <c r="AH6" s="768"/>
      <c r="AI6" s="768"/>
      <c r="AJ6" s="768"/>
      <c r="AK6" s="768"/>
      <c r="AL6" s="768"/>
      <c r="AM6" s="768"/>
      <c r="AN6" s="768"/>
      <c r="AO6" s="768"/>
      <c r="AP6" s="768"/>
      <c r="AQ6" s="768"/>
      <c r="AR6" s="768"/>
      <c r="AS6" s="768"/>
      <c r="AT6" s="768"/>
      <c r="AU6" s="768"/>
      <c r="AV6" s="768"/>
      <c r="AW6" s="768"/>
      <c r="AX6" s="768"/>
      <c r="AY6" s="768"/>
      <c r="AZ6" s="768"/>
      <c r="BA6" s="768"/>
    </row>
    <row r="7" spans="1:53" ht="13.5" customHeight="1">
      <c r="A7" s="765"/>
      <c r="B7" s="765"/>
      <c r="C7" s="765"/>
      <c r="D7" s="765"/>
      <c r="E7" s="765"/>
      <c r="F7" s="765"/>
      <c r="G7" s="765"/>
      <c r="H7" s="765"/>
      <c r="I7" s="765"/>
      <c r="J7" s="765"/>
      <c r="K7" s="765"/>
      <c r="L7" s="765"/>
      <c r="M7" s="765"/>
      <c r="N7" s="765"/>
      <c r="O7" s="765"/>
      <c r="P7" s="765"/>
      <c r="Q7" s="765"/>
      <c r="R7" s="765"/>
      <c r="S7" s="765"/>
      <c r="T7" s="765"/>
      <c r="U7" s="765"/>
      <c r="V7" s="765"/>
      <c r="W7" s="765"/>
      <c r="X7" s="765"/>
      <c r="Y7" s="765"/>
      <c r="Z7" s="765"/>
      <c r="AA7" s="765"/>
      <c r="AB7" s="765"/>
      <c r="AC7" s="765"/>
      <c r="AD7" s="765"/>
      <c r="AE7" s="765"/>
      <c r="AF7" s="765"/>
      <c r="AG7" s="765"/>
      <c r="AH7" s="765"/>
      <c r="AI7" s="765"/>
      <c r="AJ7" s="765"/>
      <c r="AK7" s="765"/>
      <c r="AL7" s="765"/>
      <c r="AM7" s="765"/>
      <c r="AN7" s="765"/>
      <c r="AO7" s="765"/>
      <c r="AP7" s="765"/>
      <c r="AQ7" s="765"/>
      <c r="AR7" s="765"/>
      <c r="AS7" s="765"/>
      <c r="AT7" s="765"/>
      <c r="AU7" s="765"/>
      <c r="AV7" s="765"/>
      <c r="AW7" s="765"/>
      <c r="AX7" s="765"/>
      <c r="AY7" s="765"/>
      <c r="AZ7" s="765"/>
      <c r="BA7" s="766" t="s">
        <v>1279</v>
      </c>
    </row>
    <row r="8" spans="1:53" ht="13.5" customHeight="1">
      <c r="A8" s="765"/>
      <c r="B8" s="765"/>
      <c r="C8" s="765"/>
      <c r="D8" s="765"/>
      <c r="E8" s="765"/>
      <c r="F8" s="765"/>
      <c r="G8" s="765"/>
      <c r="H8" s="765"/>
      <c r="I8" s="76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5"/>
      <c r="AI8" s="765"/>
      <c r="AJ8" s="765"/>
      <c r="AK8" s="765"/>
      <c r="AL8" s="765"/>
      <c r="AM8" s="765"/>
      <c r="AN8" s="765"/>
      <c r="AO8" s="765"/>
      <c r="AP8" s="765"/>
      <c r="AQ8" s="765"/>
      <c r="AR8" s="765"/>
      <c r="AS8" s="765"/>
      <c r="AT8" s="765"/>
      <c r="AU8" s="765"/>
      <c r="AV8" s="765"/>
      <c r="AW8" s="765"/>
      <c r="AX8" s="765"/>
      <c r="AY8" s="765"/>
      <c r="AZ8" s="765"/>
      <c r="BA8" s="766" t="s">
        <v>1280</v>
      </c>
    </row>
    <row r="9" spans="1:53" ht="13.5" customHeight="1">
      <c r="A9" s="765"/>
      <c r="B9" s="765" t="s">
        <v>1134</v>
      </c>
      <c r="C9" s="765"/>
      <c r="D9" s="765"/>
      <c r="E9" s="765"/>
      <c r="F9" s="765"/>
      <c r="G9" s="765"/>
      <c r="H9" s="765"/>
      <c r="I9" s="765"/>
      <c r="J9" s="765"/>
      <c r="K9" s="765"/>
      <c r="L9" s="765"/>
      <c r="M9" s="765"/>
      <c r="N9" s="765"/>
      <c r="O9" s="765"/>
      <c r="P9" s="765"/>
      <c r="Q9" s="765"/>
      <c r="R9" s="765"/>
      <c r="S9" s="765"/>
      <c r="T9" s="765"/>
      <c r="U9" s="765"/>
      <c r="V9" s="765"/>
      <c r="W9" s="765"/>
      <c r="X9" s="765"/>
      <c r="Y9" s="765"/>
      <c r="Z9" s="765"/>
      <c r="AA9" s="765"/>
      <c r="AB9" s="765"/>
      <c r="AC9" s="765"/>
      <c r="AD9" s="765"/>
      <c r="AE9" s="765"/>
      <c r="AF9" s="765"/>
      <c r="AG9" s="765"/>
      <c r="AH9" s="765"/>
      <c r="AI9" s="765"/>
      <c r="AJ9" s="765"/>
      <c r="AK9" s="765"/>
      <c r="AL9" s="765"/>
      <c r="AM9" s="765"/>
      <c r="AN9" s="765"/>
      <c r="AO9" s="765"/>
      <c r="AP9" s="765"/>
      <c r="AQ9" s="765"/>
      <c r="AR9" s="765"/>
      <c r="AS9" s="765"/>
      <c r="AT9" s="765"/>
      <c r="AU9" s="765"/>
      <c r="AV9" s="765"/>
      <c r="AW9" s="765"/>
      <c r="AX9" s="765"/>
      <c r="AY9" s="765"/>
      <c r="AZ9" s="765"/>
      <c r="BA9" s="766" t="s">
        <v>1281</v>
      </c>
    </row>
    <row r="10" spans="1:53" ht="13.5" customHeight="1">
      <c r="B10" s="3196" t="s">
        <v>1301</v>
      </c>
      <c r="C10" s="3196"/>
      <c r="D10" s="3196"/>
      <c r="E10" s="3196"/>
      <c r="F10" s="3196"/>
      <c r="G10" s="3196"/>
      <c r="H10" s="3196"/>
      <c r="I10" s="3196"/>
      <c r="J10" s="3196"/>
      <c r="K10" s="3196"/>
      <c r="L10" s="3196"/>
      <c r="M10" s="766" t="s">
        <v>1282</v>
      </c>
      <c r="N10" s="793"/>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5"/>
      <c r="AY10" s="765"/>
      <c r="AZ10" s="765"/>
      <c r="BA10" s="766" t="s">
        <v>1283</v>
      </c>
    </row>
    <row r="11" spans="1:53" ht="13.5" customHeight="1">
      <c r="A11" s="765"/>
      <c r="B11" s="765"/>
      <c r="C11" s="765"/>
      <c r="D11" s="765"/>
      <c r="E11" s="765"/>
      <c r="F11" s="765"/>
      <c r="G11" s="765"/>
      <c r="H11" s="765"/>
      <c r="I11" s="765"/>
      <c r="J11" s="765"/>
      <c r="K11" s="765"/>
      <c r="L11" s="765"/>
      <c r="M11" s="765"/>
      <c r="N11" s="765"/>
      <c r="O11" s="765"/>
      <c r="P11" s="765"/>
      <c r="Q11" s="765"/>
      <c r="R11" s="765"/>
      <c r="S11" s="765"/>
      <c r="T11" s="765"/>
      <c r="U11" s="765"/>
      <c r="V11" s="765"/>
      <c r="W11" s="765"/>
      <c r="X11" s="3199" t="str">
        <f>入力シート!D16</f>
        <v>福岡県大野城市白木原＊丁目＊番地＊号</v>
      </c>
      <c r="Y11" s="3200"/>
      <c r="Z11" s="3200"/>
      <c r="AA11" s="3200"/>
      <c r="AB11" s="3200"/>
      <c r="AC11" s="3200"/>
      <c r="AD11" s="3200"/>
      <c r="AE11" s="3200"/>
      <c r="AF11" s="3200"/>
      <c r="AG11" s="3200"/>
      <c r="AH11" s="3200"/>
      <c r="AI11" s="3200"/>
      <c r="AJ11" s="765"/>
      <c r="AK11" s="765"/>
      <c r="AL11" s="765"/>
      <c r="AM11" s="765"/>
      <c r="AN11" s="765"/>
      <c r="AO11" s="765"/>
      <c r="AP11" s="765"/>
      <c r="AQ11" s="765"/>
      <c r="AR11" s="765"/>
      <c r="AS11" s="765"/>
      <c r="AT11" s="765"/>
      <c r="AU11" s="765"/>
      <c r="AV11" s="765"/>
      <c r="AW11" s="765"/>
      <c r="AX11" s="765"/>
      <c r="AY11" s="765"/>
      <c r="AZ11" s="765"/>
      <c r="BA11" s="766" t="s">
        <v>1284</v>
      </c>
    </row>
    <row r="12" spans="1:53" ht="16.5" customHeight="1">
      <c r="A12" s="765"/>
      <c r="B12" s="765"/>
      <c r="C12" s="765"/>
      <c r="D12" s="765"/>
      <c r="E12" s="765"/>
      <c r="F12" s="765"/>
      <c r="G12" s="765"/>
      <c r="H12" s="765"/>
      <c r="I12" s="765"/>
      <c r="J12" s="765"/>
      <c r="K12" s="765"/>
      <c r="L12" s="765"/>
      <c r="M12" s="765"/>
      <c r="N12" s="765"/>
      <c r="O12" s="765"/>
      <c r="P12" s="765"/>
      <c r="Q12" s="770"/>
      <c r="R12" s="770"/>
      <c r="S12" s="770"/>
      <c r="T12" s="770"/>
      <c r="U12" s="770"/>
      <c r="V12" s="770"/>
      <c r="W12" s="767" t="s">
        <v>1891</v>
      </c>
      <c r="X12" s="3200"/>
      <c r="Y12" s="3200"/>
      <c r="Z12" s="3200"/>
      <c r="AA12" s="3200"/>
      <c r="AB12" s="3200"/>
      <c r="AC12" s="3200"/>
      <c r="AD12" s="3200"/>
      <c r="AE12" s="3200"/>
      <c r="AF12" s="3200"/>
      <c r="AG12" s="3200"/>
      <c r="AH12" s="3200"/>
      <c r="AI12" s="3200"/>
      <c r="AJ12" s="765"/>
      <c r="AK12" s="765"/>
      <c r="AL12" s="765"/>
      <c r="AM12" s="765"/>
      <c r="AN12" s="765"/>
      <c r="AO12" s="765"/>
      <c r="AP12" s="765"/>
      <c r="AQ12" s="765"/>
      <c r="AR12" s="765"/>
      <c r="AS12" s="765"/>
      <c r="AT12" s="765"/>
      <c r="AU12" s="765"/>
      <c r="AV12" s="765"/>
      <c r="AW12" s="765"/>
      <c r="AX12" s="765"/>
      <c r="AY12" s="765"/>
      <c r="AZ12" s="765"/>
      <c r="BA12" s="765"/>
    </row>
    <row r="13" spans="1:53" ht="16.5" customHeight="1">
      <c r="A13" s="765"/>
      <c r="B13" s="765"/>
      <c r="C13" s="765"/>
      <c r="D13" s="765"/>
      <c r="E13" s="765"/>
      <c r="F13" s="765"/>
      <c r="G13" s="765"/>
      <c r="H13" s="765"/>
      <c r="I13" s="765"/>
      <c r="J13" s="765"/>
      <c r="K13" s="765"/>
      <c r="L13" s="765"/>
      <c r="M13" s="765"/>
      <c r="N13" s="765"/>
      <c r="O13" s="765"/>
      <c r="P13" s="765"/>
      <c r="Q13" s="770"/>
      <c r="R13" s="770"/>
      <c r="S13" s="770"/>
      <c r="T13" s="770"/>
      <c r="U13" s="770"/>
      <c r="V13" s="770"/>
      <c r="W13" s="770"/>
      <c r="X13" s="3187" t="str">
        <f>入力シート!D14</f>
        <v>株式会社□□製作所</v>
      </c>
      <c r="Y13" s="3188"/>
      <c r="Z13" s="3188"/>
      <c r="AA13" s="3188"/>
      <c r="AB13" s="3188"/>
      <c r="AC13" s="3188"/>
      <c r="AD13" s="3188"/>
      <c r="AE13" s="3188"/>
      <c r="AF13" s="3188"/>
      <c r="AG13" s="3188"/>
      <c r="AH13" s="3188"/>
      <c r="AI13" s="3188"/>
      <c r="AJ13" s="765"/>
      <c r="AK13" s="765"/>
      <c r="AL13" s="765"/>
      <c r="AM13" s="765"/>
      <c r="AN13" s="765"/>
      <c r="AO13" s="765"/>
      <c r="AP13" s="765"/>
      <c r="AQ13" s="765"/>
      <c r="AR13" s="765"/>
      <c r="AS13" s="765"/>
      <c r="AT13" s="765"/>
      <c r="AU13" s="765"/>
      <c r="AV13" s="765"/>
      <c r="AW13" s="765"/>
      <c r="AX13" s="765"/>
      <c r="AY13" s="765"/>
      <c r="AZ13" s="765"/>
      <c r="BA13" s="765"/>
    </row>
    <row r="14" spans="1:53" ht="16.5" customHeight="1">
      <c r="A14" s="765"/>
      <c r="B14" s="765"/>
      <c r="C14" s="765"/>
      <c r="D14" s="765"/>
      <c r="E14" s="765"/>
      <c r="F14" s="765"/>
      <c r="G14" s="765"/>
      <c r="H14" s="765"/>
      <c r="I14" s="765"/>
      <c r="J14" s="765"/>
      <c r="K14" s="765"/>
      <c r="L14" s="765"/>
      <c r="M14" s="765"/>
      <c r="N14" s="765"/>
      <c r="O14" s="765"/>
      <c r="P14" s="765"/>
      <c r="Q14" s="770"/>
      <c r="R14" s="770"/>
      <c r="S14" s="770"/>
      <c r="T14" s="770"/>
      <c r="U14" s="770"/>
      <c r="V14" s="770"/>
      <c r="W14" s="771" t="s">
        <v>1285</v>
      </c>
      <c r="X14" s="772" t="str">
        <f>入力シート!D18</f>
        <v>代表取締役　福岡　太郎</v>
      </c>
      <c r="Y14" s="770"/>
      <c r="Z14" s="770"/>
      <c r="AA14" s="770"/>
      <c r="AB14" s="770"/>
      <c r="AC14" s="770"/>
      <c r="AD14" s="770"/>
      <c r="AE14" s="770"/>
      <c r="AF14" s="770"/>
      <c r="AG14" s="773"/>
      <c r="AH14" s="773" t="s">
        <v>1719</v>
      </c>
      <c r="AI14" s="765"/>
      <c r="AJ14" s="765"/>
      <c r="AK14" s="765"/>
      <c r="AL14" s="765"/>
      <c r="AM14" s="765"/>
      <c r="AN14" s="765"/>
      <c r="AO14" s="765"/>
      <c r="AP14" s="765"/>
      <c r="AQ14" s="765"/>
      <c r="AR14" s="765"/>
      <c r="AS14" s="765"/>
      <c r="AT14" s="765"/>
      <c r="AU14" s="765"/>
      <c r="AV14" s="765"/>
      <c r="AW14" s="765"/>
      <c r="AX14" s="765"/>
      <c r="AY14" s="765"/>
      <c r="AZ14" s="765"/>
      <c r="BA14" s="765"/>
    </row>
    <row r="15" spans="1:53" ht="13.5" customHeight="1">
      <c r="A15" s="765"/>
      <c r="B15" s="765"/>
      <c r="C15" s="765"/>
      <c r="D15" s="765"/>
      <c r="E15" s="765"/>
      <c r="F15" s="765"/>
      <c r="G15" s="765"/>
      <c r="H15" s="765"/>
      <c r="I15" s="765"/>
      <c r="J15" s="765"/>
      <c r="K15" s="765"/>
      <c r="L15" s="765"/>
      <c r="M15" s="765"/>
      <c r="N15" s="765"/>
      <c r="O15" s="765"/>
      <c r="P15" s="765"/>
      <c r="Q15" s="765"/>
      <c r="R15" s="765"/>
      <c r="S15" s="765"/>
      <c r="T15" s="765"/>
      <c r="U15" s="765"/>
      <c r="V15" s="765"/>
      <c r="W15" s="765"/>
      <c r="X15" s="774" t="s">
        <v>1286</v>
      </c>
      <c r="Y15" s="765"/>
      <c r="Z15" s="765"/>
      <c r="AA15" s="765"/>
      <c r="AB15" s="765"/>
      <c r="AC15" s="765"/>
      <c r="AD15" s="765"/>
      <c r="AE15" s="765"/>
      <c r="AF15" s="765"/>
      <c r="AG15" s="765"/>
      <c r="AH15" s="765"/>
      <c r="AI15" s="765"/>
      <c r="AJ15" s="765"/>
      <c r="AK15" s="765"/>
      <c r="AL15" s="765"/>
      <c r="AM15" s="765"/>
      <c r="AN15" s="765"/>
      <c r="AO15" s="765"/>
      <c r="AP15" s="765"/>
      <c r="AQ15" s="765"/>
      <c r="AR15" s="765"/>
      <c r="AS15" s="765"/>
      <c r="AT15" s="765"/>
      <c r="AU15" s="765"/>
      <c r="AV15" s="765"/>
      <c r="AW15" s="765"/>
      <c r="AX15" s="765"/>
      <c r="AY15" s="765"/>
      <c r="AZ15" s="765"/>
      <c r="BA15" s="765"/>
    </row>
    <row r="16" spans="1:53" s="765" customFormat="1" ht="30" customHeight="1">
      <c r="X16" s="794"/>
    </row>
    <row r="17" spans="1:53" ht="13.5" customHeight="1">
      <c r="A17" s="765"/>
      <c r="B17" s="766" t="s">
        <v>1287</v>
      </c>
      <c r="C17" s="765"/>
      <c r="D17" s="765"/>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c r="AN17" s="765"/>
      <c r="AO17" s="765"/>
      <c r="AP17" s="765"/>
      <c r="AQ17" s="765"/>
      <c r="AR17" s="765"/>
      <c r="AS17" s="765"/>
      <c r="AT17" s="765"/>
      <c r="AU17" s="765"/>
      <c r="AV17" s="765"/>
      <c r="AW17" s="765"/>
      <c r="AX17" s="765"/>
      <c r="AY17" s="765"/>
      <c r="AZ17" s="765"/>
      <c r="BA17" s="765"/>
    </row>
    <row r="18" spans="1:53" ht="13.5" customHeight="1"/>
    <row r="19" spans="1:53" ht="13.5" customHeight="1">
      <c r="A19" s="765"/>
      <c r="B19" s="765"/>
      <c r="C19" s="765"/>
      <c r="D19" s="775" t="s">
        <v>1288</v>
      </c>
      <c r="E19" s="775"/>
      <c r="F19" s="775"/>
      <c r="G19" s="775"/>
      <c r="H19" s="775" t="s">
        <v>1289</v>
      </c>
      <c r="I19" s="3195"/>
      <c r="J19" s="3195"/>
      <c r="K19" s="3195"/>
      <c r="L19" s="3195"/>
      <c r="M19" s="3195"/>
      <c r="N19" s="3195"/>
      <c r="O19" s="3195"/>
      <c r="P19" s="3195"/>
      <c r="Q19" s="3195"/>
      <c r="R19" s="3195"/>
      <c r="S19" s="3195"/>
      <c r="T19" s="3195"/>
      <c r="U19" s="3195"/>
      <c r="V19" s="3195"/>
      <c r="W19" s="3195"/>
      <c r="X19" s="3195"/>
      <c r="Y19" s="3195"/>
      <c r="Z19" s="3195"/>
      <c r="AA19" s="3195"/>
      <c r="AB19" s="3195"/>
      <c r="AC19" s="3195"/>
      <c r="AD19" s="3195"/>
      <c r="AE19" s="3195"/>
      <c r="AF19" s="3195"/>
      <c r="AG19" s="765"/>
      <c r="AH19" s="765"/>
      <c r="AI19" s="765"/>
    </row>
    <row r="20" spans="1:53" ht="13.5" customHeight="1">
      <c r="A20" s="765"/>
      <c r="B20" s="765"/>
      <c r="C20" s="765"/>
      <c r="D20" s="776"/>
      <c r="E20" s="765"/>
      <c r="F20" s="765"/>
      <c r="G20" s="765"/>
      <c r="H20" s="765"/>
      <c r="I20" s="765"/>
      <c r="J20" s="765"/>
      <c r="K20" s="765"/>
      <c r="L20" s="765"/>
      <c r="M20" s="765"/>
      <c r="N20" s="765"/>
      <c r="O20" s="765"/>
      <c r="P20" s="765"/>
      <c r="Q20" s="765"/>
      <c r="R20" s="765"/>
      <c r="S20" s="765"/>
      <c r="T20" s="765"/>
      <c r="U20" s="777"/>
      <c r="V20" s="3186"/>
      <c r="W20" s="3186"/>
      <c r="X20" s="3186"/>
      <c r="Y20" s="3186"/>
      <c r="Z20" s="3186"/>
      <c r="AA20" s="3186"/>
      <c r="AB20" s="3186"/>
      <c r="AC20" s="3186"/>
      <c r="AD20" s="3186"/>
      <c r="AE20" s="3186"/>
      <c r="AF20" s="3186"/>
      <c r="AG20" s="765"/>
      <c r="AH20" s="765"/>
      <c r="AI20" s="765"/>
    </row>
    <row r="21" spans="1:53" ht="13.5" customHeight="1"/>
    <row r="22" spans="1:53" ht="13.5" customHeight="1">
      <c r="A22" s="765"/>
      <c r="B22" s="3187" t="s">
        <v>1290</v>
      </c>
      <c r="C22" s="3188"/>
      <c r="D22" s="3188"/>
      <c r="E22" s="3188"/>
      <c r="F22" s="3188"/>
      <c r="G22" s="3188"/>
      <c r="H22" s="3188"/>
      <c r="I22" s="3188"/>
      <c r="J22" s="3189" t="str">
        <f>IF(O6="","",O6)</f>
        <v/>
      </c>
      <c r="K22" s="3189"/>
      <c r="L22" s="3189"/>
      <c r="M22" s="3189"/>
      <c r="N22" s="3189"/>
      <c r="O22" s="3189"/>
      <c r="P22" s="3189"/>
      <c r="Q22" s="3189"/>
      <c r="R22" s="3189"/>
      <c r="S22" s="3189"/>
      <c r="T22" s="3189"/>
      <c r="U22" s="3189"/>
      <c r="V22" s="3190"/>
      <c r="W22" s="766" t="s">
        <v>1291</v>
      </c>
      <c r="X22" s="765"/>
      <c r="Y22" s="765"/>
      <c r="Z22" s="765"/>
      <c r="AA22" s="765"/>
      <c r="AB22" s="765"/>
      <c r="AC22" s="765"/>
      <c r="AD22" s="765"/>
      <c r="AE22" s="765"/>
      <c r="AF22" s="765"/>
      <c r="AG22" s="765"/>
      <c r="AH22" s="765"/>
      <c r="AI22" s="765"/>
    </row>
    <row r="23" spans="1:53" s="765" customFormat="1" ht="13.5" customHeight="1">
      <c r="B23" s="796"/>
      <c r="C23" s="795"/>
      <c r="D23" s="795"/>
      <c r="E23" s="795"/>
      <c r="F23" s="795"/>
      <c r="G23" s="795"/>
      <c r="H23" s="795"/>
      <c r="I23" s="795"/>
      <c r="J23" s="798"/>
      <c r="K23" s="798"/>
      <c r="L23" s="798"/>
      <c r="M23" s="798"/>
      <c r="N23" s="798"/>
      <c r="O23" s="798"/>
      <c r="P23" s="798"/>
      <c r="Q23" s="798"/>
      <c r="R23" s="798"/>
      <c r="S23" s="798"/>
      <c r="T23" s="798"/>
      <c r="U23" s="798"/>
      <c r="V23" s="797"/>
      <c r="W23" s="787"/>
    </row>
    <row r="24" spans="1:53" ht="20.25" customHeight="1">
      <c r="A24" s="765"/>
      <c r="B24" s="765"/>
      <c r="C24" s="765"/>
      <c r="D24" s="765"/>
      <c r="E24" s="765"/>
      <c r="G24" s="3193" t="str">
        <f>"令和"&amp;入力シート!D3&amp;"年度補助第"&amp;入力シート!D4&amp;"号   "&amp;入力シート!D6&amp;"   "&amp;入力シート!D7</f>
        <v>令和3年度補助第12345-001号   ○○流域下水道事業   ☆☆機械設備工事</v>
      </c>
      <c r="H24" s="3193"/>
      <c r="I24" s="3193"/>
      <c r="J24" s="3193"/>
      <c r="K24" s="3193"/>
      <c r="L24" s="3193"/>
      <c r="M24" s="3193"/>
      <c r="N24" s="3193"/>
      <c r="O24" s="3193"/>
      <c r="P24" s="3193"/>
      <c r="Q24" s="3193"/>
      <c r="R24" s="3193"/>
      <c r="S24" s="3193"/>
      <c r="T24" s="3193"/>
      <c r="U24" s="3193"/>
      <c r="V24" s="3193"/>
      <c r="W24" s="3193"/>
      <c r="X24" s="3193"/>
      <c r="Y24" s="3193"/>
      <c r="Z24" s="3193"/>
      <c r="AA24" s="3193"/>
      <c r="AB24" s="3193"/>
      <c r="AC24" s="3193"/>
      <c r="AD24" s="3193"/>
      <c r="AE24" s="3193"/>
      <c r="AF24" s="3193"/>
      <c r="AG24" s="3193"/>
      <c r="AH24" s="3193"/>
      <c r="AI24" s="3193"/>
    </row>
    <row r="25" spans="1:53" ht="19.5" customHeight="1">
      <c r="A25" s="765"/>
      <c r="B25" s="772" t="s">
        <v>499</v>
      </c>
      <c r="C25" s="765"/>
      <c r="D25" s="765"/>
      <c r="E25" s="765"/>
      <c r="F25" s="1289"/>
      <c r="G25" s="3193"/>
      <c r="H25" s="3193"/>
      <c r="I25" s="3193"/>
      <c r="J25" s="3193"/>
      <c r="K25" s="3193"/>
      <c r="L25" s="3193"/>
      <c r="M25" s="3193"/>
      <c r="N25" s="3193"/>
      <c r="O25" s="3193"/>
      <c r="P25" s="3193"/>
      <c r="Q25" s="3193"/>
      <c r="R25" s="3193"/>
      <c r="S25" s="3193"/>
      <c r="T25" s="3193"/>
      <c r="U25" s="3193"/>
      <c r="V25" s="3193"/>
      <c r="W25" s="3193"/>
      <c r="X25" s="3193"/>
      <c r="Y25" s="3193"/>
      <c r="Z25" s="3193"/>
      <c r="AA25" s="3193"/>
      <c r="AB25" s="3193"/>
      <c r="AC25" s="3193"/>
      <c r="AD25" s="3193"/>
      <c r="AE25" s="3193"/>
      <c r="AF25" s="3193"/>
      <c r="AG25" s="3193"/>
      <c r="AH25" s="3193"/>
      <c r="AI25" s="3193"/>
    </row>
    <row r="26" spans="1:53" ht="13.5" customHeight="1">
      <c r="A26" s="765"/>
      <c r="B26" s="765"/>
      <c r="C26" s="765"/>
      <c r="D26" s="765"/>
      <c r="E26" s="765"/>
      <c r="F26" s="778"/>
      <c r="G26" s="778"/>
      <c r="H26" s="778"/>
      <c r="I26" s="778"/>
      <c r="J26" s="778"/>
      <c r="K26" s="778"/>
      <c r="L26" s="778"/>
      <c r="M26" s="778"/>
      <c r="N26" s="778"/>
      <c r="O26" s="778"/>
      <c r="P26" s="778"/>
      <c r="Q26" s="778"/>
      <c r="R26" s="778"/>
      <c r="S26" s="778"/>
      <c r="T26" s="778"/>
      <c r="U26" s="778"/>
      <c r="V26" s="778"/>
      <c r="W26" s="778"/>
      <c r="X26" s="778"/>
      <c r="Y26" s="778"/>
      <c r="Z26" s="778"/>
      <c r="AA26" s="778"/>
      <c r="AB26" s="778"/>
      <c r="AC26" s="778"/>
      <c r="AD26" s="778"/>
      <c r="AE26" s="778"/>
      <c r="AF26" s="778"/>
      <c r="AG26" s="765"/>
      <c r="AH26" s="765"/>
      <c r="AI26" s="765"/>
    </row>
    <row r="27" spans="1:53" ht="13.5" customHeight="1">
      <c r="A27" s="765"/>
      <c r="B27" s="772" t="s">
        <v>1292</v>
      </c>
      <c r="C27" s="772"/>
      <c r="D27" s="772"/>
      <c r="E27" s="772"/>
      <c r="G27" s="3192">
        <f>入力シート!D13</f>
        <v>45017</v>
      </c>
      <c r="H27" s="3192"/>
      <c r="I27" s="3192"/>
      <c r="J27" s="3192"/>
      <c r="K27" s="3192"/>
      <c r="L27" s="3192"/>
      <c r="M27" s="3192"/>
      <c r="N27" s="3192"/>
      <c r="O27" s="3192"/>
      <c r="P27" s="3192"/>
      <c r="Q27" s="3192"/>
      <c r="R27" s="3192"/>
      <c r="S27" s="3192"/>
      <c r="T27" s="779"/>
      <c r="U27" s="779"/>
      <c r="V27" s="779"/>
      <c r="W27" s="779"/>
      <c r="X27" s="779"/>
      <c r="Y27" s="779"/>
      <c r="Z27" s="779"/>
      <c r="AA27" s="779"/>
      <c r="AB27" s="779"/>
      <c r="AC27" s="779"/>
      <c r="AD27" s="779"/>
      <c r="AE27" s="779"/>
      <c r="AF27" s="779"/>
      <c r="AG27" s="765"/>
      <c r="AH27" s="765"/>
      <c r="AI27" s="765"/>
    </row>
    <row r="28" spans="1:53" ht="13.5" customHeight="1">
      <c r="A28" s="765"/>
      <c r="B28" s="772"/>
      <c r="C28" s="772"/>
      <c r="D28" s="772"/>
      <c r="E28" s="772"/>
      <c r="F28" s="772"/>
      <c r="G28" s="772"/>
      <c r="H28" s="772"/>
      <c r="I28" s="772"/>
      <c r="J28" s="772"/>
      <c r="K28" s="772"/>
      <c r="L28" s="772"/>
      <c r="M28" s="772"/>
      <c r="N28" s="772"/>
      <c r="O28" s="772"/>
      <c r="P28" s="772"/>
      <c r="Q28" s="772"/>
      <c r="R28" s="772"/>
      <c r="S28" s="772"/>
      <c r="T28" s="772"/>
      <c r="U28" s="772"/>
      <c r="V28" s="772"/>
      <c r="W28" s="772"/>
      <c r="X28" s="772"/>
      <c r="Y28" s="772"/>
      <c r="Z28" s="772"/>
      <c r="AA28" s="772"/>
      <c r="AB28" s="772"/>
      <c r="AC28" s="772"/>
      <c r="AD28" s="772"/>
      <c r="AE28" s="772"/>
      <c r="AF28" s="772"/>
      <c r="AG28" s="765"/>
      <c r="AH28" s="765"/>
      <c r="AI28" s="765"/>
    </row>
    <row r="29" spans="1:53" ht="14.25" customHeight="1">
      <c r="A29" s="765"/>
      <c r="B29" s="772" t="s">
        <v>1293</v>
      </c>
      <c r="C29" s="772"/>
      <c r="D29" s="772"/>
      <c r="E29" s="772"/>
      <c r="G29" s="772" t="s">
        <v>1289</v>
      </c>
      <c r="H29" s="3191">
        <f>入力シート!D12</f>
        <v>123456789</v>
      </c>
      <c r="I29" s="3191"/>
      <c r="J29" s="3191"/>
      <c r="K29" s="3191"/>
      <c r="L29" s="3191"/>
      <c r="M29" s="3191"/>
      <c r="N29" s="3191"/>
      <c r="O29" s="3191"/>
      <c r="P29" s="3191"/>
      <c r="Q29" s="3191"/>
      <c r="R29" s="3191"/>
      <c r="S29" s="3191"/>
      <c r="T29" s="3191"/>
      <c r="U29" s="3191"/>
      <c r="V29" s="3191"/>
      <c r="W29" s="3191"/>
      <c r="X29" s="3191"/>
      <c r="Y29" s="3191"/>
      <c r="Z29" s="3191"/>
      <c r="AA29" s="3191"/>
      <c r="AB29" s="3191"/>
      <c r="AC29" s="3191"/>
      <c r="AD29" s="3191"/>
      <c r="AE29" s="3191"/>
      <c r="AF29" s="3191"/>
      <c r="AG29" s="3191"/>
      <c r="AH29" s="765"/>
      <c r="AI29" s="765"/>
    </row>
    <row r="30" spans="1:53" ht="13.5" customHeight="1">
      <c r="A30" s="765"/>
      <c r="B30" s="772"/>
      <c r="C30" s="772"/>
      <c r="D30" s="772"/>
      <c r="E30" s="772"/>
      <c r="F30" s="772"/>
      <c r="G30" s="772"/>
      <c r="H30" s="772"/>
      <c r="I30" s="772"/>
      <c r="J30" s="772"/>
      <c r="K30" s="772"/>
      <c r="L30" s="772"/>
      <c r="M30" s="772"/>
      <c r="N30" s="772"/>
      <c r="O30" s="772"/>
      <c r="P30" s="772"/>
      <c r="Q30" s="772"/>
      <c r="R30" s="772"/>
      <c r="S30" s="772"/>
      <c r="T30" s="772"/>
      <c r="U30" s="772"/>
      <c r="V30" s="772"/>
      <c r="W30" s="772"/>
      <c r="X30" s="772"/>
      <c r="Y30" s="772"/>
      <c r="Z30" s="772"/>
      <c r="AA30" s="772"/>
      <c r="AB30" s="772"/>
      <c r="AC30" s="772"/>
      <c r="AD30" s="772"/>
      <c r="AE30" s="772"/>
      <c r="AF30" s="772"/>
      <c r="AG30" s="765"/>
      <c r="AH30" s="765"/>
      <c r="AI30" s="765"/>
    </row>
    <row r="31" spans="1:53" ht="13.5" customHeight="1">
      <c r="A31" s="765"/>
      <c r="B31" s="772" t="s">
        <v>1294</v>
      </c>
      <c r="C31" s="772"/>
      <c r="D31" s="772"/>
      <c r="E31" s="772"/>
      <c r="F31" s="780"/>
      <c r="G31" s="3194"/>
      <c r="H31" s="3194"/>
      <c r="I31" s="3194"/>
      <c r="J31" s="3194"/>
      <c r="K31" s="3194"/>
      <c r="L31" s="3194"/>
      <c r="M31" s="3194"/>
      <c r="N31" s="3194"/>
      <c r="O31" s="3194"/>
      <c r="P31" s="3194"/>
      <c r="Q31" s="3194"/>
      <c r="R31" s="3194"/>
      <c r="S31" s="3194"/>
      <c r="T31" s="3194"/>
      <c r="U31" s="3194"/>
      <c r="V31" s="3194"/>
      <c r="W31" s="3194"/>
      <c r="X31" s="3194"/>
      <c r="Y31" s="3194"/>
      <c r="Z31" s="3194"/>
      <c r="AA31" s="3194"/>
      <c r="AB31" s="3194"/>
      <c r="AC31" s="3194"/>
      <c r="AD31" s="3194"/>
      <c r="AE31" s="3194"/>
      <c r="AF31" s="3194"/>
      <c r="AG31" s="3194"/>
      <c r="AH31" s="765"/>
      <c r="AI31" s="765"/>
    </row>
    <row r="32" spans="1:53" ht="13.5" customHeight="1">
      <c r="A32" s="765"/>
      <c r="B32" s="765"/>
      <c r="C32" s="765"/>
      <c r="D32" s="765"/>
      <c r="E32" s="765"/>
      <c r="F32" s="781"/>
      <c r="G32" s="781"/>
      <c r="H32" s="781"/>
      <c r="I32" s="781"/>
      <c r="J32" s="781"/>
      <c r="K32" s="781"/>
      <c r="L32" s="781"/>
      <c r="M32" s="781"/>
      <c r="N32" s="781"/>
      <c r="O32" s="781"/>
      <c r="P32" s="781"/>
      <c r="Q32" s="781"/>
      <c r="R32" s="781"/>
      <c r="S32" s="781"/>
      <c r="T32" s="781"/>
      <c r="U32" s="781"/>
      <c r="V32" s="781"/>
      <c r="W32" s="781"/>
      <c r="X32" s="781"/>
      <c r="Y32" s="781"/>
      <c r="Z32" s="781"/>
      <c r="AA32" s="781"/>
      <c r="AB32" s="781"/>
      <c r="AC32" s="781"/>
      <c r="AD32" s="781"/>
      <c r="AE32" s="781"/>
      <c r="AF32" s="781"/>
      <c r="AG32" s="781"/>
      <c r="AH32" s="765"/>
      <c r="AI32" s="765"/>
    </row>
    <row r="33" spans="1:35" ht="13.5" customHeight="1"/>
    <row r="34" spans="1:35" ht="13.5" customHeight="1">
      <c r="A34" s="782"/>
      <c r="B34" s="782"/>
      <c r="C34" s="782"/>
      <c r="D34" s="782"/>
      <c r="E34" s="782"/>
      <c r="F34" s="782"/>
      <c r="G34" s="782"/>
      <c r="H34" s="782"/>
      <c r="I34" s="782"/>
      <c r="J34" s="782"/>
      <c r="K34" s="782"/>
      <c r="L34" s="782"/>
      <c r="M34" s="782"/>
      <c r="N34" s="782"/>
      <c r="O34" s="782"/>
      <c r="P34" s="782"/>
      <c r="Q34" s="782"/>
      <c r="R34" s="782"/>
      <c r="S34" s="782"/>
      <c r="T34" s="782"/>
      <c r="U34" s="782"/>
      <c r="V34" s="782"/>
      <c r="W34" s="782"/>
      <c r="X34" s="782"/>
      <c r="Y34" s="782"/>
      <c r="Z34" s="782"/>
      <c r="AA34" s="782"/>
      <c r="AB34" s="782"/>
      <c r="AC34" s="782"/>
      <c r="AD34" s="782"/>
      <c r="AE34" s="782"/>
      <c r="AF34" s="782"/>
      <c r="AG34" s="782"/>
      <c r="AH34" s="782"/>
      <c r="AI34" s="782"/>
    </row>
    <row r="35" spans="1:35" ht="13.5" customHeight="1"/>
    <row r="36" spans="1:35" ht="15" customHeight="1">
      <c r="A36" s="765"/>
      <c r="B36" s="765"/>
      <c r="C36" s="765"/>
      <c r="D36" s="765"/>
      <c r="E36" s="771" t="s">
        <v>1295</v>
      </c>
      <c r="F36" s="3184" t="s">
        <v>1296</v>
      </c>
      <c r="G36" s="3184"/>
      <c r="H36" s="3184"/>
      <c r="I36" s="3184"/>
      <c r="J36" s="3184"/>
      <c r="K36" s="3184"/>
      <c r="L36" s="3184"/>
      <c r="M36" s="3184"/>
      <c r="N36" s="3184"/>
      <c r="O36" s="3184"/>
      <c r="P36" s="3184"/>
      <c r="Q36" s="3184"/>
      <c r="R36" s="3184"/>
      <c r="S36" s="3184"/>
      <c r="T36" s="3184"/>
      <c r="U36" s="3184"/>
      <c r="V36" s="3184"/>
      <c r="W36" s="3184"/>
      <c r="X36" s="3184"/>
      <c r="Y36" s="3184"/>
      <c r="Z36" s="3184"/>
      <c r="AA36" s="3184"/>
      <c r="AB36" s="3184"/>
      <c r="AC36" s="3184"/>
      <c r="AD36" s="3184"/>
      <c r="AE36" s="3184"/>
      <c r="AF36" s="3184"/>
    </row>
    <row r="37" spans="1:35" ht="15" customHeight="1">
      <c r="A37" s="765"/>
      <c r="B37" s="765"/>
      <c r="C37" s="765"/>
      <c r="D37" s="765"/>
      <c r="E37" s="771"/>
      <c r="F37" s="3184"/>
      <c r="G37" s="3184"/>
      <c r="H37" s="3184"/>
      <c r="I37" s="3184"/>
      <c r="J37" s="3184"/>
      <c r="K37" s="3184"/>
      <c r="L37" s="3184"/>
      <c r="M37" s="3184"/>
      <c r="N37" s="3184"/>
      <c r="O37" s="3184"/>
      <c r="P37" s="3184"/>
      <c r="Q37" s="3184"/>
      <c r="R37" s="3184"/>
      <c r="S37" s="3184"/>
      <c r="T37" s="3184"/>
      <c r="U37" s="3184"/>
      <c r="V37" s="3184"/>
      <c r="W37" s="3184"/>
      <c r="X37" s="3184"/>
      <c r="Y37" s="3184"/>
      <c r="Z37" s="3184"/>
      <c r="AA37" s="3184"/>
      <c r="AB37" s="3184"/>
      <c r="AC37" s="3184"/>
      <c r="AD37" s="3184"/>
      <c r="AE37" s="3184"/>
      <c r="AF37" s="3184"/>
    </row>
    <row r="38" spans="1:35" ht="15" customHeight="1">
      <c r="A38" s="765"/>
      <c r="B38" s="765"/>
      <c r="C38" s="765"/>
      <c r="D38" s="765"/>
      <c r="E38" s="783" t="s">
        <v>1297</v>
      </c>
      <c r="F38" s="3185" t="s">
        <v>1298</v>
      </c>
      <c r="G38" s="3185"/>
      <c r="H38" s="3185"/>
      <c r="I38" s="3185"/>
      <c r="J38" s="3185"/>
      <c r="K38" s="3185"/>
      <c r="L38" s="3185"/>
      <c r="M38" s="3185"/>
      <c r="N38" s="3185"/>
      <c r="O38" s="3185"/>
      <c r="P38" s="3185"/>
      <c r="Q38" s="3185"/>
      <c r="R38" s="3185"/>
      <c r="S38" s="3185"/>
      <c r="T38" s="3185"/>
      <c r="U38" s="3185"/>
      <c r="V38" s="3185"/>
      <c r="W38" s="3185"/>
      <c r="X38" s="3185"/>
      <c r="Y38" s="3185"/>
      <c r="Z38" s="3185"/>
      <c r="AA38" s="3185"/>
      <c r="AB38" s="3185"/>
      <c r="AC38" s="3185"/>
      <c r="AD38" s="3185"/>
      <c r="AE38" s="3185"/>
      <c r="AF38" s="3185"/>
    </row>
    <row r="39" spans="1:35" ht="15" customHeight="1">
      <c r="A39" s="765"/>
      <c r="B39" s="765"/>
      <c r="C39" s="765"/>
      <c r="D39" s="765"/>
      <c r="E39" s="783"/>
      <c r="F39" s="3185"/>
      <c r="G39" s="3185"/>
      <c r="H39" s="3185"/>
      <c r="I39" s="3185"/>
      <c r="J39" s="3185"/>
      <c r="K39" s="3185"/>
      <c r="L39" s="3185"/>
      <c r="M39" s="3185"/>
      <c r="N39" s="3185"/>
      <c r="O39" s="3185"/>
      <c r="P39" s="3185"/>
      <c r="Q39" s="3185"/>
      <c r="R39" s="3185"/>
      <c r="S39" s="3185"/>
      <c r="T39" s="3185"/>
      <c r="U39" s="3185"/>
      <c r="V39" s="3185"/>
      <c r="W39" s="3185"/>
      <c r="X39" s="3185"/>
      <c r="Y39" s="3185"/>
      <c r="Z39" s="3185"/>
      <c r="AA39" s="3185"/>
      <c r="AB39" s="3185"/>
      <c r="AC39" s="3185"/>
      <c r="AD39" s="3185"/>
      <c r="AE39" s="3185"/>
      <c r="AF39" s="3185"/>
    </row>
    <row r="40" spans="1:35" ht="15" customHeight="1">
      <c r="A40" s="765"/>
      <c r="B40" s="765"/>
      <c r="C40" s="765"/>
      <c r="D40" s="765"/>
      <c r="E40" s="783" t="s">
        <v>1299</v>
      </c>
      <c r="F40" s="3185" t="s">
        <v>1300</v>
      </c>
      <c r="G40" s="3185"/>
      <c r="H40" s="3185"/>
      <c r="I40" s="3185"/>
      <c r="J40" s="3185"/>
      <c r="K40" s="3185"/>
      <c r="L40" s="3185"/>
      <c r="M40" s="3185"/>
      <c r="N40" s="3185"/>
      <c r="O40" s="3185"/>
      <c r="P40" s="3185"/>
      <c r="Q40" s="3185"/>
      <c r="R40" s="3185"/>
      <c r="S40" s="3185"/>
      <c r="T40" s="3185"/>
      <c r="U40" s="3185"/>
      <c r="V40" s="3185"/>
      <c r="W40" s="3185"/>
      <c r="X40" s="3185"/>
      <c r="Y40" s="3185"/>
      <c r="Z40" s="3185"/>
      <c r="AA40" s="3185"/>
      <c r="AB40" s="3185"/>
      <c r="AC40" s="3185"/>
      <c r="AD40" s="3185"/>
      <c r="AE40" s="3185"/>
      <c r="AF40" s="3185"/>
    </row>
    <row r="41" spans="1:35" ht="15" customHeight="1">
      <c r="A41" s="765"/>
      <c r="B41" s="765"/>
      <c r="C41" s="765"/>
      <c r="D41" s="765"/>
      <c r="E41" s="765"/>
      <c r="F41" s="3185"/>
      <c r="G41" s="3185"/>
      <c r="H41" s="3185"/>
      <c r="I41" s="3185"/>
      <c r="J41" s="3185"/>
      <c r="K41" s="3185"/>
      <c r="L41" s="3185"/>
      <c r="M41" s="3185"/>
      <c r="N41" s="3185"/>
      <c r="O41" s="3185"/>
      <c r="P41" s="3185"/>
      <c r="Q41" s="3185"/>
      <c r="R41" s="3185"/>
      <c r="S41" s="3185"/>
      <c r="T41" s="3185"/>
      <c r="U41" s="3185"/>
      <c r="V41" s="3185"/>
      <c r="W41" s="3185"/>
      <c r="X41" s="3185"/>
      <c r="Y41" s="3185"/>
      <c r="Z41" s="3185"/>
      <c r="AA41" s="3185"/>
      <c r="AB41" s="3185"/>
      <c r="AC41" s="3185"/>
      <c r="AD41" s="3185"/>
      <c r="AE41" s="3185"/>
      <c r="AF41" s="3185"/>
    </row>
    <row r="42" spans="1:35" ht="13.5" customHeight="1"/>
    <row r="43" spans="1:35" ht="13.5" customHeight="1"/>
    <row r="44" spans="1:35" ht="13.5" customHeight="1"/>
    <row r="45" spans="1:35" ht="13.5" customHeight="1"/>
    <row r="46" spans="1:35" ht="13.5" customHeight="1"/>
    <row r="47" spans="1:35" ht="13.5" customHeight="1"/>
    <row r="48" spans="1:35" ht="13.5" customHeight="1">
      <c r="A48" s="784"/>
      <c r="B48" s="76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row>
  </sheetData>
  <mergeCells count="16">
    <mergeCell ref="I19:AF19"/>
    <mergeCell ref="B10:L10"/>
    <mergeCell ref="AA3:AI3"/>
    <mergeCell ref="O6:X6"/>
    <mergeCell ref="X11:AI12"/>
    <mergeCell ref="X13:AI13"/>
    <mergeCell ref="F36:AF37"/>
    <mergeCell ref="F38:AF39"/>
    <mergeCell ref="F40:AF41"/>
    <mergeCell ref="V20:AF20"/>
    <mergeCell ref="B22:I22"/>
    <mergeCell ref="J22:V22"/>
    <mergeCell ref="H29:AG29"/>
    <mergeCell ref="G27:S27"/>
    <mergeCell ref="G24:AI25"/>
    <mergeCell ref="G31:AG31"/>
  </mergeCells>
  <phoneticPr fontId="13"/>
  <dataValidations count="1">
    <dataValidation type="list" allowBlank="1" showInputMessage="1" showErrorMessage="1" sqref="O6:X6">
      <formula1>$BA$8:$BA$11</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I46"/>
  <sheetViews>
    <sheetView view="pageBreakPreview" zoomScale="95" zoomScaleNormal="100" zoomScaleSheetLayoutView="95" workbookViewId="0">
      <selection activeCell="AM26" sqref="AM26"/>
    </sheetView>
  </sheetViews>
  <sheetFormatPr defaultRowHeight="13.5"/>
  <cols>
    <col min="1" max="35" width="2.375" customWidth="1"/>
  </cols>
  <sheetData>
    <row r="1" spans="1:35" ht="13.5" customHeight="1">
      <c r="A1" s="787"/>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row>
    <row r="2" spans="1:35" ht="13.5" customHeight="1"/>
    <row r="3" spans="1:35" ht="13.5" customHeight="1">
      <c r="A3" s="785"/>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786" t="s">
        <v>1302</v>
      </c>
    </row>
    <row r="4" spans="1:35" ht="13.5" customHeight="1"/>
    <row r="5" spans="1:35" ht="13.5" customHeight="1"/>
    <row r="6" spans="1:35" ht="30" customHeight="1">
      <c r="A6" s="3207" t="s">
        <v>1303</v>
      </c>
      <c r="B6" s="3207"/>
      <c r="C6" s="3207"/>
      <c r="D6" s="3207"/>
      <c r="E6" s="3207"/>
      <c r="F6" s="3207"/>
      <c r="G6" s="3207"/>
      <c r="H6" s="3207"/>
      <c r="I6" s="3207"/>
      <c r="J6" s="3207"/>
      <c r="K6" s="3207"/>
      <c r="L6" s="3207"/>
      <c r="M6" s="3207"/>
      <c r="N6" s="3207"/>
      <c r="O6" s="3207"/>
      <c r="P6" s="3207"/>
      <c r="Q6" s="3207"/>
      <c r="R6" s="3207"/>
      <c r="S6" s="3207"/>
      <c r="T6" s="3207"/>
      <c r="U6" s="3207"/>
      <c r="V6" s="3207"/>
      <c r="W6" s="3207"/>
      <c r="X6" s="3207"/>
      <c r="Y6" s="3207"/>
      <c r="Z6" s="3207"/>
      <c r="AA6" s="3207"/>
      <c r="AB6" s="3207"/>
      <c r="AC6" s="3207"/>
      <c r="AD6" s="3207"/>
      <c r="AE6" s="3207"/>
      <c r="AF6" s="3207"/>
      <c r="AG6" s="3207"/>
      <c r="AH6" s="3207"/>
      <c r="AI6" s="3207"/>
    </row>
    <row r="7" spans="1:35" ht="13.5" customHeight="1"/>
    <row r="8" spans="1:35" ht="13.5" customHeight="1"/>
    <row r="9" spans="1:35" ht="13.5" customHeight="1">
      <c r="A9" s="785"/>
      <c r="B9" s="791" t="s">
        <v>1304</v>
      </c>
      <c r="C9" s="785"/>
      <c r="D9" s="787" t="s">
        <v>1305</v>
      </c>
      <c r="E9" s="785"/>
      <c r="F9" s="785"/>
      <c r="G9" s="785"/>
      <c r="H9" s="785"/>
      <c r="I9" s="785"/>
      <c r="J9" s="785"/>
      <c r="K9" s="785"/>
      <c r="L9" s="785"/>
      <c r="M9" s="792" t="s">
        <v>1306</v>
      </c>
      <c r="N9" s="785"/>
      <c r="O9" s="785"/>
      <c r="P9" s="790" t="s">
        <v>1289</v>
      </c>
      <c r="Q9" s="3201">
        <f>入力シート!D12</f>
        <v>123456789</v>
      </c>
      <c r="R9" s="3201"/>
      <c r="S9" s="3201"/>
      <c r="T9" s="3201"/>
      <c r="U9" s="3201"/>
      <c r="V9" s="3201"/>
      <c r="W9" s="3201"/>
      <c r="X9" s="3201"/>
      <c r="Y9" s="3201"/>
      <c r="Z9" s="3201"/>
      <c r="AA9" s="785"/>
      <c r="AB9" s="785"/>
      <c r="AC9" s="785"/>
      <c r="AD9" s="785"/>
      <c r="AE9" s="785"/>
      <c r="AF9" s="785"/>
      <c r="AG9" s="785"/>
      <c r="AH9" s="785"/>
      <c r="AI9" s="785"/>
    </row>
    <row r="10" spans="1:35" ht="13.5" customHeight="1">
      <c r="A10" s="785"/>
      <c r="B10" s="791"/>
      <c r="C10" s="785"/>
      <c r="D10" s="785"/>
      <c r="E10" s="785"/>
      <c r="F10" s="785"/>
      <c r="G10" s="785"/>
      <c r="H10" s="785"/>
      <c r="I10" s="785"/>
      <c r="J10" s="785"/>
      <c r="K10" s="785"/>
      <c r="L10" s="785"/>
      <c r="M10" s="792"/>
      <c r="N10" s="785"/>
      <c r="O10" s="785"/>
      <c r="P10" s="785"/>
      <c r="Q10" s="785"/>
      <c r="R10" s="785"/>
      <c r="S10" s="785"/>
      <c r="T10" s="785"/>
      <c r="U10" s="785"/>
      <c r="V10" s="785"/>
      <c r="W10" s="785"/>
      <c r="X10" s="785"/>
      <c r="Y10" s="785"/>
      <c r="Z10" s="785"/>
      <c r="AA10" s="785"/>
      <c r="AB10" s="785"/>
      <c r="AC10" s="785"/>
      <c r="AD10" s="785"/>
      <c r="AE10" s="785"/>
      <c r="AF10" s="785"/>
      <c r="AG10" s="785"/>
      <c r="AH10" s="785"/>
      <c r="AI10" s="785"/>
    </row>
    <row r="11" spans="1:35" ht="13.5" customHeight="1">
      <c r="A11" s="785"/>
      <c r="B11" s="785"/>
      <c r="C11" s="785"/>
      <c r="D11" s="785"/>
      <c r="E11" s="785"/>
      <c r="F11" s="785"/>
      <c r="G11" s="785"/>
      <c r="H11" s="785"/>
      <c r="I11" s="785"/>
      <c r="J11" s="785"/>
      <c r="K11" s="785"/>
      <c r="L11" s="785"/>
      <c r="M11" s="792"/>
      <c r="N11" s="785"/>
      <c r="O11" s="785"/>
      <c r="P11" s="785"/>
      <c r="Q11" s="785"/>
      <c r="R11" s="785"/>
      <c r="S11" s="785"/>
      <c r="T11" s="785"/>
      <c r="U11" s="785"/>
      <c r="V11" s="785"/>
      <c r="W11" s="785"/>
      <c r="X11" s="785"/>
      <c r="Y11" s="785"/>
      <c r="Z11" s="785"/>
      <c r="AA11" s="785"/>
      <c r="AB11" s="785"/>
      <c r="AC11" s="785"/>
      <c r="AD11" s="785"/>
      <c r="AE11" s="785"/>
      <c r="AF11" s="785"/>
      <c r="AG11" s="785"/>
      <c r="AH11" s="785"/>
      <c r="AI11" s="785"/>
    </row>
    <row r="12" spans="1:35" ht="13.5" customHeight="1">
      <c r="A12" s="785"/>
      <c r="B12" s="791" t="s">
        <v>1307</v>
      </c>
      <c r="C12" s="785"/>
      <c r="D12" s="787" t="s">
        <v>1308</v>
      </c>
      <c r="E12" s="785"/>
      <c r="F12" s="785"/>
      <c r="G12" s="785"/>
      <c r="H12" s="785"/>
      <c r="I12" s="785"/>
      <c r="J12" s="785"/>
      <c r="K12" s="785"/>
      <c r="L12" s="785"/>
      <c r="M12" s="792" t="s">
        <v>1309</v>
      </c>
      <c r="N12" s="785"/>
      <c r="O12" s="785"/>
      <c r="P12" s="790" t="s">
        <v>1289</v>
      </c>
      <c r="Q12" s="3201"/>
      <c r="R12" s="3201"/>
      <c r="S12" s="3201"/>
      <c r="T12" s="3201"/>
      <c r="U12" s="3201"/>
      <c r="V12" s="3201"/>
      <c r="W12" s="3201"/>
      <c r="X12" s="3201"/>
      <c r="Y12" s="3201"/>
      <c r="Z12" s="3201"/>
      <c r="AA12" s="785"/>
      <c r="AB12" s="785"/>
      <c r="AC12" s="785"/>
      <c r="AD12" s="785"/>
      <c r="AE12" s="785"/>
      <c r="AF12" s="785"/>
      <c r="AG12" s="785"/>
      <c r="AH12" s="785"/>
      <c r="AI12" s="785"/>
    </row>
    <row r="13" spans="1:35" ht="13.5" customHeight="1">
      <c r="A13" s="785"/>
      <c r="B13" s="785"/>
      <c r="C13" s="785"/>
      <c r="D13" s="785"/>
      <c r="E13" s="785"/>
      <c r="F13" s="785"/>
      <c r="G13" s="785"/>
      <c r="H13" s="785"/>
      <c r="I13" s="785"/>
      <c r="J13" s="785"/>
      <c r="K13" s="785"/>
      <c r="L13" s="785"/>
      <c r="M13" s="792"/>
      <c r="N13" s="785"/>
      <c r="O13" s="785"/>
      <c r="P13" s="785"/>
      <c r="Q13" s="785"/>
      <c r="R13" s="785"/>
      <c r="S13" s="785"/>
      <c r="T13" s="785"/>
      <c r="U13" s="785"/>
      <c r="V13" s="785"/>
      <c r="W13" s="785"/>
      <c r="X13" s="785"/>
      <c r="Y13" s="785"/>
      <c r="Z13" s="785"/>
      <c r="AA13" s="785"/>
      <c r="AB13" s="785"/>
      <c r="AC13" s="785"/>
      <c r="AD13" s="785"/>
      <c r="AE13" s="785"/>
      <c r="AF13" s="785"/>
      <c r="AG13" s="785"/>
      <c r="AH13" s="785"/>
      <c r="AI13" s="785"/>
    </row>
    <row r="14" spans="1:35" ht="13.5" customHeight="1">
      <c r="A14" s="785"/>
      <c r="B14" s="785"/>
      <c r="C14" s="785"/>
      <c r="D14" s="785"/>
      <c r="E14" s="785"/>
      <c r="F14" s="785"/>
      <c r="G14" s="785"/>
      <c r="H14" s="785"/>
      <c r="I14" s="785"/>
      <c r="J14" s="785"/>
      <c r="K14" s="785"/>
      <c r="L14" s="785"/>
      <c r="M14" s="792"/>
      <c r="N14" s="785"/>
      <c r="O14" s="785"/>
      <c r="P14" s="785"/>
      <c r="Q14" s="785"/>
      <c r="R14" s="785"/>
      <c r="S14" s="785"/>
      <c r="T14" s="785"/>
      <c r="U14" s="785"/>
      <c r="V14" s="785"/>
      <c r="W14" s="785"/>
      <c r="X14" s="785"/>
      <c r="Y14" s="785"/>
      <c r="Z14" s="785"/>
      <c r="AA14" s="785"/>
      <c r="AB14" s="785"/>
      <c r="AC14" s="785"/>
      <c r="AD14" s="785"/>
      <c r="AE14" s="785"/>
      <c r="AF14" s="785"/>
      <c r="AG14" s="785"/>
      <c r="AH14" s="785"/>
      <c r="AI14" s="785"/>
    </row>
    <row r="15" spans="1:35" ht="13.5" customHeight="1">
      <c r="A15" s="785"/>
      <c r="B15" s="791" t="s">
        <v>1310</v>
      </c>
      <c r="C15" s="785"/>
      <c r="D15" s="787" t="s">
        <v>1311</v>
      </c>
      <c r="E15" s="785"/>
      <c r="F15" s="785"/>
      <c r="G15" s="785"/>
      <c r="H15" s="785"/>
      <c r="I15" s="785"/>
      <c r="J15" s="785"/>
      <c r="K15" s="785"/>
      <c r="L15" s="785"/>
      <c r="M15" s="792" t="s">
        <v>1312</v>
      </c>
      <c r="N15" s="785"/>
      <c r="O15" s="785"/>
      <c r="P15" s="790" t="s">
        <v>1289</v>
      </c>
      <c r="Q15" s="3201"/>
      <c r="R15" s="3201"/>
      <c r="S15" s="3201"/>
      <c r="T15" s="3201"/>
      <c r="U15" s="3201"/>
      <c r="V15" s="3201"/>
      <c r="W15" s="3201"/>
      <c r="X15" s="3201"/>
      <c r="Y15" s="3201"/>
      <c r="Z15" s="3201"/>
      <c r="AA15" s="785"/>
      <c r="AB15" s="785"/>
      <c r="AC15" s="785"/>
      <c r="AD15" s="785"/>
      <c r="AE15" s="785"/>
      <c r="AF15" s="785"/>
      <c r="AG15" s="785"/>
      <c r="AH15" s="785"/>
      <c r="AI15" s="785"/>
    </row>
    <row r="16" spans="1:35" ht="13.5" customHeight="1">
      <c r="A16" s="785"/>
      <c r="B16" s="785"/>
      <c r="C16" s="785"/>
      <c r="D16" s="785"/>
      <c r="E16" s="785"/>
      <c r="F16" s="785"/>
      <c r="G16" s="785"/>
      <c r="H16" s="785"/>
      <c r="I16" s="785"/>
      <c r="J16" s="785"/>
      <c r="K16" s="785"/>
      <c r="L16" s="785"/>
      <c r="M16" s="792"/>
      <c r="N16" s="785"/>
      <c r="O16" s="785"/>
      <c r="P16" s="785"/>
      <c r="Q16" s="785"/>
      <c r="R16" s="785"/>
      <c r="S16" s="785"/>
      <c r="T16" s="785"/>
      <c r="U16" s="785"/>
      <c r="V16" s="785"/>
      <c r="W16" s="785"/>
      <c r="X16" s="785"/>
      <c r="Y16" s="785"/>
      <c r="Z16" s="785"/>
      <c r="AA16" s="785"/>
      <c r="AB16" s="785"/>
      <c r="AC16" s="785"/>
      <c r="AD16" s="785"/>
      <c r="AE16" s="785"/>
      <c r="AF16" s="785"/>
      <c r="AG16" s="785"/>
      <c r="AH16" s="785"/>
      <c r="AI16" s="785"/>
    </row>
    <row r="17" spans="1:34" ht="13.5" customHeight="1">
      <c r="A17" s="785"/>
      <c r="B17" s="785"/>
      <c r="C17" s="785"/>
      <c r="D17" s="785"/>
      <c r="E17" s="785"/>
      <c r="F17" s="785"/>
      <c r="G17" s="785"/>
      <c r="H17" s="785"/>
      <c r="I17" s="785"/>
      <c r="J17" s="785"/>
      <c r="K17" s="785"/>
      <c r="L17" s="785"/>
      <c r="M17" s="792"/>
      <c r="N17" s="785"/>
      <c r="O17" s="785"/>
      <c r="P17" s="785"/>
      <c r="Q17" s="785"/>
      <c r="R17" s="785"/>
      <c r="S17" s="785"/>
      <c r="T17" s="785"/>
      <c r="U17" s="785"/>
      <c r="V17" s="785"/>
      <c r="W17" s="785"/>
      <c r="X17" s="785"/>
      <c r="Y17" s="785"/>
      <c r="Z17" s="785"/>
      <c r="AA17" s="785"/>
      <c r="AB17" s="785"/>
      <c r="AC17" s="785"/>
      <c r="AD17" s="785"/>
      <c r="AE17" s="785"/>
      <c r="AF17" s="785"/>
      <c r="AG17" s="785"/>
      <c r="AH17" s="785"/>
    </row>
    <row r="18" spans="1:34" ht="13.5" customHeight="1">
      <c r="A18" s="785"/>
      <c r="B18" s="791" t="s">
        <v>1313</v>
      </c>
      <c r="C18" s="785"/>
      <c r="D18" s="3208" t="s">
        <v>1314</v>
      </c>
      <c r="E18" s="3208"/>
      <c r="F18" s="3208"/>
      <c r="G18" s="3208"/>
      <c r="H18" s="3208"/>
      <c r="I18" s="3208"/>
      <c r="J18" s="3208"/>
      <c r="K18" s="785"/>
      <c r="L18" s="785"/>
      <c r="M18" s="792" t="s">
        <v>1315</v>
      </c>
      <c r="N18" s="785"/>
      <c r="O18" s="785"/>
      <c r="P18" s="790" t="s">
        <v>1289</v>
      </c>
      <c r="Q18" s="3201"/>
      <c r="R18" s="3201"/>
      <c r="S18" s="3201"/>
      <c r="T18" s="3201"/>
      <c r="U18" s="3201"/>
      <c r="V18" s="3201"/>
      <c r="W18" s="3201"/>
      <c r="X18" s="3201"/>
      <c r="Y18" s="3201"/>
      <c r="Z18" s="3201"/>
      <c r="AA18" s="785"/>
      <c r="AB18" s="785"/>
      <c r="AC18" s="785"/>
      <c r="AD18" s="3205"/>
      <c r="AE18" s="3205"/>
      <c r="AF18" s="3205"/>
      <c r="AG18" s="3205"/>
      <c r="AH18" s="785"/>
    </row>
    <row r="19" spans="1:34" ht="13.5" customHeight="1">
      <c r="A19" s="785"/>
      <c r="B19" s="785"/>
      <c r="C19" s="785"/>
      <c r="D19" s="3208"/>
      <c r="E19" s="3208"/>
      <c r="F19" s="3208"/>
      <c r="G19" s="3208"/>
      <c r="H19" s="3208"/>
      <c r="I19" s="3208"/>
      <c r="J19" s="3208"/>
      <c r="K19" s="785"/>
      <c r="L19" s="785"/>
      <c r="M19" s="792"/>
      <c r="N19" s="785"/>
      <c r="O19" s="785"/>
      <c r="P19" s="785"/>
      <c r="Q19" s="785"/>
      <c r="R19" s="785"/>
      <c r="S19" s="785"/>
      <c r="T19" s="785"/>
      <c r="U19" s="785"/>
      <c r="V19" s="785"/>
      <c r="W19" s="785"/>
      <c r="X19" s="785"/>
      <c r="Y19" s="785"/>
      <c r="Z19" s="785"/>
      <c r="AA19" s="785"/>
      <c r="AB19" s="785"/>
      <c r="AC19" s="785"/>
      <c r="AD19" s="3206"/>
      <c r="AE19" s="3206"/>
      <c r="AF19" s="3206"/>
      <c r="AG19" s="3206"/>
      <c r="AH19" s="785"/>
    </row>
    <row r="20" spans="1:34" ht="13.5" customHeight="1">
      <c r="A20" s="785"/>
      <c r="B20" s="785"/>
      <c r="C20" s="785"/>
      <c r="D20" s="785"/>
      <c r="E20" s="785"/>
      <c r="F20" s="785"/>
      <c r="G20" s="785"/>
      <c r="H20" s="785"/>
      <c r="I20" s="785"/>
      <c r="J20" s="785"/>
      <c r="K20" s="785"/>
      <c r="L20" s="785"/>
      <c r="M20" s="792"/>
      <c r="N20" s="785"/>
      <c r="O20" s="785"/>
      <c r="P20" s="785"/>
      <c r="Q20" s="785"/>
      <c r="R20" s="785"/>
      <c r="S20" s="785"/>
      <c r="T20" s="785"/>
      <c r="U20" s="785"/>
      <c r="V20" s="785"/>
      <c r="W20" s="785"/>
      <c r="X20" s="785"/>
      <c r="Y20" s="785"/>
      <c r="Z20" s="785"/>
      <c r="AA20" s="785"/>
      <c r="AB20" s="785"/>
      <c r="AC20" s="785"/>
      <c r="AD20" s="785"/>
      <c r="AE20" s="785"/>
      <c r="AF20" s="785"/>
      <c r="AG20" s="785"/>
      <c r="AH20" s="785"/>
    </row>
    <row r="21" spans="1:34" ht="13.5" customHeight="1">
      <c r="A21" s="785"/>
      <c r="B21" s="791" t="s">
        <v>1316</v>
      </c>
      <c r="C21" s="785"/>
      <c r="D21" s="3203" t="s">
        <v>1317</v>
      </c>
      <c r="E21" s="3203"/>
      <c r="F21" s="3203"/>
      <c r="G21" s="3203"/>
      <c r="H21" s="3203"/>
      <c r="I21" s="3203"/>
      <c r="J21" s="3203"/>
      <c r="K21" s="785"/>
      <c r="L21" s="785"/>
      <c r="M21" s="792"/>
      <c r="N21" s="785"/>
      <c r="O21" s="785"/>
      <c r="P21" s="785"/>
      <c r="Q21" s="785"/>
      <c r="R21" s="785"/>
      <c r="S21" s="785"/>
      <c r="T21" s="785"/>
      <c r="U21" s="785"/>
      <c r="V21" s="785"/>
      <c r="W21" s="785"/>
      <c r="X21" s="785"/>
      <c r="Y21" s="785"/>
      <c r="Z21" s="785"/>
      <c r="AA21" s="785"/>
      <c r="AB21" s="785"/>
      <c r="AC21" s="785"/>
      <c r="AD21" s="785"/>
      <c r="AE21" s="785"/>
      <c r="AF21" s="785"/>
      <c r="AG21" s="785"/>
      <c r="AH21" s="785"/>
    </row>
    <row r="22" spans="1:34" ht="13.5" customHeight="1">
      <c r="A22" s="785"/>
      <c r="B22" s="785"/>
      <c r="C22" s="785"/>
      <c r="D22" s="3203"/>
      <c r="E22" s="3203"/>
      <c r="F22" s="3203"/>
      <c r="G22" s="3203"/>
      <c r="H22" s="3203"/>
      <c r="I22" s="3203"/>
      <c r="J22" s="3203"/>
      <c r="K22" s="785"/>
      <c r="L22" s="785"/>
      <c r="M22" s="792" t="s">
        <v>1318</v>
      </c>
      <c r="N22" s="785"/>
      <c r="O22" s="785"/>
      <c r="P22" s="790" t="s">
        <v>1289</v>
      </c>
      <c r="Q22" s="3201" t="str">
        <f>IF(Q15-Q18=0,"",Q15-Q18)</f>
        <v/>
      </c>
      <c r="R22" s="3201"/>
      <c r="S22" s="3201"/>
      <c r="T22" s="3201"/>
      <c r="U22" s="3201"/>
      <c r="V22" s="3201"/>
      <c r="W22" s="3201"/>
      <c r="X22" s="3201"/>
      <c r="Y22" s="3201"/>
      <c r="Z22" s="3201"/>
      <c r="AA22" s="785"/>
      <c r="AB22" s="785"/>
      <c r="AC22" s="785"/>
      <c r="AD22" s="785"/>
      <c r="AE22" s="785"/>
      <c r="AF22" s="785"/>
      <c r="AG22" s="785"/>
      <c r="AH22" s="785"/>
    </row>
    <row r="23" spans="1:34" ht="13.5" customHeight="1">
      <c r="A23" s="785"/>
      <c r="B23" s="785"/>
      <c r="C23" s="785"/>
      <c r="D23" s="785"/>
      <c r="E23" s="785"/>
      <c r="F23" s="785"/>
      <c r="G23" s="785"/>
      <c r="H23" s="785"/>
      <c r="I23" s="785"/>
      <c r="J23" s="785"/>
      <c r="K23" s="785"/>
      <c r="L23" s="785"/>
      <c r="M23" s="792"/>
      <c r="N23" s="785"/>
      <c r="O23" s="785"/>
      <c r="P23" s="785"/>
      <c r="Q23" s="785"/>
      <c r="R23" s="785"/>
      <c r="S23" s="785"/>
      <c r="T23" s="785"/>
      <c r="U23" s="785"/>
      <c r="V23" s="785"/>
      <c r="W23" s="785"/>
      <c r="X23" s="785"/>
      <c r="Y23" s="785"/>
      <c r="Z23" s="785"/>
      <c r="AA23" s="785"/>
      <c r="AB23" s="785"/>
      <c r="AC23" s="785"/>
      <c r="AD23" s="785"/>
      <c r="AE23" s="785"/>
      <c r="AF23" s="785"/>
      <c r="AG23" s="785"/>
      <c r="AH23" s="785"/>
    </row>
    <row r="24" spans="1:34" ht="13.5" customHeight="1">
      <c r="A24" s="785"/>
      <c r="B24" s="785"/>
      <c r="C24" s="785"/>
      <c r="D24" s="785"/>
      <c r="E24" s="785"/>
      <c r="F24" s="785"/>
      <c r="G24" s="785"/>
      <c r="H24" s="785"/>
      <c r="I24" s="785"/>
      <c r="J24" s="785"/>
      <c r="K24" s="785"/>
      <c r="L24" s="785"/>
      <c r="M24" s="792"/>
      <c r="N24" s="785"/>
      <c r="O24" s="785"/>
      <c r="P24" s="785"/>
      <c r="Q24" s="785"/>
      <c r="R24" s="785"/>
      <c r="S24" s="785"/>
      <c r="T24" s="785"/>
      <c r="U24" s="785"/>
      <c r="V24" s="785"/>
      <c r="W24" s="785"/>
      <c r="X24" s="785"/>
      <c r="Y24" s="785"/>
      <c r="Z24" s="785"/>
      <c r="AA24" s="785"/>
      <c r="AB24" s="785"/>
      <c r="AC24" s="785"/>
      <c r="AD24" s="785"/>
      <c r="AE24" s="785"/>
      <c r="AF24" s="785"/>
      <c r="AG24" s="785"/>
      <c r="AH24" s="785"/>
    </row>
    <row r="25" spans="1:34" ht="13.5" customHeight="1">
      <c r="A25" s="785"/>
      <c r="B25" s="791" t="s">
        <v>1319</v>
      </c>
      <c r="C25" s="785"/>
      <c r="D25" s="3203" t="s">
        <v>1320</v>
      </c>
      <c r="E25" s="3203"/>
      <c r="F25" s="3203"/>
      <c r="G25" s="3203"/>
      <c r="H25" s="3203"/>
      <c r="I25" s="3203"/>
      <c r="J25" s="3203"/>
      <c r="K25" s="3204" t="s">
        <v>1321</v>
      </c>
      <c r="L25" s="3204"/>
      <c r="M25" s="3204"/>
      <c r="N25" s="3204"/>
      <c r="O25" s="3204"/>
      <c r="P25" s="790" t="s">
        <v>1289</v>
      </c>
      <c r="Q25" s="3201" t="str">
        <f>IF(ISERROR(Q22*(9/10-(AD26/100))),"",Q22*(9/10-(AD26/100)))</f>
        <v/>
      </c>
      <c r="R25" s="3201"/>
      <c r="S25" s="3201"/>
      <c r="T25" s="3201"/>
      <c r="U25" s="3201"/>
      <c r="V25" s="3201"/>
      <c r="W25" s="3201"/>
      <c r="X25" s="3201"/>
      <c r="Y25" s="3201"/>
      <c r="Z25" s="3201"/>
      <c r="AA25" s="785"/>
      <c r="AB25" s="787" t="s">
        <v>1322</v>
      </c>
      <c r="AC25" s="785"/>
      <c r="AD25" s="3205">
        <f>IF(ISERROR(Q12/Q9*100),"",Q12/Q9*100)</f>
        <v>0</v>
      </c>
      <c r="AE25" s="3205"/>
      <c r="AF25" s="3205"/>
      <c r="AG25" s="3205"/>
      <c r="AH25" s="787" t="s">
        <v>903</v>
      </c>
    </row>
    <row r="26" spans="1:34" ht="13.5" customHeight="1">
      <c r="A26" s="785"/>
      <c r="B26" s="785"/>
      <c r="C26" s="785"/>
      <c r="D26" s="3203"/>
      <c r="E26" s="3203"/>
      <c r="F26" s="3203"/>
      <c r="G26" s="3203"/>
      <c r="H26" s="3203"/>
      <c r="I26" s="3203"/>
      <c r="J26" s="3203"/>
      <c r="K26" s="785"/>
      <c r="L26" s="785"/>
      <c r="M26" s="785"/>
      <c r="N26" s="785"/>
      <c r="O26" s="785"/>
      <c r="P26" s="785"/>
      <c r="Q26" s="785"/>
      <c r="R26" s="785"/>
      <c r="S26" s="785"/>
      <c r="T26" s="785"/>
      <c r="U26" s="785"/>
      <c r="V26" s="785"/>
      <c r="W26" s="785"/>
      <c r="X26" s="785"/>
      <c r="Y26" s="785"/>
      <c r="Z26" s="785"/>
      <c r="AA26" s="785"/>
      <c r="AB26" s="785"/>
      <c r="AC26" s="787" t="s">
        <v>1323</v>
      </c>
      <c r="AD26" s="3206">
        <f>IF(ISERROR(ROUNDUP(AD25,0)),"",ROUNDUP(AD25,0))</f>
        <v>0</v>
      </c>
      <c r="AE26" s="3206"/>
      <c r="AF26" s="3206"/>
      <c r="AG26" s="3206"/>
      <c r="AH26" s="787" t="s">
        <v>903</v>
      </c>
    </row>
    <row r="27" spans="1:34" ht="13.5" customHeight="1"/>
    <row r="28" spans="1:34" ht="13.5" customHeight="1">
      <c r="A28" s="785"/>
      <c r="B28" s="791" t="s">
        <v>1324</v>
      </c>
      <c r="C28" s="785"/>
      <c r="D28" s="789" t="s">
        <v>1325</v>
      </c>
      <c r="E28" s="789"/>
      <c r="F28" s="789"/>
      <c r="G28" s="789"/>
      <c r="H28" s="789"/>
      <c r="I28" s="789"/>
      <c r="J28" s="789"/>
      <c r="K28" s="785"/>
      <c r="L28" s="785"/>
      <c r="M28" s="785"/>
      <c r="N28" s="785"/>
      <c r="O28" s="785"/>
      <c r="P28" s="790" t="s">
        <v>1289</v>
      </c>
      <c r="Q28" s="3201" t="str">
        <f>IF(ISERROR(ROUNDDOWN(Q25,-3)),"",ROUNDDOWN(Q25,-3))</f>
        <v/>
      </c>
      <c r="R28" s="3201"/>
      <c r="S28" s="3201"/>
      <c r="T28" s="3201"/>
      <c r="U28" s="3201"/>
      <c r="V28" s="3201"/>
      <c r="W28" s="3201"/>
      <c r="X28" s="3201"/>
      <c r="Y28" s="3201"/>
      <c r="Z28" s="3201"/>
      <c r="AA28" s="785"/>
      <c r="AB28" s="785"/>
      <c r="AC28" s="785"/>
      <c r="AD28" s="785"/>
      <c r="AE28" s="785"/>
      <c r="AF28" s="785"/>
      <c r="AG28" s="785"/>
      <c r="AH28" s="785"/>
    </row>
    <row r="29" spans="1:34" ht="13.5" customHeight="1">
      <c r="A29" s="785"/>
      <c r="B29" s="785"/>
      <c r="C29" s="785"/>
      <c r="D29" s="789"/>
      <c r="E29" s="789"/>
      <c r="F29" s="789"/>
      <c r="G29" s="789"/>
      <c r="H29" s="789"/>
      <c r="I29" s="789"/>
      <c r="J29" s="789"/>
      <c r="K29" s="785"/>
      <c r="L29" s="785"/>
      <c r="M29" s="785"/>
      <c r="N29" s="785"/>
      <c r="O29" s="785"/>
      <c r="P29" s="785"/>
      <c r="Q29" s="785"/>
      <c r="R29" s="785"/>
      <c r="S29" s="785"/>
      <c r="T29" s="785"/>
      <c r="U29" s="785"/>
      <c r="V29" s="785"/>
      <c r="W29" s="785"/>
      <c r="X29" s="785"/>
      <c r="Y29" s="785"/>
      <c r="Z29" s="785"/>
      <c r="AA29" s="785"/>
      <c r="AB29" s="785"/>
      <c r="AC29" s="785"/>
      <c r="AD29" s="785"/>
      <c r="AE29" s="785"/>
      <c r="AF29" s="785"/>
      <c r="AG29" s="785"/>
      <c r="AH29" s="785"/>
    </row>
    <row r="30" spans="1:34" ht="13.5" customHeight="1"/>
    <row r="31" spans="1:34" ht="13.5" customHeight="1">
      <c r="A31" s="788"/>
      <c r="B31" s="788"/>
      <c r="C31" s="788"/>
      <c r="D31" s="788"/>
      <c r="E31" s="788"/>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row>
    <row r="32" spans="1:34" ht="15" customHeight="1">
      <c r="A32" s="785"/>
      <c r="B32" s="793" t="s">
        <v>1326</v>
      </c>
      <c r="C32" s="785"/>
      <c r="D32" s="785"/>
      <c r="E32" s="791" t="s">
        <v>1304</v>
      </c>
      <c r="F32" s="3202" t="s">
        <v>1327</v>
      </c>
      <c r="G32" s="3202"/>
      <c r="H32" s="3202"/>
      <c r="I32" s="3202"/>
      <c r="J32" s="3202"/>
      <c r="K32" s="3202"/>
      <c r="L32" s="3202"/>
      <c r="M32" s="3202"/>
      <c r="N32" s="3202"/>
      <c r="O32" s="3202"/>
      <c r="P32" s="3202"/>
      <c r="Q32" s="3202"/>
      <c r="R32" s="3202"/>
      <c r="S32" s="3202"/>
      <c r="T32" s="3202"/>
      <c r="U32" s="3202"/>
      <c r="V32" s="3202"/>
      <c r="W32" s="3202"/>
      <c r="X32" s="3202"/>
      <c r="Y32" s="3202"/>
      <c r="Z32" s="3202"/>
      <c r="AA32" s="3202"/>
      <c r="AB32" s="3202"/>
      <c r="AC32" s="3202"/>
      <c r="AD32" s="3202"/>
      <c r="AE32" s="3202"/>
      <c r="AF32" s="3202"/>
      <c r="AG32" s="785"/>
      <c r="AH32" s="785"/>
    </row>
    <row r="33" spans="1:32" ht="15" customHeight="1">
      <c r="A33" s="785"/>
      <c r="B33" s="785"/>
      <c r="C33" s="785"/>
      <c r="D33" s="785"/>
      <c r="E33" s="785"/>
      <c r="F33" s="3202"/>
      <c r="G33" s="3202"/>
      <c r="H33" s="3202"/>
      <c r="I33" s="3202"/>
      <c r="J33" s="3202"/>
      <c r="K33" s="3202"/>
      <c r="L33" s="3202"/>
      <c r="M33" s="3202"/>
      <c r="N33" s="3202"/>
      <c r="O33" s="3202"/>
      <c r="P33" s="3202"/>
      <c r="Q33" s="3202"/>
      <c r="R33" s="3202"/>
      <c r="S33" s="3202"/>
      <c r="T33" s="3202"/>
      <c r="U33" s="3202"/>
      <c r="V33" s="3202"/>
      <c r="W33" s="3202"/>
      <c r="X33" s="3202"/>
      <c r="Y33" s="3202"/>
      <c r="Z33" s="3202"/>
      <c r="AA33" s="3202"/>
      <c r="AB33" s="3202"/>
      <c r="AC33" s="3202"/>
      <c r="AD33" s="3202"/>
      <c r="AE33" s="3202"/>
      <c r="AF33" s="3202"/>
    </row>
    <row r="34" spans="1:32" ht="15" customHeight="1">
      <c r="A34" s="785"/>
      <c r="B34" s="785"/>
      <c r="C34" s="785"/>
      <c r="D34" s="785"/>
      <c r="E34" s="791" t="s">
        <v>1307</v>
      </c>
      <c r="F34" s="787" t="s">
        <v>1328</v>
      </c>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row>
    <row r="35" spans="1:32" ht="15" customHeight="1"/>
    <row r="36" spans="1:32" ht="13.5" customHeight="1"/>
    <row r="37" spans="1:32" ht="13.5" customHeight="1"/>
    <row r="38" spans="1:32" ht="13.5" customHeight="1"/>
    <row r="39" spans="1:32" ht="13.5" customHeight="1"/>
    <row r="40" spans="1:32" ht="13.5" customHeight="1"/>
    <row r="41" spans="1:32" ht="13.5" customHeight="1"/>
    <row r="42" spans="1:32" ht="13.5" customHeight="1"/>
    <row r="43" spans="1:32" ht="13.5" customHeight="1"/>
    <row r="44" spans="1:32" ht="13.5" customHeight="1"/>
    <row r="45" spans="1:32" ht="13.5" customHeight="1"/>
    <row r="46" spans="1:32" ht="13.5" customHeight="1">
      <c r="A46" s="791"/>
      <c r="B46" s="785"/>
      <c r="C46" s="785"/>
      <c r="D46" s="785"/>
      <c r="E46" s="785"/>
      <c r="F46" s="785"/>
      <c r="G46" s="785"/>
      <c r="H46" s="785"/>
      <c r="I46" s="785"/>
      <c r="J46" s="785"/>
      <c r="K46" s="785"/>
      <c r="L46" s="785"/>
      <c r="M46" s="785"/>
      <c r="N46" s="785"/>
      <c r="O46" s="785"/>
      <c r="P46" s="785"/>
      <c r="Q46" s="785"/>
      <c r="R46" s="785"/>
      <c r="S46" s="785"/>
      <c r="T46" s="785"/>
      <c r="U46" s="785"/>
      <c r="V46" s="785"/>
      <c r="W46" s="785"/>
      <c r="X46" s="785"/>
      <c r="Y46" s="785"/>
      <c r="Z46" s="785"/>
      <c r="AA46" s="785"/>
      <c r="AB46" s="785"/>
      <c r="AC46" s="785"/>
      <c r="AD46" s="785"/>
      <c r="AE46" s="785"/>
      <c r="AF46" s="785"/>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13"/>
  <pageMargins left="0.70866141732283472" right="0.70866141732283472" top="0.74803149606299213" bottom="0.74803149606299213" header="0.31496062992125984" footer="0.31496062992125984"/>
  <pageSetup paperSize="9" orientation="portrait" blackAndWhite="1" r:id="rId1"/>
  <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dimension ref="A1:AI55"/>
  <sheetViews>
    <sheetView view="pageBreakPreview" zoomScale="90" zoomScaleNormal="95" zoomScaleSheetLayoutView="90" workbookViewId="0">
      <selection activeCell="U54" sqref="U54"/>
    </sheetView>
  </sheetViews>
  <sheetFormatPr defaultColWidth="2.375" defaultRowHeight="13.5"/>
  <cols>
    <col min="1" max="7" width="2.375" style="1137"/>
    <col min="8" max="8" width="2.5" style="1137" bestFit="1" customWidth="1"/>
    <col min="9" max="16384" width="2.375" style="1137"/>
  </cols>
  <sheetData>
    <row r="1" spans="1:35">
      <c r="W1" s="3210" t="s">
        <v>1795</v>
      </c>
      <c r="X1" s="3210"/>
      <c r="Y1" s="3210"/>
      <c r="Z1" s="3210"/>
      <c r="AA1" s="3211" t="s">
        <v>1796</v>
      </c>
      <c r="AB1" s="3211"/>
      <c r="AC1" s="3211"/>
      <c r="AD1" s="3211"/>
      <c r="AE1" s="3210" t="s">
        <v>1797</v>
      </c>
      <c r="AF1" s="3210"/>
      <c r="AG1" s="3210"/>
      <c r="AH1" s="3210"/>
    </row>
    <row r="2" spans="1:35">
      <c r="W2" s="3210"/>
      <c r="X2" s="3210"/>
      <c r="Y2" s="3210"/>
      <c r="Z2" s="3210"/>
      <c r="AA2" s="3210"/>
      <c r="AB2" s="3210"/>
      <c r="AC2" s="3210"/>
      <c r="AD2" s="3210"/>
      <c r="AE2" s="3210"/>
      <c r="AF2" s="3210"/>
      <c r="AG2" s="3210"/>
      <c r="AH2" s="3210"/>
    </row>
    <row r="3" spans="1:35">
      <c r="W3" s="3210"/>
      <c r="X3" s="3210"/>
      <c r="Y3" s="3210"/>
      <c r="Z3" s="3210"/>
      <c r="AA3" s="3210"/>
      <c r="AB3" s="3210"/>
      <c r="AC3" s="3210"/>
      <c r="AD3" s="3210"/>
      <c r="AE3" s="3210"/>
      <c r="AF3" s="3210"/>
      <c r="AG3" s="3210"/>
      <c r="AH3" s="3210"/>
    </row>
    <row r="4" spans="1:35">
      <c r="W4" s="3210"/>
      <c r="X4" s="3210"/>
      <c r="Y4" s="3210"/>
      <c r="Z4" s="3210"/>
      <c r="AA4" s="3210"/>
      <c r="AB4" s="3210"/>
      <c r="AC4" s="3210"/>
      <c r="AD4" s="3210"/>
      <c r="AE4" s="3210"/>
      <c r="AF4" s="3210"/>
      <c r="AG4" s="3210"/>
      <c r="AH4" s="3210"/>
    </row>
    <row r="5" spans="1:35">
      <c r="W5" s="3210"/>
      <c r="X5" s="3210"/>
      <c r="Y5" s="3210"/>
      <c r="Z5" s="3210"/>
      <c r="AA5" s="3210"/>
      <c r="AB5" s="3210"/>
      <c r="AC5" s="3210"/>
      <c r="AD5" s="3210"/>
      <c r="AE5" s="3210"/>
      <c r="AF5" s="3210"/>
      <c r="AG5" s="3210"/>
      <c r="AH5" s="3210"/>
    </row>
    <row r="7" spans="1:35">
      <c r="Z7" s="1138"/>
      <c r="AA7" s="3213" t="s">
        <v>1720</v>
      </c>
      <c r="AB7" s="3213"/>
      <c r="AC7" s="3213"/>
      <c r="AD7" s="3213"/>
      <c r="AE7" s="3213"/>
      <c r="AF7" s="3213"/>
      <c r="AG7" s="3213"/>
      <c r="AH7" s="3213"/>
      <c r="AI7" s="3213"/>
    </row>
    <row r="11" spans="1:35">
      <c r="A11" s="3189" t="str">
        <f>入力シート!D14</f>
        <v>株式会社□□製作所</v>
      </c>
      <c r="B11" s="3214"/>
      <c r="C11" s="3214"/>
      <c r="D11" s="3214"/>
      <c r="E11" s="3214"/>
      <c r="F11" s="3214"/>
      <c r="G11" s="3214"/>
      <c r="H11" s="3214"/>
      <c r="I11" s="3214"/>
      <c r="J11" s="3214"/>
      <c r="K11" s="3214"/>
      <c r="L11" s="3214"/>
      <c r="M11" s="1137" t="s">
        <v>1282</v>
      </c>
    </row>
    <row r="13" spans="1:35">
      <c r="U13" s="3217" t="s">
        <v>1791</v>
      </c>
      <c r="V13" s="3217"/>
      <c r="W13" s="3217"/>
      <c r="Y13" s="3209" t="s">
        <v>1794</v>
      </c>
      <c r="Z13" s="3209"/>
      <c r="AA13" s="3209"/>
      <c r="AB13" s="3209"/>
      <c r="AC13" s="3209"/>
      <c r="AD13" s="3209"/>
      <c r="AE13" s="3209"/>
      <c r="AF13" s="3209"/>
      <c r="AG13" s="3209"/>
      <c r="AH13" s="3209"/>
    </row>
    <row r="14" spans="1:35">
      <c r="U14" s="3217" t="s">
        <v>1792</v>
      </c>
      <c r="V14" s="3217"/>
      <c r="W14" s="3217"/>
      <c r="AH14" s="1366"/>
    </row>
    <row r="15" spans="1:35">
      <c r="U15" s="3217" t="s">
        <v>1793</v>
      </c>
      <c r="V15" s="3217"/>
      <c r="W15" s="3217"/>
      <c r="Y15" s="3209" t="str">
        <f>入力シート!D37</f>
        <v>福岡　花子</v>
      </c>
      <c r="Z15" s="3209"/>
      <c r="AA15" s="3209"/>
      <c r="AB15" s="3209"/>
      <c r="AC15" s="3209"/>
      <c r="AD15" s="3209"/>
      <c r="AE15" s="3209"/>
      <c r="AF15" s="3209"/>
      <c r="AG15" s="3209"/>
    </row>
    <row r="18" spans="1:35">
      <c r="E18" s="3215"/>
      <c r="F18" s="3215"/>
      <c r="G18" s="3215"/>
      <c r="H18" s="3215"/>
      <c r="I18" s="3215"/>
      <c r="J18" s="3215"/>
      <c r="K18" s="3215"/>
      <c r="L18" s="3215"/>
      <c r="M18" s="3215"/>
      <c r="N18" s="3216" t="s">
        <v>1632</v>
      </c>
      <c r="O18" s="3216"/>
      <c r="P18" s="3216"/>
      <c r="Q18" s="3216"/>
      <c r="R18" s="3216"/>
      <c r="S18" s="3216"/>
      <c r="T18" s="3216"/>
      <c r="U18" s="3216"/>
      <c r="V18" s="3216"/>
      <c r="W18" s="3216"/>
      <c r="X18" s="3216"/>
      <c r="Y18" s="3216"/>
    </row>
    <row r="19" spans="1:35">
      <c r="E19" s="3215"/>
      <c r="F19" s="3215"/>
      <c r="G19" s="3215"/>
      <c r="H19" s="3215"/>
      <c r="I19" s="3215"/>
      <c r="J19" s="3215"/>
      <c r="K19" s="3215"/>
      <c r="L19" s="3215"/>
      <c r="M19" s="3215"/>
      <c r="N19" s="3216"/>
      <c r="O19" s="3216"/>
      <c r="P19" s="3216"/>
      <c r="Q19" s="3216"/>
      <c r="R19" s="3216"/>
      <c r="S19" s="3216"/>
      <c r="T19" s="3216"/>
      <c r="U19" s="3216"/>
      <c r="V19" s="3216"/>
      <c r="W19" s="3216"/>
      <c r="X19" s="3216"/>
      <c r="Y19" s="3216"/>
    </row>
    <row r="22" spans="1:35">
      <c r="D22" s="1137" t="s">
        <v>1851</v>
      </c>
    </row>
    <row r="24" spans="1:35">
      <c r="D24" s="1137" t="s">
        <v>1852</v>
      </c>
    </row>
    <row r="27" spans="1:35">
      <c r="A27" s="3209" t="s">
        <v>1633</v>
      </c>
      <c r="B27" s="3209"/>
      <c r="C27" s="3209"/>
      <c r="D27" s="3209"/>
      <c r="E27" s="3209"/>
      <c r="F27" s="3209"/>
      <c r="G27" s="3209"/>
      <c r="H27" s="3209"/>
      <c r="I27" s="3209"/>
      <c r="J27" s="3209"/>
      <c r="K27" s="3209"/>
      <c r="L27" s="3209"/>
      <c r="M27" s="3209"/>
      <c r="N27" s="3209"/>
      <c r="O27" s="3209"/>
      <c r="P27" s="3209"/>
      <c r="Q27" s="3209"/>
      <c r="R27" s="3209"/>
      <c r="S27" s="3209"/>
      <c r="T27" s="3209"/>
      <c r="U27" s="3209"/>
      <c r="V27" s="3209"/>
      <c r="W27" s="3209"/>
      <c r="X27" s="3209"/>
      <c r="Y27" s="3209"/>
      <c r="Z27" s="3209"/>
      <c r="AA27" s="3209"/>
      <c r="AB27" s="3209"/>
      <c r="AC27" s="3209"/>
      <c r="AD27" s="3209"/>
      <c r="AE27" s="3209"/>
      <c r="AF27" s="3209"/>
      <c r="AG27" s="3209"/>
      <c r="AH27" s="3209"/>
      <c r="AI27" s="3209"/>
    </row>
    <row r="30" spans="1:35">
      <c r="D30" s="1137" t="s">
        <v>1634</v>
      </c>
    </row>
    <row r="31" spans="1:35">
      <c r="D31" s="3212"/>
      <c r="E31" s="3212"/>
      <c r="F31" s="3212"/>
      <c r="G31" s="3212"/>
      <c r="H31" s="3212"/>
      <c r="I31" s="3212"/>
      <c r="J31" s="3212"/>
      <c r="K31" s="3212"/>
      <c r="L31" s="3212"/>
      <c r="M31" s="3212"/>
      <c r="N31" s="3212"/>
      <c r="O31" s="3212"/>
      <c r="P31" s="3212"/>
      <c r="Q31" s="3212"/>
      <c r="R31" s="3212"/>
      <c r="S31" s="3212"/>
      <c r="T31" s="3212"/>
      <c r="U31" s="3212"/>
      <c r="V31" s="3212"/>
      <c r="W31" s="3212"/>
      <c r="X31" s="3212"/>
      <c r="Y31" s="3212"/>
      <c r="Z31" s="3212"/>
      <c r="AA31" s="3212"/>
      <c r="AB31" s="3212"/>
      <c r="AC31" s="3212"/>
      <c r="AD31" s="3212"/>
      <c r="AE31" s="3212"/>
      <c r="AF31" s="3212"/>
    </row>
    <row r="32" spans="1:35">
      <c r="D32" s="3212"/>
      <c r="E32" s="3212"/>
      <c r="F32" s="3212"/>
      <c r="G32" s="3212"/>
      <c r="H32" s="3212"/>
      <c r="I32" s="3212"/>
      <c r="J32" s="3212"/>
      <c r="K32" s="3212"/>
      <c r="L32" s="3212"/>
      <c r="M32" s="3212"/>
      <c r="N32" s="3212"/>
      <c r="O32" s="3212"/>
      <c r="P32" s="3212"/>
      <c r="Q32" s="3212"/>
      <c r="R32" s="3212"/>
      <c r="S32" s="3212"/>
      <c r="T32" s="3212"/>
      <c r="U32" s="3212"/>
      <c r="V32" s="3212"/>
      <c r="W32" s="3212"/>
      <c r="X32" s="3212"/>
      <c r="Y32" s="3212"/>
      <c r="Z32" s="3212"/>
      <c r="AA32" s="3212"/>
      <c r="AB32" s="3212"/>
      <c r="AC32" s="3212"/>
      <c r="AD32" s="3212"/>
      <c r="AE32" s="3212"/>
      <c r="AF32" s="3212"/>
    </row>
    <row r="33" spans="4:32">
      <c r="D33" s="1139"/>
    </row>
    <row r="34" spans="4:32">
      <c r="D34" s="1139" t="s">
        <v>1635</v>
      </c>
    </row>
    <row r="35" spans="4:32">
      <c r="D35" s="3212"/>
      <c r="E35" s="3212"/>
      <c r="F35" s="3212"/>
      <c r="G35" s="3212"/>
      <c r="H35" s="3212"/>
      <c r="I35" s="3212"/>
      <c r="J35" s="3212"/>
      <c r="K35" s="3212"/>
      <c r="L35" s="3212"/>
      <c r="M35" s="3212"/>
      <c r="N35" s="3212"/>
      <c r="O35" s="3212"/>
      <c r="P35" s="3212"/>
      <c r="Q35" s="3212"/>
      <c r="R35" s="3212"/>
      <c r="S35" s="3212"/>
      <c r="T35" s="3212"/>
      <c r="U35" s="3212"/>
      <c r="V35" s="3212"/>
      <c r="W35" s="3212"/>
      <c r="X35" s="3212"/>
      <c r="Y35" s="3212"/>
      <c r="Z35" s="3212"/>
      <c r="AA35" s="3212"/>
      <c r="AB35" s="3212"/>
      <c r="AC35" s="3212"/>
      <c r="AD35" s="3212"/>
      <c r="AE35" s="3212"/>
      <c r="AF35" s="3212"/>
    </row>
    <row r="36" spans="4:32">
      <c r="D36" s="3212"/>
      <c r="E36" s="3212"/>
      <c r="F36" s="3212"/>
      <c r="G36" s="3212"/>
      <c r="H36" s="3212"/>
      <c r="I36" s="3212"/>
      <c r="J36" s="3212"/>
      <c r="K36" s="3212"/>
      <c r="L36" s="3212"/>
      <c r="M36" s="3212"/>
      <c r="N36" s="3212"/>
      <c r="O36" s="3212"/>
      <c r="P36" s="3212"/>
      <c r="Q36" s="3212"/>
      <c r="R36" s="3212"/>
      <c r="S36" s="3212"/>
      <c r="T36" s="3212"/>
      <c r="U36" s="3212"/>
      <c r="V36" s="3212"/>
      <c r="W36" s="3212"/>
      <c r="X36" s="3212"/>
      <c r="Y36" s="3212"/>
      <c r="Z36" s="3212"/>
      <c r="AA36" s="3212"/>
      <c r="AB36" s="3212"/>
      <c r="AC36" s="3212"/>
      <c r="AD36" s="3212"/>
      <c r="AE36" s="3212"/>
      <c r="AF36" s="3212"/>
    </row>
    <row r="37" spans="4:32">
      <c r="D37" s="1139"/>
    </row>
    <row r="38" spans="4:32">
      <c r="D38" s="1139" t="s">
        <v>1636</v>
      </c>
      <c r="J38" s="1137" t="s">
        <v>1637</v>
      </c>
      <c r="K38" s="3213"/>
      <c r="L38" s="3213"/>
      <c r="M38" s="3213"/>
      <c r="N38" s="3213"/>
      <c r="O38" s="3213"/>
      <c r="P38" s="3213"/>
      <c r="Q38" s="3213"/>
      <c r="R38" s="3213"/>
      <c r="S38" s="3213"/>
    </row>
    <row r="39" spans="4:32">
      <c r="D39" s="1139"/>
      <c r="J39" s="1137" t="s">
        <v>1638</v>
      </c>
      <c r="K39" s="3213"/>
      <c r="L39" s="3213"/>
      <c r="M39" s="3213"/>
      <c r="N39" s="3213"/>
      <c r="O39" s="3213"/>
      <c r="P39" s="3213"/>
      <c r="Q39" s="3213"/>
      <c r="R39" s="3213"/>
      <c r="S39" s="3213"/>
    </row>
    <row r="40" spans="4:32">
      <c r="D40" s="1139"/>
    </row>
    <row r="41" spans="4:32">
      <c r="D41" s="1139" t="s">
        <v>1639</v>
      </c>
    </row>
    <row r="42" spans="4:32">
      <c r="D42" s="3212"/>
      <c r="E42" s="3212"/>
      <c r="F42" s="3212"/>
      <c r="G42" s="3212"/>
      <c r="H42" s="3212"/>
      <c r="I42" s="3212"/>
      <c r="J42" s="3212"/>
      <c r="K42" s="3212"/>
      <c r="L42" s="3212"/>
      <c r="M42" s="3212"/>
      <c r="N42" s="3212"/>
      <c r="O42" s="3212"/>
      <c r="P42" s="3212"/>
      <c r="Q42" s="3212"/>
      <c r="R42" s="3212"/>
      <c r="S42" s="3212"/>
      <c r="T42" s="3212"/>
      <c r="U42" s="3212"/>
      <c r="V42" s="3212"/>
      <c r="W42" s="3212"/>
      <c r="X42" s="3212"/>
      <c r="Y42" s="3212"/>
      <c r="Z42" s="3212"/>
      <c r="AA42" s="3212"/>
      <c r="AB42" s="3212"/>
      <c r="AC42" s="3212"/>
      <c r="AD42" s="3212"/>
      <c r="AE42" s="3212"/>
      <c r="AF42" s="3212"/>
    </row>
    <row r="43" spans="4:32">
      <c r="D43" s="3212"/>
      <c r="E43" s="3212"/>
      <c r="F43" s="3212"/>
      <c r="G43" s="3212"/>
      <c r="H43" s="3212"/>
      <c r="I43" s="3212"/>
      <c r="J43" s="3212"/>
      <c r="K43" s="3212"/>
      <c r="L43" s="3212"/>
      <c r="M43" s="3212"/>
      <c r="N43" s="3212"/>
      <c r="O43" s="3212"/>
      <c r="P43" s="3212"/>
      <c r="Q43" s="3212"/>
      <c r="R43" s="3212"/>
      <c r="S43" s="3212"/>
      <c r="T43" s="3212"/>
      <c r="U43" s="3212"/>
      <c r="V43" s="3212"/>
      <c r="W43" s="3212"/>
      <c r="X43" s="3212"/>
      <c r="Y43" s="3212"/>
      <c r="Z43" s="3212"/>
      <c r="AA43" s="3212"/>
      <c r="AB43" s="3212"/>
      <c r="AC43" s="3212"/>
      <c r="AD43" s="3212"/>
      <c r="AE43" s="3212"/>
      <c r="AF43" s="3212"/>
    </row>
    <row r="44" spans="4:32">
      <c r="D44" s="1139"/>
    </row>
    <row r="45" spans="4:32">
      <c r="D45" s="1139" t="s">
        <v>1640</v>
      </c>
    </row>
    <row r="46" spans="4:32">
      <c r="D46" s="3212"/>
      <c r="E46" s="3212"/>
      <c r="F46" s="3212"/>
      <c r="G46" s="3212"/>
      <c r="H46" s="3212"/>
      <c r="I46" s="3212"/>
      <c r="J46" s="3212"/>
      <c r="K46" s="3212"/>
      <c r="L46" s="3212"/>
      <c r="M46" s="3212"/>
      <c r="N46" s="3212"/>
      <c r="O46" s="3212"/>
      <c r="P46" s="3212"/>
      <c r="Q46" s="3212"/>
      <c r="R46" s="3212"/>
      <c r="S46" s="3212"/>
      <c r="T46" s="3212"/>
      <c r="U46" s="3212"/>
      <c r="V46" s="3212"/>
      <c r="W46" s="3212"/>
      <c r="X46" s="3212"/>
      <c r="Y46" s="3212"/>
      <c r="Z46" s="3212"/>
      <c r="AA46" s="3212"/>
      <c r="AB46" s="3212"/>
      <c r="AC46" s="3212"/>
      <c r="AD46" s="3212"/>
      <c r="AE46" s="3212"/>
      <c r="AF46" s="3212"/>
    </row>
    <row r="47" spans="4:32">
      <c r="D47" s="3212"/>
      <c r="E47" s="3212"/>
      <c r="F47" s="3212"/>
      <c r="G47" s="3212"/>
      <c r="H47" s="3212"/>
      <c r="I47" s="3212"/>
      <c r="J47" s="3212"/>
      <c r="K47" s="3212"/>
      <c r="L47" s="3212"/>
      <c r="M47" s="3212"/>
      <c r="N47" s="3212"/>
      <c r="O47" s="3212"/>
      <c r="P47" s="3212"/>
      <c r="Q47" s="3212"/>
      <c r="R47" s="3212"/>
      <c r="S47" s="3212"/>
      <c r="T47" s="3212"/>
      <c r="U47" s="3212"/>
      <c r="V47" s="3212"/>
      <c r="W47" s="3212"/>
      <c r="X47" s="3212"/>
      <c r="Y47" s="3212"/>
      <c r="Z47" s="3212"/>
      <c r="AA47" s="3212"/>
      <c r="AB47" s="3212"/>
      <c r="AC47" s="3212"/>
      <c r="AD47" s="3212"/>
      <c r="AE47" s="3212"/>
      <c r="AF47" s="3212"/>
    </row>
    <row r="49" spans="1:35">
      <c r="A49" s="1140"/>
      <c r="B49" s="1141"/>
      <c r="C49" s="1141"/>
      <c r="D49" s="1141"/>
      <c r="E49" s="1141"/>
      <c r="F49" s="1141"/>
      <c r="G49" s="1141"/>
      <c r="H49" s="1141"/>
      <c r="I49" s="1141"/>
      <c r="J49" s="1141"/>
      <c r="K49" s="1141"/>
      <c r="L49" s="1141"/>
      <c r="M49" s="1141"/>
      <c r="N49" s="1141"/>
      <c r="O49" s="1141"/>
      <c r="P49" s="1141"/>
      <c r="Q49" s="1141"/>
      <c r="R49" s="1141"/>
      <c r="S49" s="1141"/>
      <c r="T49" s="1141"/>
      <c r="U49" s="1141"/>
      <c r="V49" s="1141"/>
      <c r="W49" s="1141"/>
      <c r="X49" s="1141"/>
      <c r="Y49" s="1141"/>
      <c r="Z49" s="1141"/>
      <c r="AA49" s="1141"/>
      <c r="AB49" s="1141"/>
      <c r="AC49" s="1141"/>
      <c r="AD49" s="1141"/>
      <c r="AE49" s="1141"/>
      <c r="AF49" s="1141"/>
      <c r="AG49" s="1141"/>
      <c r="AH49" s="1141"/>
      <c r="AI49" s="1141"/>
    </row>
    <row r="51" spans="1:35">
      <c r="D51" s="1137" t="s">
        <v>1798</v>
      </c>
      <c r="W51" s="1137" t="s">
        <v>1801</v>
      </c>
    </row>
    <row r="53" spans="1:35">
      <c r="U53" s="3209" t="s">
        <v>1875</v>
      </c>
      <c r="V53" s="3209"/>
      <c r="W53" s="3209"/>
      <c r="Y53" s="3209" t="str">
        <f>A11</f>
        <v>株式会社□□製作所</v>
      </c>
      <c r="Z53" s="3209"/>
      <c r="AA53" s="3209"/>
      <c r="AB53" s="3209"/>
      <c r="AC53" s="3209"/>
      <c r="AD53" s="3209"/>
      <c r="AE53" s="3209"/>
      <c r="AF53" s="3209"/>
      <c r="AG53" s="3209"/>
      <c r="AH53" s="3209"/>
    </row>
    <row r="54" spans="1:35">
      <c r="U54" s="1137" t="s">
        <v>1799</v>
      </c>
    </row>
    <row r="55" spans="1:35">
      <c r="U55" s="3209" t="s">
        <v>1793</v>
      </c>
      <c r="V55" s="3209"/>
      <c r="W55" s="3209"/>
      <c r="Y55" s="3209" t="str">
        <f>IF(入力シート!$B$19="〇",入力シート!$D$19,IF(入力シート!$B$28="〇",入力シート!$D$28,""))</f>
        <v>福岡　次郎</v>
      </c>
      <c r="Z55" s="3209"/>
      <c r="AA55" s="3209"/>
      <c r="AB55" s="3209"/>
      <c r="AC55" s="3209"/>
      <c r="AD55" s="3209"/>
      <c r="AE55" s="3209"/>
      <c r="AG55" s="3209" t="s">
        <v>1800</v>
      </c>
      <c r="AH55" s="3209"/>
    </row>
  </sheetData>
  <mergeCells count="27">
    <mergeCell ref="AA7:AI7"/>
    <mergeCell ref="A11:L11"/>
    <mergeCell ref="E18:M19"/>
    <mergeCell ref="N18:Y19"/>
    <mergeCell ref="U13:W13"/>
    <mergeCell ref="U14:W14"/>
    <mergeCell ref="U15:W15"/>
    <mergeCell ref="Y15:AG15"/>
    <mergeCell ref="Y13:AH13"/>
    <mergeCell ref="D42:AF43"/>
    <mergeCell ref="D46:AF47"/>
    <mergeCell ref="A27:AI27"/>
    <mergeCell ref="D31:AF32"/>
    <mergeCell ref="D35:AF36"/>
    <mergeCell ref="K38:S38"/>
    <mergeCell ref="K39:S39"/>
    <mergeCell ref="W2:Z5"/>
    <mergeCell ref="AA2:AD5"/>
    <mergeCell ref="AE2:AH5"/>
    <mergeCell ref="W1:Z1"/>
    <mergeCell ref="AA1:AD1"/>
    <mergeCell ref="AE1:AH1"/>
    <mergeCell ref="U53:W53"/>
    <mergeCell ref="U55:W55"/>
    <mergeCell ref="Y53:AH53"/>
    <mergeCell ref="Y55:AE55"/>
    <mergeCell ref="AG55:AH55"/>
  </mergeCells>
  <phoneticPr fontId="13"/>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7"/>
  <sheetViews>
    <sheetView view="pageBreakPreview" zoomScale="80" zoomScaleNormal="100" zoomScaleSheetLayoutView="80" workbookViewId="0">
      <selection activeCell="AL27" sqref="AL27"/>
    </sheetView>
  </sheetViews>
  <sheetFormatPr defaultRowHeight="13.5"/>
  <cols>
    <col min="1" max="163" width="3.625" style="1344" customWidth="1"/>
    <col min="164" max="256" width="9" style="1344"/>
    <col min="257" max="419" width="3.625" style="1344" customWidth="1"/>
    <col min="420" max="512" width="9" style="1344"/>
    <col min="513" max="675" width="3.625" style="1344" customWidth="1"/>
    <col min="676" max="768" width="9" style="1344"/>
    <col min="769" max="931" width="3.625" style="1344" customWidth="1"/>
    <col min="932" max="1024" width="9" style="1344"/>
    <col min="1025" max="1187" width="3.625" style="1344" customWidth="1"/>
    <col min="1188" max="1280" width="9" style="1344"/>
    <col min="1281" max="1443" width="3.625" style="1344" customWidth="1"/>
    <col min="1444" max="1536" width="9" style="1344"/>
    <col min="1537" max="1699" width="3.625" style="1344" customWidth="1"/>
    <col min="1700" max="1792" width="9" style="1344"/>
    <col min="1793" max="1955" width="3.625" style="1344" customWidth="1"/>
    <col min="1956" max="2048" width="9" style="1344"/>
    <col min="2049" max="2211" width="3.625" style="1344" customWidth="1"/>
    <col min="2212" max="2304" width="9" style="1344"/>
    <col min="2305" max="2467" width="3.625" style="1344" customWidth="1"/>
    <col min="2468" max="2560" width="9" style="1344"/>
    <col min="2561" max="2723" width="3.625" style="1344" customWidth="1"/>
    <col min="2724" max="2816" width="9" style="1344"/>
    <col min="2817" max="2979" width="3.625" style="1344" customWidth="1"/>
    <col min="2980" max="3072" width="9" style="1344"/>
    <col min="3073" max="3235" width="3.625" style="1344" customWidth="1"/>
    <col min="3236" max="3328" width="9" style="1344"/>
    <col min="3329" max="3491" width="3.625" style="1344" customWidth="1"/>
    <col min="3492" max="3584" width="9" style="1344"/>
    <col min="3585" max="3747" width="3.625" style="1344" customWidth="1"/>
    <col min="3748" max="3840" width="9" style="1344"/>
    <col min="3841" max="4003" width="3.625" style="1344" customWidth="1"/>
    <col min="4004" max="4096" width="9" style="1344"/>
    <col min="4097" max="4259" width="3.625" style="1344" customWidth="1"/>
    <col min="4260" max="4352" width="9" style="1344"/>
    <col min="4353" max="4515" width="3.625" style="1344" customWidth="1"/>
    <col min="4516" max="4608" width="9" style="1344"/>
    <col min="4609" max="4771" width="3.625" style="1344" customWidth="1"/>
    <col min="4772" max="4864" width="9" style="1344"/>
    <col min="4865" max="5027" width="3.625" style="1344" customWidth="1"/>
    <col min="5028" max="5120" width="9" style="1344"/>
    <col min="5121" max="5283" width="3.625" style="1344" customWidth="1"/>
    <col min="5284" max="5376" width="9" style="1344"/>
    <col min="5377" max="5539" width="3.625" style="1344" customWidth="1"/>
    <col min="5540" max="5632" width="9" style="1344"/>
    <col min="5633" max="5795" width="3.625" style="1344" customWidth="1"/>
    <col min="5796" max="5888" width="9" style="1344"/>
    <col min="5889" max="6051" width="3.625" style="1344" customWidth="1"/>
    <col min="6052" max="6144" width="9" style="1344"/>
    <col min="6145" max="6307" width="3.625" style="1344" customWidth="1"/>
    <col min="6308" max="6400" width="9" style="1344"/>
    <col min="6401" max="6563" width="3.625" style="1344" customWidth="1"/>
    <col min="6564" max="6656" width="9" style="1344"/>
    <col min="6657" max="6819" width="3.625" style="1344" customWidth="1"/>
    <col min="6820" max="6912" width="9" style="1344"/>
    <col min="6913" max="7075" width="3.625" style="1344" customWidth="1"/>
    <col min="7076" max="7168" width="9" style="1344"/>
    <col min="7169" max="7331" width="3.625" style="1344" customWidth="1"/>
    <col min="7332" max="7424" width="9" style="1344"/>
    <col min="7425" max="7587" width="3.625" style="1344" customWidth="1"/>
    <col min="7588" max="7680" width="9" style="1344"/>
    <col min="7681" max="7843" width="3.625" style="1344" customWidth="1"/>
    <col min="7844" max="7936" width="9" style="1344"/>
    <col min="7937" max="8099" width="3.625" style="1344" customWidth="1"/>
    <col min="8100" max="8192" width="9" style="1344"/>
    <col min="8193" max="8355" width="3.625" style="1344" customWidth="1"/>
    <col min="8356" max="8448" width="9" style="1344"/>
    <col min="8449" max="8611" width="3.625" style="1344" customWidth="1"/>
    <col min="8612" max="8704" width="9" style="1344"/>
    <col min="8705" max="8867" width="3.625" style="1344" customWidth="1"/>
    <col min="8868" max="8960" width="9" style="1344"/>
    <col min="8961" max="9123" width="3.625" style="1344" customWidth="1"/>
    <col min="9124" max="9216" width="9" style="1344"/>
    <col min="9217" max="9379" width="3.625" style="1344" customWidth="1"/>
    <col min="9380" max="9472" width="9" style="1344"/>
    <col min="9473" max="9635" width="3.625" style="1344" customWidth="1"/>
    <col min="9636" max="9728" width="9" style="1344"/>
    <col min="9729" max="9891" width="3.625" style="1344" customWidth="1"/>
    <col min="9892" max="9984" width="9" style="1344"/>
    <col min="9985" max="10147" width="3.625" style="1344" customWidth="1"/>
    <col min="10148" max="10240" width="9" style="1344"/>
    <col min="10241" max="10403" width="3.625" style="1344" customWidth="1"/>
    <col min="10404" max="10496" width="9" style="1344"/>
    <col min="10497" max="10659" width="3.625" style="1344" customWidth="1"/>
    <col min="10660" max="10752" width="9" style="1344"/>
    <col min="10753" max="10915" width="3.625" style="1344" customWidth="1"/>
    <col min="10916" max="11008" width="9" style="1344"/>
    <col min="11009" max="11171" width="3.625" style="1344" customWidth="1"/>
    <col min="11172" max="11264" width="9" style="1344"/>
    <col min="11265" max="11427" width="3.625" style="1344" customWidth="1"/>
    <col min="11428" max="11520" width="9" style="1344"/>
    <col min="11521" max="11683" width="3.625" style="1344" customWidth="1"/>
    <col min="11684" max="11776" width="9" style="1344"/>
    <col min="11777" max="11939" width="3.625" style="1344" customWidth="1"/>
    <col min="11940" max="12032" width="9" style="1344"/>
    <col min="12033" max="12195" width="3.625" style="1344" customWidth="1"/>
    <col min="12196" max="12288" width="9" style="1344"/>
    <col min="12289" max="12451" width="3.625" style="1344" customWidth="1"/>
    <col min="12452" max="12544" width="9" style="1344"/>
    <col min="12545" max="12707" width="3.625" style="1344" customWidth="1"/>
    <col min="12708" max="12800" width="9" style="1344"/>
    <col min="12801" max="12963" width="3.625" style="1344" customWidth="1"/>
    <col min="12964" max="13056" width="9" style="1344"/>
    <col min="13057" max="13219" width="3.625" style="1344" customWidth="1"/>
    <col min="13220" max="13312" width="9" style="1344"/>
    <col min="13313" max="13475" width="3.625" style="1344" customWidth="1"/>
    <col min="13476" max="13568" width="9" style="1344"/>
    <col min="13569" max="13731" width="3.625" style="1344" customWidth="1"/>
    <col min="13732" max="13824" width="9" style="1344"/>
    <col min="13825" max="13987" width="3.625" style="1344" customWidth="1"/>
    <col min="13988" max="14080" width="9" style="1344"/>
    <col min="14081" max="14243" width="3.625" style="1344" customWidth="1"/>
    <col min="14244" max="14336" width="9" style="1344"/>
    <col min="14337" max="14499" width="3.625" style="1344" customWidth="1"/>
    <col min="14500" max="14592" width="9" style="1344"/>
    <col min="14593" max="14755" width="3.625" style="1344" customWidth="1"/>
    <col min="14756" max="14848" width="9" style="1344"/>
    <col min="14849" max="15011" width="3.625" style="1344" customWidth="1"/>
    <col min="15012" max="15104" width="9" style="1344"/>
    <col min="15105" max="15267" width="3.625" style="1344" customWidth="1"/>
    <col min="15268" max="15360" width="9" style="1344"/>
    <col min="15361" max="15523" width="3.625" style="1344" customWidth="1"/>
    <col min="15524" max="15616" width="9" style="1344"/>
    <col min="15617" max="15779" width="3.625" style="1344" customWidth="1"/>
    <col min="15780" max="15872" width="9" style="1344"/>
    <col min="15873" max="16035" width="3.625" style="1344" customWidth="1"/>
    <col min="16036" max="16128" width="9" style="1344"/>
    <col min="16129" max="16291" width="3.625" style="1344" customWidth="1"/>
    <col min="16292" max="16384" width="9" style="1344"/>
  </cols>
  <sheetData>
    <row r="1" spans="1:30">
      <c r="A1" s="1342" t="s">
        <v>1758</v>
      </c>
      <c r="B1" s="1343"/>
      <c r="C1" s="1343"/>
      <c r="D1" s="1343"/>
      <c r="E1" s="1343"/>
      <c r="F1" s="1343"/>
      <c r="G1" s="1343"/>
      <c r="H1" s="1343"/>
      <c r="I1" s="1343"/>
      <c r="J1" s="1343"/>
      <c r="K1" s="1343"/>
      <c r="L1" s="1343"/>
      <c r="M1" s="1343"/>
      <c r="N1" s="1343"/>
      <c r="O1" s="1343"/>
      <c r="P1" s="1343"/>
      <c r="Q1" s="1343"/>
      <c r="R1" s="1343"/>
      <c r="S1" s="1343"/>
      <c r="T1" s="1343"/>
      <c r="U1" s="1343"/>
      <c r="V1" s="1343"/>
      <c r="W1" s="1343"/>
      <c r="X1" s="1343"/>
    </row>
    <row r="2" spans="1:30" ht="30" customHeight="1" thickBot="1">
      <c r="A2" s="3278" t="s">
        <v>1759</v>
      </c>
      <c r="B2" s="3278"/>
      <c r="C2" s="3278"/>
      <c r="D2" s="3278"/>
      <c r="E2" s="3278"/>
      <c r="F2" s="3278"/>
      <c r="G2" s="3278"/>
      <c r="H2" s="3278"/>
      <c r="I2" s="3278"/>
      <c r="J2" s="3278"/>
      <c r="K2" s="3278"/>
      <c r="L2" s="3278"/>
      <c r="M2" s="3278"/>
      <c r="N2" s="3278"/>
      <c r="O2" s="3278"/>
      <c r="P2" s="3278"/>
      <c r="Q2" s="3278"/>
      <c r="R2" s="3278"/>
      <c r="S2" s="3278"/>
      <c r="T2" s="3278"/>
      <c r="U2" s="3278"/>
      <c r="V2" s="3278"/>
      <c r="W2" s="3278"/>
      <c r="X2" s="3278"/>
    </row>
    <row r="3" spans="1:30" ht="26.1" customHeight="1">
      <c r="A3" s="3279" t="s">
        <v>1760</v>
      </c>
      <c r="B3" s="3230"/>
      <c r="C3" s="3230"/>
      <c r="D3" s="3231"/>
      <c r="E3" s="3280" t="s">
        <v>1761</v>
      </c>
      <c r="F3" s="3281"/>
      <c r="G3" s="3281"/>
      <c r="H3" s="3281" t="s">
        <v>1762</v>
      </c>
      <c r="I3" s="3282"/>
      <c r="J3" s="3283"/>
      <c r="K3" s="3284" t="s">
        <v>1763</v>
      </c>
      <c r="L3" s="3230"/>
      <c r="M3" s="3235"/>
      <c r="N3" s="3285"/>
      <c r="O3" s="3286"/>
      <c r="P3" s="3286"/>
      <c r="Q3" s="3286"/>
      <c r="R3" s="3286"/>
      <c r="S3" s="3286"/>
      <c r="T3" s="3286"/>
      <c r="U3" s="3286"/>
      <c r="V3" s="3286"/>
      <c r="W3" s="3286"/>
      <c r="X3" s="3287"/>
    </row>
    <row r="4" spans="1:30" s="1345" customFormat="1" ht="26.1" customHeight="1">
      <c r="A4" s="3236" t="s">
        <v>1764</v>
      </c>
      <c r="B4" s="3219"/>
      <c r="C4" s="3219"/>
      <c r="D4" s="3220"/>
      <c r="E4" s="3266" t="s">
        <v>1765</v>
      </c>
      <c r="F4" s="3267"/>
      <c r="G4" s="3267"/>
      <c r="H4" s="3267"/>
      <c r="I4" s="3267"/>
      <c r="J4" s="3267"/>
      <c r="K4" s="3267"/>
      <c r="L4" s="3267"/>
      <c r="M4" s="3267"/>
      <c r="N4" s="3267"/>
      <c r="O4" s="3267"/>
      <c r="P4" s="3267"/>
      <c r="Q4" s="3267"/>
      <c r="R4" s="3267"/>
      <c r="S4" s="3267"/>
      <c r="T4" s="3267"/>
      <c r="U4" s="3267"/>
      <c r="V4" s="3267"/>
      <c r="W4" s="3267"/>
      <c r="X4" s="3268"/>
    </row>
    <row r="5" spans="1:30" s="1345" customFormat="1" ht="26.1" customHeight="1">
      <c r="A5" s="3236"/>
      <c r="B5" s="3219"/>
      <c r="C5" s="3219"/>
      <c r="D5" s="3220"/>
      <c r="E5" s="3269" t="s">
        <v>1766</v>
      </c>
      <c r="F5" s="3269"/>
      <c r="G5" s="3269"/>
      <c r="H5" s="1346" t="s">
        <v>1371</v>
      </c>
      <c r="I5" s="3270"/>
      <c r="J5" s="3270"/>
      <c r="K5" s="3270"/>
      <c r="L5" s="3270"/>
      <c r="M5" s="3270"/>
      <c r="N5" s="3270"/>
      <c r="O5" s="3270"/>
      <c r="P5" s="3270"/>
      <c r="Q5" s="3270"/>
      <c r="R5" s="3270"/>
      <c r="S5" s="3270"/>
      <c r="T5" s="3270"/>
      <c r="U5" s="3270"/>
      <c r="V5" s="3270"/>
      <c r="W5" s="3270"/>
      <c r="X5" s="1347" t="s">
        <v>1767</v>
      </c>
    </row>
    <row r="6" spans="1:30" s="1345" customFormat="1" ht="26.1" customHeight="1" thickBot="1">
      <c r="A6" s="3271" t="s">
        <v>1768</v>
      </c>
      <c r="B6" s="3250"/>
      <c r="C6" s="3250"/>
      <c r="D6" s="3272"/>
      <c r="E6" s="3273" t="str">
        <f>入力シート!D6&amp;"   "&amp;入力シート!D7</f>
        <v>○○流域下水道事業   ☆☆機械設備工事</v>
      </c>
      <c r="F6" s="3274"/>
      <c r="G6" s="3274"/>
      <c r="H6" s="3274"/>
      <c r="I6" s="3274"/>
      <c r="J6" s="3274"/>
      <c r="K6" s="3274"/>
      <c r="L6" s="3274"/>
      <c r="M6" s="3274"/>
      <c r="N6" s="3274"/>
      <c r="O6" s="3274"/>
      <c r="P6" s="3274"/>
      <c r="Q6" s="3274"/>
      <c r="R6" s="3274"/>
      <c r="S6" s="3274"/>
      <c r="T6" s="3274"/>
      <c r="U6" s="3274"/>
      <c r="V6" s="3274"/>
      <c r="W6" s="3274"/>
      <c r="X6" s="3275"/>
    </row>
    <row r="7" spans="1:30" s="1345" customFormat="1">
      <c r="A7" s="1348"/>
      <c r="B7" s="1349" t="s">
        <v>1769</v>
      </c>
      <c r="C7" s="1349"/>
      <c r="D7" s="1349"/>
      <c r="E7" s="1349"/>
      <c r="F7" s="1349"/>
      <c r="G7" s="1349"/>
      <c r="H7" s="1349"/>
      <c r="I7" s="1349"/>
      <c r="J7" s="1349"/>
      <c r="K7" s="1349"/>
      <c r="L7" s="1349"/>
      <c r="M7" s="1349"/>
      <c r="N7" s="1349"/>
      <c r="O7" s="1349"/>
      <c r="P7" s="1349"/>
      <c r="Q7" s="1349"/>
      <c r="R7" s="1349"/>
      <c r="S7" s="1349"/>
      <c r="T7" s="1349"/>
      <c r="U7" s="1349"/>
      <c r="V7" s="1349"/>
      <c r="W7" s="1349"/>
      <c r="X7" s="1350"/>
    </row>
    <row r="8" spans="1:30" s="1345" customFormat="1">
      <c r="A8" s="1351"/>
      <c r="B8" s="3276"/>
      <c r="C8" s="3276"/>
      <c r="D8" s="3276"/>
      <c r="E8" s="3276"/>
      <c r="F8" s="3276"/>
      <c r="G8" s="3276"/>
      <c r="H8" s="3276"/>
      <c r="I8" s="3276"/>
      <c r="J8" s="3276"/>
      <c r="K8" s="3276"/>
      <c r="L8" s="3276"/>
      <c r="M8" s="3276"/>
      <c r="N8" s="3276"/>
      <c r="O8" s="3276"/>
      <c r="P8" s="3276"/>
      <c r="Q8" s="3276"/>
      <c r="R8" s="3276"/>
      <c r="S8" s="3276"/>
      <c r="T8" s="3276"/>
      <c r="U8" s="3276"/>
      <c r="V8" s="3276"/>
      <c r="W8" s="3276"/>
      <c r="X8" s="1352"/>
    </row>
    <row r="9" spans="1:30" s="1345" customFormat="1">
      <c r="A9" s="1351"/>
      <c r="B9" s="3276"/>
      <c r="C9" s="3276"/>
      <c r="D9" s="3276"/>
      <c r="E9" s="3276"/>
      <c r="F9" s="3276"/>
      <c r="G9" s="3276"/>
      <c r="H9" s="3276"/>
      <c r="I9" s="3276"/>
      <c r="J9" s="3276"/>
      <c r="K9" s="3276"/>
      <c r="L9" s="3276"/>
      <c r="M9" s="3276"/>
      <c r="N9" s="3276"/>
      <c r="O9" s="3276"/>
      <c r="P9" s="3276"/>
      <c r="Q9" s="3276"/>
      <c r="R9" s="3276"/>
      <c r="S9" s="3276"/>
      <c r="T9" s="3276"/>
      <c r="U9" s="3276"/>
      <c r="V9" s="3276"/>
      <c r="W9" s="3276"/>
      <c r="X9" s="1352"/>
    </row>
    <row r="10" spans="1:30" s="1345" customFormat="1">
      <c r="A10" s="1351"/>
      <c r="B10" s="3276"/>
      <c r="C10" s="3276"/>
      <c r="D10" s="3276"/>
      <c r="E10" s="3276"/>
      <c r="F10" s="3276"/>
      <c r="G10" s="3276"/>
      <c r="H10" s="3276"/>
      <c r="I10" s="3276"/>
      <c r="J10" s="3276"/>
      <c r="K10" s="3276"/>
      <c r="L10" s="3276"/>
      <c r="M10" s="3276"/>
      <c r="N10" s="3276"/>
      <c r="O10" s="3276"/>
      <c r="P10" s="3276"/>
      <c r="Q10" s="3276"/>
      <c r="R10" s="3276"/>
      <c r="S10" s="3276"/>
      <c r="T10" s="3276"/>
      <c r="U10" s="3276"/>
      <c r="V10" s="3276"/>
      <c r="W10" s="3276"/>
      <c r="X10" s="1352"/>
    </row>
    <row r="11" spans="1:30" s="1345" customFormat="1">
      <c r="A11" s="1351"/>
      <c r="B11" s="3276"/>
      <c r="C11" s="3276"/>
      <c r="D11" s="3276"/>
      <c r="E11" s="3276"/>
      <c r="F11" s="3276"/>
      <c r="G11" s="3276"/>
      <c r="H11" s="3276"/>
      <c r="I11" s="3276"/>
      <c r="J11" s="3276"/>
      <c r="K11" s="3276"/>
      <c r="L11" s="3276"/>
      <c r="M11" s="3276"/>
      <c r="N11" s="3276"/>
      <c r="O11" s="3276"/>
      <c r="P11" s="3276"/>
      <c r="Q11" s="3276"/>
      <c r="R11" s="3276"/>
      <c r="S11" s="3276"/>
      <c r="T11" s="3276"/>
      <c r="U11" s="3276"/>
      <c r="V11" s="3276"/>
      <c r="W11" s="3276"/>
      <c r="X11" s="1352"/>
    </row>
    <row r="12" spans="1:30" s="1345" customFormat="1">
      <c r="A12" s="1351"/>
      <c r="B12" s="3276"/>
      <c r="C12" s="3276"/>
      <c r="D12" s="3276"/>
      <c r="E12" s="3276"/>
      <c r="F12" s="3276"/>
      <c r="G12" s="3276"/>
      <c r="H12" s="3276"/>
      <c r="I12" s="3276"/>
      <c r="J12" s="3276"/>
      <c r="K12" s="3276"/>
      <c r="L12" s="3276"/>
      <c r="M12" s="3276"/>
      <c r="N12" s="3276"/>
      <c r="O12" s="3276"/>
      <c r="P12" s="3276"/>
      <c r="Q12" s="3276"/>
      <c r="R12" s="3276"/>
      <c r="S12" s="3276"/>
      <c r="T12" s="3276"/>
      <c r="U12" s="3276"/>
      <c r="V12" s="3276"/>
      <c r="W12" s="3276"/>
      <c r="X12" s="1352"/>
    </row>
    <row r="13" spans="1:30" s="1345" customFormat="1">
      <c r="A13" s="1351"/>
      <c r="B13" s="3276"/>
      <c r="C13" s="3276"/>
      <c r="D13" s="3276"/>
      <c r="E13" s="3276"/>
      <c r="F13" s="3276"/>
      <c r="G13" s="3276"/>
      <c r="H13" s="3276"/>
      <c r="I13" s="3276"/>
      <c r="J13" s="3276"/>
      <c r="K13" s="3276"/>
      <c r="L13" s="3276"/>
      <c r="M13" s="3276"/>
      <c r="N13" s="3276"/>
      <c r="O13" s="3276"/>
      <c r="P13" s="3276"/>
      <c r="Q13" s="3276"/>
      <c r="R13" s="3276"/>
      <c r="S13" s="3276"/>
      <c r="T13" s="3276"/>
      <c r="U13" s="3276"/>
      <c r="V13" s="3276"/>
      <c r="W13" s="3276"/>
      <c r="X13" s="1352"/>
      <c r="AD13" s="1365"/>
    </row>
    <row r="14" spans="1:30" s="1345" customFormat="1">
      <c r="A14" s="1351"/>
      <c r="B14" s="3276"/>
      <c r="C14" s="3276"/>
      <c r="D14" s="3276"/>
      <c r="E14" s="3276"/>
      <c r="F14" s="3276"/>
      <c r="G14" s="3276"/>
      <c r="H14" s="3276"/>
      <c r="I14" s="3276"/>
      <c r="J14" s="3276"/>
      <c r="K14" s="3276"/>
      <c r="L14" s="3276"/>
      <c r="M14" s="3276"/>
      <c r="N14" s="3276"/>
      <c r="O14" s="3276"/>
      <c r="P14" s="3276"/>
      <c r="Q14" s="3276"/>
      <c r="R14" s="3276"/>
      <c r="S14" s="3276"/>
      <c r="T14" s="3276"/>
      <c r="U14" s="3276"/>
      <c r="V14" s="3276"/>
      <c r="W14" s="3276"/>
      <c r="X14" s="1352"/>
    </row>
    <row r="15" spans="1:30" s="1345" customFormat="1">
      <c r="A15" s="1351"/>
      <c r="B15" s="3276"/>
      <c r="C15" s="3276"/>
      <c r="D15" s="3276"/>
      <c r="E15" s="3276"/>
      <c r="F15" s="3276"/>
      <c r="G15" s="3276"/>
      <c r="H15" s="3276"/>
      <c r="I15" s="3276"/>
      <c r="J15" s="3276"/>
      <c r="K15" s="3276"/>
      <c r="L15" s="3276"/>
      <c r="M15" s="3276"/>
      <c r="N15" s="3276"/>
      <c r="O15" s="3276"/>
      <c r="P15" s="3276"/>
      <c r="Q15" s="3276"/>
      <c r="R15" s="3276"/>
      <c r="S15" s="3276"/>
      <c r="T15" s="3276"/>
      <c r="U15" s="3276"/>
      <c r="V15" s="3276"/>
      <c r="W15" s="3276"/>
      <c r="X15" s="1352"/>
    </row>
    <row r="16" spans="1:30" s="1345" customFormat="1">
      <c r="A16" s="1351"/>
      <c r="B16" s="3276"/>
      <c r="C16" s="3276"/>
      <c r="D16" s="3276"/>
      <c r="E16" s="3276"/>
      <c r="F16" s="3276"/>
      <c r="G16" s="3276"/>
      <c r="H16" s="3276"/>
      <c r="I16" s="3276"/>
      <c r="J16" s="3276"/>
      <c r="K16" s="3276"/>
      <c r="L16" s="3276"/>
      <c r="M16" s="3276"/>
      <c r="N16" s="3276"/>
      <c r="O16" s="3276"/>
      <c r="P16" s="3276"/>
      <c r="Q16" s="3276"/>
      <c r="R16" s="3276"/>
      <c r="S16" s="3276"/>
      <c r="T16" s="3276"/>
      <c r="U16" s="3276"/>
      <c r="V16" s="3276"/>
      <c r="W16" s="3276"/>
      <c r="X16" s="1352"/>
    </row>
    <row r="17" spans="1:24" s="1345" customFormat="1">
      <c r="A17" s="1351"/>
      <c r="B17" s="3276"/>
      <c r="C17" s="3276"/>
      <c r="D17" s="3276"/>
      <c r="E17" s="3276"/>
      <c r="F17" s="3276"/>
      <c r="G17" s="3276"/>
      <c r="H17" s="3276"/>
      <c r="I17" s="3276"/>
      <c r="J17" s="3276"/>
      <c r="K17" s="3276"/>
      <c r="L17" s="3276"/>
      <c r="M17" s="3276"/>
      <c r="N17" s="3276"/>
      <c r="O17" s="3276"/>
      <c r="P17" s="3276"/>
      <c r="Q17" s="3276"/>
      <c r="R17" s="3276"/>
      <c r="S17" s="3276"/>
      <c r="T17" s="3276"/>
      <c r="U17" s="3276"/>
      <c r="V17" s="3276"/>
      <c r="W17" s="3276"/>
      <c r="X17" s="1352"/>
    </row>
    <row r="18" spans="1:24" s="1345" customFormat="1">
      <c r="A18" s="1351"/>
      <c r="B18" s="3276"/>
      <c r="C18" s="3276"/>
      <c r="D18" s="3276"/>
      <c r="E18" s="3276"/>
      <c r="F18" s="3276"/>
      <c r="G18" s="3276"/>
      <c r="H18" s="3276"/>
      <c r="I18" s="3276"/>
      <c r="J18" s="3276"/>
      <c r="K18" s="3276"/>
      <c r="L18" s="3276"/>
      <c r="M18" s="3276"/>
      <c r="N18" s="3276"/>
      <c r="O18" s="3276"/>
      <c r="P18" s="3276"/>
      <c r="Q18" s="3276"/>
      <c r="R18" s="3276"/>
      <c r="S18" s="3276"/>
      <c r="T18" s="3276"/>
      <c r="U18" s="3276"/>
      <c r="V18" s="3276"/>
      <c r="W18" s="3276"/>
      <c r="X18" s="1352"/>
    </row>
    <row r="19" spans="1:24" s="1345" customFormat="1">
      <c r="A19" s="1351"/>
      <c r="B19" s="3276"/>
      <c r="C19" s="3276"/>
      <c r="D19" s="3276"/>
      <c r="E19" s="3276"/>
      <c r="F19" s="3276"/>
      <c r="G19" s="3276"/>
      <c r="H19" s="3276"/>
      <c r="I19" s="3276"/>
      <c r="J19" s="3276"/>
      <c r="K19" s="3276"/>
      <c r="L19" s="3276"/>
      <c r="M19" s="3276"/>
      <c r="N19" s="3276"/>
      <c r="O19" s="3276"/>
      <c r="P19" s="3276"/>
      <c r="Q19" s="3276"/>
      <c r="R19" s="3276"/>
      <c r="S19" s="3276"/>
      <c r="T19" s="3276"/>
      <c r="U19" s="3276"/>
      <c r="V19" s="3276"/>
      <c r="W19" s="3276"/>
      <c r="X19" s="1352"/>
    </row>
    <row r="20" spans="1:24" s="1345" customFormat="1">
      <c r="A20" s="1351"/>
      <c r="B20" s="3276"/>
      <c r="C20" s="3276"/>
      <c r="D20" s="3276"/>
      <c r="E20" s="3276"/>
      <c r="F20" s="3276"/>
      <c r="G20" s="3276"/>
      <c r="H20" s="3276"/>
      <c r="I20" s="3276"/>
      <c r="J20" s="3276"/>
      <c r="K20" s="3276"/>
      <c r="L20" s="3276"/>
      <c r="M20" s="3276"/>
      <c r="N20" s="3276"/>
      <c r="O20" s="3276"/>
      <c r="P20" s="3276"/>
      <c r="Q20" s="3276"/>
      <c r="R20" s="3276"/>
      <c r="S20" s="3276"/>
      <c r="T20" s="3276"/>
      <c r="U20" s="3276"/>
      <c r="V20" s="3276"/>
      <c r="W20" s="3276"/>
      <c r="X20" s="1352"/>
    </row>
    <row r="21" spans="1:24" s="1345" customFormat="1">
      <c r="A21" s="1351"/>
      <c r="B21" s="3276"/>
      <c r="C21" s="3276"/>
      <c r="D21" s="3276"/>
      <c r="E21" s="3276"/>
      <c r="F21" s="3276"/>
      <c r="G21" s="3276"/>
      <c r="H21" s="3276"/>
      <c r="I21" s="3276"/>
      <c r="J21" s="3276"/>
      <c r="K21" s="3276"/>
      <c r="L21" s="3276"/>
      <c r="M21" s="3276"/>
      <c r="N21" s="3276"/>
      <c r="O21" s="3276"/>
      <c r="P21" s="3276"/>
      <c r="Q21" s="3276"/>
      <c r="R21" s="3276"/>
      <c r="S21" s="3276"/>
      <c r="T21" s="3276"/>
      <c r="U21" s="3276"/>
      <c r="V21" s="3276"/>
      <c r="W21" s="3276"/>
      <c r="X21" s="1352"/>
    </row>
    <row r="22" spans="1:24" s="1345" customFormat="1">
      <c r="A22" s="1351"/>
      <c r="B22" s="3276"/>
      <c r="C22" s="3276"/>
      <c r="D22" s="3276"/>
      <c r="E22" s="3276"/>
      <c r="F22" s="3276"/>
      <c r="G22" s="3276"/>
      <c r="H22" s="3276"/>
      <c r="I22" s="3276"/>
      <c r="J22" s="3276"/>
      <c r="K22" s="3276"/>
      <c r="L22" s="3276"/>
      <c r="M22" s="3276"/>
      <c r="N22" s="3276"/>
      <c r="O22" s="3276"/>
      <c r="P22" s="3276"/>
      <c r="Q22" s="3276"/>
      <c r="R22" s="3276"/>
      <c r="S22" s="3276"/>
      <c r="T22" s="3276"/>
      <c r="U22" s="3276"/>
      <c r="V22" s="3276"/>
      <c r="W22" s="3276"/>
      <c r="X22" s="1352"/>
    </row>
    <row r="23" spans="1:24" s="1345" customFormat="1">
      <c r="A23" s="1351"/>
      <c r="B23" s="3276"/>
      <c r="C23" s="3276"/>
      <c r="D23" s="3276"/>
      <c r="E23" s="3276"/>
      <c r="F23" s="3276"/>
      <c r="G23" s="3276"/>
      <c r="H23" s="3276"/>
      <c r="I23" s="3276"/>
      <c r="J23" s="3276"/>
      <c r="K23" s="3276"/>
      <c r="L23" s="3276"/>
      <c r="M23" s="3276"/>
      <c r="N23" s="3276"/>
      <c r="O23" s="3276"/>
      <c r="P23" s="3276"/>
      <c r="Q23" s="3276"/>
      <c r="R23" s="3276"/>
      <c r="S23" s="3276"/>
      <c r="T23" s="3276"/>
      <c r="U23" s="3276"/>
      <c r="V23" s="3276"/>
      <c r="W23" s="3276"/>
      <c r="X23" s="1352"/>
    </row>
    <row r="24" spans="1:24" s="1345" customFormat="1">
      <c r="A24" s="1351"/>
      <c r="B24" s="3276"/>
      <c r="C24" s="3276"/>
      <c r="D24" s="3276"/>
      <c r="E24" s="3276"/>
      <c r="F24" s="3276"/>
      <c r="G24" s="3276"/>
      <c r="H24" s="3276"/>
      <c r="I24" s="3276"/>
      <c r="J24" s="3276"/>
      <c r="K24" s="3276"/>
      <c r="L24" s="3276"/>
      <c r="M24" s="3276"/>
      <c r="N24" s="3276"/>
      <c r="O24" s="3276"/>
      <c r="P24" s="3276"/>
      <c r="Q24" s="3276"/>
      <c r="R24" s="3276"/>
      <c r="S24" s="3276"/>
      <c r="T24" s="3276"/>
      <c r="U24" s="3276"/>
      <c r="V24" s="3276"/>
      <c r="W24" s="3276"/>
      <c r="X24" s="1352"/>
    </row>
    <row r="25" spans="1:24" s="1345" customFormat="1">
      <c r="A25" s="1351"/>
      <c r="B25" s="3276"/>
      <c r="C25" s="3276"/>
      <c r="D25" s="3276"/>
      <c r="E25" s="3276"/>
      <c r="F25" s="3276"/>
      <c r="G25" s="3276"/>
      <c r="H25" s="3276"/>
      <c r="I25" s="3276"/>
      <c r="J25" s="3276"/>
      <c r="K25" s="3276"/>
      <c r="L25" s="3276"/>
      <c r="M25" s="3276"/>
      <c r="N25" s="3276"/>
      <c r="O25" s="3276"/>
      <c r="P25" s="3276"/>
      <c r="Q25" s="3276"/>
      <c r="R25" s="3276"/>
      <c r="S25" s="3276"/>
      <c r="T25" s="3276"/>
      <c r="U25" s="3276"/>
      <c r="V25" s="3276"/>
      <c r="W25" s="3276"/>
      <c r="X25" s="1352"/>
    </row>
    <row r="26" spans="1:24" s="1345" customFormat="1" ht="26.1" customHeight="1" thickBot="1">
      <c r="A26" s="1353"/>
      <c r="B26" s="3248" t="s">
        <v>1770</v>
      </c>
      <c r="C26" s="3248"/>
      <c r="D26" s="3248"/>
      <c r="E26" s="3248"/>
      <c r="F26" s="3248"/>
      <c r="G26" s="3248" t="s">
        <v>1845</v>
      </c>
      <c r="H26" s="3248"/>
      <c r="I26" s="3248"/>
      <c r="J26" s="3248"/>
      <c r="K26" s="3248"/>
      <c r="L26" s="3277"/>
      <c r="M26" s="3277"/>
      <c r="N26" s="3277"/>
      <c r="O26" s="3277"/>
      <c r="P26" s="3277"/>
      <c r="Q26" s="3277"/>
      <c r="R26" s="3277"/>
      <c r="S26" s="3277"/>
      <c r="T26" s="3277"/>
      <c r="U26" s="3277"/>
      <c r="V26" s="3277"/>
      <c r="W26" s="3277"/>
      <c r="X26" s="1354"/>
    </row>
    <row r="27" spans="1:24" s="1345" customFormat="1" ht="15.95" customHeight="1">
      <c r="A27" s="1355"/>
      <c r="B27" s="3262" t="s">
        <v>1771</v>
      </c>
      <c r="C27" s="3240" t="s">
        <v>1772</v>
      </c>
      <c r="D27" s="3240"/>
      <c r="E27" s="3240"/>
      <c r="F27" s="3240"/>
      <c r="G27" s="3264" t="s">
        <v>1773</v>
      </c>
      <c r="H27" s="3264"/>
      <c r="I27" s="3240"/>
      <c r="J27" s="3261" t="s">
        <v>1774</v>
      </c>
      <c r="K27" s="3261"/>
      <c r="L27" s="3240"/>
      <c r="M27" s="3261" t="s">
        <v>1775</v>
      </c>
      <c r="N27" s="3261"/>
      <c r="O27" s="3240"/>
      <c r="P27" s="3261" t="s">
        <v>1776</v>
      </c>
      <c r="Q27" s="3261"/>
      <c r="R27" s="3240"/>
      <c r="S27" s="3261" t="s">
        <v>1777</v>
      </c>
      <c r="T27" s="3261"/>
      <c r="U27" s="3240" t="s">
        <v>1778</v>
      </c>
      <c r="V27" s="3240"/>
      <c r="W27" s="3240"/>
      <c r="X27" s="1352"/>
    </row>
    <row r="28" spans="1:24" s="1345" customFormat="1" ht="15.95" customHeight="1">
      <c r="A28" s="3243" t="s">
        <v>1779</v>
      </c>
      <c r="B28" s="3253"/>
      <c r="C28" s="3240"/>
      <c r="D28" s="3240"/>
      <c r="E28" s="3240"/>
      <c r="F28" s="3240"/>
      <c r="G28" s="3265"/>
      <c r="H28" s="3265"/>
      <c r="I28" s="3240"/>
      <c r="J28" s="3240"/>
      <c r="K28" s="3240"/>
      <c r="L28" s="3240"/>
      <c r="M28" s="3240"/>
      <c r="N28" s="3240"/>
      <c r="O28" s="3240"/>
      <c r="P28" s="3240"/>
      <c r="Q28" s="3240"/>
      <c r="R28" s="3240"/>
      <c r="S28" s="3240"/>
      <c r="T28" s="3240"/>
      <c r="U28" s="3240"/>
      <c r="V28" s="3240"/>
      <c r="W28" s="3240"/>
      <c r="X28" s="1352"/>
    </row>
    <row r="29" spans="1:24" s="1345" customFormat="1" ht="15.95" customHeight="1">
      <c r="A29" s="3243"/>
      <c r="B29" s="3253"/>
      <c r="C29" s="1356"/>
      <c r="D29" s="1356"/>
      <c r="E29" s="1356"/>
      <c r="F29" s="1356"/>
      <c r="G29" s="3244" t="s">
        <v>1766</v>
      </c>
      <c r="H29" s="3244"/>
      <c r="I29" s="3244"/>
      <c r="J29" s="3245"/>
      <c r="K29" s="3245"/>
      <c r="L29" s="3245"/>
      <c r="M29" s="3245"/>
      <c r="N29" s="3245"/>
      <c r="O29" s="3245"/>
      <c r="P29" s="3245"/>
      <c r="Q29" s="3245"/>
      <c r="R29" s="3245"/>
      <c r="S29" s="3245"/>
      <c r="T29" s="3245"/>
      <c r="U29" s="3245"/>
      <c r="V29" s="3245"/>
      <c r="W29" s="1357"/>
      <c r="X29" s="1352"/>
    </row>
    <row r="30" spans="1:24" s="1345" customFormat="1" ht="15.95" customHeight="1">
      <c r="A30" s="3243"/>
      <c r="B30" s="3253"/>
      <c r="C30" s="1356"/>
      <c r="D30" s="1356"/>
      <c r="E30" s="1356"/>
      <c r="F30" s="1356"/>
      <c r="G30" s="3244"/>
      <c r="H30" s="3244"/>
      <c r="I30" s="3244"/>
      <c r="J30" s="3245"/>
      <c r="K30" s="3245"/>
      <c r="L30" s="3245"/>
      <c r="M30" s="3245"/>
      <c r="N30" s="3245"/>
      <c r="O30" s="3245"/>
      <c r="P30" s="3245"/>
      <c r="Q30" s="3245"/>
      <c r="R30" s="3245"/>
      <c r="S30" s="3245"/>
      <c r="T30" s="3245"/>
      <c r="U30" s="3245"/>
      <c r="V30" s="3245"/>
      <c r="W30" s="1357"/>
      <c r="X30" s="1352"/>
    </row>
    <row r="31" spans="1:24" s="1345" customFormat="1" ht="15.95" customHeight="1">
      <c r="A31" s="3243"/>
      <c r="B31" s="3253"/>
      <c r="C31" s="1356"/>
      <c r="D31" s="1356"/>
      <c r="E31" s="1356"/>
      <c r="F31" s="1356"/>
      <c r="G31" s="3244"/>
      <c r="H31" s="3244"/>
      <c r="I31" s="3244"/>
      <c r="J31" s="3245"/>
      <c r="K31" s="3245"/>
      <c r="L31" s="3245"/>
      <c r="M31" s="3245"/>
      <c r="N31" s="3245"/>
      <c r="O31" s="3245"/>
      <c r="P31" s="3245"/>
      <c r="Q31" s="3245"/>
      <c r="R31" s="3245"/>
      <c r="S31" s="3245"/>
      <c r="T31" s="3245"/>
      <c r="U31" s="3245"/>
      <c r="V31" s="3245"/>
      <c r="W31" s="1357"/>
      <c r="X31" s="1352"/>
    </row>
    <row r="32" spans="1:24" s="1345" customFormat="1" ht="15.95" customHeight="1">
      <c r="A32" s="1358" t="s">
        <v>1780</v>
      </c>
      <c r="B32" s="3263"/>
      <c r="C32" s="3257" t="str">
        <f>"発注者 ： 流域下水道事務所　設備課  "&amp;入力シート!D37</f>
        <v>発注者 ： 流域下水道事務所　設備課  福岡　花子</v>
      </c>
      <c r="D32" s="3258"/>
      <c r="E32" s="3258"/>
      <c r="F32" s="3258"/>
      <c r="G32" s="3258"/>
      <c r="H32" s="3258"/>
      <c r="I32" s="3258"/>
      <c r="J32" s="3258"/>
      <c r="K32" s="3258"/>
      <c r="L32" s="3258"/>
      <c r="M32" s="3258"/>
      <c r="N32" s="3258"/>
      <c r="O32" s="3259" t="s">
        <v>1781</v>
      </c>
      <c r="P32" s="3259"/>
      <c r="Q32" s="3260" t="s">
        <v>1782</v>
      </c>
      <c r="R32" s="3260"/>
      <c r="S32" s="3260"/>
      <c r="T32" s="3260"/>
      <c r="U32" s="3260"/>
      <c r="V32" s="3260"/>
      <c r="W32" s="3260"/>
      <c r="X32" s="1359"/>
    </row>
    <row r="33" spans="1:24" s="1345" customFormat="1" ht="15.95" customHeight="1">
      <c r="A33" s="1360"/>
      <c r="B33" s="3252" t="s">
        <v>1783</v>
      </c>
      <c r="C33" s="3250" t="s">
        <v>1772</v>
      </c>
      <c r="D33" s="3250"/>
      <c r="E33" s="3250"/>
      <c r="F33" s="3250"/>
      <c r="G33" s="3255" t="s">
        <v>1774</v>
      </c>
      <c r="H33" s="3256"/>
      <c r="I33" s="3250"/>
      <c r="J33" s="3250" t="s">
        <v>1775</v>
      </c>
      <c r="K33" s="3250"/>
      <c r="L33" s="3250"/>
      <c r="M33" s="3250" t="s">
        <v>1776</v>
      </c>
      <c r="N33" s="3250"/>
      <c r="O33" s="3250"/>
      <c r="P33" s="3250" t="s">
        <v>1784</v>
      </c>
      <c r="Q33" s="3250"/>
      <c r="R33" s="3250"/>
      <c r="S33" s="3251" t="s">
        <v>1777</v>
      </c>
      <c r="T33" s="3250"/>
      <c r="U33" s="3250" t="s">
        <v>1778</v>
      </c>
      <c r="V33" s="3250"/>
      <c r="W33" s="3250"/>
      <c r="X33" s="1361"/>
    </row>
    <row r="34" spans="1:24" s="1345" customFormat="1" ht="15.95" customHeight="1">
      <c r="A34" s="3243" t="s">
        <v>690</v>
      </c>
      <c r="B34" s="3253"/>
      <c r="C34" s="3240"/>
      <c r="D34" s="3240"/>
      <c r="E34" s="3240"/>
      <c r="F34" s="3240"/>
      <c r="G34" s="3244"/>
      <c r="H34" s="3244"/>
      <c r="I34" s="3240"/>
      <c r="J34" s="3240"/>
      <c r="K34" s="3240"/>
      <c r="L34" s="3240"/>
      <c r="M34" s="3240"/>
      <c r="N34" s="3240"/>
      <c r="O34" s="3240"/>
      <c r="P34" s="3240"/>
      <c r="Q34" s="3240"/>
      <c r="R34" s="3240"/>
      <c r="S34" s="3240"/>
      <c r="T34" s="3240"/>
      <c r="U34" s="3240"/>
      <c r="V34" s="3240"/>
      <c r="W34" s="3240"/>
      <c r="X34" s="1352"/>
    </row>
    <row r="35" spans="1:24" s="1345" customFormat="1" ht="15.95" customHeight="1">
      <c r="A35" s="3243"/>
      <c r="B35" s="3253"/>
      <c r="C35" s="1356"/>
      <c r="D35" s="1356"/>
      <c r="E35" s="1356"/>
      <c r="F35" s="1356"/>
      <c r="G35" s="3244" t="s">
        <v>1785</v>
      </c>
      <c r="H35" s="3244"/>
      <c r="I35" s="3244"/>
      <c r="J35" s="3245"/>
      <c r="K35" s="3245"/>
      <c r="L35" s="3245"/>
      <c r="M35" s="3245"/>
      <c r="N35" s="3245"/>
      <c r="O35" s="3245"/>
      <c r="P35" s="3245"/>
      <c r="Q35" s="3245"/>
      <c r="R35" s="3245"/>
      <c r="S35" s="3245"/>
      <c r="T35" s="3245"/>
      <c r="U35" s="3245"/>
      <c r="V35" s="3245"/>
      <c r="W35" s="1357"/>
      <c r="X35" s="1352"/>
    </row>
    <row r="36" spans="1:24" s="1345" customFormat="1" ht="15.95" customHeight="1">
      <c r="A36" s="3243"/>
      <c r="B36" s="3253"/>
      <c r="C36" s="1356"/>
      <c r="D36" s="1356"/>
      <c r="E36" s="1356"/>
      <c r="F36" s="1356"/>
      <c r="G36" s="3244"/>
      <c r="H36" s="3244"/>
      <c r="I36" s="3244"/>
      <c r="J36" s="3245"/>
      <c r="K36" s="3245"/>
      <c r="L36" s="3245"/>
      <c r="M36" s="3245"/>
      <c r="N36" s="3245"/>
      <c r="O36" s="3245"/>
      <c r="P36" s="3245"/>
      <c r="Q36" s="3245"/>
      <c r="R36" s="3245"/>
      <c r="S36" s="3245"/>
      <c r="T36" s="3245"/>
      <c r="U36" s="3245"/>
      <c r="V36" s="3245"/>
      <c r="W36" s="1357"/>
      <c r="X36" s="1352"/>
    </row>
    <row r="37" spans="1:24" s="1345" customFormat="1" ht="15.95" customHeight="1">
      <c r="A37" s="3243"/>
      <c r="B37" s="3253"/>
      <c r="C37" s="1356"/>
      <c r="D37" s="1356"/>
      <c r="E37" s="1356"/>
      <c r="F37" s="1356"/>
      <c r="G37" s="3244"/>
      <c r="H37" s="3244"/>
      <c r="I37" s="3244"/>
      <c r="J37" s="3245"/>
      <c r="K37" s="3245"/>
      <c r="L37" s="3245"/>
      <c r="M37" s="3245"/>
      <c r="N37" s="3245"/>
      <c r="O37" s="3245"/>
      <c r="P37" s="3245"/>
      <c r="Q37" s="3245"/>
      <c r="R37" s="3245"/>
      <c r="S37" s="3245"/>
      <c r="T37" s="3245"/>
      <c r="U37" s="3245"/>
      <c r="V37" s="3245"/>
      <c r="W37" s="1357"/>
      <c r="X37" s="1352"/>
    </row>
    <row r="38" spans="1:24" s="1345" customFormat="1" ht="15.95" customHeight="1" thickBot="1">
      <c r="A38" s="1362"/>
      <c r="B38" s="3254"/>
      <c r="C38" s="3246" t="str">
        <f>"受注者 ："&amp;入力シート!D14&amp;"  "&amp;IF(入力シート!$B$19="〇",入力シート!$D$19,IF(入力シート!$B$28="〇",入力シート!$D$28,""))</f>
        <v>受注者 ：株式会社□□製作所  福岡　次郎</v>
      </c>
      <c r="D38" s="3247"/>
      <c r="E38" s="3247"/>
      <c r="F38" s="3247"/>
      <c r="G38" s="3247"/>
      <c r="H38" s="3247"/>
      <c r="I38" s="3247"/>
      <c r="J38" s="3247"/>
      <c r="K38" s="3247"/>
      <c r="L38" s="3247"/>
      <c r="M38" s="3247"/>
      <c r="N38" s="3247"/>
      <c r="O38" s="3248" t="s">
        <v>1781</v>
      </c>
      <c r="P38" s="3248"/>
      <c r="Q38" s="3249" t="s">
        <v>1782</v>
      </c>
      <c r="R38" s="3249"/>
      <c r="S38" s="3249"/>
      <c r="T38" s="3249"/>
      <c r="U38" s="3249"/>
      <c r="V38" s="3249"/>
      <c r="W38" s="3249"/>
      <c r="X38" s="1354"/>
    </row>
    <row r="39" spans="1:24" s="1345" customFormat="1" ht="14.25" thickBot="1">
      <c r="A39" s="1343"/>
      <c r="B39" s="1343"/>
      <c r="C39" s="1343"/>
      <c r="D39" s="1343"/>
      <c r="E39" s="1343"/>
      <c r="F39" s="1343"/>
      <c r="G39" s="1343"/>
      <c r="H39" s="1343"/>
      <c r="I39" s="1343"/>
      <c r="J39" s="1343"/>
      <c r="K39" s="1343"/>
      <c r="L39" s="1343"/>
      <c r="M39" s="1343"/>
      <c r="N39" s="1343"/>
      <c r="O39" s="1343"/>
      <c r="P39" s="1343"/>
      <c r="Q39" s="1343"/>
      <c r="R39" s="1343"/>
      <c r="S39" s="1343"/>
      <c r="T39" s="1343"/>
      <c r="U39" s="1343"/>
      <c r="V39" s="1343"/>
      <c r="W39" s="1343"/>
      <c r="X39" s="1343"/>
    </row>
    <row r="40" spans="1:24">
      <c r="A40" s="1343"/>
      <c r="B40" s="1343"/>
      <c r="C40" s="1343"/>
      <c r="D40" s="1343"/>
      <c r="E40" s="3224" t="s">
        <v>1790</v>
      </c>
      <c r="F40" s="3225"/>
      <c r="G40" s="3225"/>
      <c r="H40" s="3228" t="s">
        <v>1754</v>
      </c>
      <c r="I40" s="3225"/>
      <c r="J40" s="3225"/>
      <c r="K40" s="3229" t="s">
        <v>1068</v>
      </c>
      <c r="L40" s="3230"/>
      <c r="M40" s="3231"/>
      <c r="N40" s="3232"/>
      <c r="O40" s="3233"/>
      <c r="P40" s="3233"/>
      <c r="Q40" s="1343"/>
      <c r="R40" s="3234" t="s">
        <v>1786</v>
      </c>
      <c r="S40" s="3230"/>
      <c r="T40" s="3235"/>
      <c r="U40" s="3229" t="s">
        <v>1787</v>
      </c>
      <c r="V40" s="3230"/>
      <c r="W40" s="3231"/>
      <c r="X40" s="1343"/>
    </row>
    <row r="41" spans="1:24">
      <c r="A41" s="1343"/>
      <c r="B41" s="1343"/>
      <c r="C41" s="1343"/>
      <c r="D41" s="1343"/>
      <c r="E41" s="3226"/>
      <c r="F41" s="3227"/>
      <c r="G41" s="3227"/>
      <c r="H41" s="3227"/>
      <c r="I41" s="3227"/>
      <c r="J41" s="3227"/>
      <c r="K41" s="3218"/>
      <c r="L41" s="3219"/>
      <c r="M41" s="3220"/>
      <c r="N41" s="3233"/>
      <c r="O41" s="3233"/>
      <c r="P41" s="3233"/>
      <c r="Q41" s="1343"/>
      <c r="R41" s="3236"/>
      <c r="S41" s="3219"/>
      <c r="T41" s="3237"/>
      <c r="U41" s="3218"/>
      <c r="V41" s="3219"/>
      <c r="W41" s="3220"/>
      <c r="X41" s="1343"/>
    </row>
    <row r="42" spans="1:24">
      <c r="A42" s="1343"/>
      <c r="B42" s="1343"/>
      <c r="C42" s="1343"/>
      <c r="D42" s="1343"/>
      <c r="E42" s="3226"/>
      <c r="F42" s="3227"/>
      <c r="G42" s="3227"/>
      <c r="H42" s="3227"/>
      <c r="I42" s="3227"/>
      <c r="J42" s="3227"/>
      <c r="K42" s="3218"/>
      <c r="L42" s="3219"/>
      <c r="M42" s="3220"/>
      <c r="N42" s="3233"/>
      <c r="O42" s="3233"/>
      <c r="P42" s="3233"/>
      <c r="Q42" s="1343"/>
      <c r="R42" s="3236"/>
      <c r="S42" s="3219"/>
      <c r="T42" s="3237"/>
      <c r="U42" s="3218"/>
      <c r="V42" s="3219"/>
      <c r="W42" s="3220"/>
      <c r="X42" s="1343"/>
    </row>
    <row r="43" spans="1:24">
      <c r="A43" s="1343"/>
      <c r="B43" s="1343"/>
      <c r="C43" s="1343"/>
      <c r="D43" s="1343"/>
      <c r="E43" s="3226"/>
      <c r="F43" s="3227"/>
      <c r="G43" s="3227"/>
      <c r="H43" s="3227"/>
      <c r="I43" s="3227"/>
      <c r="J43" s="3227"/>
      <c r="K43" s="3218"/>
      <c r="L43" s="3219"/>
      <c r="M43" s="3220"/>
      <c r="N43" s="3233"/>
      <c r="O43" s="3233"/>
      <c r="P43" s="3233"/>
      <c r="Q43" s="1343"/>
      <c r="R43" s="3236"/>
      <c r="S43" s="3219"/>
      <c r="T43" s="3237"/>
      <c r="U43" s="3218"/>
      <c r="V43" s="3219"/>
      <c r="W43" s="3220"/>
      <c r="X43" s="1343"/>
    </row>
    <row r="44" spans="1:24">
      <c r="A44" s="1343"/>
      <c r="B44" s="1343"/>
      <c r="C44" s="1343"/>
      <c r="D44" s="1343"/>
      <c r="E44" s="3226"/>
      <c r="F44" s="3227"/>
      <c r="G44" s="3227"/>
      <c r="H44" s="3227"/>
      <c r="I44" s="3227"/>
      <c r="J44" s="3227"/>
      <c r="K44" s="3218"/>
      <c r="L44" s="3219"/>
      <c r="M44" s="3220"/>
      <c r="N44" s="3240"/>
      <c r="O44" s="3240"/>
      <c r="P44" s="3240"/>
      <c r="Q44" s="1343"/>
      <c r="R44" s="3236"/>
      <c r="S44" s="3219"/>
      <c r="T44" s="3237"/>
      <c r="U44" s="3218"/>
      <c r="V44" s="3219"/>
      <c r="W44" s="3220"/>
      <c r="X44" s="1343"/>
    </row>
    <row r="45" spans="1:24">
      <c r="A45" s="1343"/>
      <c r="B45" s="1343"/>
      <c r="C45" s="1343"/>
      <c r="D45" s="1343"/>
      <c r="E45" s="3226"/>
      <c r="F45" s="3227"/>
      <c r="G45" s="3227"/>
      <c r="H45" s="3227"/>
      <c r="I45" s="3227"/>
      <c r="J45" s="3227"/>
      <c r="K45" s="3218"/>
      <c r="L45" s="3219"/>
      <c r="M45" s="3220"/>
      <c r="N45" s="3240"/>
      <c r="O45" s="3240"/>
      <c r="P45" s="3240"/>
      <c r="Q45" s="1343"/>
      <c r="R45" s="3236"/>
      <c r="S45" s="3219"/>
      <c r="T45" s="3237"/>
      <c r="U45" s="3218"/>
      <c r="V45" s="3219"/>
      <c r="W45" s="3220"/>
      <c r="X45" s="1343"/>
    </row>
    <row r="46" spans="1:24">
      <c r="A46" s="1343"/>
      <c r="B46" s="1343"/>
      <c r="C46" s="1343"/>
      <c r="D46" s="1343"/>
      <c r="E46" s="3226"/>
      <c r="F46" s="3227"/>
      <c r="G46" s="3227"/>
      <c r="H46" s="3227"/>
      <c r="I46" s="3227"/>
      <c r="J46" s="3227"/>
      <c r="K46" s="3218"/>
      <c r="L46" s="3219"/>
      <c r="M46" s="3220"/>
      <c r="N46" s="3240"/>
      <c r="O46" s="3240"/>
      <c r="P46" s="3240"/>
      <c r="Q46" s="1343"/>
      <c r="R46" s="3236"/>
      <c r="S46" s="3219"/>
      <c r="T46" s="3237"/>
      <c r="U46" s="3218"/>
      <c r="V46" s="3219"/>
      <c r="W46" s="3220"/>
      <c r="X46" s="1343"/>
    </row>
    <row r="47" spans="1:24" ht="14.25" thickBot="1">
      <c r="A47" s="1343"/>
      <c r="B47" s="1343"/>
      <c r="C47" s="1343"/>
      <c r="D47" s="1343"/>
      <c r="E47" s="3238"/>
      <c r="F47" s="3239"/>
      <c r="G47" s="3239"/>
      <c r="H47" s="3239"/>
      <c r="I47" s="3239"/>
      <c r="J47" s="3239"/>
      <c r="K47" s="3221"/>
      <c r="L47" s="3222"/>
      <c r="M47" s="3223"/>
      <c r="N47" s="3240"/>
      <c r="O47" s="3240"/>
      <c r="P47" s="3240"/>
      <c r="Q47" s="1343"/>
      <c r="R47" s="3241"/>
      <c r="S47" s="3222"/>
      <c r="T47" s="3242"/>
      <c r="U47" s="3221"/>
      <c r="V47" s="3222"/>
      <c r="W47" s="3223"/>
      <c r="X47" s="1343"/>
    </row>
  </sheetData>
  <mergeCells count="65">
    <mergeCell ref="A2:X2"/>
    <mergeCell ref="A3:D3"/>
    <mergeCell ref="E3:G3"/>
    <mergeCell ref="H3:J3"/>
    <mergeCell ref="K3:M3"/>
    <mergeCell ref="N3:X3"/>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J33:K34"/>
    <mergeCell ref="L33:L34"/>
    <mergeCell ref="U27:W28"/>
    <mergeCell ref="A28:A31"/>
    <mergeCell ref="G29:I31"/>
    <mergeCell ref="J29:V31"/>
    <mergeCell ref="C32:N32"/>
    <mergeCell ref="O32:P32"/>
    <mergeCell ref="Q32:W32"/>
    <mergeCell ref="L27:L28"/>
    <mergeCell ref="M27:N28"/>
    <mergeCell ref="O27:O28"/>
    <mergeCell ref="P27:Q28"/>
    <mergeCell ref="R27:R28"/>
    <mergeCell ref="S27:T28"/>
    <mergeCell ref="B27:B32"/>
    <mergeCell ref="A34:A37"/>
    <mergeCell ref="G35:I37"/>
    <mergeCell ref="J35:V37"/>
    <mergeCell ref="C38:N38"/>
    <mergeCell ref="O38:P38"/>
    <mergeCell ref="Q38:W38"/>
    <mergeCell ref="M33:N34"/>
    <mergeCell ref="O33:O34"/>
    <mergeCell ref="P33:Q34"/>
    <mergeCell ref="R33:R34"/>
    <mergeCell ref="S33:T34"/>
    <mergeCell ref="U33:W34"/>
    <mergeCell ref="B33:B38"/>
    <mergeCell ref="C33:F34"/>
    <mergeCell ref="G33:H34"/>
    <mergeCell ref="I33:I34"/>
    <mergeCell ref="U44:W47"/>
    <mergeCell ref="E40:G43"/>
    <mergeCell ref="H40:J43"/>
    <mergeCell ref="K40:M43"/>
    <mergeCell ref="N40:P43"/>
    <mergeCell ref="R40:T43"/>
    <mergeCell ref="U40:W43"/>
    <mergeCell ref="E44:G47"/>
    <mergeCell ref="H44:J47"/>
    <mergeCell ref="K44:M47"/>
    <mergeCell ref="N44:P47"/>
    <mergeCell ref="R44:T47"/>
  </mergeCells>
  <phoneticPr fontId="13"/>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X33"/>
  <sheetViews>
    <sheetView view="pageBreakPreview" zoomScaleNormal="100" zoomScaleSheetLayoutView="100" workbookViewId="0">
      <selection activeCell="AA15" sqref="AA15"/>
    </sheetView>
  </sheetViews>
  <sheetFormatPr defaultRowHeight="13.5"/>
  <cols>
    <col min="1" max="1" width="2.5" customWidth="1"/>
    <col min="2" max="2" width="17" customWidth="1"/>
    <col min="3" max="23" width="5.25" customWidth="1"/>
    <col min="24" max="24" width="2.5" customWidth="1"/>
  </cols>
  <sheetData>
    <row r="1" spans="1:24">
      <c r="W1" s="74" t="s">
        <v>1148</v>
      </c>
    </row>
    <row r="2" spans="1:24" ht="15" customHeight="1">
      <c r="B2" s="3288" t="str">
        <f>入力シート!D6</f>
        <v>○○流域下水道事業</v>
      </c>
      <c r="C2" s="3288"/>
      <c r="D2" s="3288"/>
      <c r="E2" s="3288"/>
      <c r="F2" s="3288"/>
      <c r="G2" s="3288"/>
      <c r="H2" s="3288"/>
      <c r="I2" s="3288"/>
    </row>
    <row r="3" spans="1:24" ht="15" customHeight="1">
      <c r="A3" s="2"/>
      <c r="B3" s="3290" t="str">
        <f>入力シート!D7</f>
        <v>☆☆機械設備工事</v>
      </c>
      <c r="C3" s="3290"/>
      <c r="D3" s="3290"/>
      <c r="E3" s="3290"/>
      <c r="F3" s="3290"/>
      <c r="G3" s="3290"/>
      <c r="H3" s="3290"/>
      <c r="I3" s="3290"/>
      <c r="J3" s="2"/>
      <c r="K3" s="2"/>
      <c r="L3" s="2"/>
      <c r="M3" s="2"/>
      <c r="N3" s="2"/>
      <c r="O3" s="2"/>
      <c r="P3" s="2"/>
      <c r="Q3" s="12" t="s">
        <v>1875</v>
      </c>
      <c r="R3" s="3291" t="str">
        <f>入力シート!D14</f>
        <v>株式会社□□製作所</v>
      </c>
      <c r="S3" s="3291"/>
      <c r="T3" s="3291"/>
      <c r="U3" s="3291"/>
      <c r="V3" s="3291"/>
      <c r="W3" s="3291"/>
      <c r="X3" s="2"/>
    </row>
    <row r="4" spans="1:24" ht="24" customHeight="1">
      <c r="A4" s="2"/>
      <c r="B4" s="2"/>
      <c r="C4" s="2"/>
      <c r="D4" s="2"/>
      <c r="E4" s="2"/>
      <c r="F4" s="2"/>
      <c r="G4" s="3059" t="s">
        <v>703</v>
      </c>
      <c r="H4" s="3059"/>
      <c r="I4" s="3059"/>
      <c r="J4" s="3059"/>
      <c r="K4" s="3059"/>
      <c r="L4" s="3059"/>
      <c r="M4" s="3059"/>
      <c r="N4" s="12" t="s">
        <v>704</v>
      </c>
      <c r="O4" s="3289">
        <f>入力シート!D9</f>
        <v>45018</v>
      </c>
      <c r="P4" s="3289"/>
      <c r="Q4" s="3289"/>
      <c r="R4" s="3291"/>
      <c r="S4" s="3291"/>
      <c r="T4" s="3291"/>
      <c r="U4" s="3291"/>
      <c r="V4" s="3291"/>
      <c r="W4" s="3291"/>
      <c r="X4" s="2"/>
    </row>
    <row r="5" spans="1:24" ht="24" customHeight="1">
      <c r="A5" s="2"/>
      <c r="B5" s="2"/>
      <c r="C5" s="2"/>
      <c r="D5" s="2"/>
      <c r="E5" s="2"/>
      <c r="F5" s="2"/>
      <c r="G5" s="2"/>
      <c r="H5" s="12" t="s">
        <v>390</v>
      </c>
      <c r="I5" s="3">
        <v>9</v>
      </c>
      <c r="J5" s="2" t="s">
        <v>392</v>
      </c>
      <c r="K5" s="3">
        <v>1</v>
      </c>
      <c r="L5" s="2" t="s">
        <v>391</v>
      </c>
      <c r="M5" s="2"/>
      <c r="N5" s="12" t="s">
        <v>705</v>
      </c>
      <c r="O5" s="3289">
        <f>入力シート!D10</f>
        <v>45731</v>
      </c>
      <c r="P5" s="3289"/>
      <c r="Q5" s="3289"/>
      <c r="R5" s="3291"/>
      <c r="S5" s="3291"/>
      <c r="T5" s="3291"/>
      <c r="U5" s="3291"/>
      <c r="V5" s="3291"/>
      <c r="W5" s="3291"/>
      <c r="X5" s="2"/>
    </row>
    <row r="6" spans="1:24" ht="14.45" customHeight="1">
      <c r="A6" s="2"/>
      <c r="B6" s="309" t="s">
        <v>400</v>
      </c>
      <c r="C6" s="3067" t="s">
        <v>401</v>
      </c>
      <c r="D6" s="3067"/>
      <c r="E6" s="3067"/>
      <c r="F6" s="3067"/>
      <c r="G6" s="3067"/>
      <c r="H6" s="3067"/>
      <c r="I6" s="3067"/>
      <c r="J6" s="3067" t="s">
        <v>402</v>
      </c>
      <c r="K6" s="3067"/>
      <c r="L6" s="3067"/>
      <c r="M6" s="3067"/>
      <c r="N6" s="3067"/>
      <c r="O6" s="3067"/>
      <c r="P6" s="3067"/>
      <c r="Q6" s="3067" t="s">
        <v>403</v>
      </c>
      <c r="R6" s="3067"/>
      <c r="S6" s="3067"/>
      <c r="T6" s="3067"/>
      <c r="U6" s="3067"/>
      <c r="V6" s="3067"/>
      <c r="W6" s="3067"/>
      <c r="X6" s="2"/>
    </row>
    <row r="7" spans="1:24" ht="14.45" customHeight="1">
      <c r="A7" s="2"/>
      <c r="B7" s="278" t="s">
        <v>398</v>
      </c>
      <c r="C7" s="10"/>
      <c r="D7" s="10"/>
      <c r="E7" s="10"/>
      <c r="F7" s="10"/>
      <c r="G7" s="10"/>
      <c r="H7" s="10"/>
      <c r="I7" s="10"/>
      <c r="J7" s="10"/>
      <c r="K7" s="10"/>
      <c r="L7" s="10"/>
      <c r="M7" s="10"/>
      <c r="N7" s="10"/>
      <c r="O7" s="10"/>
      <c r="P7" s="10"/>
      <c r="Q7" s="10"/>
      <c r="R7" s="10"/>
      <c r="S7" s="10"/>
      <c r="T7" s="10"/>
      <c r="U7" s="10"/>
      <c r="V7" s="10"/>
      <c r="W7" s="10"/>
      <c r="X7" s="2"/>
    </row>
    <row r="8" spans="1:24" ht="14.45" customHeight="1">
      <c r="A8" s="2"/>
      <c r="B8" s="308" t="s">
        <v>399</v>
      </c>
      <c r="C8" s="10" t="s">
        <v>696</v>
      </c>
      <c r="D8" s="10" t="s">
        <v>697</v>
      </c>
      <c r="E8" s="10" t="s">
        <v>698</v>
      </c>
      <c r="F8" s="10" t="s">
        <v>699</v>
      </c>
      <c r="G8" s="10" t="s">
        <v>700</v>
      </c>
      <c r="H8" s="10" t="s">
        <v>701</v>
      </c>
      <c r="I8" s="10" t="s">
        <v>702</v>
      </c>
      <c r="J8" s="10" t="s">
        <v>696</v>
      </c>
      <c r="K8" s="10" t="s">
        <v>697</v>
      </c>
      <c r="L8" s="10" t="s">
        <v>698</v>
      </c>
      <c r="M8" s="10" t="s">
        <v>699</v>
      </c>
      <c r="N8" s="10" t="s">
        <v>700</v>
      </c>
      <c r="O8" s="10" t="s">
        <v>701</v>
      </c>
      <c r="P8" s="10" t="s">
        <v>702</v>
      </c>
      <c r="Q8" s="10" t="s">
        <v>696</v>
      </c>
      <c r="R8" s="10" t="s">
        <v>697</v>
      </c>
      <c r="S8" s="10" t="s">
        <v>698</v>
      </c>
      <c r="T8" s="10" t="s">
        <v>699</v>
      </c>
      <c r="U8" s="10" t="s">
        <v>700</v>
      </c>
      <c r="V8" s="10" t="s">
        <v>701</v>
      </c>
      <c r="W8" s="10" t="s">
        <v>702</v>
      </c>
      <c r="X8" s="2"/>
    </row>
    <row r="9" spans="1:24" ht="14.45" customHeight="1">
      <c r="A9" s="2"/>
      <c r="B9" s="14"/>
      <c r="C9" s="75"/>
      <c r="D9" s="75"/>
      <c r="E9" s="75"/>
      <c r="F9" s="75"/>
      <c r="G9" s="75"/>
      <c r="H9" s="75"/>
      <c r="I9" s="75"/>
      <c r="J9" s="75"/>
      <c r="K9" s="75"/>
      <c r="L9" s="75"/>
      <c r="M9" s="75"/>
      <c r="N9" s="75"/>
      <c r="O9" s="75"/>
      <c r="P9" s="75"/>
      <c r="Q9" s="75"/>
      <c r="R9" s="75"/>
      <c r="S9" s="75"/>
      <c r="T9" s="75"/>
      <c r="U9" s="75"/>
      <c r="V9" s="75"/>
      <c r="W9" s="75"/>
      <c r="X9" s="2"/>
    </row>
    <row r="10" spans="1:24" ht="14.45" customHeight="1">
      <c r="A10" s="2"/>
      <c r="B10" s="15"/>
      <c r="C10" s="76"/>
      <c r="D10" s="76"/>
      <c r="E10" s="76"/>
      <c r="F10" s="76"/>
      <c r="G10" s="76"/>
      <c r="H10" s="76"/>
      <c r="I10" s="76"/>
      <c r="J10" s="76"/>
      <c r="K10" s="76"/>
      <c r="L10" s="76"/>
      <c r="M10" s="76"/>
      <c r="N10" s="76"/>
      <c r="O10" s="76"/>
      <c r="P10" s="76"/>
      <c r="Q10" s="76"/>
      <c r="R10" s="76"/>
      <c r="S10" s="76"/>
      <c r="T10" s="76"/>
      <c r="U10" s="76"/>
      <c r="V10" s="76"/>
      <c r="W10" s="76"/>
      <c r="X10" s="2"/>
    </row>
    <row r="11" spans="1:24" ht="14.45" customHeight="1">
      <c r="A11" s="2"/>
      <c r="B11" s="15"/>
      <c r="C11" s="76"/>
      <c r="D11" s="76"/>
      <c r="E11" s="76"/>
      <c r="F11" s="76"/>
      <c r="G11" s="76"/>
      <c r="H11" s="76"/>
      <c r="I11" s="76"/>
      <c r="J11" s="76"/>
      <c r="K11" s="76"/>
      <c r="L11" s="76"/>
      <c r="M11" s="76"/>
      <c r="N11" s="76"/>
      <c r="O11" s="76"/>
      <c r="P11" s="76"/>
      <c r="Q11" s="76"/>
      <c r="R11" s="76"/>
      <c r="S11" s="76"/>
      <c r="T11" s="76"/>
      <c r="U11" s="76"/>
      <c r="V11" s="76"/>
      <c r="W11" s="76"/>
      <c r="X11" s="2"/>
    </row>
    <row r="12" spans="1:24" ht="14.45" customHeight="1">
      <c r="A12" s="2"/>
      <c r="B12" s="15"/>
      <c r="C12" s="76"/>
      <c r="D12" s="76"/>
      <c r="E12" s="76"/>
      <c r="F12" s="76"/>
      <c r="G12" s="76"/>
      <c r="H12" s="76"/>
      <c r="I12" s="76"/>
      <c r="J12" s="76"/>
      <c r="K12" s="76"/>
      <c r="L12" s="76"/>
      <c r="M12" s="76"/>
      <c r="N12" s="76"/>
      <c r="O12" s="76"/>
      <c r="P12" s="76"/>
      <c r="Q12" s="76"/>
      <c r="R12" s="76"/>
      <c r="S12" s="76"/>
      <c r="T12" s="76"/>
      <c r="U12" s="76"/>
      <c r="V12" s="76"/>
      <c r="W12" s="76"/>
      <c r="X12" s="2"/>
    </row>
    <row r="13" spans="1:24" ht="14.45" customHeight="1">
      <c r="A13" s="2"/>
      <c r="B13" s="15"/>
      <c r="C13" s="76"/>
      <c r="D13" s="76"/>
      <c r="E13" s="76"/>
      <c r="F13" s="76"/>
      <c r="G13" s="76"/>
      <c r="H13" s="76"/>
      <c r="I13" s="76"/>
      <c r="J13" s="76"/>
      <c r="K13" s="76"/>
      <c r="L13" s="76"/>
      <c r="M13" s="76"/>
      <c r="N13" s="76"/>
      <c r="O13" s="76"/>
      <c r="P13" s="76"/>
      <c r="Q13" s="76"/>
      <c r="R13" s="76"/>
      <c r="S13" s="76"/>
      <c r="T13" s="76"/>
      <c r="U13" s="76"/>
      <c r="V13" s="76"/>
      <c r="W13" s="76"/>
      <c r="X13" s="2"/>
    </row>
    <row r="14" spans="1:24" ht="14.45" customHeight="1">
      <c r="A14" s="2"/>
      <c r="B14" s="15"/>
      <c r="C14" s="76"/>
      <c r="D14" s="76"/>
      <c r="E14" s="76"/>
      <c r="F14" s="76"/>
      <c r="G14" s="76"/>
      <c r="H14" s="76"/>
      <c r="I14" s="76"/>
      <c r="J14" s="76"/>
      <c r="K14" s="76"/>
      <c r="L14" s="76"/>
      <c r="M14" s="76"/>
      <c r="N14" s="76"/>
      <c r="O14" s="76"/>
      <c r="P14" s="76"/>
      <c r="Q14" s="76"/>
      <c r="R14" s="76"/>
      <c r="S14" s="76"/>
      <c r="T14" s="76"/>
      <c r="U14" s="76"/>
      <c r="V14" s="76"/>
      <c r="W14" s="76"/>
      <c r="X14" s="2"/>
    </row>
    <row r="15" spans="1:24" ht="14.45" customHeight="1">
      <c r="A15" s="2"/>
      <c r="B15" s="15"/>
      <c r="C15" s="76"/>
      <c r="D15" s="76"/>
      <c r="E15" s="76"/>
      <c r="F15" s="76"/>
      <c r="G15" s="76"/>
      <c r="H15" s="76"/>
      <c r="I15" s="76"/>
      <c r="J15" s="76"/>
      <c r="K15" s="76"/>
      <c r="L15" s="76"/>
      <c r="M15" s="76"/>
      <c r="N15" s="76"/>
      <c r="O15" s="76"/>
      <c r="P15" s="76"/>
      <c r="Q15" s="76"/>
      <c r="R15" s="76"/>
      <c r="S15" s="76"/>
      <c r="T15" s="76"/>
      <c r="U15" s="76"/>
      <c r="V15" s="76"/>
      <c r="W15" s="76"/>
      <c r="X15" s="2"/>
    </row>
    <row r="16" spans="1:24" ht="14.45" customHeight="1">
      <c r="A16" s="2"/>
      <c r="B16" s="15"/>
      <c r="C16" s="76"/>
      <c r="D16" s="76"/>
      <c r="E16" s="76"/>
      <c r="F16" s="76"/>
      <c r="G16" s="76"/>
      <c r="H16" s="76"/>
      <c r="I16" s="76"/>
      <c r="J16" s="76"/>
      <c r="K16" s="76"/>
      <c r="L16" s="76"/>
      <c r="M16" s="76"/>
      <c r="N16" s="76"/>
      <c r="O16" s="76"/>
      <c r="P16" s="76"/>
      <c r="Q16" s="76"/>
      <c r="R16" s="76"/>
      <c r="S16" s="76"/>
      <c r="T16" s="76"/>
      <c r="U16" s="76"/>
      <c r="V16" s="76"/>
      <c r="W16" s="76"/>
      <c r="X16" s="2"/>
    </row>
    <row r="17" spans="1:24" ht="14.45" customHeight="1">
      <c r="A17" s="2"/>
      <c r="B17" s="15"/>
      <c r="C17" s="76"/>
      <c r="D17" s="76"/>
      <c r="E17" s="76"/>
      <c r="F17" s="76"/>
      <c r="G17" s="76"/>
      <c r="H17" s="76"/>
      <c r="I17" s="76"/>
      <c r="J17" s="76"/>
      <c r="K17" s="76"/>
      <c r="L17" s="76"/>
      <c r="M17" s="76"/>
      <c r="N17" s="76"/>
      <c r="O17" s="76"/>
      <c r="P17" s="76"/>
      <c r="Q17" s="76"/>
      <c r="R17" s="76"/>
      <c r="S17" s="76"/>
      <c r="T17" s="76"/>
      <c r="U17" s="76"/>
      <c r="V17" s="76"/>
      <c r="W17" s="76"/>
      <c r="X17" s="2"/>
    </row>
    <row r="18" spans="1:24" ht="14.45" customHeight="1">
      <c r="A18" s="2"/>
      <c r="B18" s="15"/>
      <c r="C18" s="76"/>
      <c r="D18" s="76"/>
      <c r="E18" s="76"/>
      <c r="F18" s="76"/>
      <c r="G18" s="76"/>
      <c r="H18" s="76"/>
      <c r="I18" s="76"/>
      <c r="J18" s="76"/>
      <c r="K18" s="76"/>
      <c r="L18" s="76"/>
      <c r="M18" s="76"/>
      <c r="N18" s="76"/>
      <c r="O18" s="76"/>
      <c r="P18" s="76"/>
      <c r="Q18" s="76"/>
      <c r="R18" s="76"/>
      <c r="S18" s="76"/>
      <c r="T18" s="76"/>
      <c r="U18" s="76"/>
      <c r="V18" s="76"/>
      <c r="W18" s="76"/>
      <c r="X18" s="2"/>
    </row>
    <row r="19" spans="1:24" ht="14.45" customHeight="1">
      <c r="A19" s="2"/>
      <c r="B19" s="15"/>
      <c r="C19" s="76"/>
      <c r="D19" s="76"/>
      <c r="E19" s="76"/>
      <c r="F19" s="76"/>
      <c r="G19" s="76"/>
      <c r="H19" s="76"/>
      <c r="I19" s="76"/>
      <c r="J19" s="76"/>
      <c r="K19" s="76"/>
      <c r="L19" s="76"/>
      <c r="M19" s="76"/>
      <c r="N19" s="76"/>
      <c r="O19" s="76"/>
      <c r="P19" s="76"/>
      <c r="Q19" s="76"/>
      <c r="R19" s="76"/>
      <c r="S19" s="76"/>
      <c r="T19" s="76"/>
      <c r="U19" s="76"/>
      <c r="V19" s="76"/>
      <c r="W19" s="76"/>
      <c r="X19" s="2"/>
    </row>
    <row r="20" spans="1:24" ht="14.45" customHeight="1">
      <c r="A20" s="2"/>
      <c r="B20" s="15"/>
      <c r="C20" s="76"/>
      <c r="D20" s="76"/>
      <c r="E20" s="76"/>
      <c r="F20" s="76"/>
      <c r="G20" s="76"/>
      <c r="H20" s="76"/>
      <c r="I20" s="76"/>
      <c r="J20" s="76"/>
      <c r="K20" s="76"/>
      <c r="L20" s="76"/>
      <c r="M20" s="76"/>
      <c r="N20" s="76"/>
      <c r="O20" s="76"/>
      <c r="P20" s="76"/>
      <c r="Q20" s="76"/>
      <c r="R20" s="76"/>
      <c r="S20" s="76"/>
      <c r="T20" s="76"/>
      <c r="U20" s="76"/>
      <c r="V20" s="76"/>
      <c r="W20" s="76"/>
      <c r="X20" s="2"/>
    </row>
    <row r="21" spans="1:24" ht="14.45" customHeight="1">
      <c r="A21" s="2"/>
      <c r="B21" s="15"/>
      <c r="C21" s="76"/>
      <c r="D21" s="76"/>
      <c r="E21" s="76"/>
      <c r="F21" s="76"/>
      <c r="G21" s="76"/>
      <c r="H21" s="76"/>
      <c r="I21" s="76"/>
      <c r="J21" s="76"/>
      <c r="K21" s="76"/>
      <c r="L21" s="76"/>
      <c r="M21" s="76"/>
      <c r="N21" s="76"/>
      <c r="O21" s="76"/>
      <c r="P21" s="76"/>
      <c r="Q21" s="76"/>
      <c r="R21" s="76"/>
      <c r="S21" s="76"/>
      <c r="T21" s="76"/>
      <c r="U21" s="76"/>
      <c r="V21" s="76"/>
      <c r="W21" s="76"/>
      <c r="X21" s="2"/>
    </row>
    <row r="22" spans="1:24" ht="14.45" customHeight="1">
      <c r="A22" s="2"/>
      <c r="B22" s="15"/>
      <c r="C22" s="76"/>
      <c r="D22" s="76"/>
      <c r="E22" s="76"/>
      <c r="F22" s="76"/>
      <c r="G22" s="76"/>
      <c r="H22" s="76"/>
      <c r="I22" s="76"/>
      <c r="J22" s="76"/>
      <c r="K22" s="76"/>
      <c r="L22" s="76"/>
      <c r="M22" s="76"/>
      <c r="N22" s="76"/>
      <c r="O22" s="76"/>
      <c r="P22" s="76"/>
      <c r="Q22" s="76"/>
      <c r="R22" s="76"/>
      <c r="S22" s="76"/>
      <c r="T22" s="76"/>
      <c r="U22" s="76"/>
      <c r="V22" s="76"/>
      <c r="W22" s="76"/>
      <c r="X22" s="2"/>
    </row>
    <row r="23" spans="1:24" ht="14.45" customHeight="1">
      <c r="A23" s="2"/>
      <c r="B23" s="15"/>
      <c r="C23" s="76"/>
      <c r="D23" s="76"/>
      <c r="E23" s="76"/>
      <c r="F23" s="76"/>
      <c r="G23" s="76"/>
      <c r="H23" s="76"/>
      <c r="I23" s="76"/>
      <c r="J23" s="76"/>
      <c r="K23" s="76"/>
      <c r="L23" s="76"/>
      <c r="M23" s="76"/>
      <c r="N23" s="76"/>
      <c r="O23" s="76"/>
      <c r="P23" s="76"/>
      <c r="Q23" s="76"/>
      <c r="R23" s="76"/>
      <c r="S23" s="76"/>
      <c r="T23" s="76"/>
      <c r="U23" s="76"/>
      <c r="V23" s="76"/>
      <c r="W23" s="76"/>
      <c r="X23" s="2"/>
    </row>
    <row r="24" spans="1:24" ht="14.45" customHeight="1">
      <c r="A24" s="2"/>
      <c r="B24" s="15"/>
      <c r="C24" s="76"/>
      <c r="D24" s="76"/>
      <c r="E24" s="76"/>
      <c r="F24" s="76"/>
      <c r="G24" s="76"/>
      <c r="H24" s="76"/>
      <c r="I24" s="76"/>
      <c r="J24" s="76"/>
      <c r="K24" s="76"/>
      <c r="L24" s="76"/>
      <c r="M24" s="76"/>
      <c r="N24" s="76"/>
      <c r="O24" s="76"/>
      <c r="P24" s="76"/>
      <c r="Q24" s="76"/>
      <c r="R24" s="76"/>
      <c r="S24" s="76"/>
      <c r="T24" s="76"/>
      <c r="U24" s="76"/>
      <c r="V24" s="76"/>
      <c r="W24" s="76"/>
      <c r="X24" s="2"/>
    </row>
    <row r="25" spans="1:24" ht="14.45" customHeight="1">
      <c r="A25" s="2"/>
      <c r="B25" s="15"/>
      <c r="C25" s="76"/>
      <c r="D25" s="76"/>
      <c r="E25" s="76"/>
      <c r="F25" s="76"/>
      <c r="G25" s="76"/>
      <c r="H25" s="76"/>
      <c r="I25" s="76"/>
      <c r="J25" s="76"/>
      <c r="K25" s="76"/>
      <c r="L25" s="76"/>
      <c r="M25" s="76"/>
      <c r="N25" s="76"/>
      <c r="O25" s="76"/>
      <c r="P25" s="76"/>
      <c r="Q25" s="76"/>
      <c r="R25" s="76"/>
      <c r="S25" s="76"/>
      <c r="T25" s="76"/>
      <c r="U25" s="76"/>
      <c r="V25" s="76"/>
      <c r="W25" s="76"/>
      <c r="X25" s="2"/>
    </row>
    <row r="26" spans="1:24" ht="14.45" customHeight="1">
      <c r="A26" s="2"/>
      <c r="B26" s="15"/>
      <c r="C26" s="76"/>
      <c r="D26" s="76"/>
      <c r="E26" s="76"/>
      <c r="F26" s="76"/>
      <c r="G26" s="76"/>
      <c r="H26" s="76"/>
      <c r="I26" s="76"/>
      <c r="J26" s="76"/>
      <c r="K26" s="76"/>
      <c r="L26" s="76"/>
      <c r="M26" s="76"/>
      <c r="N26" s="76"/>
      <c r="O26" s="76"/>
      <c r="P26" s="76"/>
      <c r="Q26" s="76"/>
      <c r="R26" s="76"/>
      <c r="S26" s="76"/>
      <c r="T26" s="76"/>
      <c r="U26" s="76"/>
      <c r="V26" s="76"/>
      <c r="W26" s="76"/>
      <c r="X26" s="2"/>
    </row>
    <row r="27" spans="1:24" ht="14.45" customHeight="1">
      <c r="A27" s="2"/>
      <c r="B27" s="15"/>
      <c r="C27" s="76"/>
      <c r="D27" s="76"/>
      <c r="E27" s="76"/>
      <c r="F27" s="76"/>
      <c r="G27" s="76"/>
      <c r="H27" s="76"/>
      <c r="I27" s="76"/>
      <c r="J27" s="76"/>
      <c r="K27" s="76"/>
      <c r="L27" s="76"/>
      <c r="M27" s="76"/>
      <c r="N27" s="76"/>
      <c r="O27" s="76"/>
      <c r="P27" s="76"/>
      <c r="Q27" s="76"/>
      <c r="R27" s="76"/>
      <c r="S27" s="76"/>
      <c r="T27" s="76"/>
      <c r="U27" s="76"/>
      <c r="V27" s="76"/>
      <c r="W27" s="76"/>
      <c r="X27" s="2"/>
    </row>
    <row r="28" spans="1:24" ht="14.45" customHeight="1">
      <c r="A28" s="2"/>
      <c r="B28" s="15"/>
      <c r="C28" s="76"/>
      <c r="D28" s="76"/>
      <c r="E28" s="76"/>
      <c r="F28" s="76"/>
      <c r="G28" s="76"/>
      <c r="H28" s="76"/>
      <c r="I28" s="76"/>
      <c r="J28" s="76"/>
      <c r="K28" s="76"/>
      <c r="L28" s="76"/>
      <c r="M28" s="76"/>
      <c r="N28" s="76"/>
      <c r="O28" s="76"/>
      <c r="P28" s="76"/>
      <c r="Q28" s="76"/>
      <c r="R28" s="76"/>
      <c r="S28" s="76"/>
      <c r="T28" s="76"/>
      <c r="U28" s="76"/>
      <c r="V28" s="76"/>
      <c r="W28" s="76"/>
      <c r="X28" s="2"/>
    </row>
    <row r="29" spans="1:24" ht="14.45" customHeight="1">
      <c r="A29" s="2"/>
      <c r="B29" s="16"/>
      <c r="C29" s="77"/>
      <c r="D29" s="77"/>
      <c r="E29" s="77"/>
      <c r="F29" s="77"/>
      <c r="G29" s="77"/>
      <c r="H29" s="77"/>
      <c r="I29" s="77"/>
      <c r="J29" s="77"/>
      <c r="K29" s="77"/>
      <c r="L29" s="77"/>
      <c r="M29" s="77"/>
      <c r="N29" s="77"/>
      <c r="O29" s="77"/>
      <c r="P29" s="77"/>
      <c r="Q29" s="77"/>
      <c r="R29" s="77"/>
      <c r="S29" s="77"/>
      <c r="T29" s="77"/>
      <c r="U29" s="77"/>
      <c r="V29" s="77"/>
      <c r="W29" s="77"/>
      <c r="X29" s="2"/>
    </row>
    <row r="30" spans="1:24" ht="14.45" customHeight="1">
      <c r="A30" s="2"/>
      <c r="B30" s="6" t="s">
        <v>691</v>
      </c>
      <c r="C30" s="17" t="s">
        <v>695</v>
      </c>
      <c r="D30" s="18"/>
      <c r="E30" s="18"/>
      <c r="F30" s="18"/>
      <c r="G30" s="18"/>
      <c r="H30" s="18"/>
      <c r="I30" s="18"/>
      <c r="J30" s="18"/>
      <c r="K30" s="18"/>
      <c r="L30" s="18"/>
      <c r="M30" s="18"/>
      <c r="N30" s="18"/>
      <c r="O30" s="18"/>
      <c r="P30" s="18"/>
      <c r="Q30" s="18"/>
      <c r="R30" s="18"/>
      <c r="S30" s="18"/>
      <c r="T30" s="18"/>
      <c r="U30" s="18"/>
      <c r="V30" s="18"/>
      <c r="W30" s="19"/>
      <c r="X30" s="2"/>
    </row>
    <row r="31" spans="1:24" ht="14.45" customHeight="1">
      <c r="A31" s="2"/>
      <c r="B31" s="20" t="s">
        <v>694</v>
      </c>
      <c r="C31" s="9"/>
      <c r="D31" s="71"/>
      <c r="E31" s="71"/>
      <c r="F31" s="71"/>
      <c r="G31" s="71"/>
      <c r="H31" s="71"/>
      <c r="I31" s="71"/>
      <c r="J31" s="71"/>
      <c r="K31" s="71"/>
      <c r="L31" s="71"/>
      <c r="M31" s="71"/>
      <c r="N31" s="71"/>
      <c r="O31" s="71"/>
      <c r="P31" s="71"/>
      <c r="Q31" s="71"/>
      <c r="R31" s="71"/>
      <c r="S31" s="71"/>
      <c r="T31" s="71"/>
      <c r="U31" s="71"/>
      <c r="V31" s="71"/>
      <c r="W31" s="72"/>
      <c r="X31" s="2"/>
    </row>
    <row r="32" spans="1:24" ht="14.45" customHeight="1">
      <c r="A32" s="2"/>
      <c r="B32" s="21" t="s">
        <v>692</v>
      </c>
      <c r="C32" s="9"/>
      <c r="D32" s="71"/>
      <c r="E32" s="71"/>
      <c r="F32" s="71"/>
      <c r="G32" s="71"/>
      <c r="H32" s="71"/>
      <c r="I32" s="71"/>
      <c r="J32" s="71"/>
      <c r="K32" s="71"/>
      <c r="L32" s="71"/>
      <c r="M32" s="71"/>
      <c r="N32" s="71"/>
      <c r="O32" s="71"/>
      <c r="P32" s="71"/>
      <c r="Q32" s="71"/>
      <c r="R32" s="71"/>
      <c r="S32" s="71"/>
      <c r="T32" s="71"/>
      <c r="U32" s="71"/>
      <c r="V32" s="71"/>
      <c r="W32" s="72"/>
      <c r="X32" s="2"/>
    </row>
    <row r="33" spans="1:24" ht="14.45" customHeight="1">
      <c r="A33" s="2"/>
      <c r="B33" s="7" t="s">
        <v>693</v>
      </c>
      <c r="C33" s="11"/>
      <c r="D33" s="82"/>
      <c r="E33" s="82"/>
      <c r="F33" s="82"/>
      <c r="G33" s="82"/>
      <c r="H33" s="82"/>
      <c r="I33" s="82"/>
      <c r="J33" s="82"/>
      <c r="K33" s="82"/>
      <c r="L33" s="82"/>
      <c r="M33" s="82"/>
      <c r="N33" s="82"/>
      <c r="O33" s="82"/>
      <c r="P33" s="82"/>
      <c r="Q33" s="82"/>
      <c r="R33" s="82"/>
      <c r="S33" s="82"/>
      <c r="T33" s="82"/>
      <c r="U33" s="82"/>
      <c r="V33" s="82"/>
      <c r="W33" s="4"/>
      <c r="X33" s="2"/>
    </row>
  </sheetData>
  <mergeCells count="11">
    <mergeCell ref="B2:I2"/>
    <mergeCell ref="O4:Q4"/>
    <mergeCell ref="O5:Q5"/>
    <mergeCell ref="B3:I3"/>
    <mergeCell ref="C6:I6"/>
    <mergeCell ref="J6:P6"/>
    <mergeCell ref="Q6:W6"/>
    <mergeCell ref="R3:W3"/>
    <mergeCell ref="R4:W4"/>
    <mergeCell ref="R5:W5"/>
    <mergeCell ref="G4:M4"/>
  </mergeCells>
  <phoneticPr fontId="13"/>
  <printOptions horizontalCentered="1"/>
  <pageMargins left="0.59055118110236227" right="0.59055118110236227" top="0.98425196850393704" bottom="0.59055118110236227" header="0.51181102362204722" footer="0.39370078740157483"/>
  <pageSetup paperSize="9" orientation="landscape" horizontalDpi="4294967292"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H35"/>
  <sheetViews>
    <sheetView view="pageBreakPreview" zoomScaleNormal="100" zoomScaleSheetLayoutView="100" workbookViewId="0">
      <selection activeCell="AJ14" sqref="AJ14"/>
    </sheetView>
  </sheetViews>
  <sheetFormatPr defaultRowHeight="13.5"/>
  <cols>
    <col min="1" max="1" width="2.5" customWidth="1"/>
    <col min="2" max="2" width="17" customWidth="1"/>
    <col min="3" max="33" width="3.75" customWidth="1"/>
    <col min="34" max="34" width="2.5" customWidth="1"/>
  </cols>
  <sheetData>
    <row r="1" spans="1:34">
      <c r="AG1" s="74" t="s">
        <v>1148</v>
      </c>
    </row>
    <row r="2" spans="1:34" ht="15" customHeight="1">
      <c r="B2" s="3288" t="str">
        <f>入力シート!D6</f>
        <v>○○流域下水道事業</v>
      </c>
      <c r="C2" s="3288"/>
      <c r="D2" s="3288"/>
      <c r="E2" s="3288"/>
      <c r="F2" s="3288"/>
      <c r="G2" s="3288"/>
      <c r="H2" s="3288"/>
      <c r="I2" s="3288"/>
      <c r="J2" s="3288"/>
      <c r="K2" s="3288"/>
    </row>
    <row r="3" spans="1:34" ht="15" customHeight="1">
      <c r="A3" s="2"/>
      <c r="B3" s="3290" t="str">
        <f>入力シート!D7</f>
        <v>☆☆機械設備工事</v>
      </c>
      <c r="C3" s="3290"/>
      <c r="D3" s="3290"/>
      <c r="E3" s="3290"/>
      <c r="F3" s="3290"/>
      <c r="G3" s="3290"/>
      <c r="H3" s="3290"/>
      <c r="I3" s="3290"/>
      <c r="J3" s="3290"/>
      <c r="K3" s="3290"/>
      <c r="L3" s="2"/>
      <c r="M3" s="2"/>
      <c r="N3" s="2"/>
      <c r="O3" s="2"/>
      <c r="P3" s="2"/>
      <c r="Q3" s="2"/>
      <c r="R3" s="2"/>
      <c r="S3" s="2"/>
      <c r="T3" s="2"/>
      <c r="U3" s="2"/>
      <c r="V3" s="2"/>
      <c r="W3" s="2"/>
      <c r="X3" s="2"/>
      <c r="Y3" s="12" t="s">
        <v>1875</v>
      </c>
      <c r="Z3" s="3291" t="str">
        <f>入力シート!D14</f>
        <v>株式会社□□製作所</v>
      </c>
      <c r="AA3" s="3291"/>
      <c r="AB3" s="3291"/>
      <c r="AC3" s="3291"/>
      <c r="AD3" s="3291"/>
      <c r="AE3" s="3291"/>
      <c r="AF3" s="3291"/>
      <c r="AG3" s="3291"/>
      <c r="AH3" s="2"/>
    </row>
    <row r="4" spans="1:34" ht="24" customHeight="1">
      <c r="A4" s="2"/>
      <c r="B4" s="2"/>
      <c r="C4" s="2"/>
      <c r="D4" s="2"/>
      <c r="E4" s="2"/>
      <c r="F4" s="2"/>
      <c r="G4" s="2"/>
      <c r="H4" s="2"/>
      <c r="I4" s="2"/>
      <c r="J4" s="3059" t="s">
        <v>395</v>
      </c>
      <c r="K4" s="3059"/>
      <c r="L4" s="3059"/>
      <c r="M4" s="3059"/>
      <c r="N4" s="3059"/>
      <c r="O4" s="3059"/>
      <c r="P4" s="3059"/>
      <c r="Q4" s="3059"/>
      <c r="R4" s="3059"/>
      <c r="S4" s="3059"/>
      <c r="T4" s="3059"/>
      <c r="U4" s="12" t="s">
        <v>286</v>
      </c>
      <c r="V4" s="3289">
        <f>入力シート!D9</f>
        <v>45018</v>
      </c>
      <c r="W4" s="3289"/>
      <c r="X4" s="3289"/>
      <c r="Y4" s="3289"/>
      <c r="Z4" s="3291"/>
      <c r="AA4" s="3291"/>
      <c r="AB4" s="3291"/>
      <c r="AC4" s="3291"/>
      <c r="AD4" s="3291"/>
      <c r="AE4" s="3291"/>
      <c r="AF4" s="3291"/>
      <c r="AG4" s="3291"/>
      <c r="AH4" s="2"/>
    </row>
    <row r="5" spans="1:34" ht="24" customHeight="1">
      <c r="A5" s="2"/>
      <c r="B5" s="2"/>
      <c r="C5" s="2"/>
      <c r="D5" s="2"/>
      <c r="E5" s="2"/>
      <c r="F5" s="2"/>
      <c r="G5" s="2"/>
      <c r="H5" s="2"/>
      <c r="I5" s="2"/>
      <c r="J5" s="2"/>
      <c r="K5" s="3"/>
      <c r="L5" s="2"/>
      <c r="M5" s="2"/>
      <c r="N5" s="3"/>
      <c r="O5" s="2"/>
      <c r="P5" s="2"/>
      <c r="Q5" s="2"/>
      <c r="R5" s="2"/>
      <c r="S5" s="2"/>
      <c r="T5" s="2"/>
      <c r="U5" s="12" t="s">
        <v>287</v>
      </c>
      <c r="V5" s="3289">
        <f>入力シート!D10</f>
        <v>45731</v>
      </c>
      <c r="W5" s="3289"/>
      <c r="X5" s="3289"/>
      <c r="Y5" s="3289"/>
      <c r="Z5" s="3291"/>
      <c r="AA5" s="3291"/>
      <c r="AB5" s="3291"/>
      <c r="AC5" s="3291"/>
      <c r="AD5" s="3291"/>
      <c r="AE5" s="3291"/>
      <c r="AF5" s="3291"/>
      <c r="AG5" s="3291"/>
      <c r="AH5" s="2"/>
    </row>
    <row r="6" spans="1:34" ht="14.45" customHeight="1">
      <c r="A6" s="2"/>
      <c r="B6" s="309" t="s">
        <v>404</v>
      </c>
      <c r="C6" s="1855" t="s">
        <v>1896</v>
      </c>
      <c r="D6" s="3292"/>
      <c r="E6" s="3292"/>
      <c r="F6" s="3292"/>
      <c r="G6" s="3292"/>
      <c r="H6" s="3292"/>
      <c r="I6" s="3292"/>
      <c r="J6" s="3292"/>
      <c r="K6" s="3292"/>
      <c r="L6" s="3292"/>
      <c r="M6" s="3292"/>
      <c r="N6" s="3292"/>
      <c r="O6" s="3292"/>
      <c r="P6" s="3292"/>
      <c r="Q6" s="3292"/>
      <c r="R6" s="3292"/>
      <c r="S6" s="3292"/>
      <c r="T6" s="3292"/>
      <c r="U6" s="3292"/>
      <c r="V6" s="3292"/>
      <c r="W6" s="3292"/>
      <c r="X6" s="3292"/>
      <c r="Y6" s="3292"/>
      <c r="Z6" s="3292"/>
      <c r="AA6" s="3292"/>
      <c r="AB6" s="3292"/>
      <c r="AC6" s="3292"/>
      <c r="AD6" s="3292"/>
      <c r="AE6" s="3292"/>
      <c r="AF6" s="3292"/>
      <c r="AG6" s="1856"/>
      <c r="AH6" s="2"/>
    </row>
    <row r="7" spans="1:34" ht="14.45" customHeight="1">
      <c r="A7" s="2"/>
      <c r="B7" s="278" t="s">
        <v>398</v>
      </c>
      <c r="C7" s="307">
        <v>1</v>
      </c>
      <c r="D7" s="307">
        <v>2</v>
      </c>
      <c r="E7" s="307">
        <v>3</v>
      </c>
      <c r="F7" s="307">
        <v>4</v>
      </c>
      <c r="G7" s="307">
        <v>5</v>
      </c>
      <c r="H7" s="307">
        <v>6</v>
      </c>
      <c r="I7" s="307">
        <v>7</v>
      </c>
      <c r="J7" s="307">
        <v>8</v>
      </c>
      <c r="K7" s="307">
        <v>9</v>
      </c>
      <c r="L7" s="307">
        <v>10</v>
      </c>
      <c r="M7" s="307">
        <v>11</v>
      </c>
      <c r="N7" s="307">
        <v>12</v>
      </c>
      <c r="O7" s="307">
        <v>13</v>
      </c>
      <c r="P7" s="307">
        <v>14</v>
      </c>
      <c r="Q7" s="307">
        <v>15</v>
      </c>
      <c r="R7" s="307">
        <v>16</v>
      </c>
      <c r="S7" s="307">
        <v>17</v>
      </c>
      <c r="T7" s="307">
        <v>18</v>
      </c>
      <c r="U7" s="307">
        <v>19</v>
      </c>
      <c r="V7" s="307">
        <v>20</v>
      </c>
      <c r="W7" s="307">
        <v>21</v>
      </c>
      <c r="X7" s="307">
        <v>22</v>
      </c>
      <c r="Y7" s="307">
        <v>23</v>
      </c>
      <c r="Z7" s="307">
        <v>24</v>
      </c>
      <c r="AA7" s="307">
        <v>25</v>
      </c>
      <c r="AB7" s="307">
        <v>26</v>
      </c>
      <c r="AC7" s="307">
        <v>27</v>
      </c>
      <c r="AD7" s="307">
        <v>28</v>
      </c>
      <c r="AE7" s="307">
        <v>29</v>
      </c>
      <c r="AF7" s="307">
        <v>30</v>
      </c>
      <c r="AG7" s="307">
        <v>31</v>
      </c>
      <c r="AH7" s="2"/>
    </row>
    <row r="8" spans="1:34" ht="14.45" customHeight="1">
      <c r="A8" s="2"/>
      <c r="B8" s="308" t="s">
        <v>399</v>
      </c>
      <c r="C8" s="10" t="s">
        <v>574</v>
      </c>
      <c r="D8" s="10" t="s">
        <v>393</v>
      </c>
      <c r="E8" s="10" t="s">
        <v>394</v>
      </c>
      <c r="F8" s="10" t="s">
        <v>396</v>
      </c>
      <c r="G8" s="10" t="s">
        <v>397</v>
      </c>
      <c r="H8" s="10" t="s">
        <v>116</v>
      </c>
      <c r="I8" s="10" t="s">
        <v>803</v>
      </c>
      <c r="J8" s="10" t="s">
        <v>574</v>
      </c>
      <c r="K8" s="10" t="s">
        <v>406</v>
      </c>
      <c r="L8" s="10" t="s">
        <v>405</v>
      </c>
      <c r="M8" s="10" t="s">
        <v>396</v>
      </c>
      <c r="N8" s="10" t="s">
        <v>397</v>
      </c>
      <c r="O8" s="10" t="s">
        <v>116</v>
      </c>
      <c r="P8" s="10" t="s">
        <v>803</v>
      </c>
      <c r="Q8" s="10" t="s">
        <v>802</v>
      </c>
      <c r="R8" s="10" t="s">
        <v>406</v>
      </c>
      <c r="S8" s="10" t="s">
        <v>405</v>
      </c>
      <c r="T8" s="10" t="s">
        <v>396</v>
      </c>
      <c r="U8" s="10" t="s">
        <v>397</v>
      </c>
      <c r="V8" s="10" t="s">
        <v>116</v>
      </c>
      <c r="W8" s="10" t="s">
        <v>803</v>
      </c>
      <c r="X8" s="10" t="s">
        <v>802</v>
      </c>
      <c r="Y8" s="10" t="s">
        <v>406</v>
      </c>
      <c r="Z8" s="10" t="s">
        <v>405</v>
      </c>
      <c r="AA8" s="10" t="s">
        <v>396</v>
      </c>
      <c r="AB8" s="10" t="s">
        <v>397</v>
      </c>
      <c r="AC8" s="10" t="s">
        <v>116</v>
      </c>
      <c r="AD8" s="10" t="s">
        <v>803</v>
      </c>
      <c r="AE8" s="10" t="s">
        <v>802</v>
      </c>
      <c r="AF8" s="10" t="s">
        <v>406</v>
      </c>
      <c r="AG8" s="10" t="s">
        <v>405</v>
      </c>
      <c r="AH8" s="2"/>
    </row>
    <row r="9" spans="1:34" ht="14.45" customHeight="1">
      <c r="A9" s="2"/>
      <c r="B9" s="14"/>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2"/>
    </row>
    <row r="10" spans="1:34" ht="14.45" customHeight="1">
      <c r="A10" s="2"/>
      <c r="B10" s="15"/>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2"/>
    </row>
    <row r="11" spans="1:34" ht="14.45" customHeight="1">
      <c r="A11" s="2"/>
      <c r="B11" s="15"/>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2"/>
    </row>
    <row r="12" spans="1:34" ht="14.45" customHeight="1">
      <c r="A12" s="2"/>
      <c r="B12" s="15"/>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2"/>
    </row>
    <row r="13" spans="1:34" ht="14.45" customHeight="1">
      <c r="A13" s="2"/>
      <c r="B13" s="15"/>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2"/>
    </row>
    <row r="14" spans="1:34" ht="14.45" customHeight="1">
      <c r="A14" s="2"/>
      <c r="B14" s="15"/>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2"/>
    </row>
    <row r="15" spans="1:34" ht="14.45" customHeight="1">
      <c r="A15" s="2"/>
      <c r="B15" s="15"/>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2"/>
    </row>
    <row r="16" spans="1:34" ht="14.45" customHeight="1">
      <c r="A16" s="2"/>
      <c r="B16" s="15"/>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2"/>
    </row>
    <row r="17" spans="1:34" ht="14.45" customHeight="1">
      <c r="A17" s="2"/>
      <c r="B17" s="15"/>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2"/>
    </row>
    <row r="18" spans="1:34" ht="14.45" customHeight="1">
      <c r="A18" s="2"/>
      <c r="B18" s="15"/>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2"/>
    </row>
    <row r="19" spans="1:34" ht="14.45" customHeight="1">
      <c r="A19" s="2"/>
      <c r="B19" s="15"/>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2"/>
    </row>
    <row r="20" spans="1:34" ht="14.45" customHeight="1">
      <c r="A20" s="2"/>
      <c r="B20" s="15"/>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2"/>
    </row>
    <row r="21" spans="1:34" ht="14.45" customHeight="1">
      <c r="A21" s="2"/>
      <c r="B21" s="15"/>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2"/>
    </row>
    <row r="22" spans="1:34" ht="14.45" customHeight="1">
      <c r="A22" s="2"/>
      <c r="B22" s="15"/>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2"/>
    </row>
    <row r="23" spans="1:34" ht="14.45" customHeight="1">
      <c r="A23" s="2"/>
      <c r="B23" s="15"/>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2"/>
    </row>
    <row r="24" spans="1:34" ht="14.45" customHeight="1">
      <c r="A24" s="2"/>
      <c r="B24" s="15"/>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2"/>
    </row>
    <row r="25" spans="1:34" ht="14.45" customHeight="1">
      <c r="A25" s="2"/>
      <c r="B25" s="15"/>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2"/>
    </row>
    <row r="26" spans="1:34" ht="14.45" customHeight="1">
      <c r="A26" s="2"/>
      <c r="B26" s="15"/>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2"/>
    </row>
    <row r="27" spans="1:34" ht="14.45" customHeight="1">
      <c r="A27" s="2"/>
      <c r="B27" s="15"/>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2"/>
    </row>
    <row r="28" spans="1:34" ht="14.45" customHeight="1">
      <c r="A28" s="2"/>
      <c r="B28" s="15"/>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2"/>
    </row>
    <row r="29" spans="1:34" ht="14.45" customHeight="1">
      <c r="A29" s="2"/>
      <c r="B29" s="15"/>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2"/>
    </row>
    <row r="30" spans="1:34" ht="14.45" customHeight="1">
      <c r="A30" s="2"/>
      <c r="B30" s="310"/>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2"/>
    </row>
    <row r="31" spans="1:34" ht="14.45" customHeight="1">
      <c r="A31" s="2"/>
      <c r="B31" s="312" t="s">
        <v>575</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9"/>
      <c r="AH31" s="2"/>
    </row>
    <row r="32" spans="1:34" ht="14.45" customHeight="1">
      <c r="A32" s="2"/>
      <c r="B32" s="31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2"/>
      <c r="AH32" s="2"/>
    </row>
    <row r="33" spans="1:34" ht="14.45" customHeight="1">
      <c r="A33" s="2"/>
      <c r="B33" s="31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2"/>
      <c r="AH33" s="2"/>
    </row>
    <row r="34" spans="1:34" ht="14.45" customHeight="1">
      <c r="A34" s="2"/>
      <c r="B34" s="31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2"/>
      <c r="AH34" s="2"/>
    </row>
    <row r="35" spans="1:34" ht="14.45" customHeight="1">
      <c r="A35" s="2"/>
      <c r="B35" s="8"/>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4"/>
      <c r="AH35" s="2"/>
    </row>
  </sheetData>
  <mergeCells count="9">
    <mergeCell ref="B2:K2"/>
    <mergeCell ref="V4:Y4"/>
    <mergeCell ref="V5:Y5"/>
    <mergeCell ref="B3:K3"/>
    <mergeCell ref="C6:AG6"/>
    <mergeCell ref="Z3:AG3"/>
    <mergeCell ref="Z4:AG4"/>
    <mergeCell ref="Z5:AG5"/>
    <mergeCell ref="J4:T4"/>
  </mergeCells>
  <phoneticPr fontId="13"/>
  <printOptions horizontalCentered="1"/>
  <pageMargins left="0.39370078740157483" right="0.39370078740157483" top="0.98425196850393704" bottom="0.59055118110236227" header="0.51181102362204722" footer="0.39370078740157483"/>
  <pageSetup paperSize="9" orientation="landscape" horizontalDpi="4294967292"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G20"/>
  <sheetViews>
    <sheetView view="pageBreakPreview" zoomScaleNormal="100" zoomScaleSheetLayoutView="100" workbookViewId="0"/>
  </sheetViews>
  <sheetFormatPr defaultRowHeight="13.5"/>
  <cols>
    <col min="1" max="1" width="3.75" customWidth="1"/>
    <col min="2" max="2" width="6.875" customWidth="1"/>
    <col min="3" max="3" width="9.75" customWidth="1"/>
    <col min="4" max="5" width="23.5" customWidth="1"/>
    <col min="6" max="6" width="23.625" customWidth="1"/>
    <col min="7" max="7" width="27.75" customWidth="1"/>
    <col min="8" max="8" width="3.75" customWidth="1"/>
  </cols>
  <sheetData>
    <row r="1" spans="2:7" ht="22.9" customHeight="1">
      <c r="B1" s="3059" t="s">
        <v>706</v>
      </c>
      <c r="C1" s="1857"/>
      <c r="D1" s="1857"/>
      <c r="E1" s="1857"/>
      <c r="F1" s="1857"/>
      <c r="G1" s="1857"/>
    </row>
    <row r="2" spans="2:7" ht="22.9" customHeight="1">
      <c r="B2" s="2"/>
      <c r="C2" s="2"/>
      <c r="D2" s="2"/>
      <c r="E2" s="2"/>
      <c r="F2" s="2"/>
      <c r="G2" s="12" t="s">
        <v>1164</v>
      </c>
    </row>
    <row r="3" spans="2:7" ht="22.9" customHeight="1">
      <c r="B3" s="3295" t="str">
        <f>入力シート!D6</f>
        <v>○○流域下水道事業</v>
      </c>
      <c r="C3" s="3295"/>
      <c r="D3" s="3295"/>
      <c r="E3" s="71"/>
      <c r="F3" s="3" t="s">
        <v>710</v>
      </c>
      <c r="G3" s="5" t="str">
        <f>入力シート!D16</f>
        <v>福岡県大野城市白木原＊丁目＊番地＊号</v>
      </c>
    </row>
    <row r="4" spans="2:7" ht="22.9" customHeight="1">
      <c r="B4" s="3290" t="str">
        <f>入力シート!D7</f>
        <v>☆☆機械設備工事</v>
      </c>
      <c r="C4" s="3290"/>
      <c r="D4" s="3290"/>
      <c r="E4" s="3290"/>
      <c r="F4" s="3" t="s">
        <v>711</v>
      </c>
      <c r="G4" s="5" t="str">
        <f>入力シート!D14</f>
        <v>株式会社□□製作所</v>
      </c>
    </row>
    <row r="5" spans="2:7" ht="22.9" customHeight="1">
      <c r="B5" s="3296"/>
      <c r="C5" s="3296"/>
      <c r="D5" s="3296"/>
      <c r="E5" s="3296"/>
      <c r="F5" s="2"/>
      <c r="G5" s="5"/>
    </row>
    <row r="6" spans="2:7" ht="22.9" customHeight="1">
      <c r="B6" s="10" t="s">
        <v>707</v>
      </c>
      <c r="C6" s="10" t="s">
        <v>708</v>
      </c>
      <c r="D6" s="1855" t="s">
        <v>709</v>
      </c>
      <c r="E6" s="1856"/>
      <c r="F6" s="1855" t="s">
        <v>690</v>
      </c>
      <c r="G6" s="1856"/>
    </row>
    <row r="7" spans="2:7" ht="22.9" customHeight="1">
      <c r="B7" s="13"/>
      <c r="C7" s="13"/>
      <c r="D7" s="3293"/>
      <c r="E7" s="3294"/>
      <c r="F7" s="3293"/>
      <c r="G7" s="3294"/>
    </row>
    <row r="8" spans="2:7" ht="22.9" customHeight="1">
      <c r="B8" s="13"/>
      <c r="C8" s="13"/>
      <c r="D8" s="3293"/>
      <c r="E8" s="3294"/>
      <c r="F8" s="3293"/>
      <c r="G8" s="3294"/>
    </row>
    <row r="9" spans="2:7" ht="22.9" customHeight="1">
      <c r="B9" s="13"/>
      <c r="C9" s="13"/>
      <c r="D9" s="3293"/>
      <c r="E9" s="3294"/>
      <c r="F9" s="3293"/>
      <c r="G9" s="3294"/>
    </row>
    <row r="10" spans="2:7" ht="22.9" customHeight="1">
      <c r="B10" s="13"/>
      <c r="C10" s="13"/>
      <c r="D10" s="3293"/>
      <c r="E10" s="3294"/>
      <c r="F10" s="3293"/>
      <c r="G10" s="3294"/>
    </row>
    <row r="11" spans="2:7" ht="22.9" customHeight="1">
      <c r="B11" s="13"/>
      <c r="C11" s="13"/>
      <c r="D11" s="3293"/>
      <c r="E11" s="3294"/>
      <c r="F11" s="3293"/>
      <c r="G11" s="3294"/>
    </row>
    <row r="12" spans="2:7" ht="22.9" customHeight="1">
      <c r="B12" s="13"/>
      <c r="C12" s="13"/>
      <c r="D12" s="3293"/>
      <c r="E12" s="3294"/>
      <c r="F12" s="3293"/>
      <c r="G12" s="3294"/>
    </row>
    <row r="13" spans="2:7" ht="22.9" customHeight="1">
      <c r="B13" s="13"/>
      <c r="C13" s="13"/>
      <c r="D13" s="3293"/>
      <c r="E13" s="3294"/>
      <c r="F13" s="3293"/>
      <c r="G13" s="3294"/>
    </row>
    <row r="14" spans="2:7" ht="22.9" customHeight="1">
      <c r="B14" s="13"/>
      <c r="C14" s="13"/>
      <c r="D14" s="3293"/>
      <c r="E14" s="3294"/>
      <c r="F14" s="3293"/>
      <c r="G14" s="3294"/>
    </row>
    <row r="15" spans="2:7" ht="22.9" customHeight="1">
      <c r="B15" s="13"/>
      <c r="C15" s="13"/>
      <c r="D15" s="3293"/>
      <c r="E15" s="3294"/>
      <c r="F15" s="3293"/>
      <c r="G15" s="3294"/>
    </row>
    <row r="16" spans="2:7" ht="22.9" customHeight="1">
      <c r="B16" s="13"/>
      <c r="C16" s="13"/>
      <c r="D16" s="3293"/>
      <c r="E16" s="3294"/>
      <c r="F16" s="3293"/>
      <c r="G16" s="3294"/>
    </row>
    <row r="17" spans="2:7" ht="22.9" customHeight="1">
      <c r="B17" s="13"/>
      <c r="C17" s="13"/>
      <c r="D17" s="3293"/>
      <c r="E17" s="3294"/>
      <c r="F17" s="3293"/>
      <c r="G17" s="3294"/>
    </row>
    <row r="18" spans="2:7" ht="22.9" customHeight="1">
      <c r="B18" s="13"/>
      <c r="C18" s="13"/>
      <c r="D18" s="3293"/>
      <c r="E18" s="3294"/>
      <c r="F18" s="3293"/>
      <c r="G18" s="3294"/>
    </row>
    <row r="19" spans="2:7" ht="22.9" customHeight="1">
      <c r="B19" s="13"/>
      <c r="C19" s="13"/>
      <c r="D19" s="3293"/>
      <c r="E19" s="3294"/>
      <c r="F19" s="3293"/>
      <c r="G19" s="3294"/>
    </row>
    <row r="20" spans="2:7" ht="22.9" customHeight="1">
      <c r="B20" s="13"/>
      <c r="C20" s="13"/>
      <c r="D20" s="3293"/>
      <c r="E20" s="3294"/>
      <c r="F20" s="3293"/>
      <c r="G20" s="3294"/>
    </row>
  </sheetData>
  <mergeCells count="34">
    <mergeCell ref="D13:E13"/>
    <mergeCell ref="D14:E14"/>
    <mergeCell ref="D19:E19"/>
    <mergeCell ref="D20:E20"/>
    <mergeCell ref="D15:E15"/>
    <mergeCell ref="D16:E16"/>
    <mergeCell ref="D17:E17"/>
    <mergeCell ref="D18:E18"/>
    <mergeCell ref="F8:G8"/>
    <mergeCell ref="F20:G20"/>
    <mergeCell ref="F11:G11"/>
    <mergeCell ref="F12:G12"/>
    <mergeCell ref="F10:G10"/>
    <mergeCell ref="D8:E8"/>
    <mergeCell ref="D9:E9"/>
    <mergeCell ref="D10:E10"/>
    <mergeCell ref="D11:E11"/>
    <mergeCell ref="D12:E12"/>
    <mergeCell ref="B1:G1"/>
    <mergeCell ref="F17:G17"/>
    <mergeCell ref="F18:G18"/>
    <mergeCell ref="F19:G19"/>
    <mergeCell ref="F13:G13"/>
    <mergeCell ref="F14:G14"/>
    <mergeCell ref="F15:G15"/>
    <mergeCell ref="B3:D3"/>
    <mergeCell ref="F16:G16"/>
    <mergeCell ref="F9:G9"/>
    <mergeCell ref="B4:E4"/>
    <mergeCell ref="F6:G6"/>
    <mergeCell ref="F7:G7"/>
    <mergeCell ref="B5:E5"/>
    <mergeCell ref="D6:E6"/>
    <mergeCell ref="D7:E7"/>
  </mergeCells>
  <phoneticPr fontId="13"/>
  <pageMargins left="0.78740157480314965" right="0.78740157480314965" top="0.98425196850393704" bottom="0.98425196850393704" header="0.51181102362204722" footer="0.51181102362204722"/>
  <pageSetup paperSize="9" scale="99" orientation="landscape" blackAndWhite="1" horizontalDpi="4294967292"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1:R30"/>
  <sheetViews>
    <sheetView view="pageBreakPreview" zoomScaleNormal="100" zoomScaleSheetLayoutView="100" workbookViewId="0">
      <selection activeCell="M4" sqref="M4:P4"/>
    </sheetView>
  </sheetViews>
  <sheetFormatPr defaultRowHeight="13.5"/>
  <cols>
    <col min="1" max="1" width="3.75" customWidth="1"/>
    <col min="2" max="2" width="4" customWidth="1"/>
    <col min="3" max="3" width="6.25" customWidth="1"/>
    <col min="4" max="4" width="12.25" customWidth="1"/>
    <col min="5" max="16" width="7" customWidth="1"/>
    <col min="17" max="17" width="17.75" customWidth="1"/>
    <col min="18" max="18" width="3.75" customWidth="1"/>
  </cols>
  <sheetData>
    <row r="1" spans="2:18" ht="21">
      <c r="B1" s="3059" t="s">
        <v>720</v>
      </c>
      <c r="C1" s="1857"/>
      <c r="D1" s="1857"/>
      <c r="E1" s="1857"/>
      <c r="F1" s="1857"/>
      <c r="G1" s="1857"/>
      <c r="H1" s="1857"/>
      <c r="I1" s="1857"/>
      <c r="J1" s="1857"/>
      <c r="K1" s="1857"/>
      <c r="L1" s="1857"/>
      <c r="M1" s="1857"/>
      <c r="N1" s="1857"/>
      <c r="O1" s="1857"/>
      <c r="P1" s="1857"/>
      <c r="Q1" s="1857"/>
    </row>
    <row r="2" spans="2:18">
      <c r="B2" s="22"/>
      <c r="C2" s="22"/>
      <c r="D2" s="22"/>
      <c r="E2" s="22"/>
      <c r="F2" s="22"/>
      <c r="G2" s="22"/>
      <c r="H2" s="22"/>
      <c r="I2" s="22"/>
      <c r="J2" s="22"/>
      <c r="K2" s="22"/>
      <c r="L2" s="22"/>
      <c r="M2" s="22"/>
      <c r="N2" s="22"/>
      <c r="O2" s="22"/>
      <c r="P2" s="22"/>
      <c r="Q2" s="28" t="s">
        <v>1165</v>
      </c>
      <c r="R2" s="22"/>
    </row>
    <row r="3" spans="2:18" ht="15.6" customHeight="1">
      <c r="B3" s="3317" t="s">
        <v>721</v>
      </c>
      <c r="C3" s="3318"/>
      <c r="D3" s="3312" t="str">
        <f>入力シート!D6</f>
        <v>○○流域下水道事業</v>
      </c>
      <c r="E3" s="3313"/>
      <c r="F3" s="3314"/>
      <c r="G3" s="33"/>
      <c r="H3" s="23" t="s">
        <v>722</v>
      </c>
      <c r="I3" s="3321">
        <f>入力シート!D9</f>
        <v>45018</v>
      </c>
      <c r="J3" s="3322"/>
      <c r="K3" s="2997" t="s">
        <v>723</v>
      </c>
      <c r="L3" s="2997"/>
      <c r="M3" s="3305" t="s">
        <v>1892</v>
      </c>
      <c r="N3" s="3305"/>
      <c r="O3" s="3305"/>
      <c r="P3" s="3306"/>
      <c r="Q3" s="39" t="s">
        <v>724</v>
      </c>
      <c r="R3" s="22"/>
    </row>
    <row r="4" spans="2:18" ht="15.6" customHeight="1">
      <c r="B4" s="3319"/>
      <c r="C4" s="3320"/>
      <c r="D4" s="3324" t="str">
        <f>入力シート!D7</f>
        <v>☆☆機械設備工事</v>
      </c>
      <c r="E4" s="3325"/>
      <c r="F4" s="3326"/>
      <c r="G4" s="41" t="s">
        <v>725</v>
      </c>
      <c r="H4" s="29" t="s">
        <v>726</v>
      </c>
      <c r="I4" s="3323">
        <f>入力シート!D10</f>
        <v>45731</v>
      </c>
      <c r="J4" s="3304"/>
      <c r="K4" s="3299"/>
      <c r="L4" s="3300"/>
      <c r="M4" s="3307"/>
      <c r="N4" s="3308"/>
      <c r="O4" s="3308"/>
      <c r="P4" s="2790"/>
      <c r="Q4" s="42"/>
      <c r="R4" s="22"/>
    </row>
    <row r="5" spans="2:18" ht="15.6" customHeight="1">
      <c r="B5" s="3317" t="s">
        <v>727</v>
      </c>
      <c r="C5" s="3318"/>
      <c r="D5" s="3312"/>
      <c r="E5" s="3313"/>
      <c r="F5" s="3314"/>
      <c r="G5" s="42"/>
      <c r="H5" s="29" t="s">
        <v>728</v>
      </c>
      <c r="I5" s="3303" t="s">
        <v>729</v>
      </c>
      <c r="J5" s="3304"/>
      <c r="K5" s="3299"/>
      <c r="L5" s="3300"/>
      <c r="M5" s="3307"/>
      <c r="N5" s="3308"/>
      <c r="O5" s="3308"/>
      <c r="P5" s="2790"/>
      <c r="Q5" s="42"/>
      <c r="R5" s="22"/>
    </row>
    <row r="6" spans="2:18" ht="15.6" customHeight="1">
      <c r="B6" s="3319"/>
      <c r="C6" s="3320"/>
      <c r="D6" s="3315"/>
      <c r="E6" s="3290"/>
      <c r="F6" s="3316"/>
      <c r="G6" s="43"/>
      <c r="H6" s="26"/>
      <c r="I6" s="24"/>
      <c r="J6" s="25"/>
      <c r="K6" s="3301"/>
      <c r="L6" s="3302"/>
      <c r="M6" s="3309"/>
      <c r="N6" s="3310"/>
      <c r="O6" s="3310"/>
      <c r="P6" s="3311"/>
      <c r="Q6" s="43"/>
      <c r="R6" s="22"/>
    </row>
    <row r="7" spans="2:18" ht="15.6" customHeight="1">
      <c r="B7" s="30"/>
      <c r="C7" s="31"/>
      <c r="D7" s="32" t="s">
        <v>730</v>
      </c>
      <c r="E7" s="33"/>
      <c r="F7" s="33"/>
      <c r="G7" s="33"/>
      <c r="H7" s="33"/>
      <c r="I7" s="33"/>
      <c r="J7" s="33"/>
      <c r="K7" s="33"/>
      <c r="L7" s="33"/>
      <c r="M7" s="33"/>
      <c r="N7" s="33"/>
      <c r="O7" s="33"/>
      <c r="P7" s="27" t="s">
        <v>731</v>
      </c>
      <c r="Q7" s="33"/>
      <c r="R7" s="22"/>
    </row>
    <row r="8" spans="2:18" ht="15.6" customHeight="1">
      <c r="B8" s="34" t="s">
        <v>732</v>
      </c>
      <c r="C8" s="35"/>
      <c r="D8" s="36"/>
      <c r="E8" s="37" t="s">
        <v>733</v>
      </c>
      <c r="F8" s="37" t="s">
        <v>733</v>
      </c>
      <c r="G8" s="37" t="s">
        <v>733</v>
      </c>
      <c r="H8" s="37" t="s">
        <v>733</v>
      </c>
      <c r="I8" s="37" t="s">
        <v>733</v>
      </c>
      <c r="J8" s="37" t="s">
        <v>733</v>
      </c>
      <c r="K8" s="37" t="s">
        <v>733</v>
      </c>
      <c r="L8" s="37" t="s">
        <v>733</v>
      </c>
      <c r="M8" s="37" t="s">
        <v>733</v>
      </c>
      <c r="N8" s="37" t="s">
        <v>733</v>
      </c>
      <c r="O8" s="37" t="s">
        <v>733</v>
      </c>
      <c r="P8" s="45" t="s">
        <v>759</v>
      </c>
      <c r="Q8" s="44" t="s">
        <v>734</v>
      </c>
      <c r="R8" s="22"/>
    </row>
    <row r="9" spans="2:18" ht="15.6" customHeight="1">
      <c r="B9" s="38" t="s">
        <v>735</v>
      </c>
      <c r="C9" s="3297"/>
      <c r="D9" s="3298"/>
      <c r="E9" s="39"/>
      <c r="F9" s="39"/>
      <c r="G9" s="39"/>
      <c r="H9" s="39"/>
      <c r="I9" s="39"/>
      <c r="J9" s="39"/>
      <c r="K9" s="39"/>
      <c r="L9" s="39"/>
      <c r="M9" s="39"/>
      <c r="N9" s="39"/>
      <c r="O9" s="39"/>
      <c r="P9" s="46"/>
      <c r="Q9" s="39"/>
      <c r="R9" s="22"/>
    </row>
    <row r="10" spans="2:18" ht="15.6" customHeight="1">
      <c r="B10" s="38" t="s">
        <v>736</v>
      </c>
      <c r="C10" s="3297"/>
      <c r="D10" s="3298"/>
      <c r="E10" s="39"/>
      <c r="F10" s="39"/>
      <c r="G10" s="39"/>
      <c r="H10" s="39"/>
      <c r="I10" s="39"/>
      <c r="J10" s="39"/>
      <c r="K10" s="39"/>
      <c r="L10" s="39"/>
      <c r="M10" s="39"/>
      <c r="N10" s="39"/>
      <c r="O10" s="39"/>
      <c r="P10" s="47" t="s">
        <v>760</v>
      </c>
      <c r="Q10" s="39"/>
      <c r="R10" s="22"/>
    </row>
    <row r="11" spans="2:18" ht="15.6" customHeight="1">
      <c r="B11" s="38" t="s">
        <v>737</v>
      </c>
      <c r="C11" s="3297"/>
      <c r="D11" s="3298"/>
      <c r="E11" s="39"/>
      <c r="F11" s="39"/>
      <c r="G11" s="39"/>
      <c r="H11" s="39"/>
      <c r="I11" s="39"/>
      <c r="J11" s="39"/>
      <c r="K11" s="39"/>
      <c r="L11" s="39"/>
      <c r="M11" s="39"/>
      <c r="N11" s="39"/>
      <c r="O11" s="39"/>
      <c r="P11" s="48"/>
      <c r="Q11" s="39"/>
      <c r="R11" s="22"/>
    </row>
    <row r="12" spans="2:18" ht="15.6" customHeight="1">
      <c r="B12" s="38" t="s">
        <v>738</v>
      </c>
      <c r="C12" s="3297"/>
      <c r="D12" s="3298"/>
      <c r="E12" s="39"/>
      <c r="F12" s="39"/>
      <c r="G12" s="39"/>
      <c r="H12" s="39"/>
      <c r="I12" s="39"/>
      <c r="J12" s="39"/>
      <c r="K12" s="39"/>
      <c r="L12" s="39"/>
      <c r="M12" s="39"/>
      <c r="N12" s="39"/>
      <c r="O12" s="39"/>
      <c r="P12" s="45" t="s">
        <v>761</v>
      </c>
      <c r="Q12" s="39"/>
      <c r="R12" s="22"/>
    </row>
    <row r="13" spans="2:18" ht="15.6" customHeight="1">
      <c r="B13" s="38" t="s">
        <v>739</v>
      </c>
      <c r="C13" s="3297"/>
      <c r="D13" s="3298"/>
      <c r="E13" s="39"/>
      <c r="F13" s="39"/>
      <c r="G13" s="39"/>
      <c r="H13" s="39"/>
      <c r="I13" s="39"/>
      <c r="J13" s="39"/>
      <c r="K13" s="39"/>
      <c r="L13" s="39"/>
      <c r="M13" s="39"/>
      <c r="N13" s="39"/>
      <c r="O13" s="39"/>
      <c r="P13" s="46"/>
      <c r="Q13" s="39"/>
      <c r="R13" s="22"/>
    </row>
    <row r="14" spans="2:18" ht="15.6" customHeight="1">
      <c r="B14" s="38" t="s">
        <v>740</v>
      </c>
      <c r="C14" s="3297"/>
      <c r="D14" s="3298"/>
      <c r="E14" s="39"/>
      <c r="F14" s="39"/>
      <c r="G14" s="39"/>
      <c r="H14" s="39"/>
      <c r="I14" s="39"/>
      <c r="J14" s="39"/>
      <c r="K14" s="39"/>
      <c r="L14" s="39"/>
      <c r="M14" s="39"/>
      <c r="N14" s="39"/>
      <c r="O14" s="39"/>
      <c r="P14" s="47" t="s">
        <v>762</v>
      </c>
      <c r="Q14" s="39"/>
      <c r="R14" s="22"/>
    </row>
    <row r="15" spans="2:18" ht="15.6" customHeight="1">
      <c r="B15" s="38" t="s">
        <v>741</v>
      </c>
      <c r="C15" s="3297"/>
      <c r="D15" s="3298"/>
      <c r="E15" s="39"/>
      <c r="F15" s="39"/>
      <c r="G15" s="39"/>
      <c r="H15" s="39"/>
      <c r="I15" s="39"/>
      <c r="J15" s="39"/>
      <c r="K15" s="39"/>
      <c r="L15" s="39"/>
      <c r="M15" s="39"/>
      <c r="N15" s="39"/>
      <c r="O15" s="39"/>
      <c r="P15" s="48"/>
      <c r="Q15" s="39"/>
      <c r="R15" s="22"/>
    </row>
    <row r="16" spans="2:18" ht="15.6" customHeight="1">
      <c r="B16" s="38" t="s">
        <v>742</v>
      </c>
      <c r="C16" s="3297"/>
      <c r="D16" s="3298"/>
      <c r="E16" s="39"/>
      <c r="F16" s="39"/>
      <c r="G16" s="39"/>
      <c r="H16" s="39"/>
      <c r="I16" s="39"/>
      <c r="J16" s="39"/>
      <c r="K16" s="39"/>
      <c r="L16" s="39"/>
      <c r="M16" s="39"/>
      <c r="N16" s="39"/>
      <c r="O16" s="39"/>
      <c r="P16" s="45" t="s">
        <v>763</v>
      </c>
      <c r="Q16" s="39"/>
      <c r="R16" s="22"/>
    </row>
    <row r="17" spans="2:18" ht="15.6" customHeight="1">
      <c r="B17" s="38" t="s">
        <v>743</v>
      </c>
      <c r="C17" s="3297"/>
      <c r="D17" s="3298"/>
      <c r="E17" s="39"/>
      <c r="F17" s="39"/>
      <c r="G17" s="39"/>
      <c r="H17" s="39"/>
      <c r="I17" s="39"/>
      <c r="J17" s="39"/>
      <c r="K17" s="39"/>
      <c r="L17" s="39"/>
      <c r="M17" s="39"/>
      <c r="N17" s="39"/>
      <c r="O17" s="39"/>
      <c r="P17" s="46"/>
      <c r="Q17" s="39"/>
      <c r="R17" s="22"/>
    </row>
    <row r="18" spans="2:18" ht="15.6" customHeight="1">
      <c r="B18" s="38" t="s">
        <v>744</v>
      </c>
      <c r="C18" s="3297"/>
      <c r="D18" s="3298"/>
      <c r="E18" s="39"/>
      <c r="F18" s="39"/>
      <c r="G18" s="39"/>
      <c r="H18" s="39"/>
      <c r="I18" s="39"/>
      <c r="J18" s="39"/>
      <c r="K18" s="39"/>
      <c r="L18" s="39"/>
      <c r="M18" s="39"/>
      <c r="N18" s="39"/>
      <c r="O18" s="39"/>
      <c r="P18" s="47" t="s">
        <v>764</v>
      </c>
      <c r="Q18" s="39"/>
      <c r="R18" s="22"/>
    </row>
    <row r="19" spans="2:18" ht="15.6" customHeight="1">
      <c r="B19" s="38" t="s">
        <v>745</v>
      </c>
      <c r="C19" s="3297"/>
      <c r="D19" s="3298"/>
      <c r="E19" s="39"/>
      <c r="F19" s="39"/>
      <c r="G19" s="39"/>
      <c r="H19" s="39"/>
      <c r="I19" s="39"/>
      <c r="J19" s="39"/>
      <c r="K19" s="39"/>
      <c r="L19" s="39"/>
      <c r="M19" s="39"/>
      <c r="N19" s="39"/>
      <c r="O19" s="39"/>
      <c r="P19" s="48"/>
      <c r="Q19" s="39"/>
      <c r="R19" s="22"/>
    </row>
    <row r="20" spans="2:18" ht="15.6" customHeight="1">
      <c r="B20" s="38" t="s">
        <v>746</v>
      </c>
      <c r="C20" s="3297"/>
      <c r="D20" s="3298"/>
      <c r="E20" s="39"/>
      <c r="F20" s="39"/>
      <c r="G20" s="39"/>
      <c r="H20" s="39"/>
      <c r="I20" s="39"/>
      <c r="J20" s="39"/>
      <c r="K20" s="39"/>
      <c r="L20" s="39"/>
      <c r="M20" s="39"/>
      <c r="N20" s="39"/>
      <c r="O20" s="39"/>
      <c r="P20" s="45" t="s">
        <v>765</v>
      </c>
      <c r="Q20" s="39"/>
      <c r="R20" s="22"/>
    </row>
    <row r="21" spans="2:18" ht="15.6" customHeight="1">
      <c r="B21" s="38" t="s">
        <v>747</v>
      </c>
      <c r="C21" s="3297"/>
      <c r="D21" s="3298"/>
      <c r="E21" s="39"/>
      <c r="F21" s="39"/>
      <c r="G21" s="39"/>
      <c r="H21" s="39"/>
      <c r="I21" s="39"/>
      <c r="J21" s="39"/>
      <c r="K21" s="39"/>
      <c r="L21" s="39"/>
      <c r="M21" s="39"/>
      <c r="N21" s="39"/>
      <c r="O21" s="39"/>
      <c r="P21" s="46"/>
      <c r="Q21" s="39"/>
      <c r="R21" s="22"/>
    </row>
    <row r="22" spans="2:18" ht="15.6" customHeight="1">
      <c r="B22" s="38" t="s">
        <v>748</v>
      </c>
      <c r="C22" s="3297"/>
      <c r="D22" s="3298"/>
      <c r="E22" s="39"/>
      <c r="F22" s="39"/>
      <c r="G22" s="39"/>
      <c r="H22" s="39"/>
      <c r="I22" s="39"/>
      <c r="J22" s="39"/>
      <c r="K22" s="39"/>
      <c r="L22" s="39"/>
      <c r="M22" s="39"/>
      <c r="N22" s="39"/>
      <c r="O22" s="39"/>
      <c r="P22" s="47" t="s">
        <v>766</v>
      </c>
      <c r="Q22" s="39"/>
      <c r="R22" s="22"/>
    </row>
    <row r="23" spans="2:18" ht="15.6" customHeight="1">
      <c r="B23" s="38" t="s">
        <v>749</v>
      </c>
      <c r="C23" s="3297"/>
      <c r="D23" s="3298"/>
      <c r="E23" s="39"/>
      <c r="F23" s="39"/>
      <c r="G23" s="39"/>
      <c r="H23" s="39"/>
      <c r="I23" s="39"/>
      <c r="J23" s="39"/>
      <c r="K23" s="39"/>
      <c r="L23" s="39"/>
      <c r="M23" s="39"/>
      <c r="N23" s="39"/>
      <c r="O23" s="39"/>
      <c r="P23" s="48"/>
      <c r="Q23" s="39"/>
      <c r="R23" s="22"/>
    </row>
    <row r="24" spans="2:18" ht="15.6" customHeight="1">
      <c r="B24" s="38" t="s">
        <v>750</v>
      </c>
      <c r="C24" s="3297"/>
      <c r="D24" s="3298"/>
      <c r="E24" s="39"/>
      <c r="F24" s="39"/>
      <c r="G24" s="39"/>
      <c r="H24" s="39"/>
      <c r="I24" s="39"/>
      <c r="J24" s="39"/>
      <c r="K24" s="39"/>
      <c r="L24" s="39"/>
      <c r="M24" s="39"/>
      <c r="N24" s="39"/>
      <c r="O24" s="39"/>
      <c r="P24" s="45" t="s">
        <v>767</v>
      </c>
      <c r="Q24" s="39"/>
      <c r="R24" s="22"/>
    </row>
    <row r="25" spans="2:18" ht="15.6" customHeight="1">
      <c r="B25" s="38" t="s">
        <v>751</v>
      </c>
      <c r="C25" s="3297"/>
      <c r="D25" s="3298"/>
      <c r="E25" s="39"/>
      <c r="F25" s="39"/>
      <c r="G25" s="39"/>
      <c r="H25" s="39"/>
      <c r="I25" s="39"/>
      <c r="J25" s="39"/>
      <c r="K25" s="39"/>
      <c r="L25" s="39"/>
      <c r="M25" s="39"/>
      <c r="N25" s="39"/>
      <c r="O25" s="39"/>
      <c r="P25" s="46"/>
      <c r="Q25" s="39"/>
      <c r="R25" s="22"/>
    </row>
    <row r="26" spans="2:18" ht="15.6" customHeight="1">
      <c r="B26" s="38" t="s">
        <v>752</v>
      </c>
      <c r="C26" s="3297"/>
      <c r="D26" s="3298"/>
      <c r="E26" s="39"/>
      <c r="F26" s="39"/>
      <c r="G26" s="39"/>
      <c r="H26" s="39"/>
      <c r="I26" s="39"/>
      <c r="J26" s="39"/>
      <c r="K26" s="39"/>
      <c r="L26" s="39"/>
      <c r="M26" s="39"/>
      <c r="N26" s="39"/>
      <c r="O26" s="39"/>
      <c r="P26" s="47" t="s">
        <v>768</v>
      </c>
      <c r="Q26" s="39"/>
      <c r="R26" s="22"/>
    </row>
    <row r="27" spans="2:18" ht="15.6" customHeight="1">
      <c r="B27" s="38" t="s">
        <v>753</v>
      </c>
      <c r="C27" s="3297"/>
      <c r="D27" s="3298"/>
      <c r="E27" s="39"/>
      <c r="F27" s="39"/>
      <c r="G27" s="39"/>
      <c r="H27" s="39"/>
      <c r="I27" s="39"/>
      <c r="J27" s="39"/>
      <c r="K27" s="39"/>
      <c r="L27" s="39"/>
      <c r="M27" s="39"/>
      <c r="N27" s="39"/>
      <c r="O27" s="39"/>
      <c r="P27" s="48"/>
      <c r="Q27" s="39"/>
      <c r="R27" s="22"/>
    </row>
    <row r="28" spans="2:18" ht="15.6" customHeight="1">
      <c r="B28" s="38" t="s">
        <v>754</v>
      </c>
      <c r="C28" s="3297"/>
      <c r="D28" s="3298"/>
      <c r="E28" s="39"/>
      <c r="F28" s="39"/>
      <c r="G28" s="39"/>
      <c r="H28" s="39"/>
      <c r="I28" s="39"/>
      <c r="J28" s="39"/>
      <c r="K28" s="39"/>
      <c r="L28" s="39"/>
      <c r="M28" s="39"/>
      <c r="N28" s="39"/>
      <c r="O28" s="39"/>
      <c r="P28" s="49" t="s">
        <v>769</v>
      </c>
      <c r="Q28" s="39"/>
      <c r="R28" s="22"/>
    </row>
    <row r="29" spans="2:18" ht="15.6" customHeight="1">
      <c r="B29" s="40" t="s">
        <v>755</v>
      </c>
      <c r="C29" s="40"/>
      <c r="D29" s="40"/>
      <c r="E29" s="40"/>
      <c r="F29" s="40"/>
      <c r="G29" s="40"/>
      <c r="H29" s="40"/>
      <c r="I29" s="40"/>
      <c r="J29" s="40"/>
      <c r="K29" s="40" t="s">
        <v>756</v>
      </c>
      <c r="L29" s="40"/>
      <c r="M29" s="40"/>
      <c r="N29" s="40"/>
      <c r="O29" s="40"/>
      <c r="P29" s="27"/>
      <c r="Q29" s="22"/>
      <c r="R29" s="22"/>
    </row>
    <row r="30" spans="2:18" ht="15.6" customHeight="1">
      <c r="B30" s="40" t="s">
        <v>757</v>
      </c>
      <c r="C30" s="40"/>
      <c r="D30" s="40"/>
      <c r="E30" s="40"/>
      <c r="F30" s="40"/>
      <c r="G30" s="40"/>
      <c r="H30" s="40"/>
      <c r="I30" s="40"/>
      <c r="J30" s="40"/>
      <c r="K30" s="40" t="s">
        <v>758</v>
      </c>
      <c r="L30" s="40"/>
      <c r="M30" s="40"/>
      <c r="N30" s="40"/>
      <c r="O30" s="40"/>
      <c r="P30" s="22"/>
      <c r="Q30" s="22"/>
      <c r="R30" s="22"/>
    </row>
  </sheetData>
  <mergeCells count="37">
    <mergeCell ref="M3:P3"/>
    <mergeCell ref="M4:P4"/>
    <mergeCell ref="M5:P5"/>
    <mergeCell ref="M6:P6"/>
    <mergeCell ref="B1:Q1"/>
    <mergeCell ref="D5:F6"/>
    <mergeCell ref="B3:C4"/>
    <mergeCell ref="B5:C6"/>
    <mergeCell ref="I3:J3"/>
    <mergeCell ref="I4:J4"/>
    <mergeCell ref="D4:F4"/>
    <mergeCell ref="K3:L3"/>
    <mergeCell ref="D3:F3"/>
    <mergeCell ref="C9:D9"/>
    <mergeCell ref="C10:D10"/>
    <mergeCell ref="K4:L4"/>
    <mergeCell ref="K5:L5"/>
    <mergeCell ref="K6:L6"/>
    <mergeCell ref="I5:J5"/>
    <mergeCell ref="C28:D28"/>
    <mergeCell ref="C21:D21"/>
    <mergeCell ref="C22:D22"/>
    <mergeCell ref="C23:D23"/>
    <mergeCell ref="C24:D24"/>
    <mergeCell ref="C27:D27"/>
    <mergeCell ref="C25:D25"/>
    <mergeCell ref="C26:D26"/>
    <mergeCell ref="C17:D17"/>
    <mergeCell ref="C18:D18"/>
    <mergeCell ref="C19:D19"/>
    <mergeCell ref="C20:D20"/>
    <mergeCell ref="C11:D11"/>
    <mergeCell ref="C12:D12"/>
    <mergeCell ref="C13:D13"/>
    <mergeCell ref="C14:D14"/>
    <mergeCell ref="C15:D15"/>
    <mergeCell ref="C16:D16"/>
  </mergeCells>
  <phoneticPr fontId="13"/>
  <pageMargins left="0.78740157480314965" right="0.78740157480314965" top="0.98425196850393704" bottom="0.78740157480314965" header="0.51181102362204722" footer="0.51181102362204722"/>
  <pageSetup paperSize="9" orientation="landscape"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A68"/>
  <sheetViews>
    <sheetView view="pageBreakPreview" zoomScaleNormal="100" zoomScaleSheetLayoutView="100" workbookViewId="0">
      <selection activeCell="AR27" sqref="AR27"/>
    </sheetView>
  </sheetViews>
  <sheetFormatPr defaultColWidth="2.625" defaultRowHeight="12"/>
  <cols>
    <col min="1" max="1" width="3.375" style="815" customWidth="1"/>
    <col min="2" max="2" width="3.125" style="815" customWidth="1"/>
    <col min="3" max="3" width="2.625" style="815" customWidth="1"/>
    <col min="4" max="4" width="9.625" style="815" customWidth="1"/>
    <col min="5" max="5" width="2.625" style="815" customWidth="1"/>
    <col min="6" max="7" width="1.625" style="815" customWidth="1"/>
    <col min="8" max="8" width="0.875" style="815" customWidth="1"/>
    <col min="9" max="9" width="2.125" style="815" customWidth="1"/>
    <col min="10" max="31" width="2.625" style="815" customWidth="1"/>
    <col min="32" max="32" width="2.125" style="815" customWidth="1"/>
    <col min="33" max="33" width="1.625" style="815" customWidth="1"/>
    <col min="34" max="34" width="2.625" style="815" customWidth="1"/>
    <col min="35" max="35" width="2.5" style="815" customWidth="1"/>
    <col min="36" max="36" width="2.125" style="815" customWidth="1"/>
    <col min="37" max="37" width="8.625" style="815" customWidth="1"/>
    <col min="38" max="16384" width="2.625" style="815"/>
  </cols>
  <sheetData>
    <row r="1" spans="1:36" ht="15" customHeight="1" thickBot="1">
      <c r="A1" s="816" t="s">
        <v>1473</v>
      </c>
      <c r="B1" s="817"/>
      <c r="AF1" s="911"/>
      <c r="AH1" s="910" t="s">
        <v>1472</v>
      </c>
    </row>
    <row r="2" spans="1:36" ht="14.25" customHeight="1" thickBot="1">
      <c r="L2" s="1680" t="s">
        <v>1471</v>
      </c>
      <c r="M2" s="1681"/>
      <c r="N2" s="1681"/>
      <c r="O2" s="1681"/>
      <c r="P2" s="1681"/>
      <c r="Q2" s="1681"/>
      <c r="R2" s="1681"/>
      <c r="S2" s="1681"/>
      <c r="T2" s="1681"/>
      <c r="U2" s="1681"/>
      <c r="V2" s="1681"/>
      <c r="W2" s="1681"/>
      <c r="X2" s="1681"/>
      <c r="Y2" s="1681"/>
      <c r="Z2" s="1681"/>
      <c r="AA2" s="1681"/>
      <c r="AB2" s="1681"/>
      <c r="AC2" s="1681"/>
      <c r="AD2" s="1681"/>
      <c r="AE2" s="1681"/>
      <c r="AF2" s="1681"/>
      <c r="AG2" s="1681"/>
      <c r="AH2" s="1682"/>
    </row>
    <row r="3" spans="1:36" ht="21.95" customHeight="1" thickBot="1">
      <c r="A3" s="909"/>
      <c r="B3" s="909"/>
      <c r="C3" s="909"/>
      <c r="D3" s="909"/>
      <c r="E3" s="909"/>
      <c r="F3" s="909"/>
      <c r="G3" s="909"/>
      <c r="H3" s="909"/>
      <c r="I3" s="909"/>
      <c r="J3" s="909"/>
      <c r="K3" s="1659" t="s">
        <v>1470</v>
      </c>
      <c r="L3" s="1659"/>
      <c r="M3" s="1659"/>
      <c r="N3" s="1659"/>
      <c r="O3" s="1659"/>
      <c r="P3" s="1659"/>
      <c r="Q3" s="1659"/>
      <c r="R3" s="1659"/>
      <c r="S3" s="1659"/>
      <c r="T3" s="1659"/>
      <c r="U3" s="1659"/>
      <c r="V3" s="1659"/>
      <c r="W3" s="1659"/>
      <c r="X3" s="909"/>
      <c r="Y3" s="909"/>
      <c r="Z3" s="909"/>
      <c r="AA3" s="909"/>
      <c r="AB3" s="909"/>
      <c r="AC3" s="909"/>
      <c r="AD3" s="909"/>
      <c r="AE3" s="909"/>
      <c r="AF3" s="909"/>
      <c r="AG3" s="909"/>
      <c r="AH3" s="909"/>
    </row>
    <row r="4" spans="1:36" s="816" customFormat="1" ht="17.100000000000001" customHeight="1" thickBot="1">
      <c r="A4" s="1660" t="s">
        <v>1469</v>
      </c>
      <c r="B4" s="1661"/>
      <c r="C4" s="1661"/>
      <c r="D4" s="1661"/>
      <c r="E4" s="1661"/>
      <c r="F4" s="1661"/>
      <c r="G4" s="1661"/>
      <c r="H4" s="1661"/>
      <c r="I4" s="1662"/>
      <c r="J4" s="1394" t="s">
        <v>1463</v>
      </c>
      <c r="K4" s="1632" t="s">
        <v>1468</v>
      </c>
      <c r="L4" s="1632"/>
      <c r="M4" s="1632"/>
      <c r="N4" s="1632"/>
      <c r="O4" s="1632"/>
      <c r="P4" s="1632"/>
      <c r="Q4" s="1632"/>
      <c r="R4" s="1394" t="s">
        <v>383</v>
      </c>
      <c r="S4" s="1683" t="s">
        <v>1390</v>
      </c>
      <c r="T4" s="1683"/>
      <c r="U4" s="1683"/>
      <c r="V4" s="1686"/>
      <c r="W4" s="1686"/>
      <c r="X4" s="1686"/>
      <c r="Y4" s="1686"/>
      <c r="Z4" s="1686"/>
      <c r="AA4" s="1686"/>
      <c r="AB4" s="1686"/>
      <c r="AC4" s="1686"/>
      <c r="AD4" s="1686"/>
      <c r="AE4" s="1686"/>
      <c r="AF4" s="1686"/>
      <c r="AG4" s="1686"/>
      <c r="AH4" s="900" t="s">
        <v>1467</v>
      </c>
      <c r="AJ4" s="899"/>
    </row>
    <row r="5" spans="1:36" s="816" customFormat="1" ht="17.100000000000001" customHeight="1">
      <c r="A5" s="1646" t="s">
        <v>1132</v>
      </c>
      <c r="B5" s="1647"/>
      <c r="C5" s="1647"/>
      <c r="D5" s="1647"/>
      <c r="E5" s="1647"/>
      <c r="F5" s="1647"/>
      <c r="G5" s="1647"/>
      <c r="H5" s="1647"/>
      <c r="I5" s="1648"/>
      <c r="J5" s="1395" t="s">
        <v>1463</v>
      </c>
      <c r="K5" s="1653" t="s">
        <v>1466</v>
      </c>
      <c r="L5" s="1653"/>
      <c r="M5" s="1653"/>
      <c r="N5" s="1653"/>
      <c r="O5" s="1400" t="s">
        <v>1455</v>
      </c>
      <c r="P5" s="1653" t="s">
        <v>1465</v>
      </c>
      <c r="Q5" s="1653"/>
      <c r="R5" s="1653"/>
      <c r="S5" s="1653"/>
      <c r="T5" s="1653"/>
      <c r="U5" s="1653"/>
      <c r="V5" s="1400" t="s">
        <v>1463</v>
      </c>
      <c r="W5" s="1653" t="s">
        <v>1464</v>
      </c>
      <c r="X5" s="1653"/>
      <c r="Y5" s="1653"/>
      <c r="Z5" s="1653"/>
      <c r="AA5" s="908"/>
      <c r="AB5" s="908"/>
      <c r="AC5" s="908"/>
      <c r="AD5" s="908"/>
      <c r="AE5" s="908"/>
      <c r="AF5" s="907"/>
      <c r="AG5" s="907"/>
      <c r="AH5" s="906"/>
      <c r="AJ5" s="899"/>
    </row>
    <row r="6" spans="1:36" s="816" customFormat="1" ht="17.100000000000001" customHeight="1">
      <c r="A6" s="1618"/>
      <c r="B6" s="1619"/>
      <c r="C6" s="1619"/>
      <c r="D6" s="1619"/>
      <c r="E6" s="1619"/>
      <c r="F6" s="1619"/>
      <c r="G6" s="1619"/>
      <c r="H6" s="1619"/>
      <c r="I6" s="1649"/>
      <c r="J6" s="1396" t="s">
        <v>1463</v>
      </c>
      <c r="K6" s="1654" t="s">
        <v>689</v>
      </c>
      <c r="L6" s="1654"/>
      <c r="M6" s="1399" t="s">
        <v>1455</v>
      </c>
      <c r="N6" s="1654" t="s">
        <v>1462</v>
      </c>
      <c r="O6" s="1654"/>
      <c r="P6" s="1399" t="s">
        <v>1400</v>
      </c>
      <c r="Q6" s="904" t="s">
        <v>1461</v>
      </c>
      <c r="R6" s="904"/>
      <c r="S6" s="1399" t="s">
        <v>1455</v>
      </c>
      <c r="T6" s="904" t="s">
        <v>1460</v>
      </c>
      <c r="U6" s="904"/>
      <c r="V6" s="904"/>
      <c r="W6" s="1399" t="s">
        <v>1455</v>
      </c>
      <c r="X6" s="905" t="s">
        <v>1459</v>
      </c>
      <c r="Y6" s="905"/>
      <c r="Z6" s="1399" t="s">
        <v>1455</v>
      </c>
      <c r="AA6" s="904" t="s">
        <v>1458</v>
      </c>
      <c r="AB6" s="904"/>
      <c r="AC6" s="904"/>
      <c r="AD6" s="903"/>
      <c r="AE6" s="903"/>
      <c r="AF6" s="899"/>
      <c r="AG6" s="899"/>
      <c r="AH6" s="902"/>
      <c r="AJ6" s="899"/>
    </row>
    <row r="7" spans="1:36" s="816" customFormat="1" ht="17.100000000000001" customHeight="1" thickBot="1">
      <c r="A7" s="1650"/>
      <c r="B7" s="1651"/>
      <c r="C7" s="1651"/>
      <c r="D7" s="1651"/>
      <c r="E7" s="1651"/>
      <c r="F7" s="1651"/>
      <c r="G7" s="1651"/>
      <c r="H7" s="1651"/>
      <c r="I7" s="1652"/>
      <c r="J7" s="1397" t="s">
        <v>1397</v>
      </c>
      <c r="K7" s="1615" t="s">
        <v>1390</v>
      </c>
      <c r="L7" s="1615"/>
      <c r="M7" s="1615"/>
      <c r="N7" s="1658"/>
      <c r="O7" s="1658"/>
      <c r="P7" s="1658"/>
      <c r="Q7" s="1658"/>
      <c r="R7" s="1658"/>
      <c r="S7" s="1658"/>
      <c r="T7" s="1658"/>
      <c r="U7" s="1658"/>
      <c r="V7" s="1658"/>
      <c r="W7" s="1658"/>
      <c r="X7" s="1658"/>
      <c r="Y7" s="1658"/>
      <c r="Z7" s="1658"/>
      <c r="AA7" s="1658"/>
      <c r="AB7" s="1658"/>
      <c r="AC7" s="1658"/>
      <c r="AD7" s="1658"/>
      <c r="AE7" s="1658"/>
      <c r="AF7" s="1658"/>
      <c r="AG7" s="1658"/>
      <c r="AH7" s="867" t="s">
        <v>1420</v>
      </c>
      <c r="AJ7" s="899"/>
    </row>
    <row r="8" spans="1:36" s="816" customFormat="1" ht="12.95" customHeight="1">
      <c r="A8" s="1618" t="s">
        <v>1457</v>
      </c>
      <c r="B8" s="1619"/>
      <c r="C8" s="1619"/>
      <c r="D8" s="1619"/>
      <c r="E8" s="1619"/>
      <c r="F8" s="1619"/>
      <c r="G8" s="1619"/>
      <c r="H8" s="1619"/>
      <c r="I8" s="1620"/>
      <c r="J8" s="1398" t="s">
        <v>1400</v>
      </c>
      <c r="K8" s="1616" t="s">
        <v>1456</v>
      </c>
      <c r="L8" s="1616"/>
      <c r="M8" s="1616"/>
      <c r="N8" s="1616"/>
      <c r="O8" s="1616"/>
      <c r="P8" s="1399" t="s">
        <v>1455</v>
      </c>
      <c r="Q8" s="1616" t="s">
        <v>1454</v>
      </c>
      <c r="R8" s="1616"/>
      <c r="S8" s="1616"/>
      <c r="T8" s="1616"/>
      <c r="U8" s="1616"/>
      <c r="V8" s="1616"/>
      <c r="W8" s="1616"/>
      <c r="X8" s="1616"/>
      <c r="Y8" s="1616"/>
      <c r="Z8" s="1616"/>
      <c r="AA8" s="1616"/>
      <c r="AB8" s="1616"/>
      <c r="AC8" s="899"/>
      <c r="AD8" s="899"/>
      <c r="AE8" s="899"/>
      <c r="AF8" s="899"/>
      <c r="AG8" s="899"/>
      <c r="AH8" s="902"/>
      <c r="AJ8" s="899"/>
    </row>
    <row r="9" spans="1:36" s="816" customFormat="1" ht="12.95" customHeight="1" thickBot="1">
      <c r="A9" s="1618"/>
      <c r="B9" s="1619"/>
      <c r="C9" s="1619"/>
      <c r="D9" s="1619"/>
      <c r="E9" s="1619"/>
      <c r="F9" s="1619"/>
      <c r="G9" s="1619"/>
      <c r="H9" s="1619"/>
      <c r="I9" s="1620"/>
      <c r="J9" s="1398" t="s">
        <v>383</v>
      </c>
      <c r="K9" s="1616" t="s">
        <v>1453</v>
      </c>
      <c r="L9" s="1616"/>
      <c r="M9" s="1616"/>
      <c r="N9" s="1616"/>
      <c r="O9" s="1616"/>
      <c r="P9" s="1616"/>
      <c r="Q9" s="1616"/>
      <c r="R9" s="1616"/>
      <c r="S9" s="1616"/>
      <c r="T9" s="1616"/>
      <c r="U9" s="1399" t="s">
        <v>1397</v>
      </c>
      <c r="V9" s="1616" t="s">
        <v>1452</v>
      </c>
      <c r="W9" s="1616"/>
      <c r="X9" s="899"/>
      <c r="Y9" s="899"/>
      <c r="Z9" s="899"/>
      <c r="AA9" s="899"/>
      <c r="AB9" s="899"/>
      <c r="AC9" s="899"/>
      <c r="AD9" s="899"/>
      <c r="AE9" s="899"/>
      <c r="AF9" s="899"/>
      <c r="AG9" s="899"/>
      <c r="AH9" s="902"/>
      <c r="AJ9" s="899"/>
    </row>
    <row r="10" spans="1:36" s="817" customFormat="1" ht="12.95" customHeight="1">
      <c r="A10" s="1633" t="s">
        <v>1451</v>
      </c>
      <c r="B10" s="1634"/>
      <c r="C10" s="1635"/>
      <c r="D10" s="1642" t="s">
        <v>1131</v>
      </c>
      <c r="E10" s="1642"/>
      <c r="F10" s="1642"/>
      <c r="G10" s="1642"/>
      <c r="H10" s="1642"/>
      <c r="I10" s="1643"/>
      <c r="J10" s="1631" t="s">
        <v>1450</v>
      </c>
      <c r="K10" s="1632"/>
      <c r="L10" s="1632"/>
      <c r="M10" s="1628"/>
      <c r="N10" s="1628"/>
      <c r="O10" s="901" t="s">
        <v>687</v>
      </c>
      <c r="P10" s="901"/>
      <c r="Q10" s="901"/>
      <c r="R10" s="901"/>
      <c r="S10" s="901"/>
      <c r="T10" s="901"/>
      <c r="U10" s="901"/>
      <c r="V10" s="901"/>
      <c r="W10" s="901"/>
      <c r="X10" s="901"/>
      <c r="Y10" s="901"/>
      <c r="Z10" s="901"/>
      <c r="AA10" s="901"/>
      <c r="AB10" s="901"/>
      <c r="AC10" s="901"/>
      <c r="AD10" s="901"/>
      <c r="AE10" s="901"/>
      <c r="AF10" s="901"/>
      <c r="AG10" s="901"/>
      <c r="AH10" s="900"/>
      <c r="AJ10" s="899"/>
    </row>
    <row r="11" spans="1:36" s="817" customFormat="1" ht="12.95" customHeight="1">
      <c r="A11" s="1636"/>
      <c r="B11" s="1637"/>
      <c r="C11" s="1638"/>
      <c r="D11" s="1644"/>
      <c r="E11" s="1644"/>
      <c r="F11" s="1644"/>
      <c r="G11" s="1644"/>
      <c r="H11" s="1644"/>
      <c r="I11" s="1645"/>
      <c r="J11" s="1629" t="s">
        <v>1449</v>
      </c>
      <c r="K11" s="1630"/>
      <c r="L11" s="1630"/>
      <c r="M11" s="898" t="s">
        <v>1440</v>
      </c>
      <c r="N11" s="1687"/>
      <c r="O11" s="1687"/>
      <c r="P11" s="1687"/>
      <c r="Q11" s="1687"/>
      <c r="R11" s="1687"/>
      <c r="S11" s="1687"/>
      <c r="T11" s="1687"/>
      <c r="U11" s="1687"/>
      <c r="V11" s="1687"/>
      <c r="W11" s="1687"/>
      <c r="X11" s="1687"/>
      <c r="Y11" s="1687"/>
      <c r="Z11" s="1687"/>
      <c r="AA11" s="1687"/>
      <c r="AB11" s="1687"/>
      <c r="AC11" s="1687"/>
      <c r="AD11" s="1687"/>
      <c r="AE11" s="1687"/>
      <c r="AF11" s="1687"/>
      <c r="AG11" s="1687"/>
      <c r="AH11" s="897" t="s">
        <v>1420</v>
      </c>
    </row>
    <row r="12" spans="1:36" s="817" customFormat="1" ht="12.95" customHeight="1">
      <c r="A12" s="1636"/>
      <c r="B12" s="1637"/>
      <c r="C12" s="1638"/>
      <c r="D12" s="1621" t="s">
        <v>1130</v>
      </c>
      <c r="E12" s="1621"/>
      <c r="F12" s="1621"/>
      <c r="G12" s="1621"/>
      <c r="H12" s="1621"/>
      <c r="I12" s="1622"/>
      <c r="J12" s="1595" t="s">
        <v>1448</v>
      </c>
      <c r="K12" s="1594"/>
      <c r="L12" s="1594"/>
      <c r="M12" s="1594"/>
      <c r="N12" s="1594"/>
      <c r="O12" s="1401" t="s">
        <v>1445</v>
      </c>
      <c r="P12" s="1594" t="s">
        <v>1447</v>
      </c>
      <c r="Q12" s="1594"/>
      <c r="R12" s="1401" t="s">
        <v>1445</v>
      </c>
      <c r="S12" s="1594" t="s">
        <v>1446</v>
      </c>
      <c r="T12" s="1594"/>
      <c r="U12" s="1594"/>
      <c r="V12" s="1594"/>
      <c r="W12" s="1401" t="s">
        <v>1445</v>
      </c>
      <c r="X12" s="1594" t="s">
        <v>1444</v>
      </c>
      <c r="Y12" s="1594"/>
      <c r="Z12" s="1401" t="s">
        <v>1400</v>
      </c>
      <c r="AA12" s="1594" t="s">
        <v>1443</v>
      </c>
      <c r="AB12" s="1594"/>
      <c r="AC12" s="1402" t="s">
        <v>1400</v>
      </c>
      <c r="AD12" s="1594" t="s">
        <v>206</v>
      </c>
      <c r="AE12" s="1594"/>
      <c r="AF12" s="1594"/>
      <c r="AG12" s="831"/>
      <c r="AH12" s="896"/>
      <c r="AJ12" s="851"/>
    </row>
    <row r="13" spans="1:36" s="817" customFormat="1" ht="12.95" customHeight="1">
      <c r="A13" s="1636"/>
      <c r="B13" s="1637"/>
      <c r="C13" s="1638"/>
      <c r="D13" s="1623"/>
      <c r="E13" s="1623"/>
      <c r="F13" s="1623"/>
      <c r="G13" s="1623"/>
      <c r="H13" s="1623"/>
      <c r="I13" s="1624"/>
      <c r="J13" s="888" t="s">
        <v>1442</v>
      </c>
      <c r="K13" s="851"/>
      <c r="L13" s="851"/>
      <c r="M13" s="851"/>
      <c r="N13" s="851"/>
      <c r="O13" s="851"/>
      <c r="P13" s="851"/>
      <c r="Q13" s="851"/>
      <c r="R13" s="851"/>
      <c r="S13" s="1657"/>
      <c r="T13" s="1657"/>
      <c r="U13" s="851" t="s">
        <v>1441</v>
      </c>
      <c r="V13" s="851"/>
      <c r="W13" s="879"/>
      <c r="X13" s="851"/>
      <c r="Y13" s="851"/>
      <c r="Z13" s="851"/>
      <c r="AA13" s="851"/>
      <c r="AB13" s="851"/>
      <c r="AC13" s="851" t="s">
        <v>1440</v>
      </c>
      <c r="AD13" s="1617"/>
      <c r="AE13" s="1617"/>
      <c r="AF13" s="1617"/>
      <c r="AG13" s="1617"/>
      <c r="AH13" s="895" t="s">
        <v>1420</v>
      </c>
    </row>
    <row r="14" spans="1:36" s="817" customFormat="1" ht="15" customHeight="1" thickBot="1">
      <c r="A14" s="1639"/>
      <c r="B14" s="1640"/>
      <c r="C14" s="1641"/>
      <c r="D14" s="1625"/>
      <c r="E14" s="1625"/>
      <c r="F14" s="1625"/>
      <c r="G14" s="1625"/>
      <c r="H14" s="1625"/>
      <c r="I14" s="1626"/>
      <c r="J14" s="894" t="s">
        <v>1439</v>
      </c>
      <c r="K14" s="846"/>
      <c r="L14" s="846"/>
      <c r="M14" s="1666"/>
      <c r="N14" s="1666"/>
      <c r="O14" s="1666"/>
      <c r="P14" s="1666"/>
      <c r="Q14" s="1666"/>
      <c r="R14" s="1666"/>
      <c r="S14" s="1666"/>
      <c r="T14" s="1666"/>
      <c r="U14" s="1666"/>
      <c r="V14" s="1666"/>
      <c r="W14" s="1666"/>
      <c r="X14" s="1666"/>
      <c r="Y14" s="1666"/>
      <c r="Z14" s="1666"/>
      <c r="AA14" s="1666"/>
      <c r="AB14" s="1666"/>
      <c r="AC14" s="1666"/>
      <c r="AD14" s="1666"/>
      <c r="AE14" s="1666"/>
      <c r="AF14" s="1666"/>
      <c r="AG14" s="1666"/>
      <c r="AH14" s="818" t="s">
        <v>1420</v>
      </c>
      <c r="AJ14" s="866"/>
    </row>
    <row r="15" spans="1:36" s="817" customFormat="1">
      <c r="A15" s="1646" t="s">
        <v>1438</v>
      </c>
      <c r="B15" s="1647"/>
      <c r="C15" s="1648"/>
      <c r="D15" s="1715"/>
      <c r="E15" s="1715"/>
      <c r="F15" s="1715"/>
      <c r="G15" s="1715"/>
      <c r="H15" s="1715"/>
      <c r="I15" s="1716"/>
      <c r="J15" s="1663" t="s">
        <v>1129</v>
      </c>
      <c r="K15" s="1664"/>
      <c r="L15" s="1664"/>
      <c r="M15" s="1664"/>
      <c r="N15" s="1664"/>
      <c r="O15" s="1664"/>
      <c r="P15" s="1664"/>
      <c r="Q15" s="1664"/>
      <c r="R15" s="1664"/>
      <c r="S15" s="1664"/>
      <c r="T15" s="1664"/>
      <c r="U15" s="1665"/>
      <c r="V15" s="1663" t="s">
        <v>1128</v>
      </c>
      <c r="W15" s="1664"/>
      <c r="X15" s="1664"/>
      <c r="Y15" s="1664"/>
      <c r="Z15" s="1664"/>
      <c r="AA15" s="1664"/>
      <c r="AB15" s="1664"/>
      <c r="AC15" s="1664"/>
      <c r="AD15" s="1664"/>
      <c r="AE15" s="1664"/>
      <c r="AF15" s="1664"/>
      <c r="AG15" s="1664"/>
      <c r="AH15" s="1670"/>
      <c r="AJ15" s="866"/>
    </row>
    <row r="16" spans="1:36" s="817" customFormat="1" ht="12.95" customHeight="1">
      <c r="A16" s="1618"/>
      <c r="B16" s="1619"/>
      <c r="C16" s="1649"/>
      <c r="D16" s="1621" t="s">
        <v>1127</v>
      </c>
      <c r="E16" s="1621"/>
      <c r="F16" s="1621"/>
      <c r="G16" s="1621"/>
      <c r="H16" s="1621"/>
      <c r="I16" s="1622"/>
      <c r="J16" s="1595" t="s">
        <v>1127</v>
      </c>
      <c r="K16" s="1594"/>
      <c r="L16" s="1594"/>
      <c r="M16" s="1594"/>
      <c r="N16" s="1401" t="s">
        <v>1400</v>
      </c>
      <c r="O16" s="1594" t="s">
        <v>1437</v>
      </c>
      <c r="P16" s="1594"/>
      <c r="Q16" s="1401" t="s">
        <v>383</v>
      </c>
      <c r="R16" s="1594" t="s">
        <v>1436</v>
      </c>
      <c r="S16" s="1594"/>
      <c r="T16" s="1594"/>
      <c r="U16" s="831"/>
      <c r="V16" s="1602"/>
      <c r="W16" s="1603"/>
      <c r="X16" s="1603"/>
      <c r="Y16" s="1603"/>
      <c r="Z16" s="1603"/>
      <c r="AA16" s="1603"/>
      <c r="AB16" s="1603"/>
      <c r="AC16" s="1603"/>
      <c r="AD16" s="1603"/>
      <c r="AE16" s="1603"/>
      <c r="AF16" s="1603"/>
      <c r="AG16" s="1603"/>
      <c r="AH16" s="1604"/>
      <c r="AJ16" s="893"/>
    </row>
    <row r="17" spans="1:53" s="817" customFormat="1" ht="12.95" customHeight="1">
      <c r="A17" s="1618"/>
      <c r="B17" s="1619"/>
      <c r="C17" s="1649"/>
      <c r="D17" s="1644"/>
      <c r="E17" s="1644"/>
      <c r="F17" s="1644"/>
      <c r="G17" s="1644"/>
      <c r="H17" s="1644"/>
      <c r="I17" s="1645"/>
      <c r="J17" s="1671" t="s">
        <v>1435</v>
      </c>
      <c r="K17" s="1672"/>
      <c r="L17" s="1672"/>
      <c r="M17" s="1667"/>
      <c r="N17" s="1667"/>
      <c r="O17" s="1667"/>
      <c r="P17" s="1667"/>
      <c r="Q17" s="1667"/>
      <c r="R17" s="1667"/>
      <c r="S17" s="1667"/>
      <c r="T17" s="1667"/>
      <c r="U17" s="857" t="s">
        <v>1426</v>
      </c>
      <c r="V17" s="1608"/>
      <c r="W17" s="1609"/>
      <c r="X17" s="1609"/>
      <c r="Y17" s="1609"/>
      <c r="Z17" s="1609"/>
      <c r="AA17" s="1609"/>
      <c r="AB17" s="1609"/>
      <c r="AC17" s="1609"/>
      <c r="AD17" s="1609"/>
      <c r="AE17" s="1609"/>
      <c r="AF17" s="1609"/>
      <c r="AG17" s="1609"/>
      <c r="AH17" s="1610"/>
      <c r="AO17" s="817" t="s">
        <v>1817</v>
      </c>
    </row>
    <row r="18" spans="1:53" s="817" customFormat="1" ht="12.95" customHeight="1">
      <c r="A18" s="1618"/>
      <c r="B18" s="1619"/>
      <c r="C18" s="1649"/>
      <c r="D18" s="1621" t="s">
        <v>1126</v>
      </c>
      <c r="E18" s="1621"/>
      <c r="F18" s="1621"/>
      <c r="G18" s="1621"/>
      <c r="H18" s="1621"/>
      <c r="I18" s="1622"/>
      <c r="J18" s="1595" t="s">
        <v>1434</v>
      </c>
      <c r="K18" s="1594"/>
      <c r="L18" s="1594"/>
      <c r="M18" s="1402" t="s">
        <v>1400</v>
      </c>
      <c r="N18" s="1594" t="s">
        <v>1433</v>
      </c>
      <c r="O18" s="1594"/>
      <c r="P18" s="1627"/>
      <c r="Q18" s="1627"/>
      <c r="R18" s="1627"/>
      <c r="S18" s="892" t="s">
        <v>1420</v>
      </c>
      <c r="T18" s="1401" t="s">
        <v>1400</v>
      </c>
      <c r="U18" s="831" t="s">
        <v>1395</v>
      </c>
      <c r="V18" s="1602"/>
      <c r="W18" s="1603"/>
      <c r="X18" s="1603"/>
      <c r="Y18" s="1603"/>
      <c r="Z18" s="1603"/>
      <c r="AA18" s="1603"/>
      <c r="AB18" s="1603"/>
      <c r="AC18" s="1603"/>
      <c r="AD18" s="1603"/>
      <c r="AE18" s="1603"/>
      <c r="AF18" s="1603"/>
      <c r="AG18" s="1603"/>
      <c r="AH18" s="1604"/>
      <c r="AJ18" s="851"/>
      <c r="AO18" s="817" t="s">
        <v>1818</v>
      </c>
    </row>
    <row r="19" spans="1:53" s="817" customFormat="1" ht="12.95" customHeight="1">
      <c r="A19" s="1618"/>
      <c r="B19" s="1619"/>
      <c r="C19" s="1649"/>
      <c r="D19" s="1623"/>
      <c r="E19" s="1623"/>
      <c r="F19" s="1623"/>
      <c r="G19" s="1623"/>
      <c r="H19" s="1623"/>
      <c r="I19" s="1624"/>
      <c r="J19" s="1655" t="s">
        <v>1432</v>
      </c>
      <c r="K19" s="1656"/>
      <c r="L19" s="1656"/>
      <c r="M19" s="1656"/>
      <c r="N19" s="1656"/>
      <c r="O19" s="1656"/>
      <c r="P19" s="1656"/>
      <c r="Q19" s="1734"/>
      <c r="R19" s="1734"/>
      <c r="S19" s="851" t="s">
        <v>1431</v>
      </c>
      <c r="T19" s="851"/>
      <c r="U19" s="851"/>
      <c r="V19" s="1605"/>
      <c r="W19" s="1606"/>
      <c r="X19" s="1606"/>
      <c r="Y19" s="1606"/>
      <c r="Z19" s="1606"/>
      <c r="AA19" s="1606"/>
      <c r="AB19" s="1606"/>
      <c r="AC19" s="1606"/>
      <c r="AD19" s="1606"/>
      <c r="AE19" s="1606"/>
      <c r="AF19" s="1606"/>
      <c r="AG19" s="1606"/>
      <c r="AH19" s="1607"/>
    </row>
    <row r="20" spans="1:53" s="817" customFormat="1" ht="12.95" customHeight="1">
      <c r="A20" s="1618"/>
      <c r="B20" s="1619"/>
      <c r="C20" s="1649"/>
      <c r="D20" s="1623"/>
      <c r="E20" s="1623"/>
      <c r="F20" s="1623"/>
      <c r="G20" s="1623"/>
      <c r="H20" s="1623"/>
      <c r="I20" s="1624"/>
      <c r="J20" s="1655" t="s">
        <v>1430</v>
      </c>
      <c r="K20" s="1656"/>
      <c r="L20" s="1656"/>
      <c r="M20" s="1403" t="s">
        <v>1397</v>
      </c>
      <c r="N20" s="891" t="s">
        <v>1396</v>
      </c>
      <c r="O20" s="1403" t="s">
        <v>1400</v>
      </c>
      <c r="P20" s="891" t="s">
        <v>1395</v>
      </c>
      <c r="Q20" s="851"/>
      <c r="R20" s="851"/>
      <c r="S20" s="851"/>
      <c r="T20" s="851"/>
      <c r="U20" s="851"/>
      <c r="V20" s="1605"/>
      <c r="W20" s="1606"/>
      <c r="X20" s="1606"/>
      <c r="Y20" s="1606"/>
      <c r="Z20" s="1606"/>
      <c r="AA20" s="1606"/>
      <c r="AB20" s="1606"/>
      <c r="AC20" s="1606"/>
      <c r="AD20" s="1606"/>
      <c r="AE20" s="1606"/>
      <c r="AF20" s="1606"/>
      <c r="AG20" s="1606"/>
      <c r="AH20" s="1607"/>
    </row>
    <row r="21" spans="1:53" s="817" customFormat="1" ht="12.95" customHeight="1">
      <c r="A21" s="1618"/>
      <c r="B21" s="1619"/>
      <c r="C21" s="1649"/>
      <c r="D21" s="1644"/>
      <c r="E21" s="1644"/>
      <c r="F21" s="1644"/>
      <c r="G21" s="1644"/>
      <c r="H21" s="1644"/>
      <c r="I21" s="1645"/>
      <c r="J21" s="1655" t="s">
        <v>1429</v>
      </c>
      <c r="K21" s="1656"/>
      <c r="L21" s="1656"/>
      <c r="M21" s="1667"/>
      <c r="N21" s="1667"/>
      <c r="O21" s="1667"/>
      <c r="P21" s="1667"/>
      <c r="Q21" s="1667"/>
      <c r="R21" s="1667"/>
      <c r="S21" s="1667"/>
      <c r="T21" s="1667"/>
      <c r="U21" s="851" t="s">
        <v>1428</v>
      </c>
      <c r="V21" s="1608"/>
      <c r="W21" s="1609"/>
      <c r="X21" s="1609"/>
      <c r="Y21" s="1609"/>
      <c r="Z21" s="1609"/>
      <c r="AA21" s="1609"/>
      <c r="AB21" s="1609"/>
      <c r="AC21" s="1609"/>
      <c r="AD21" s="1609"/>
      <c r="AE21" s="1609"/>
      <c r="AF21" s="1609"/>
      <c r="AG21" s="1609"/>
      <c r="AH21" s="1610"/>
    </row>
    <row r="22" spans="1:53" s="817" customFormat="1" ht="20.100000000000001" customHeight="1">
      <c r="A22" s="1618"/>
      <c r="B22" s="1619"/>
      <c r="C22" s="1649"/>
      <c r="D22" s="1611" t="s">
        <v>1427</v>
      </c>
      <c r="E22" s="1611"/>
      <c r="F22" s="1611"/>
      <c r="G22" s="1611"/>
      <c r="H22" s="1611"/>
      <c r="I22" s="1612"/>
      <c r="J22" s="1404" t="s">
        <v>1397</v>
      </c>
      <c r="K22" s="810" t="s">
        <v>1396</v>
      </c>
      <c r="L22" s="890" t="s">
        <v>1421</v>
      </c>
      <c r="M22" s="1733"/>
      <c r="N22" s="1733"/>
      <c r="O22" s="1733"/>
      <c r="P22" s="1733"/>
      <c r="Q22" s="1733"/>
      <c r="R22" s="1733"/>
      <c r="S22" s="1733"/>
      <c r="T22" s="1733"/>
      <c r="U22" s="889" t="s">
        <v>1426</v>
      </c>
      <c r="V22" s="1708"/>
      <c r="W22" s="1709"/>
      <c r="X22" s="1709"/>
      <c r="Y22" s="1709"/>
      <c r="Z22" s="1709"/>
      <c r="AA22" s="1709"/>
      <c r="AB22" s="1709"/>
      <c r="AC22" s="1709"/>
      <c r="AD22" s="1709"/>
      <c r="AE22" s="1709"/>
      <c r="AF22" s="1709"/>
      <c r="AG22" s="1709"/>
      <c r="AH22" s="1710"/>
    </row>
    <row r="23" spans="1:53" s="817" customFormat="1" ht="20.100000000000001" customHeight="1">
      <c r="A23" s="1618"/>
      <c r="B23" s="1619"/>
      <c r="C23" s="1649"/>
      <c r="D23" s="1613"/>
      <c r="E23" s="1613"/>
      <c r="F23" s="1613"/>
      <c r="G23" s="1613"/>
      <c r="H23" s="1613"/>
      <c r="I23" s="1614"/>
      <c r="J23" s="1405" t="s">
        <v>1397</v>
      </c>
      <c r="K23" s="812" t="s">
        <v>1418</v>
      </c>
      <c r="L23" s="857"/>
      <c r="M23" s="857"/>
      <c r="N23" s="857"/>
      <c r="O23" s="857"/>
      <c r="P23" s="857"/>
      <c r="Q23" s="857"/>
      <c r="R23" s="857"/>
      <c r="S23" s="857"/>
      <c r="T23" s="857"/>
      <c r="U23" s="884"/>
      <c r="V23" s="1711"/>
      <c r="W23" s="1712"/>
      <c r="X23" s="1712"/>
      <c r="Y23" s="1712"/>
      <c r="Z23" s="1712"/>
      <c r="AA23" s="1712"/>
      <c r="AB23" s="1712"/>
      <c r="AC23" s="1712"/>
      <c r="AD23" s="1712"/>
      <c r="AE23" s="1712"/>
      <c r="AF23" s="1712"/>
      <c r="AG23" s="1712"/>
      <c r="AH23" s="1713"/>
      <c r="AK23" s="866"/>
      <c r="AL23" s="866"/>
      <c r="AM23" s="866"/>
      <c r="AN23" s="866"/>
      <c r="AO23" s="866"/>
      <c r="AP23" s="866"/>
      <c r="AQ23" s="866"/>
      <c r="AR23" s="866"/>
      <c r="AS23" s="866"/>
      <c r="AT23" s="866"/>
      <c r="AU23" s="866"/>
      <c r="AV23" s="866"/>
      <c r="AW23" s="866"/>
      <c r="AX23" s="866"/>
      <c r="AY23" s="866"/>
      <c r="AZ23" s="866"/>
      <c r="BA23" s="866"/>
    </row>
    <row r="24" spans="1:53" s="817" customFormat="1" ht="14.1" customHeight="1">
      <c r="A24" s="1618"/>
      <c r="B24" s="1619"/>
      <c r="C24" s="1649"/>
      <c r="D24" s="1668" t="s">
        <v>1425</v>
      </c>
      <c r="E24" s="1673" t="s">
        <v>1424</v>
      </c>
      <c r="F24" s="1611"/>
      <c r="G24" s="1611"/>
      <c r="H24" s="1611"/>
      <c r="I24" s="1612"/>
      <c r="J24" s="1399" t="s">
        <v>1397</v>
      </c>
      <c r="K24" s="811" t="s">
        <v>1396</v>
      </c>
      <c r="L24" s="879"/>
      <c r="M24" s="851" t="s">
        <v>1423</v>
      </c>
      <c r="N24" s="851"/>
      <c r="O24" s="851"/>
      <c r="P24" s="851"/>
      <c r="Q24" s="851"/>
      <c r="R24" s="851"/>
      <c r="S24" s="851"/>
      <c r="T24" s="851"/>
      <c r="U24" s="886"/>
      <c r="V24" s="1407" t="s">
        <v>1397</v>
      </c>
      <c r="W24" s="1678" t="s">
        <v>1422</v>
      </c>
      <c r="X24" s="1678"/>
      <c r="Y24" s="1678"/>
      <c r="Z24" s="1678"/>
      <c r="AA24" s="1678"/>
      <c r="AB24" s="1678"/>
      <c r="AC24" s="1678"/>
      <c r="AD24" s="1678"/>
      <c r="AE24" s="1678"/>
      <c r="AF24" s="1678"/>
      <c r="AG24" s="1678"/>
      <c r="AH24" s="1679"/>
      <c r="AK24" s="866"/>
      <c r="AL24" s="871"/>
      <c r="AM24" s="870"/>
      <c r="AN24" s="870"/>
      <c r="AO24" s="870"/>
      <c r="AP24" s="870"/>
      <c r="AQ24" s="870"/>
      <c r="AR24" s="870"/>
      <c r="AS24" s="870"/>
      <c r="AT24" s="870"/>
      <c r="AU24" s="870"/>
      <c r="AV24" s="870"/>
      <c r="AW24" s="870"/>
      <c r="AX24" s="870"/>
      <c r="AY24" s="866"/>
      <c r="AZ24" s="866"/>
      <c r="BA24" s="866"/>
    </row>
    <row r="25" spans="1:53" s="817" customFormat="1" ht="14.1" customHeight="1">
      <c r="A25" s="1618"/>
      <c r="B25" s="1619"/>
      <c r="C25" s="1649"/>
      <c r="D25" s="1669"/>
      <c r="E25" s="1674"/>
      <c r="F25" s="1675"/>
      <c r="G25" s="1675"/>
      <c r="H25" s="1675"/>
      <c r="I25" s="1676"/>
      <c r="J25" s="888"/>
      <c r="K25" s="851"/>
      <c r="L25" s="879"/>
      <c r="M25" s="887" t="s">
        <v>1421</v>
      </c>
      <c r="N25" s="1399" t="s">
        <v>1397</v>
      </c>
      <c r="O25" s="811" t="s">
        <v>1396</v>
      </c>
      <c r="P25" s="851"/>
      <c r="Q25" s="1399" t="s">
        <v>383</v>
      </c>
      <c r="R25" s="811" t="s">
        <v>1418</v>
      </c>
      <c r="S25" s="851" t="s">
        <v>1420</v>
      </c>
      <c r="T25" s="851"/>
      <c r="U25" s="886"/>
      <c r="V25" s="1407" t="s">
        <v>1400</v>
      </c>
      <c r="W25" s="1678" t="s">
        <v>1419</v>
      </c>
      <c r="X25" s="1678"/>
      <c r="Y25" s="1678"/>
      <c r="Z25" s="1678"/>
      <c r="AA25" s="1678"/>
      <c r="AB25" s="1678"/>
      <c r="AC25" s="1678"/>
      <c r="AD25" s="1678"/>
      <c r="AE25" s="1678"/>
      <c r="AF25" s="1678"/>
      <c r="AG25" s="1678"/>
      <c r="AH25" s="1679"/>
      <c r="AK25" s="866"/>
      <c r="AL25" s="870"/>
      <c r="AM25" s="870"/>
      <c r="AN25" s="870"/>
      <c r="AO25" s="870"/>
      <c r="AP25" s="870"/>
      <c r="AQ25" s="870"/>
      <c r="AR25" s="870"/>
      <c r="AS25" s="870"/>
      <c r="AT25" s="870"/>
      <c r="AU25" s="870"/>
      <c r="AV25" s="870"/>
      <c r="AW25" s="870"/>
      <c r="AX25" s="870"/>
      <c r="AY25" s="866"/>
      <c r="AZ25" s="866"/>
      <c r="BA25" s="866"/>
    </row>
    <row r="26" spans="1:53" s="817" customFormat="1" ht="14.1" customHeight="1">
      <c r="A26" s="1618"/>
      <c r="B26" s="1619"/>
      <c r="C26" s="1649"/>
      <c r="D26" s="1669"/>
      <c r="E26" s="1674"/>
      <c r="F26" s="1675"/>
      <c r="G26" s="1675"/>
      <c r="H26" s="1675"/>
      <c r="I26" s="1676"/>
      <c r="J26" s="1406" t="s">
        <v>383</v>
      </c>
      <c r="K26" s="812" t="s">
        <v>1418</v>
      </c>
      <c r="L26" s="885"/>
      <c r="M26" s="857"/>
      <c r="N26" s="857"/>
      <c r="O26" s="857"/>
      <c r="P26" s="857"/>
      <c r="Q26" s="857"/>
      <c r="R26" s="857"/>
      <c r="S26" s="857"/>
      <c r="T26" s="857"/>
      <c r="U26" s="884"/>
      <c r="V26" s="883"/>
      <c r="W26" s="826"/>
      <c r="X26" s="826"/>
      <c r="Y26" s="826"/>
      <c r="Z26" s="826"/>
      <c r="AA26" s="826"/>
      <c r="AB26" s="826"/>
      <c r="AC26" s="826"/>
      <c r="AD26" s="826"/>
      <c r="AE26" s="826"/>
      <c r="AF26" s="826"/>
      <c r="AG26" s="826"/>
      <c r="AH26" s="824"/>
      <c r="AJ26" s="866"/>
      <c r="AK26" s="866"/>
      <c r="AL26" s="871"/>
      <c r="AM26" s="870"/>
      <c r="AN26" s="870"/>
      <c r="AO26" s="870"/>
      <c r="AP26" s="870"/>
      <c r="AQ26" s="870"/>
      <c r="AR26" s="870"/>
      <c r="AS26" s="870"/>
      <c r="AT26" s="870"/>
      <c r="AU26" s="870"/>
      <c r="AV26" s="870"/>
      <c r="AW26" s="870"/>
      <c r="AX26" s="870"/>
      <c r="AY26" s="866"/>
      <c r="AZ26" s="866"/>
      <c r="BA26" s="866"/>
    </row>
    <row r="27" spans="1:53" s="817" customFormat="1" ht="12.75" customHeight="1">
      <c r="A27" s="1618"/>
      <c r="B27" s="1619"/>
      <c r="C27" s="1649"/>
      <c r="D27" s="1669"/>
      <c r="E27" s="882"/>
      <c r="F27" s="1673" t="s">
        <v>1417</v>
      </c>
      <c r="G27" s="1611"/>
      <c r="H27" s="1611"/>
      <c r="I27" s="1612"/>
      <c r="J27" s="1401" t="s">
        <v>1400</v>
      </c>
      <c r="K27" s="831" t="s">
        <v>1416</v>
      </c>
      <c r="L27" s="853"/>
      <c r="M27" s="853"/>
      <c r="N27" s="853"/>
      <c r="O27" s="853"/>
      <c r="P27" s="853"/>
      <c r="Q27" s="853"/>
      <c r="R27" s="853"/>
      <c r="S27" s="853"/>
      <c r="T27" s="853"/>
      <c r="U27" s="852"/>
      <c r="V27" s="1408" t="s">
        <v>1400</v>
      </c>
      <c r="W27" s="1700" t="s">
        <v>1415</v>
      </c>
      <c r="X27" s="1700"/>
      <c r="Y27" s="1700"/>
      <c r="Z27" s="1700"/>
      <c r="AA27" s="1700"/>
      <c r="AB27" s="1700"/>
      <c r="AC27" s="1700"/>
      <c r="AD27" s="1700"/>
      <c r="AE27" s="1700"/>
      <c r="AF27" s="1700"/>
      <c r="AG27" s="1700"/>
      <c r="AH27" s="881"/>
      <c r="AJ27" s="871"/>
      <c r="AK27" s="870"/>
      <c r="AL27" s="870"/>
      <c r="AM27" s="870"/>
      <c r="AN27" s="870"/>
      <c r="AO27" s="870"/>
      <c r="AP27" s="870"/>
      <c r="AQ27" s="870"/>
      <c r="AR27" s="870"/>
      <c r="AS27" s="870"/>
      <c r="AT27" s="870"/>
      <c r="AU27" s="870"/>
      <c r="AV27" s="870"/>
      <c r="AW27" s="866"/>
      <c r="AX27" s="866"/>
      <c r="AY27" s="866"/>
      <c r="AZ27" s="866"/>
      <c r="BA27" s="866"/>
    </row>
    <row r="28" spans="1:53" s="817" customFormat="1" ht="21.95" customHeight="1">
      <c r="A28" s="1618"/>
      <c r="B28" s="1619"/>
      <c r="C28" s="1649"/>
      <c r="D28" s="1669"/>
      <c r="E28" s="876"/>
      <c r="F28" s="1674"/>
      <c r="G28" s="1675"/>
      <c r="H28" s="1675"/>
      <c r="I28" s="1676"/>
      <c r="J28" s="851"/>
      <c r="K28" s="1598" t="s">
        <v>1414</v>
      </c>
      <c r="L28" s="1598"/>
      <c r="M28" s="1598"/>
      <c r="N28" s="1598"/>
      <c r="O28" s="1598"/>
      <c r="P28" s="1598"/>
      <c r="Q28" s="1598"/>
      <c r="R28" s="1598"/>
      <c r="S28" s="1598"/>
      <c r="T28" s="1598"/>
      <c r="U28" s="1599"/>
      <c r="V28" s="880"/>
      <c r="W28" s="1600" t="s">
        <v>1413</v>
      </c>
      <c r="X28" s="1600"/>
      <c r="Y28" s="1600"/>
      <c r="Z28" s="1600"/>
      <c r="AA28" s="1600"/>
      <c r="AB28" s="1600"/>
      <c r="AC28" s="1600"/>
      <c r="AD28" s="1600"/>
      <c r="AE28" s="1600"/>
      <c r="AF28" s="1600"/>
      <c r="AG28" s="1600"/>
      <c r="AH28" s="1601"/>
      <c r="AJ28" s="870"/>
      <c r="AK28" s="850"/>
      <c r="AL28" s="850"/>
      <c r="AM28" s="850"/>
      <c r="AN28" s="850"/>
      <c r="AO28" s="850"/>
      <c r="AP28" s="850"/>
      <c r="AQ28" s="850"/>
      <c r="AR28" s="850"/>
      <c r="AS28" s="850"/>
      <c r="AT28" s="850"/>
      <c r="AU28" s="850"/>
      <c r="AV28" s="850"/>
      <c r="AW28" s="866"/>
      <c r="AX28" s="866"/>
      <c r="AY28" s="866"/>
      <c r="AZ28" s="866"/>
      <c r="BA28" s="866"/>
    </row>
    <row r="29" spans="1:53" s="817" customFormat="1" ht="12.75" customHeight="1">
      <c r="A29" s="1618"/>
      <c r="B29" s="1619"/>
      <c r="C29" s="1649"/>
      <c r="D29" s="1669"/>
      <c r="E29" s="876"/>
      <c r="F29" s="1674"/>
      <c r="G29" s="1675"/>
      <c r="H29" s="1675"/>
      <c r="I29" s="1676"/>
      <c r="J29" s="1403" t="s">
        <v>383</v>
      </c>
      <c r="K29" s="851" t="s">
        <v>1412</v>
      </c>
      <c r="L29" s="878"/>
      <c r="M29" s="878"/>
      <c r="N29" s="878"/>
      <c r="O29" s="878"/>
      <c r="P29" s="878"/>
      <c r="Q29" s="878"/>
      <c r="R29" s="878"/>
      <c r="S29" s="878"/>
      <c r="T29" s="878"/>
      <c r="U29" s="877"/>
      <c r="V29" s="1407" t="s">
        <v>383</v>
      </c>
      <c r="W29" s="1677" t="s">
        <v>1411</v>
      </c>
      <c r="X29" s="1677"/>
      <c r="Y29" s="1677"/>
      <c r="Z29" s="1677"/>
      <c r="AA29" s="1677"/>
      <c r="AB29" s="1677"/>
      <c r="AC29" s="1677"/>
      <c r="AD29" s="1677"/>
      <c r="AE29" s="1677"/>
      <c r="AF29" s="1677"/>
      <c r="AG29" s="1677"/>
      <c r="AH29" s="874"/>
      <c r="AJ29" s="871"/>
      <c r="AK29" s="870"/>
      <c r="AL29" s="870"/>
      <c r="AM29" s="870"/>
      <c r="AN29" s="870"/>
      <c r="AO29" s="870"/>
      <c r="AP29" s="870"/>
      <c r="AQ29" s="870"/>
      <c r="AR29" s="870"/>
      <c r="AS29" s="870"/>
      <c r="AT29" s="870"/>
      <c r="AU29" s="870"/>
      <c r="AV29" s="870"/>
      <c r="AW29" s="866"/>
      <c r="AX29" s="866"/>
      <c r="AY29" s="866"/>
      <c r="AZ29" s="866"/>
      <c r="BA29" s="866"/>
    </row>
    <row r="30" spans="1:53" s="817" customFormat="1" ht="20.100000000000001" customHeight="1">
      <c r="A30" s="1618"/>
      <c r="B30" s="1619"/>
      <c r="C30" s="1649"/>
      <c r="D30" s="1669"/>
      <c r="E30" s="876"/>
      <c r="F30" s="1674"/>
      <c r="G30" s="1675"/>
      <c r="H30" s="1675"/>
      <c r="I30" s="1676"/>
      <c r="J30" s="851"/>
      <c r="K30" s="1596" t="s">
        <v>1410</v>
      </c>
      <c r="L30" s="1596"/>
      <c r="M30" s="1596"/>
      <c r="N30" s="1596"/>
      <c r="O30" s="1596"/>
      <c r="P30" s="1596"/>
      <c r="Q30" s="1596"/>
      <c r="R30" s="1596"/>
      <c r="S30" s="1596"/>
      <c r="T30" s="1596"/>
      <c r="U30" s="1597"/>
      <c r="V30" s="875"/>
      <c r="W30" s="870"/>
      <c r="X30" s="870"/>
      <c r="Y30" s="870"/>
      <c r="Z30" s="870"/>
      <c r="AA30" s="870"/>
      <c r="AB30" s="870"/>
      <c r="AC30" s="870"/>
      <c r="AD30" s="870"/>
      <c r="AE30" s="870"/>
      <c r="AF30" s="870"/>
      <c r="AG30" s="870"/>
      <c r="AH30" s="874"/>
      <c r="AJ30" s="871"/>
      <c r="AK30" s="870"/>
      <c r="AL30" s="870"/>
      <c r="AM30" s="870"/>
      <c r="AN30" s="870"/>
      <c r="AO30" s="870"/>
      <c r="AP30" s="870"/>
      <c r="AQ30" s="870"/>
      <c r="AR30" s="870"/>
      <c r="AS30" s="870"/>
      <c r="AT30" s="870"/>
      <c r="AU30" s="870"/>
      <c r="AV30" s="870"/>
      <c r="AW30" s="866"/>
      <c r="AX30" s="866"/>
      <c r="AY30" s="866"/>
      <c r="AZ30" s="866"/>
      <c r="BA30" s="866"/>
    </row>
    <row r="31" spans="1:53" s="817" customFormat="1" ht="11.1" customHeight="1">
      <c r="A31" s="1618"/>
      <c r="B31" s="1619"/>
      <c r="C31" s="1649"/>
      <c r="D31" s="1621" t="s">
        <v>1409</v>
      </c>
      <c r="E31" s="1594"/>
      <c r="F31" s="1594"/>
      <c r="G31" s="1594"/>
      <c r="H31" s="1594"/>
      <c r="I31" s="1697"/>
      <c r="J31" s="833"/>
      <c r="K31" s="873"/>
      <c r="L31" s="873"/>
      <c r="M31" s="873"/>
      <c r="N31" s="873"/>
      <c r="O31" s="873"/>
      <c r="P31" s="873"/>
      <c r="Q31" s="873"/>
      <c r="R31" s="873"/>
      <c r="S31" s="873"/>
      <c r="T31" s="873"/>
      <c r="U31" s="873"/>
      <c r="V31" s="833"/>
      <c r="W31" s="873"/>
      <c r="X31" s="873"/>
      <c r="Y31" s="873"/>
      <c r="Z31" s="873"/>
      <c r="AA31" s="873"/>
      <c r="AB31" s="873"/>
      <c r="AC31" s="873"/>
      <c r="AD31" s="873"/>
      <c r="AE31" s="873"/>
      <c r="AF31" s="873"/>
      <c r="AG31" s="873"/>
      <c r="AH31" s="872"/>
      <c r="AK31" s="866"/>
      <c r="AL31" s="871"/>
      <c r="AM31" s="870"/>
      <c r="AN31" s="870"/>
      <c r="AO31" s="870"/>
      <c r="AP31" s="870"/>
      <c r="AQ31" s="870"/>
      <c r="AR31" s="870"/>
      <c r="AS31" s="870"/>
      <c r="AT31" s="870"/>
      <c r="AU31" s="870"/>
      <c r="AV31" s="870"/>
      <c r="AW31" s="870"/>
      <c r="AX31" s="870"/>
      <c r="AY31" s="866"/>
      <c r="AZ31" s="866"/>
    </row>
    <row r="32" spans="1:53" s="817" customFormat="1" ht="11.1" customHeight="1" thickBot="1">
      <c r="A32" s="1650"/>
      <c r="B32" s="1651"/>
      <c r="C32" s="1652"/>
      <c r="D32" s="1698"/>
      <c r="E32" s="1698"/>
      <c r="F32" s="1698"/>
      <c r="G32" s="1698"/>
      <c r="H32" s="1698"/>
      <c r="I32" s="1699"/>
      <c r="J32" s="869"/>
      <c r="K32" s="868"/>
      <c r="L32" s="868"/>
      <c r="M32" s="868"/>
      <c r="N32" s="868"/>
      <c r="O32" s="868"/>
      <c r="P32" s="868"/>
      <c r="Q32" s="868"/>
      <c r="R32" s="868"/>
      <c r="S32" s="868"/>
      <c r="T32" s="868"/>
      <c r="U32" s="868"/>
      <c r="V32" s="869"/>
      <c r="W32" s="868"/>
      <c r="X32" s="868"/>
      <c r="Y32" s="868"/>
      <c r="Z32" s="868"/>
      <c r="AA32" s="868"/>
      <c r="AB32" s="868"/>
      <c r="AC32" s="868"/>
      <c r="AD32" s="868"/>
      <c r="AE32" s="868"/>
      <c r="AF32" s="868"/>
      <c r="AG32" s="868"/>
      <c r="AH32" s="867"/>
      <c r="AK32" s="866"/>
      <c r="AL32" s="866"/>
      <c r="AM32" s="866"/>
      <c r="AN32" s="866"/>
      <c r="AO32" s="866"/>
      <c r="AP32" s="866"/>
      <c r="AQ32" s="866"/>
      <c r="AR32" s="866"/>
      <c r="AS32" s="866"/>
      <c r="AT32" s="866"/>
      <c r="AU32" s="866"/>
      <c r="AV32" s="866"/>
      <c r="AW32" s="866"/>
      <c r="AX32" s="866"/>
      <c r="AY32" s="866"/>
      <c r="AZ32" s="866"/>
    </row>
    <row r="33" spans="1:34" s="817" customFormat="1" ht="24.95" customHeight="1">
      <c r="A33" s="1717" t="s">
        <v>1408</v>
      </c>
      <c r="B33" s="1664" t="s">
        <v>1125</v>
      </c>
      <c r="C33" s="1664"/>
      <c r="D33" s="1664"/>
      <c r="E33" s="1664"/>
      <c r="F33" s="1664"/>
      <c r="G33" s="1664"/>
      <c r="H33" s="1664"/>
      <c r="I33" s="1664"/>
      <c r="J33" s="1664"/>
      <c r="K33" s="1665"/>
      <c r="L33" s="1663" t="s">
        <v>1124</v>
      </c>
      <c r="M33" s="1664"/>
      <c r="N33" s="1664"/>
      <c r="O33" s="1664"/>
      <c r="P33" s="1664"/>
      <c r="Q33" s="1664"/>
      <c r="R33" s="1664"/>
      <c r="S33" s="1664"/>
      <c r="T33" s="1664"/>
      <c r="U33" s="1664"/>
      <c r="V33" s="1664"/>
      <c r="W33" s="1664"/>
      <c r="X33" s="1665"/>
      <c r="Y33" s="1714" t="s">
        <v>1407</v>
      </c>
      <c r="Z33" s="1664"/>
      <c r="AA33" s="1664"/>
      <c r="AB33" s="1664"/>
      <c r="AC33" s="1664"/>
      <c r="AD33" s="1664"/>
      <c r="AE33" s="1664"/>
      <c r="AF33" s="1664"/>
      <c r="AG33" s="1664"/>
      <c r="AH33" s="1670"/>
    </row>
    <row r="34" spans="1:34" s="817" customFormat="1" ht="12" customHeight="1">
      <c r="A34" s="1718"/>
      <c r="B34" s="1621" t="s">
        <v>1123</v>
      </c>
      <c r="C34" s="1621"/>
      <c r="D34" s="1621"/>
      <c r="E34" s="1621"/>
      <c r="F34" s="1621"/>
      <c r="G34" s="1621"/>
      <c r="H34" s="1621"/>
      <c r="I34" s="1621"/>
      <c r="J34" s="1621"/>
      <c r="K34" s="1622"/>
      <c r="L34" s="832" t="s">
        <v>1406</v>
      </c>
      <c r="M34" s="861"/>
      <c r="N34" s="861"/>
      <c r="O34" s="861"/>
      <c r="P34" s="861"/>
      <c r="Q34" s="861"/>
      <c r="R34" s="861"/>
      <c r="S34" s="1409" t="s">
        <v>1397</v>
      </c>
      <c r="T34" s="810" t="s">
        <v>1396</v>
      </c>
      <c r="U34" s="810"/>
      <c r="V34" s="1409" t="s">
        <v>1397</v>
      </c>
      <c r="W34" s="810" t="s">
        <v>1395</v>
      </c>
      <c r="X34" s="810"/>
      <c r="Y34" s="1410" t="s">
        <v>1397</v>
      </c>
      <c r="Z34" s="830" t="s">
        <v>1394</v>
      </c>
      <c r="AA34" s="830"/>
      <c r="AB34" s="860"/>
      <c r="AC34" s="860"/>
      <c r="AD34" s="860"/>
      <c r="AE34" s="860"/>
      <c r="AF34" s="860"/>
      <c r="AG34" s="860"/>
      <c r="AH34" s="859"/>
    </row>
    <row r="35" spans="1:34" s="817" customFormat="1" ht="12" customHeight="1">
      <c r="A35" s="1718"/>
      <c r="B35" s="1644"/>
      <c r="C35" s="1644"/>
      <c r="D35" s="1644"/>
      <c r="E35" s="1644"/>
      <c r="F35" s="1644"/>
      <c r="G35" s="1644"/>
      <c r="H35" s="1644"/>
      <c r="I35" s="1644"/>
      <c r="J35" s="1644"/>
      <c r="K35" s="1645"/>
      <c r="L35" s="864"/>
      <c r="M35" s="858"/>
      <c r="N35" s="858"/>
      <c r="O35" s="858"/>
      <c r="P35" s="858"/>
      <c r="Q35" s="858"/>
      <c r="R35" s="858"/>
      <c r="S35" s="863"/>
      <c r="T35" s="863"/>
      <c r="U35" s="863"/>
      <c r="V35" s="863"/>
      <c r="W35" s="863"/>
      <c r="X35" s="863"/>
      <c r="Y35" s="1411" t="s">
        <v>1397</v>
      </c>
      <c r="Z35" s="856" t="s">
        <v>1393</v>
      </c>
      <c r="AA35" s="856"/>
      <c r="AB35" s="856"/>
      <c r="AC35" s="856"/>
      <c r="AD35" s="850"/>
      <c r="AE35" s="850"/>
      <c r="AF35" s="850"/>
      <c r="AG35" s="862"/>
      <c r="AH35" s="854"/>
    </row>
    <row r="36" spans="1:34" s="817" customFormat="1" ht="12" customHeight="1">
      <c r="A36" s="1718"/>
      <c r="B36" s="1621" t="s">
        <v>1122</v>
      </c>
      <c r="C36" s="1621"/>
      <c r="D36" s="1621"/>
      <c r="E36" s="1621"/>
      <c r="F36" s="1621"/>
      <c r="G36" s="1621"/>
      <c r="H36" s="1621"/>
      <c r="I36" s="1621"/>
      <c r="J36" s="1621"/>
      <c r="K36" s="1622"/>
      <c r="L36" s="865" t="s">
        <v>1405</v>
      </c>
      <c r="M36" s="861"/>
      <c r="N36" s="861"/>
      <c r="O36" s="861"/>
      <c r="P36" s="861"/>
      <c r="Q36" s="861"/>
      <c r="R36" s="861"/>
      <c r="S36" s="1409" t="s">
        <v>383</v>
      </c>
      <c r="T36" s="810" t="s">
        <v>1396</v>
      </c>
      <c r="U36" s="810"/>
      <c r="V36" s="1409" t="s">
        <v>383</v>
      </c>
      <c r="W36" s="810" t="s">
        <v>1395</v>
      </c>
      <c r="X36" s="810"/>
      <c r="Y36" s="1410" t="s">
        <v>1397</v>
      </c>
      <c r="Z36" s="830" t="s">
        <v>1394</v>
      </c>
      <c r="AA36" s="830"/>
      <c r="AB36" s="860"/>
      <c r="AC36" s="860"/>
      <c r="AD36" s="860"/>
      <c r="AE36" s="860"/>
      <c r="AF36" s="860"/>
      <c r="AG36" s="860"/>
      <c r="AH36" s="859"/>
    </row>
    <row r="37" spans="1:34" s="817" customFormat="1" ht="12" customHeight="1">
      <c r="A37" s="1718"/>
      <c r="B37" s="1644"/>
      <c r="C37" s="1644"/>
      <c r="D37" s="1644"/>
      <c r="E37" s="1644"/>
      <c r="F37" s="1644"/>
      <c r="G37" s="1644"/>
      <c r="H37" s="1644"/>
      <c r="I37" s="1644"/>
      <c r="J37" s="1644"/>
      <c r="K37" s="1645"/>
      <c r="L37" s="864"/>
      <c r="M37" s="858"/>
      <c r="N37" s="858"/>
      <c r="O37" s="858"/>
      <c r="P37" s="858"/>
      <c r="Q37" s="858"/>
      <c r="R37" s="858"/>
      <c r="S37" s="863"/>
      <c r="T37" s="863"/>
      <c r="U37" s="863"/>
      <c r="V37" s="863"/>
      <c r="W37" s="863"/>
      <c r="X37" s="863"/>
      <c r="Y37" s="1411" t="s">
        <v>1397</v>
      </c>
      <c r="Z37" s="856" t="s">
        <v>1393</v>
      </c>
      <c r="AA37" s="862"/>
      <c r="AB37" s="862"/>
      <c r="AC37" s="862"/>
      <c r="AD37" s="862"/>
      <c r="AE37" s="862"/>
      <c r="AF37" s="862"/>
      <c r="AG37" s="862"/>
      <c r="AH37" s="854"/>
    </row>
    <row r="38" spans="1:34" s="817" customFormat="1" ht="12" customHeight="1">
      <c r="A38" s="1718"/>
      <c r="B38" s="1621" t="s">
        <v>1121</v>
      </c>
      <c r="C38" s="1621"/>
      <c r="D38" s="1621"/>
      <c r="E38" s="1621"/>
      <c r="F38" s="1621"/>
      <c r="G38" s="1621"/>
      <c r="H38" s="1621"/>
      <c r="I38" s="1621"/>
      <c r="J38" s="1621"/>
      <c r="K38" s="1622"/>
      <c r="L38" s="851" t="s">
        <v>1404</v>
      </c>
      <c r="M38" s="851"/>
      <c r="N38" s="851"/>
      <c r="O38" s="851"/>
      <c r="P38" s="851"/>
      <c r="Q38" s="851"/>
      <c r="R38" s="851"/>
      <c r="S38" s="1409" t="s">
        <v>1400</v>
      </c>
      <c r="T38" s="810" t="s">
        <v>1396</v>
      </c>
      <c r="U38" s="810"/>
      <c r="V38" s="1409" t="s">
        <v>1400</v>
      </c>
      <c r="W38" s="810" t="s">
        <v>1395</v>
      </c>
      <c r="X38" s="810"/>
      <c r="Y38" s="1410" t="s">
        <v>1397</v>
      </c>
      <c r="Z38" s="830" t="s">
        <v>1394</v>
      </c>
      <c r="AA38" s="830"/>
      <c r="AB38" s="860"/>
      <c r="AC38" s="860"/>
      <c r="AD38" s="860"/>
      <c r="AE38" s="860"/>
      <c r="AF38" s="860"/>
      <c r="AG38" s="860"/>
      <c r="AH38" s="859"/>
    </row>
    <row r="39" spans="1:34" s="817" customFormat="1" ht="12" customHeight="1">
      <c r="A39" s="1718"/>
      <c r="B39" s="1644"/>
      <c r="C39" s="1644"/>
      <c r="D39" s="1644"/>
      <c r="E39" s="1644"/>
      <c r="F39" s="1644"/>
      <c r="G39" s="1644"/>
      <c r="H39" s="1644"/>
      <c r="I39" s="1644"/>
      <c r="J39" s="1644"/>
      <c r="K39" s="1645"/>
      <c r="L39" s="857"/>
      <c r="M39" s="857"/>
      <c r="N39" s="857"/>
      <c r="O39" s="857"/>
      <c r="P39" s="857"/>
      <c r="Q39" s="857"/>
      <c r="R39" s="857"/>
      <c r="S39" s="812"/>
      <c r="T39" s="812"/>
      <c r="U39" s="812"/>
      <c r="V39" s="812"/>
      <c r="W39" s="812"/>
      <c r="X39" s="812"/>
      <c r="Y39" s="1411" t="s">
        <v>383</v>
      </c>
      <c r="Z39" s="856" t="s">
        <v>1393</v>
      </c>
      <c r="AA39" s="826"/>
      <c r="AB39" s="855"/>
      <c r="AC39" s="855"/>
      <c r="AD39" s="855"/>
      <c r="AE39" s="855"/>
      <c r="AF39" s="855"/>
      <c r="AG39" s="855"/>
      <c r="AH39" s="854"/>
    </row>
    <row r="40" spans="1:34" s="817" customFormat="1" ht="12" customHeight="1">
      <c r="A40" s="1718"/>
      <c r="B40" s="1621" t="s">
        <v>1120</v>
      </c>
      <c r="C40" s="1621"/>
      <c r="D40" s="1621"/>
      <c r="E40" s="1621"/>
      <c r="F40" s="1621"/>
      <c r="G40" s="1621"/>
      <c r="H40" s="1621"/>
      <c r="I40" s="1621"/>
      <c r="J40" s="1621"/>
      <c r="K40" s="1622"/>
      <c r="L40" s="861" t="s">
        <v>1403</v>
      </c>
      <c r="M40" s="861"/>
      <c r="N40" s="861"/>
      <c r="O40" s="861"/>
      <c r="P40" s="861"/>
      <c r="Q40" s="861"/>
      <c r="R40" s="861"/>
      <c r="S40" s="1409" t="s">
        <v>383</v>
      </c>
      <c r="T40" s="810" t="s">
        <v>1396</v>
      </c>
      <c r="U40" s="810"/>
      <c r="V40" s="1409" t="s">
        <v>1400</v>
      </c>
      <c r="W40" s="810" t="s">
        <v>1395</v>
      </c>
      <c r="X40" s="810"/>
      <c r="Y40" s="1410" t="s">
        <v>1397</v>
      </c>
      <c r="Z40" s="830" t="s">
        <v>1394</v>
      </c>
      <c r="AA40" s="830"/>
      <c r="AB40" s="860"/>
      <c r="AC40" s="860"/>
      <c r="AD40" s="860"/>
      <c r="AE40" s="860"/>
      <c r="AF40" s="860"/>
      <c r="AG40" s="860"/>
      <c r="AH40" s="859"/>
    </row>
    <row r="41" spans="1:34" s="817" customFormat="1" ht="12" customHeight="1">
      <c r="A41" s="1718"/>
      <c r="B41" s="1644"/>
      <c r="C41" s="1644"/>
      <c r="D41" s="1644"/>
      <c r="E41" s="1644"/>
      <c r="F41" s="1644"/>
      <c r="G41" s="1644"/>
      <c r="H41" s="1644"/>
      <c r="I41" s="1644"/>
      <c r="J41" s="1644"/>
      <c r="K41" s="1645"/>
      <c r="L41" s="857"/>
      <c r="M41" s="857"/>
      <c r="N41" s="857"/>
      <c r="O41" s="857"/>
      <c r="P41" s="857"/>
      <c r="Q41" s="858"/>
      <c r="R41" s="858"/>
      <c r="S41" s="812"/>
      <c r="T41" s="812"/>
      <c r="U41" s="812"/>
      <c r="V41" s="812"/>
      <c r="W41" s="812"/>
      <c r="X41" s="812"/>
      <c r="Y41" s="1411" t="s">
        <v>1397</v>
      </c>
      <c r="Z41" s="856" t="s">
        <v>1393</v>
      </c>
      <c r="AA41" s="826"/>
      <c r="AB41" s="855"/>
      <c r="AC41" s="855"/>
      <c r="AD41" s="855"/>
      <c r="AE41" s="855"/>
      <c r="AF41" s="855"/>
      <c r="AG41" s="855"/>
      <c r="AH41" s="854"/>
    </row>
    <row r="42" spans="1:34" s="817" customFormat="1" ht="12" customHeight="1">
      <c r="A42" s="1718"/>
      <c r="B42" s="1621" t="s">
        <v>1402</v>
      </c>
      <c r="C42" s="1621"/>
      <c r="D42" s="1621"/>
      <c r="E42" s="1621"/>
      <c r="F42" s="1621"/>
      <c r="G42" s="1621"/>
      <c r="H42" s="1621"/>
      <c r="I42" s="1621"/>
      <c r="J42" s="1621"/>
      <c r="K42" s="1622"/>
      <c r="L42" s="832" t="s">
        <v>1401</v>
      </c>
      <c r="M42" s="831"/>
      <c r="N42" s="831"/>
      <c r="O42" s="831"/>
      <c r="P42" s="831"/>
      <c r="Q42" s="831"/>
      <c r="R42" s="831"/>
      <c r="S42" s="1409" t="s">
        <v>383</v>
      </c>
      <c r="T42" s="810" t="s">
        <v>1396</v>
      </c>
      <c r="U42" s="810"/>
      <c r="V42" s="1409" t="s">
        <v>1400</v>
      </c>
      <c r="W42" s="810" t="s">
        <v>1395</v>
      </c>
      <c r="X42" s="810"/>
      <c r="Y42" s="1410" t="s">
        <v>383</v>
      </c>
      <c r="Z42" s="830" t="s">
        <v>1394</v>
      </c>
      <c r="AA42" s="830"/>
      <c r="AB42" s="850"/>
      <c r="AC42" s="850"/>
      <c r="AD42" s="850"/>
      <c r="AE42" s="850"/>
      <c r="AF42" s="850"/>
      <c r="AG42" s="850"/>
      <c r="AH42" s="849"/>
    </row>
    <row r="43" spans="1:34" s="817" customFormat="1" ht="12" customHeight="1">
      <c r="A43" s="1718"/>
      <c r="B43" s="1644"/>
      <c r="C43" s="1644"/>
      <c r="D43" s="1644"/>
      <c r="E43" s="1644"/>
      <c r="F43" s="1644"/>
      <c r="G43" s="1644"/>
      <c r="H43" s="1644"/>
      <c r="I43" s="1644"/>
      <c r="J43" s="1644"/>
      <c r="K43" s="1645"/>
      <c r="L43" s="857"/>
      <c r="M43" s="857"/>
      <c r="N43" s="857"/>
      <c r="O43" s="857"/>
      <c r="P43" s="857"/>
      <c r="Q43" s="857"/>
      <c r="R43" s="857"/>
      <c r="S43" s="811"/>
      <c r="T43" s="811"/>
      <c r="U43" s="812"/>
      <c r="V43" s="812"/>
      <c r="W43" s="812"/>
      <c r="X43" s="811"/>
      <c r="Y43" s="1411" t="s">
        <v>1397</v>
      </c>
      <c r="Z43" s="856" t="s">
        <v>1393</v>
      </c>
      <c r="AA43" s="826"/>
      <c r="AB43" s="855"/>
      <c r="AC43" s="855"/>
      <c r="AD43" s="855"/>
      <c r="AE43" s="855"/>
      <c r="AF43" s="855"/>
      <c r="AG43" s="855"/>
      <c r="AH43" s="854"/>
    </row>
    <row r="44" spans="1:34" s="817" customFormat="1" ht="12" customHeight="1">
      <c r="A44" s="1718"/>
      <c r="B44" s="831" t="s">
        <v>1399</v>
      </c>
      <c r="C44" s="853"/>
      <c r="D44" s="853"/>
      <c r="E44" s="853"/>
      <c r="F44" s="853"/>
      <c r="G44" s="853"/>
      <c r="H44" s="853"/>
      <c r="I44" s="853"/>
      <c r="J44" s="853"/>
      <c r="K44" s="852"/>
      <c r="L44" s="851" t="s">
        <v>1398</v>
      </c>
      <c r="M44" s="851"/>
      <c r="N44" s="851"/>
      <c r="O44" s="851"/>
      <c r="P44" s="851"/>
      <c r="Q44" s="851"/>
      <c r="R44" s="851"/>
      <c r="S44" s="1409" t="s">
        <v>1397</v>
      </c>
      <c r="T44" s="810" t="s">
        <v>1396</v>
      </c>
      <c r="U44" s="810"/>
      <c r="V44" s="1409" t="s">
        <v>383</v>
      </c>
      <c r="W44" s="810" t="s">
        <v>1395</v>
      </c>
      <c r="X44" s="810"/>
      <c r="Y44" s="1410" t="s">
        <v>383</v>
      </c>
      <c r="Z44" s="830" t="s">
        <v>1394</v>
      </c>
      <c r="AA44" s="830"/>
      <c r="AB44" s="850"/>
      <c r="AC44" s="850"/>
      <c r="AD44" s="850"/>
      <c r="AE44" s="850"/>
      <c r="AF44" s="850"/>
      <c r="AG44" s="850"/>
      <c r="AH44" s="849"/>
    </row>
    <row r="45" spans="1:34" s="817" customFormat="1" ht="12.95" customHeight="1" thickBot="1">
      <c r="A45" s="1719"/>
      <c r="B45" s="848" t="s">
        <v>390</v>
      </c>
      <c r="C45" s="1658"/>
      <c r="D45" s="1658"/>
      <c r="E45" s="1658"/>
      <c r="F45" s="1658"/>
      <c r="G45" s="1658"/>
      <c r="H45" s="1658"/>
      <c r="I45" s="1658"/>
      <c r="J45" s="1658"/>
      <c r="K45" s="847" t="s">
        <v>1389</v>
      </c>
      <c r="L45" s="846"/>
      <c r="M45" s="846"/>
      <c r="N45" s="846"/>
      <c r="O45" s="846"/>
      <c r="P45" s="846"/>
      <c r="Q45" s="846"/>
      <c r="R45" s="846"/>
      <c r="S45" s="846"/>
      <c r="T45" s="846"/>
      <c r="U45" s="846"/>
      <c r="V45" s="846"/>
      <c r="W45" s="819"/>
      <c r="X45" s="819"/>
      <c r="Y45" s="1412" t="s">
        <v>383</v>
      </c>
      <c r="Z45" s="845" t="s">
        <v>1393</v>
      </c>
      <c r="AA45" s="845"/>
      <c r="AB45" s="844"/>
      <c r="AC45" s="844"/>
      <c r="AD45" s="844"/>
      <c r="AE45" s="844"/>
      <c r="AF45" s="844"/>
      <c r="AG45" s="844"/>
      <c r="AH45" s="843"/>
    </row>
    <row r="46" spans="1:34" s="817" customFormat="1" ht="12.95" customHeight="1">
      <c r="A46" s="1646" t="s">
        <v>1392</v>
      </c>
      <c r="B46" s="1683"/>
      <c r="C46" s="1683"/>
      <c r="D46" s="1683"/>
      <c r="E46" s="1683"/>
      <c r="F46" s="1683"/>
      <c r="G46" s="1683"/>
      <c r="H46" s="1683"/>
      <c r="I46" s="1683"/>
      <c r="J46" s="1683"/>
      <c r="K46" s="1701"/>
      <c r="L46" s="1413" t="s">
        <v>383</v>
      </c>
      <c r="M46" s="842" t="s">
        <v>1391</v>
      </c>
      <c r="N46" s="842"/>
      <c r="O46" s="842"/>
      <c r="P46" s="842"/>
      <c r="Q46" s="842"/>
      <c r="R46" s="842"/>
      <c r="S46" s="842"/>
      <c r="T46" s="842"/>
      <c r="U46" s="842"/>
      <c r="V46" s="842"/>
      <c r="W46" s="842"/>
      <c r="X46" s="842"/>
      <c r="Y46" s="842"/>
      <c r="Z46" s="842"/>
      <c r="AA46" s="842"/>
      <c r="AB46" s="842"/>
      <c r="AC46" s="842"/>
      <c r="AD46" s="842"/>
      <c r="AE46" s="842"/>
      <c r="AF46" s="842"/>
      <c r="AG46" s="842"/>
      <c r="AH46" s="841"/>
    </row>
    <row r="47" spans="1:34" s="817" customFormat="1" ht="12.95" customHeight="1">
      <c r="A47" s="1702"/>
      <c r="B47" s="1703"/>
      <c r="C47" s="1703"/>
      <c r="D47" s="1703"/>
      <c r="E47" s="1703"/>
      <c r="F47" s="1703"/>
      <c r="G47" s="1703"/>
      <c r="H47" s="1703"/>
      <c r="I47" s="1703"/>
      <c r="J47" s="1703"/>
      <c r="K47" s="1704"/>
      <c r="L47" s="1414" t="s">
        <v>383</v>
      </c>
      <c r="M47" s="840" t="s">
        <v>1390</v>
      </c>
      <c r="N47" s="840"/>
      <c r="O47" s="840"/>
      <c r="P47" s="1732"/>
      <c r="Q47" s="1732"/>
      <c r="R47" s="1732"/>
      <c r="S47" s="1732"/>
      <c r="T47" s="1732"/>
      <c r="U47" s="1732"/>
      <c r="V47" s="1732"/>
      <c r="W47" s="1732"/>
      <c r="X47" s="1732"/>
      <c r="Y47" s="1732"/>
      <c r="Z47" s="1732"/>
      <c r="AA47" s="1732"/>
      <c r="AB47" s="1732"/>
      <c r="AC47" s="1732"/>
      <c r="AD47" s="1732"/>
      <c r="AE47" s="1732"/>
      <c r="AF47" s="1732"/>
      <c r="AG47" s="1732"/>
      <c r="AH47" s="839" t="s">
        <v>1389</v>
      </c>
    </row>
    <row r="48" spans="1:34" s="817" customFormat="1" ht="12.95" customHeight="1" thickBot="1">
      <c r="A48" s="1705"/>
      <c r="B48" s="1706"/>
      <c r="C48" s="1706"/>
      <c r="D48" s="1706"/>
      <c r="E48" s="1706"/>
      <c r="F48" s="1706"/>
      <c r="G48" s="1706"/>
      <c r="H48" s="1706"/>
      <c r="I48" s="1706"/>
      <c r="J48" s="1706"/>
      <c r="K48" s="1707"/>
      <c r="L48" s="838" t="s">
        <v>1388</v>
      </c>
      <c r="M48" s="838"/>
      <c r="N48" s="838"/>
      <c r="O48" s="838"/>
      <c r="P48" s="838"/>
      <c r="Q48" s="838"/>
      <c r="R48" s="838"/>
      <c r="S48" s="1720"/>
      <c r="T48" s="1720"/>
      <c r="U48" s="1720"/>
      <c r="V48" s="1720"/>
      <c r="W48" s="1720"/>
      <c r="X48" s="1720"/>
      <c r="Y48" s="1720"/>
      <c r="Z48" s="1720"/>
      <c r="AA48" s="1720"/>
      <c r="AB48" s="1720"/>
      <c r="AC48" s="1720"/>
      <c r="AD48" s="1720"/>
      <c r="AE48" s="1720"/>
      <c r="AF48" s="1720"/>
      <c r="AG48" s="1720"/>
      <c r="AH48" s="837" t="s">
        <v>1387</v>
      </c>
    </row>
    <row r="49" spans="1:34" s="817" customFormat="1" ht="24" customHeight="1" thickBot="1">
      <c r="A49" s="1721" t="s">
        <v>1386</v>
      </c>
      <c r="B49" s="1722"/>
      <c r="C49" s="1722"/>
      <c r="D49" s="1722"/>
      <c r="E49" s="1722"/>
      <c r="F49" s="1722"/>
      <c r="G49" s="1722"/>
      <c r="H49" s="1722"/>
      <c r="I49" s="1722"/>
      <c r="J49" s="1722"/>
      <c r="K49" s="1723"/>
      <c r="L49" s="836"/>
      <c r="M49" s="835"/>
      <c r="N49" s="1724"/>
      <c r="O49" s="1724"/>
      <c r="P49" s="1724"/>
      <c r="Q49" s="1724"/>
      <c r="R49" s="835" t="s">
        <v>1116</v>
      </c>
      <c r="S49" s="835"/>
      <c r="T49" s="835"/>
      <c r="U49" s="835"/>
      <c r="V49" s="835"/>
      <c r="W49" s="835"/>
      <c r="X49" s="835"/>
      <c r="Y49" s="835"/>
      <c r="Z49" s="835"/>
      <c r="AA49" s="835"/>
      <c r="AB49" s="835"/>
      <c r="AC49" s="835"/>
      <c r="AD49" s="835"/>
      <c r="AE49" s="835"/>
      <c r="AF49" s="835"/>
      <c r="AG49" s="835"/>
      <c r="AH49" s="834"/>
    </row>
    <row r="50" spans="1:34" s="817" customFormat="1" ht="21.95" customHeight="1">
      <c r="A50" s="1717" t="s">
        <v>1119</v>
      </c>
      <c r="B50" s="1693" t="s">
        <v>1385</v>
      </c>
      <c r="C50" s="1694"/>
      <c r="D50" s="1694"/>
      <c r="E50" s="1694"/>
      <c r="F50" s="1694"/>
      <c r="G50" s="1694"/>
      <c r="H50" s="1694"/>
      <c r="I50" s="1694"/>
      <c r="J50" s="1694"/>
      <c r="K50" s="1694"/>
      <c r="L50" s="1683" t="s">
        <v>684</v>
      </c>
      <c r="M50" s="1683"/>
      <c r="N50" s="1683"/>
      <c r="O50" s="1683"/>
      <c r="P50" s="1683"/>
      <c r="Q50" s="1683"/>
      <c r="R50" s="1683"/>
      <c r="S50" s="1663" t="s">
        <v>1118</v>
      </c>
      <c r="T50" s="1664"/>
      <c r="U50" s="1664"/>
      <c r="V50" s="1664"/>
      <c r="W50" s="1664"/>
      <c r="X50" s="1665"/>
      <c r="Y50" s="1690" t="s">
        <v>1117</v>
      </c>
      <c r="Z50" s="1691"/>
      <c r="AA50" s="1691"/>
      <c r="AB50" s="1691"/>
      <c r="AC50" s="1691"/>
      <c r="AD50" s="1691"/>
      <c r="AE50" s="1691"/>
      <c r="AF50" s="1691"/>
      <c r="AG50" s="1691"/>
      <c r="AH50" s="1692"/>
    </row>
    <row r="51" spans="1:34" s="817" customFormat="1" ht="12.95" customHeight="1">
      <c r="A51" s="1718"/>
      <c r="B51" s="1695"/>
      <c r="C51" s="1696"/>
      <c r="D51" s="1696"/>
      <c r="E51" s="1696"/>
      <c r="F51" s="1696"/>
      <c r="G51" s="1696"/>
      <c r="H51" s="1696"/>
      <c r="I51" s="1696"/>
      <c r="J51" s="1696"/>
      <c r="K51" s="1696"/>
      <c r="L51" s="1415" t="s">
        <v>383</v>
      </c>
      <c r="M51" s="1688" t="s">
        <v>241</v>
      </c>
      <c r="N51" s="1688"/>
      <c r="O51" s="1688"/>
      <c r="P51" s="1688"/>
      <c r="Q51" s="1688"/>
      <c r="R51" s="1689"/>
      <c r="S51" s="832"/>
      <c r="T51" s="831"/>
      <c r="U51" s="831"/>
      <c r="V51" s="831"/>
      <c r="W51" s="1684"/>
      <c r="X51" s="1685"/>
      <c r="Y51" s="1408" t="s">
        <v>1375</v>
      </c>
      <c r="Z51" s="830" t="s">
        <v>1381</v>
      </c>
      <c r="AA51" s="1408" t="s">
        <v>1375</v>
      </c>
      <c r="AB51" s="830" t="s">
        <v>1384</v>
      </c>
      <c r="AC51" s="1408" t="s">
        <v>1377</v>
      </c>
      <c r="AD51" s="830" t="s">
        <v>677</v>
      </c>
      <c r="AE51" s="1408" t="s">
        <v>383</v>
      </c>
      <c r="AF51" s="830" t="s">
        <v>678</v>
      </c>
      <c r="AG51" s="829"/>
      <c r="AH51" s="828"/>
    </row>
    <row r="52" spans="1:34" s="817" customFormat="1" ht="12.95" customHeight="1">
      <c r="A52" s="1718"/>
      <c r="B52" s="1695"/>
      <c r="C52" s="1696"/>
      <c r="D52" s="1696"/>
      <c r="E52" s="1696"/>
      <c r="F52" s="1696"/>
      <c r="G52" s="1696"/>
      <c r="H52" s="1696"/>
      <c r="I52" s="1696"/>
      <c r="J52" s="1696"/>
      <c r="K52" s="1696"/>
      <c r="L52" s="827"/>
      <c r="M52" s="812"/>
      <c r="N52" s="812"/>
      <c r="O52" s="812"/>
      <c r="P52" s="812"/>
      <c r="Q52" s="812"/>
      <c r="R52" s="813"/>
      <c r="S52" s="1730"/>
      <c r="T52" s="1731"/>
      <c r="U52" s="1731"/>
      <c r="V52" s="1731"/>
      <c r="W52" s="1725" t="s">
        <v>1116</v>
      </c>
      <c r="X52" s="1726"/>
      <c r="Y52" s="1416" t="s">
        <v>383</v>
      </c>
      <c r="Z52" s="826" t="s">
        <v>1383</v>
      </c>
      <c r="AA52" s="1416" t="s">
        <v>383</v>
      </c>
      <c r="AB52" s="826" t="s">
        <v>1374</v>
      </c>
      <c r="AC52" s="825"/>
      <c r="AD52" s="826"/>
      <c r="AE52" s="825"/>
      <c r="AF52" s="826"/>
      <c r="AG52" s="825"/>
      <c r="AH52" s="824"/>
    </row>
    <row r="53" spans="1:34" s="817" customFormat="1" ht="12.95" customHeight="1">
      <c r="A53" s="1718"/>
      <c r="B53" s="1695"/>
      <c r="C53" s="1696"/>
      <c r="D53" s="1696"/>
      <c r="E53" s="1696"/>
      <c r="F53" s="1696"/>
      <c r="G53" s="1696"/>
      <c r="H53" s="1696"/>
      <c r="I53" s="1696"/>
      <c r="J53" s="1696"/>
      <c r="K53" s="1696"/>
      <c r="L53" s="1415" t="s">
        <v>383</v>
      </c>
      <c r="M53" s="1688" t="s">
        <v>1382</v>
      </c>
      <c r="N53" s="1688"/>
      <c r="O53" s="1688"/>
      <c r="P53" s="1688"/>
      <c r="Q53" s="1688"/>
      <c r="R53" s="1689"/>
      <c r="S53" s="832"/>
      <c r="T53" s="831"/>
      <c r="U53" s="831"/>
      <c r="V53" s="831"/>
      <c r="W53" s="1684"/>
      <c r="X53" s="1685"/>
      <c r="Y53" s="1408" t="s">
        <v>1375</v>
      </c>
      <c r="Z53" s="830" t="s">
        <v>1381</v>
      </c>
      <c r="AA53" s="1408" t="s">
        <v>383</v>
      </c>
      <c r="AB53" s="830" t="s">
        <v>676</v>
      </c>
      <c r="AC53" s="1408" t="s">
        <v>383</v>
      </c>
      <c r="AD53" s="830" t="s">
        <v>677</v>
      </c>
      <c r="AE53" s="1408" t="s">
        <v>1375</v>
      </c>
      <c r="AF53" s="830" t="s">
        <v>1380</v>
      </c>
      <c r="AG53" s="829"/>
      <c r="AH53" s="828"/>
    </row>
    <row r="54" spans="1:34" s="817" customFormat="1" ht="12.95" customHeight="1">
      <c r="A54" s="1718"/>
      <c r="B54" s="1695"/>
      <c r="C54" s="1696"/>
      <c r="D54" s="1696"/>
      <c r="E54" s="1696"/>
      <c r="F54" s="1696"/>
      <c r="G54" s="1696"/>
      <c r="H54" s="1696"/>
      <c r="I54" s="1696"/>
      <c r="J54" s="1696"/>
      <c r="K54" s="1696"/>
      <c r="L54" s="827"/>
      <c r="M54" s="812"/>
      <c r="N54" s="812"/>
      <c r="O54" s="812"/>
      <c r="P54" s="812"/>
      <c r="Q54" s="812"/>
      <c r="R54" s="813"/>
      <c r="S54" s="1730"/>
      <c r="T54" s="1731"/>
      <c r="U54" s="1731"/>
      <c r="V54" s="1731"/>
      <c r="W54" s="1725" t="s">
        <v>1116</v>
      </c>
      <c r="X54" s="1726"/>
      <c r="Y54" s="1416" t="s">
        <v>383</v>
      </c>
      <c r="Z54" s="826" t="s">
        <v>679</v>
      </c>
      <c r="AA54" s="1416" t="s">
        <v>383</v>
      </c>
      <c r="AB54" s="826" t="s">
        <v>680</v>
      </c>
      <c r="AC54" s="825"/>
      <c r="AD54" s="826"/>
      <c r="AE54" s="825"/>
      <c r="AF54" s="826"/>
      <c r="AG54" s="825"/>
      <c r="AH54" s="824"/>
    </row>
    <row r="55" spans="1:34" s="817" customFormat="1" ht="12.95" customHeight="1">
      <c r="A55" s="1718"/>
      <c r="B55" s="1695"/>
      <c r="C55" s="1696"/>
      <c r="D55" s="1696"/>
      <c r="E55" s="1696"/>
      <c r="F55" s="1696"/>
      <c r="G55" s="1696"/>
      <c r="H55" s="1696"/>
      <c r="I55" s="1696"/>
      <c r="J55" s="1696"/>
      <c r="K55" s="1696"/>
      <c r="L55" s="1415" t="s">
        <v>1375</v>
      </c>
      <c r="M55" s="1688" t="s">
        <v>1379</v>
      </c>
      <c r="N55" s="1688"/>
      <c r="O55" s="1688"/>
      <c r="P55" s="1688"/>
      <c r="Q55" s="1688"/>
      <c r="R55" s="1689"/>
      <c r="S55" s="832"/>
      <c r="T55" s="831"/>
      <c r="U55" s="831"/>
      <c r="V55" s="831"/>
      <c r="W55" s="1684"/>
      <c r="X55" s="1685"/>
      <c r="Y55" s="1408" t="s">
        <v>383</v>
      </c>
      <c r="Z55" s="830" t="s">
        <v>1378</v>
      </c>
      <c r="AA55" s="1408" t="s">
        <v>1375</v>
      </c>
      <c r="AB55" s="830" t="s">
        <v>676</v>
      </c>
      <c r="AC55" s="1408" t="s">
        <v>383</v>
      </c>
      <c r="AD55" s="830" t="s">
        <v>677</v>
      </c>
      <c r="AE55" s="1408" t="s">
        <v>383</v>
      </c>
      <c r="AF55" s="830" t="s">
        <v>678</v>
      </c>
      <c r="AG55" s="829"/>
      <c r="AH55" s="828"/>
    </row>
    <row r="56" spans="1:34" s="817" customFormat="1" ht="12.95" customHeight="1">
      <c r="A56" s="1718"/>
      <c r="B56" s="1695"/>
      <c r="C56" s="1696"/>
      <c r="D56" s="1696"/>
      <c r="E56" s="1696"/>
      <c r="F56" s="1696"/>
      <c r="G56" s="1696"/>
      <c r="H56" s="1696"/>
      <c r="I56" s="1696"/>
      <c r="J56" s="1696"/>
      <c r="K56" s="1696"/>
      <c r="L56" s="827"/>
      <c r="M56" s="812"/>
      <c r="N56" s="812"/>
      <c r="O56" s="812"/>
      <c r="P56" s="812"/>
      <c r="Q56" s="812"/>
      <c r="R56" s="813"/>
      <c r="S56" s="1730"/>
      <c r="T56" s="1731"/>
      <c r="U56" s="1731"/>
      <c r="V56" s="1731"/>
      <c r="W56" s="1725" t="s">
        <v>1116</v>
      </c>
      <c r="X56" s="1726"/>
      <c r="Y56" s="1416" t="s">
        <v>1377</v>
      </c>
      <c r="Z56" s="826" t="s">
        <v>1376</v>
      </c>
      <c r="AA56" s="1416" t="s">
        <v>1375</v>
      </c>
      <c r="AB56" s="826" t="s">
        <v>1374</v>
      </c>
      <c r="AC56" s="825"/>
      <c r="AD56" s="826"/>
      <c r="AE56" s="825"/>
      <c r="AF56" s="826"/>
      <c r="AG56" s="825"/>
      <c r="AH56" s="824"/>
    </row>
    <row r="57" spans="1:34" s="817" customFormat="1" ht="17.100000000000001" customHeight="1" thickBot="1">
      <c r="A57" s="1719"/>
      <c r="B57" s="1727" t="s">
        <v>1373</v>
      </c>
      <c r="C57" s="1727"/>
      <c r="D57" s="1727"/>
      <c r="E57" s="1727"/>
      <c r="F57" s="1727"/>
      <c r="G57" s="1727"/>
      <c r="H57" s="1727"/>
      <c r="I57" s="1727"/>
      <c r="J57" s="1727"/>
      <c r="K57" s="1727"/>
      <c r="L57" s="1615"/>
      <c r="M57" s="1615"/>
      <c r="N57" s="1615"/>
      <c r="O57" s="1615"/>
      <c r="P57" s="1615"/>
      <c r="Q57" s="1615"/>
      <c r="R57" s="1615"/>
      <c r="S57" s="1615"/>
      <c r="T57" s="1615"/>
      <c r="U57" s="1615"/>
      <c r="V57" s="1615"/>
      <c r="W57" s="1615"/>
      <c r="X57" s="1615"/>
      <c r="Y57" s="1615"/>
      <c r="Z57" s="1615"/>
      <c r="AA57" s="1615"/>
      <c r="AB57" s="1615"/>
      <c r="AC57" s="1615"/>
      <c r="AD57" s="1615"/>
      <c r="AE57" s="1615"/>
      <c r="AF57" s="1615"/>
      <c r="AG57" s="1615"/>
      <c r="AH57" s="1728"/>
    </row>
    <row r="58" spans="1:34" s="817" customFormat="1" ht="17.100000000000001" customHeight="1">
      <c r="A58" s="1729" t="s">
        <v>575</v>
      </c>
      <c r="B58" s="1632"/>
      <c r="C58" s="823"/>
      <c r="D58" s="823"/>
      <c r="E58" s="823"/>
      <c r="F58" s="823"/>
      <c r="G58" s="823"/>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c r="AH58" s="822"/>
    </row>
    <row r="59" spans="1:34" s="817" customFormat="1" ht="18" customHeight="1" thickBot="1">
      <c r="A59" s="821" t="s">
        <v>1372</v>
      </c>
      <c r="B59" s="819"/>
      <c r="C59" s="819"/>
      <c r="D59" s="819"/>
      <c r="E59" s="819"/>
      <c r="F59" s="819"/>
      <c r="G59" s="819"/>
      <c r="H59" s="819"/>
      <c r="I59" s="819"/>
      <c r="J59" s="819"/>
      <c r="K59" s="819"/>
      <c r="L59" s="819"/>
      <c r="M59" s="819"/>
      <c r="N59" s="819"/>
      <c r="O59" s="820"/>
      <c r="P59" s="819"/>
      <c r="Q59" s="819" t="s">
        <v>1371</v>
      </c>
      <c r="R59" s="1720"/>
      <c r="S59" s="1720"/>
      <c r="T59" s="1720"/>
      <c r="U59" s="1720"/>
      <c r="V59" s="1720"/>
      <c r="W59" s="1720"/>
      <c r="X59" s="1720"/>
      <c r="Y59" s="1720"/>
      <c r="Z59" s="1720"/>
      <c r="AA59" s="1720"/>
      <c r="AB59" s="1720"/>
      <c r="AC59" s="1720"/>
      <c r="AD59" s="1720"/>
      <c r="AE59" s="1720"/>
      <c r="AF59" s="1720"/>
      <c r="AG59" s="819" t="s">
        <v>1370</v>
      </c>
      <c r="AH59" s="818"/>
    </row>
    <row r="60" spans="1:34" ht="15.95" customHeight="1">
      <c r="A60" s="816" t="s">
        <v>1369</v>
      </c>
      <c r="B60" s="816"/>
      <c r="C60" s="816"/>
      <c r="D60" s="816"/>
      <c r="E60" s="816"/>
      <c r="F60" s="816"/>
      <c r="G60" s="816"/>
      <c r="H60" s="816"/>
      <c r="I60" s="816"/>
      <c r="J60" s="816"/>
      <c r="K60" s="816"/>
      <c r="L60" s="816"/>
      <c r="M60" s="816"/>
      <c r="N60" s="816"/>
      <c r="O60" s="816"/>
      <c r="P60" s="816"/>
      <c r="Q60" s="816"/>
      <c r="R60" s="816"/>
      <c r="S60" s="816"/>
      <c r="T60" s="816"/>
      <c r="U60" s="816"/>
      <c r="V60" s="816"/>
      <c r="W60" s="816"/>
      <c r="X60" s="816"/>
      <c r="Y60" s="816"/>
      <c r="Z60" s="816"/>
      <c r="AA60" s="816"/>
      <c r="AB60" s="816"/>
      <c r="AC60" s="816"/>
      <c r="AD60" s="816"/>
      <c r="AE60" s="816"/>
      <c r="AF60" s="816"/>
      <c r="AG60" s="816"/>
    </row>
    <row r="61" spans="1:34" ht="12.95" customHeight="1"/>
    <row r="62" spans="1:34" ht="12.95" customHeight="1"/>
    <row r="63" spans="1:34" ht="12.95" customHeight="1"/>
    <row r="64" spans="1:34" ht="12.95" customHeight="1"/>
    <row r="65" ht="12.95" customHeight="1"/>
    <row r="66" ht="12.95" customHeight="1"/>
    <row r="67" ht="12.95" customHeight="1"/>
    <row r="68" ht="12.95" customHeight="1"/>
  </sheetData>
  <mergeCells count="105">
    <mergeCell ref="R59:AF59"/>
    <mergeCell ref="L33:X33"/>
    <mergeCell ref="J21:L21"/>
    <mergeCell ref="N18:O18"/>
    <mergeCell ref="A49:K49"/>
    <mergeCell ref="N49:Q49"/>
    <mergeCell ref="W56:X56"/>
    <mergeCell ref="A50:A57"/>
    <mergeCell ref="B57:AH57"/>
    <mergeCell ref="W51:X51"/>
    <mergeCell ref="A58:B58"/>
    <mergeCell ref="S54:V54"/>
    <mergeCell ref="W55:X55"/>
    <mergeCell ref="M55:R55"/>
    <mergeCell ref="W54:X54"/>
    <mergeCell ref="P47:AG47"/>
    <mergeCell ref="S48:AG48"/>
    <mergeCell ref="W52:X52"/>
    <mergeCell ref="S56:V56"/>
    <mergeCell ref="S52:V52"/>
    <mergeCell ref="M22:T22"/>
    <mergeCell ref="J19:P19"/>
    <mergeCell ref="Q19:R19"/>
    <mergeCell ref="B34:K35"/>
    <mergeCell ref="L2:AH2"/>
    <mergeCell ref="K4:Q4"/>
    <mergeCell ref="S4:U4"/>
    <mergeCell ref="W53:X53"/>
    <mergeCell ref="V4:AG4"/>
    <mergeCell ref="N11:AG11"/>
    <mergeCell ref="Q8:AB8"/>
    <mergeCell ref="M53:R53"/>
    <mergeCell ref="Y50:AH50"/>
    <mergeCell ref="M51:R51"/>
    <mergeCell ref="B50:K56"/>
    <mergeCell ref="L50:R50"/>
    <mergeCell ref="S50:X50"/>
    <mergeCell ref="D31:I32"/>
    <mergeCell ref="W27:AG27"/>
    <mergeCell ref="A46:K48"/>
    <mergeCell ref="V22:AH23"/>
    <mergeCell ref="B42:K43"/>
    <mergeCell ref="W24:AH24"/>
    <mergeCell ref="Y33:AH33"/>
    <mergeCell ref="A15:C32"/>
    <mergeCell ref="D15:I15"/>
    <mergeCell ref="A33:A45"/>
    <mergeCell ref="B33:K33"/>
    <mergeCell ref="B36:K37"/>
    <mergeCell ref="B38:K39"/>
    <mergeCell ref="B40:K41"/>
    <mergeCell ref="C45:J45"/>
    <mergeCell ref="K3:W3"/>
    <mergeCell ref="A4:I4"/>
    <mergeCell ref="N6:O6"/>
    <mergeCell ref="N7:AG7"/>
    <mergeCell ref="J15:U15"/>
    <mergeCell ref="R16:T16"/>
    <mergeCell ref="M14:AG14"/>
    <mergeCell ref="M17:T17"/>
    <mergeCell ref="D24:D30"/>
    <mergeCell ref="V15:AH15"/>
    <mergeCell ref="D16:I17"/>
    <mergeCell ref="J17:L17"/>
    <mergeCell ref="M21:T21"/>
    <mergeCell ref="O16:P16"/>
    <mergeCell ref="D18:I21"/>
    <mergeCell ref="J18:L18"/>
    <mergeCell ref="F27:I30"/>
    <mergeCell ref="W29:AG29"/>
    <mergeCell ref="W25:AH25"/>
    <mergeCell ref="E24:I26"/>
    <mergeCell ref="D22:I23"/>
    <mergeCell ref="K7:M7"/>
    <mergeCell ref="V9:W9"/>
    <mergeCell ref="K9:T9"/>
    <mergeCell ref="AD12:AF12"/>
    <mergeCell ref="AD13:AG13"/>
    <mergeCell ref="A8:I9"/>
    <mergeCell ref="K8:O8"/>
    <mergeCell ref="D12:I14"/>
    <mergeCell ref="P18:R18"/>
    <mergeCell ref="M10:N10"/>
    <mergeCell ref="J11:L11"/>
    <mergeCell ref="J16:M16"/>
    <mergeCell ref="J10:L10"/>
    <mergeCell ref="A10:C14"/>
    <mergeCell ref="D10:I11"/>
    <mergeCell ref="A5:I7"/>
    <mergeCell ref="K5:N5"/>
    <mergeCell ref="P5:U5"/>
    <mergeCell ref="W5:Z5"/>
    <mergeCell ref="K6:L6"/>
    <mergeCell ref="V16:AH17"/>
    <mergeCell ref="J20:L20"/>
    <mergeCell ref="S13:T13"/>
    <mergeCell ref="X12:Y12"/>
    <mergeCell ref="J12:N12"/>
    <mergeCell ref="P12:Q12"/>
    <mergeCell ref="S12:V12"/>
    <mergeCell ref="AA12:AB12"/>
    <mergeCell ref="K30:U30"/>
    <mergeCell ref="K28:U28"/>
    <mergeCell ref="W28:AH28"/>
    <mergeCell ref="V18:AH21"/>
  </mergeCells>
  <phoneticPr fontId="13"/>
  <dataValidations count="1">
    <dataValidation type="list" allowBlank="1" showInputMessage="1" showErrorMessage="1" sqref="J4 R4 J5 O5 V5 Z6 W6 S6 P6 M6 J6 J7 J8 J9 U9 P8 O12 R12 W12 Z12 AC12 N16 Q16 T18 M18 M20 O20 J22 J23 J24 J26 J27 J29 N25 Q25 V24 V25 V27 V29 S34 S36 S38 S40 S42 S44 V44 V42 V40 V38 V36 V34 Y34:Y36 Y36:Y38 Y38:Y45 L46 L47 L51 L53 L55 Y51:Y56 AA51:AA56 AC51 AC53 AC55 AE55 AE53 AE51">
      <formula1>$AO$17:$AO$18</formula1>
    </dataValidation>
  </dataValidations>
  <printOptions horizontalCentered="1"/>
  <pageMargins left="0.74803149606299213" right="0.43307086614173229" top="0.43307086614173229" bottom="0.27559055118110237" header="0.39370078740157483" footer="0.43307086614173229"/>
  <pageSetup paperSize="9" orientation="portrait" blackAndWhite="1"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A33"/>
  <sheetViews>
    <sheetView view="pageBreakPreview" zoomScale="110" zoomScaleNormal="100" zoomScaleSheetLayoutView="110" workbookViewId="0">
      <selection activeCell="AB10" sqref="AB10"/>
    </sheetView>
  </sheetViews>
  <sheetFormatPr defaultRowHeight="13.5"/>
  <cols>
    <col min="1" max="1" width="1.75" style="50" customWidth="1"/>
    <col min="2" max="2" width="7.25" style="50" customWidth="1"/>
    <col min="3" max="3" width="10.5" style="50" customWidth="1"/>
    <col min="4" max="5" width="2.75" style="50" customWidth="1"/>
    <col min="6" max="6" width="10.5" style="50" customWidth="1"/>
    <col min="7" max="8" width="2.75" style="50" customWidth="1"/>
    <col min="9" max="9" width="2.875" style="50" customWidth="1"/>
    <col min="10" max="10" width="1.75" style="50" customWidth="1"/>
    <col min="11" max="11" width="7.25" style="50" customWidth="1"/>
    <col min="12" max="12" width="10.5" style="50" customWidth="1"/>
    <col min="13" max="13" width="2.75" style="50" customWidth="1"/>
    <col min="14" max="14" width="2.875" style="50" customWidth="1"/>
    <col min="15" max="15" width="1.75" style="50" customWidth="1"/>
    <col min="16" max="16" width="7.25" style="50" customWidth="1"/>
    <col min="17" max="17" width="10.5" style="50" customWidth="1"/>
    <col min="18" max="18" width="2.75" style="50" customWidth="1"/>
    <col min="19" max="19" width="2.875" style="50" customWidth="1"/>
    <col min="20" max="20" width="1.75" style="50" customWidth="1"/>
    <col min="21" max="21" width="7.25" style="50" customWidth="1"/>
    <col min="22" max="22" width="10.5" style="50" customWidth="1"/>
    <col min="23" max="23" width="2.75" style="50" customWidth="1"/>
    <col min="24" max="24" width="2.875" style="50" customWidth="1"/>
    <col min="25" max="25" width="1.75" style="50" customWidth="1"/>
    <col min="26" max="26" width="7.25" style="50" customWidth="1"/>
    <col min="27" max="27" width="10.5" style="50" customWidth="1"/>
  </cols>
  <sheetData>
    <row r="1" spans="1:27" ht="21">
      <c r="A1" s="3341" t="s">
        <v>555</v>
      </c>
      <c r="B1" s="3342"/>
      <c r="C1" s="3343"/>
      <c r="I1" s="70" t="s">
        <v>556</v>
      </c>
    </row>
    <row r="2" spans="1:27" ht="14.45" customHeight="1"/>
    <row r="3" spans="1:27" ht="14.45" customHeight="1">
      <c r="A3" s="3344" t="s">
        <v>771</v>
      </c>
      <c r="B3" s="3344"/>
      <c r="C3" s="3346"/>
      <c r="D3" s="3347"/>
      <c r="E3" s="3347"/>
      <c r="F3" s="3347"/>
      <c r="G3" s="3347"/>
      <c r="H3" s="3347"/>
      <c r="I3" s="3347"/>
      <c r="J3" s="3347"/>
      <c r="K3" s="3347"/>
      <c r="L3" s="3347"/>
      <c r="M3" s="3347"/>
      <c r="N3" s="3347"/>
      <c r="O3" s="3347"/>
      <c r="P3" s="3347"/>
      <c r="Y3" s="58"/>
    </row>
    <row r="4" spans="1:27" ht="14.45" customHeight="1">
      <c r="A4" s="3331" t="s">
        <v>772</v>
      </c>
      <c r="B4" s="3345"/>
      <c r="C4" s="3348" t="str">
        <f>入力シート!D6</f>
        <v>○○流域下水道事業</v>
      </c>
      <c r="D4" s="3349"/>
      <c r="E4" s="3349"/>
      <c r="F4" s="3349"/>
      <c r="G4" s="3349"/>
      <c r="H4" s="3349"/>
      <c r="I4" s="3349"/>
      <c r="J4" s="3349"/>
      <c r="K4" s="3349"/>
      <c r="L4" s="3349"/>
      <c r="M4" s="3349"/>
      <c r="N4" s="3349"/>
      <c r="O4" s="3349"/>
      <c r="P4" s="3322"/>
      <c r="R4" s="3331" t="s">
        <v>780</v>
      </c>
      <c r="S4" s="3332"/>
      <c r="T4" s="61" t="s">
        <v>785</v>
      </c>
      <c r="U4" s="3339">
        <f>入力シート!D9</f>
        <v>45018</v>
      </c>
      <c r="V4" s="3340"/>
      <c r="W4" s="71"/>
      <c r="Y4" s="58"/>
    </row>
    <row r="5" spans="1:27" ht="14.45" customHeight="1">
      <c r="A5" s="62"/>
      <c r="B5" s="281"/>
      <c r="C5" s="3336" t="str">
        <f>入力シート!D7</f>
        <v>☆☆機械設備工事</v>
      </c>
      <c r="D5" s="3337"/>
      <c r="E5" s="3337"/>
      <c r="F5" s="3337"/>
      <c r="G5" s="3337"/>
      <c r="H5" s="3337"/>
      <c r="I5" s="3337"/>
      <c r="J5" s="3337"/>
      <c r="K5" s="3337"/>
      <c r="L5" s="3337"/>
      <c r="M5" s="3337"/>
      <c r="N5" s="3337"/>
      <c r="O5" s="3337"/>
      <c r="P5" s="3338"/>
      <c r="R5" s="62"/>
      <c r="S5" s="65"/>
      <c r="T5" s="69" t="s">
        <v>705</v>
      </c>
      <c r="U5" s="3339">
        <f>入力シート!D10</f>
        <v>45731</v>
      </c>
      <c r="V5" s="3340"/>
      <c r="W5" s="71"/>
      <c r="Y5" s="58"/>
    </row>
    <row r="6" spans="1:27" ht="14.45" customHeight="1"/>
    <row r="7" spans="1:27" ht="14.45" customHeight="1">
      <c r="A7" s="3329" t="s">
        <v>773</v>
      </c>
      <c r="B7" s="3329"/>
      <c r="C7" s="3333"/>
      <c r="D7" s="3063"/>
      <c r="E7" s="3343"/>
      <c r="I7" s="3327"/>
      <c r="J7" s="3329" t="s">
        <v>781</v>
      </c>
      <c r="K7" s="3329"/>
      <c r="L7" s="60"/>
      <c r="M7" s="67"/>
      <c r="N7" s="3327"/>
      <c r="O7" s="3329" t="s">
        <v>781</v>
      </c>
      <c r="P7" s="3329"/>
      <c r="Q7" s="60"/>
      <c r="R7" s="67"/>
      <c r="S7" s="3327"/>
      <c r="T7" s="3329" t="s">
        <v>781</v>
      </c>
      <c r="U7" s="3329"/>
      <c r="V7" s="60"/>
      <c r="W7" s="67"/>
      <c r="X7" s="3327"/>
      <c r="Y7" s="3329" t="s">
        <v>781</v>
      </c>
      <c r="Z7" s="3329"/>
      <c r="AA7" s="60"/>
    </row>
    <row r="8" spans="1:27" ht="14.45" customHeight="1">
      <c r="A8" s="3329" t="s">
        <v>774</v>
      </c>
      <c r="B8" s="3329"/>
      <c r="C8" s="3333"/>
      <c r="D8" s="3063"/>
      <c r="E8" s="3343"/>
      <c r="I8" s="3328"/>
      <c r="J8" s="3329" t="s">
        <v>782</v>
      </c>
      <c r="K8" s="3329"/>
      <c r="L8" s="60"/>
      <c r="M8" s="67"/>
      <c r="N8" s="3328"/>
      <c r="O8" s="3329" t="s">
        <v>782</v>
      </c>
      <c r="P8" s="3329"/>
      <c r="Q8" s="60"/>
      <c r="R8" s="67"/>
      <c r="S8" s="3328"/>
      <c r="T8" s="3329" t="s">
        <v>782</v>
      </c>
      <c r="U8" s="3329"/>
      <c r="V8" s="60"/>
      <c r="W8" s="67"/>
      <c r="X8" s="3328"/>
      <c r="Y8" s="3329" t="s">
        <v>782</v>
      </c>
      <c r="Z8" s="3329"/>
      <c r="AA8" s="60"/>
    </row>
    <row r="9" spans="1:27" ht="14.45" customHeight="1">
      <c r="A9" s="3329" t="s">
        <v>775</v>
      </c>
      <c r="B9" s="3329"/>
      <c r="C9" s="3333"/>
      <c r="D9" s="3063"/>
      <c r="E9" s="3343"/>
      <c r="I9" s="3328"/>
      <c r="J9" s="3329" t="s">
        <v>783</v>
      </c>
      <c r="K9" s="3329"/>
      <c r="L9" s="60"/>
      <c r="M9" s="67"/>
      <c r="N9" s="3328"/>
      <c r="O9" s="3329" t="s">
        <v>783</v>
      </c>
      <c r="P9" s="3329"/>
      <c r="Q9" s="60"/>
      <c r="R9" s="67"/>
      <c r="S9" s="3328"/>
      <c r="T9" s="3329" t="s">
        <v>783</v>
      </c>
      <c r="U9" s="3329"/>
      <c r="V9" s="60"/>
      <c r="W9" s="67"/>
      <c r="X9" s="3328"/>
      <c r="Y9" s="3329" t="s">
        <v>783</v>
      </c>
      <c r="Z9" s="3329"/>
      <c r="AA9" s="60"/>
    </row>
    <row r="10" spans="1:27" ht="14.45" customHeight="1">
      <c r="A10" s="3331" t="s">
        <v>776</v>
      </c>
      <c r="B10" s="3332"/>
      <c r="C10" s="3333"/>
      <c r="D10" s="3063"/>
      <c r="E10" s="3343"/>
      <c r="H10" s="52"/>
      <c r="I10" s="3328" t="s">
        <v>786</v>
      </c>
      <c r="J10" s="3331" t="s">
        <v>784</v>
      </c>
      <c r="K10" s="3332"/>
      <c r="L10" s="60"/>
      <c r="M10" s="68"/>
      <c r="N10" s="3328" t="s">
        <v>786</v>
      </c>
      <c r="O10" s="3331" t="s">
        <v>784</v>
      </c>
      <c r="P10" s="3332"/>
      <c r="Q10" s="60"/>
      <c r="R10" s="68"/>
      <c r="S10" s="3328" t="s">
        <v>786</v>
      </c>
      <c r="T10" s="3331" t="s">
        <v>784</v>
      </c>
      <c r="U10" s="3332"/>
      <c r="V10" s="60"/>
      <c r="W10" s="68"/>
      <c r="X10" s="3328" t="s">
        <v>786</v>
      </c>
      <c r="Y10" s="3331" t="s">
        <v>784</v>
      </c>
      <c r="Z10" s="3332"/>
      <c r="AA10" s="60"/>
    </row>
    <row r="11" spans="1:27" ht="14.45" customHeight="1">
      <c r="A11" s="63"/>
      <c r="B11" s="64" t="s">
        <v>777</v>
      </c>
      <c r="C11" s="3333"/>
      <c r="D11" s="3063"/>
      <c r="E11" s="3343"/>
      <c r="H11" s="54"/>
      <c r="I11" s="3330"/>
      <c r="J11" s="62"/>
      <c r="K11" s="60" t="s">
        <v>770</v>
      </c>
      <c r="L11" s="60"/>
      <c r="M11" s="67"/>
      <c r="N11" s="3330"/>
      <c r="O11" s="62"/>
      <c r="P11" s="60" t="s">
        <v>770</v>
      </c>
      <c r="Q11" s="60"/>
      <c r="R11" s="67"/>
      <c r="S11" s="3330"/>
      <c r="T11" s="62"/>
      <c r="U11" s="60" t="s">
        <v>770</v>
      </c>
      <c r="V11" s="60"/>
      <c r="W11" s="67"/>
      <c r="X11" s="3330"/>
      <c r="Y11" s="62"/>
      <c r="Z11" s="60" t="s">
        <v>770</v>
      </c>
      <c r="AA11" s="60"/>
    </row>
    <row r="12" spans="1:27" ht="14.45" customHeight="1">
      <c r="A12" s="3331" t="s">
        <v>776</v>
      </c>
      <c r="B12" s="3332"/>
      <c r="C12" s="3333"/>
      <c r="D12" s="3063"/>
      <c r="E12" s="3343"/>
      <c r="H12" s="54"/>
      <c r="I12" s="3333" t="s">
        <v>780</v>
      </c>
      <c r="J12" s="3334"/>
      <c r="K12" s="3335" t="s">
        <v>787</v>
      </c>
      <c r="L12" s="3335"/>
      <c r="M12" s="67"/>
      <c r="N12" s="3333" t="s">
        <v>780</v>
      </c>
      <c r="O12" s="3334"/>
      <c r="P12" s="3335" t="s">
        <v>787</v>
      </c>
      <c r="Q12" s="3335"/>
      <c r="R12" s="67"/>
      <c r="S12" s="3333" t="s">
        <v>780</v>
      </c>
      <c r="T12" s="3334"/>
      <c r="U12" s="3335" t="s">
        <v>787</v>
      </c>
      <c r="V12" s="3335"/>
      <c r="W12" s="67"/>
      <c r="X12" s="3333" t="s">
        <v>780</v>
      </c>
      <c r="Y12" s="3334"/>
      <c r="Z12" s="3335" t="s">
        <v>787</v>
      </c>
      <c r="AA12" s="3335"/>
    </row>
    <row r="13" spans="1:27" ht="14.45" customHeight="1">
      <c r="A13" s="62"/>
      <c r="B13" s="60" t="s">
        <v>777</v>
      </c>
      <c r="C13" s="3333"/>
      <c r="D13" s="3063"/>
      <c r="E13" s="3343"/>
      <c r="H13" s="54"/>
      <c r="M13" s="67"/>
      <c r="R13" s="67"/>
      <c r="W13" s="67"/>
    </row>
    <row r="14" spans="1:27" ht="14.45" customHeight="1">
      <c r="H14" s="54"/>
      <c r="I14" s="3327"/>
      <c r="J14" s="3329" t="s">
        <v>781</v>
      </c>
      <c r="K14" s="3329"/>
      <c r="L14" s="60"/>
      <c r="M14" s="67"/>
      <c r="N14" s="3327"/>
      <c r="O14" s="3329" t="s">
        <v>781</v>
      </c>
      <c r="P14" s="3329"/>
      <c r="Q14" s="60"/>
      <c r="R14" s="67"/>
      <c r="S14" s="3327"/>
      <c r="T14" s="3329" t="s">
        <v>781</v>
      </c>
      <c r="U14" s="3329"/>
      <c r="V14" s="60"/>
      <c r="W14" s="67"/>
      <c r="X14" s="3327"/>
      <c r="Y14" s="3329" t="s">
        <v>781</v>
      </c>
      <c r="Z14" s="3329"/>
      <c r="AA14" s="60"/>
    </row>
    <row r="15" spans="1:27" ht="14.45" customHeight="1">
      <c r="A15" s="3331" t="s">
        <v>789</v>
      </c>
      <c r="B15" s="3332"/>
      <c r="C15" s="60" t="s">
        <v>778</v>
      </c>
      <c r="F15" s="60" t="s">
        <v>779</v>
      </c>
      <c r="H15" s="54"/>
      <c r="I15" s="3328"/>
      <c r="J15" s="3329" t="s">
        <v>782</v>
      </c>
      <c r="K15" s="3329"/>
      <c r="L15" s="60"/>
      <c r="M15" s="67"/>
      <c r="N15" s="3328"/>
      <c r="O15" s="3329" t="s">
        <v>782</v>
      </c>
      <c r="P15" s="3329"/>
      <c r="Q15" s="60"/>
      <c r="R15" s="67"/>
      <c r="S15" s="3328"/>
      <c r="T15" s="3329" t="s">
        <v>782</v>
      </c>
      <c r="U15" s="3329"/>
      <c r="V15" s="60"/>
      <c r="W15" s="67"/>
      <c r="X15" s="3328"/>
      <c r="Y15" s="3329" t="s">
        <v>782</v>
      </c>
      <c r="Z15" s="3329"/>
      <c r="AA15" s="60"/>
    </row>
    <row r="16" spans="1:27" ht="14.45" customHeight="1">
      <c r="A16" s="62"/>
      <c r="B16" s="65"/>
      <c r="C16" s="60"/>
      <c r="D16" s="51"/>
      <c r="E16" s="52"/>
      <c r="F16" s="60"/>
      <c r="H16" s="56"/>
      <c r="I16" s="3328"/>
      <c r="J16" s="3329" t="s">
        <v>783</v>
      </c>
      <c r="K16" s="3329"/>
      <c r="L16" s="60"/>
      <c r="M16" s="57"/>
      <c r="N16" s="3328"/>
      <c r="O16" s="3329" t="s">
        <v>783</v>
      </c>
      <c r="P16" s="3329"/>
      <c r="Q16" s="60"/>
      <c r="R16" s="57"/>
      <c r="S16" s="3328"/>
      <c r="T16" s="3329" t="s">
        <v>783</v>
      </c>
      <c r="U16" s="3329"/>
      <c r="V16" s="60"/>
      <c r="W16" s="57"/>
      <c r="X16" s="3328"/>
      <c r="Y16" s="3329" t="s">
        <v>783</v>
      </c>
      <c r="Z16" s="3329"/>
      <c r="AA16" s="60"/>
    </row>
    <row r="17" spans="1:27" ht="14.45" customHeight="1">
      <c r="D17" s="53"/>
      <c r="E17" s="56"/>
      <c r="F17" s="66"/>
      <c r="G17" s="57"/>
      <c r="H17" s="52"/>
      <c r="I17" s="3328" t="s">
        <v>786</v>
      </c>
      <c r="J17" s="3331" t="s">
        <v>784</v>
      </c>
      <c r="K17" s="3332"/>
      <c r="L17" s="60"/>
      <c r="M17" s="68"/>
      <c r="N17" s="3328"/>
      <c r="O17" s="3331" t="s">
        <v>784</v>
      </c>
      <c r="P17" s="3332"/>
      <c r="Q17" s="60"/>
      <c r="R17" s="68"/>
      <c r="S17" s="3328" t="s">
        <v>786</v>
      </c>
      <c r="T17" s="3331" t="s">
        <v>784</v>
      </c>
      <c r="U17" s="3332"/>
      <c r="V17" s="60"/>
      <c r="W17" s="68"/>
      <c r="X17" s="3328" t="s">
        <v>786</v>
      </c>
      <c r="Y17" s="3331" t="s">
        <v>784</v>
      </c>
      <c r="Z17" s="3332"/>
      <c r="AA17" s="60"/>
    </row>
    <row r="18" spans="1:27" ht="14.45" customHeight="1">
      <c r="D18" s="53"/>
      <c r="E18" s="54"/>
      <c r="F18" s="59"/>
      <c r="H18" s="54"/>
      <c r="I18" s="3330"/>
      <c r="J18" s="62"/>
      <c r="K18" s="60" t="s">
        <v>770</v>
      </c>
      <c r="L18" s="60"/>
      <c r="M18" s="67"/>
      <c r="N18" s="3330"/>
      <c r="O18" s="62"/>
      <c r="P18" s="60" t="s">
        <v>770</v>
      </c>
      <c r="Q18" s="60"/>
      <c r="R18" s="67"/>
      <c r="S18" s="3330"/>
      <c r="T18" s="62"/>
      <c r="U18" s="60" t="s">
        <v>770</v>
      </c>
      <c r="V18" s="60"/>
      <c r="W18" s="67"/>
      <c r="X18" s="3330"/>
      <c r="Y18" s="62"/>
      <c r="Z18" s="60" t="s">
        <v>770</v>
      </c>
      <c r="AA18" s="60"/>
    </row>
    <row r="19" spans="1:27" ht="14.45" customHeight="1">
      <c r="A19" s="3331" t="s">
        <v>788</v>
      </c>
      <c r="B19" s="3332"/>
      <c r="C19" s="60"/>
      <c r="D19" s="55"/>
      <c r="E19" s="56"/>
      <c r="F19" s="60" t="s">
        <v>790</v>
      </c>
      <c r="H19" s="54"/>
      <c r="I19" s="3333" t="s">
        <v>780</v>
      </c>
      <c r="J19" s="3334"/>
      <c r="K19" s="3335" t="s">
        <v>787</v>
      </c>
      <c r="L19" s="3335"/>
      <c r="M19" s="67"/>
      <c r="N19" s="3333" t="s">
        <v>780</v>
      </c>
      <c r="O19" s="3334"/>
      <c r="P19" s="3335" t="s">
        <v>787</v>
      </c>
      <c r="Q19" s="3335"/>
      <c r="R19" s="67"/>
      <c r="S19" s="3333" t="s">
        <v>780</v>
      </c>
      <c r="T19" s="3334"/>
      <c r="U19" s="3335" t="s">
        <v>787</v>
      </c>
      <c r="V19" s="3335"/>
      <c r="W19" s="67"/>
      <c r="X19" s="3333" t="s">
        <v>780</v>
      </c>
      <c r="Y19" s="3334"/>
      <c r="Z19" s="3335" t="s">
        <v>787</v>
      </c>
      <c r="AA19" s="3335"/>
    </row>
    <row r="20" spans="1:27" ht="14.45" customHeight="1">
      <c r="A20" s="62"/>
      <c r="B20" s="65"/>
      <c r="C20" s="60"/>
      <c r="F20" s="60"/>
      <c r="H20" s="54"/>
      <c r="M20" s="67"/>
      <c r="R20" s="67"/>
      <c r="W20" s="67"/>
    </row>
    <row r="21" spans="1:27" ht="14.45" customHeight="1">
      <c r="H21" s="54"/>
      <c r="I21" s="3327"/>
      <c r="J21" s="3329" t="s">
        <v>781</v>
      </c>
      <c r="K21" s="3329"/>
      <c r="L21" s="60"/>
      <c r="M21" s="67"/>
      <c r="N21" s="3327"/>
      <c r="O21" s="3329" t="s">
        <v>781</v>
      </c>
      <c r="P21" s="3329"/>
      <c r="Q21" s="60"/>
      <c r="R21" s="67"/>
      <c r="S21" s="3327"/>
      <c r="T21" s="3329" t="s">
        <v>781</v>
      </c>
      <c r="U21" s="3329"/>
      <c r="V21" s="60"/>
      <c r="W21" s="67"/>
      <c r="X21" s="3327"/>
      <c r="Y21" s="3329" t="s">
        <v>781</v>
      </c>
      <c r="Z21" s="3329"/>
      <c r="AA21" s="60"/>
    </row>
    <row r="22" spans="1:27" ht="14.45" customHeight="1">
      <c r="H22" s="54"/>
      <c r="I22" s="3328"/>
      <c r="J22" s="3329" t="s">
        <v>782</v>
      </c>
      <c r="K22" s="3329"/>
      <c r="L22" s="60"/>
      <c r="M22" s="67"/>
      <c r="N22" s="3328"/>
      <c r="O22" s="3329" t="s">
        <v>782</v>
      </c>
      <c r="P22" s="3329"/>
      <c r="Q22" s="60"/>
      <c r="R22" s="67"/>
      <c r="S22" s="3328"/>
      <c r="T22" s="3329" t="s">
        <v>782</v>
      </c>
      <c r="U22" s="3329"/>
      <c r="V22" s="60"/>
      <c r="W22" s="67"/>
      <c r="X22" s="3328"/>
      <c r="Y22" s="3329" t="s">
        <v>782</v>
      </c>
      <c r="Z22" s="3329"/>
      <c r="AA22" s="60"/>
    </row>
    <row r="23" spans="1:27" ht="14.45" customHeight="1">
      <c r="H23" s="56"/>
      <c r="I23" s="3328"/>
      <c r="J23" s="3329" t="s">
        <v>783</v>
      </c>
      <c r="K23" s="3329"/>
      <c r="L23" s="60"/>
      <c r="M23" s="57"/>
      <c r="N23" s="3328"/>
      <c r="O23" s="3329" t="s">
        <v>783</v>
      </c>
      <c r="P23" s="3329"/>
      <c r="Q23" s="60"/>
      <c r="R23" s="57"/>
      <c r="S23" s="3328"/>
      <c r="T23" s="3329" t="s">
        <v>783</v>
      </c>
      <c r="U23" s="3329"/>
      <c r="V23" s="60"/>
      <c r="W23" s="57"/>
      <c r="X23" s="3328"/>
      <c r="Y23" s="3329" t="s">
        <v>783</v>
      </c>
      <c r="Z23" s="3329"/>
      <c r="AA23" s="60"/>
    </row>
    <row r="24" spans="1:27" ht="14.45" customHeight="1">
      <c r="H24" s="52"/>
      <c r="I24" s="3328" t="s">
        <v>786</v>
      </c>
      <c r="J24" s="3331" t="s">
        <v>784</v>
      </c>
      <c r="K24" s="3332"/>
      <c r="L24" s="60"/>
      <c r="M24" s="68"/>
      <c r="N24" s="3328" t="s">
        <v>786</v>
      </c>
      <c r="O24" s="3331" t="s">
        <v>784</v>
      </c>
      <c r="P24" s="3332"/>
      <c r="Q24" s="60"/>
      <c r="R24" s="68"/>
      <c r="S24" s="3328" t="s">
        <v>786</v>
      </c>
      <c r="T24" s="3331" t="s">
        <v>784</v>
      </c>
      <c r="U24" s="3332"/>
      <c r="V24" s="60"/>
      <c r="W24" s="68"/>
      <c r="X24" s="3328" t="s">
        <v>786</v>
      </c>
      <c r="Y24" s="3331" t="s">
        <v>784</v>
      </c>
      <c r="Z24" s="3332"/>
      <c r="AA24" s="60"/>
    </row>
    <row r="25" spans="1:27" ht="14.45" customHeight="1">
      <c r="H25" s="54"/>
      <c r="I25" s="3330"/>
      <c r="J25" s="62"/>
      <c r="K25" s="60" t="s">
        <v>770</v>
      </c>
      <c r="L25" s="60"/>
      <c r="M25" s="67"/>
      <c r="N25" s="3330"/>
      <c r="O25" s="62"/>
      <c r="P25" s="60" t="s">
        <v>770</v>
      </c>
      <c r="Q25" s="60"/>
      <c r="R25" s="67"/>
      <c r="S25" s="3330"/>
      <c r="T25" s="62"/>
      <c r="U25" s="60" t="s">
        <v>770</v>
      </c>
      <c r="V25" s="60"/>
      <c r="W25" s="67"/>
      <c r="X25" s="3330"/>
      <c r="Y25" s="62"/>
      <c r="Z25" s="60" t="s">
        <v>770</v>
      </c>
      <c r="AA25" s="60"/>
    </row>
    <row r="26" spans="1:27" ht="14.45" customHeight="1">
      <c r="H26" s="54"/>
      <c r="I26" s="3333" t="s">
        <v>780</v>
      </c>
      <c r="J26" s="3334"/>
      <c r="K26" s="3335" t="s">
        <v>787</v>
      </c>
      <c r="L26" s="3335"/>
      <c r="M26" s="67"/>
      <c r="N26" s="3333" t="s">
        <v>780</v>
      </c>
      <c r="O26" s="3334"/>
      <c r="P26" s="3335" t="s">
        <v>787</v>
      </c>
      <c r="Q26" s="3335"/>
      <c r="R26" s="67"/>
      <c r="S26" s="3333" t="s">
        <v>780</v>
      </c>
      <c r="T26" s="3334"/>
      <c r="U26" s="3335" t="s">
        <v>787</v>
      </c>
      <c r="V26" s="3335"/>
      <c r="W26" s="67"/>
      <c r="X26" s="3333" t="s">
        <v>780</v>
      </c>
      <c r="Y26" s="3334"/>
      <c r="Z26" s="3335" t="s">
        <v>787</v>
      </c>
      <c r="AA26" s="3335"/>
    </row>
    <row r="27" spans="1:27" ht="14.45" customHeight="1">
      <c r="H27" s="54"/>
      <c r="M27" s="67"/>
      <c r="R27" s="67"/>
      <c r="W27" s="67"/>
    </row>
    <row r="28" spans="1:27" ht="14.45" customHeight="1">
      <c r="H28" s="54"/>
      <c r="I28" s="3327"/>
      <c r="J28" s="3329" t="s">
        <v>781</v>
      </c>
      <c r="K28" s="3329"/>
      <c r="L28" s="60"/>
      <c r="M28" s="67"/>
      <c r="N28" s="3327"/>
      <c r="O28" s="3329" t="s">
        <v>781</v>
      </c>
      <c r="P28" s="3329"/>
      <c r="Q28" s="60"/>
      <c r="R28" s="67"/>
      <c r="S28" s="3327"/>
      <c r="T28" s="3329" t="s">
        <v>781</v>
      </c>
      <c r="U28" s="3329"/>
      <c r="V28" s="60"/>
      <c r="W28" s="67"/>
      <c r="X28" s="3327"/>
      <c r="Y28" s="3329" t="s">
        <v>781</v>
      </c>
      <c r="Z28" s="3329"/>
      <c r="AA28" s="60"/>
    </row>
    <row r="29" spans="1:27" ht="14.45" customHeight="1">
      <c r="H29" s="54"/>
      <c r="I29" s="3328"/>
      <c r="J29" s="3329" t="s">
        <v>782</v>
      </c>
      <c r="K29" s="3329"/>
      <c r="L29" s="60"/>
      <c r="M29" s="67"/>
      <c r="N29" s="3328"/>
      <c r="O29" s="3329" t="s">
        <v>782</v>
      </c>
      <c r="P29" s="3329"/>
      <c r="Q29" s="60"/>
      <c r="R29" s="67"/>
      <c r="S29" s="3328"/>
      <c r="T29" s="3329" t="s">
        <v>782</v>
      </c>
      <c r="U29" s="3329"/>
      <c r="V29" s="60"/>
      <c r="W29" s="67"/>
      <c r="X29" s="3328"/>
      <c r="Y29" s="3329" t="s">
        <v>782</v>
      </c>
      <c r="Z29" s="3329"/>
      <c r="AA29" s="60"/>
    </row>
    <row r="30" spans="1:27" ht="14.45" customHeight="1">
      <c r="H30" s="56"/>
      <c r="I30" s="3328"/>
      <c r="J30" s="3329" t="s">
        <v>783</v>
      </c>
      <c r="K30" s="3329"/>
      <c r="L30" s="60"/>
      <c r="M30" s="57"/>
      <c r="N30" s="3328"/>
      <c r="O30" s="3329" t="s">
        <v>783</v>
      </c>
      <c r="P30" s="3329"/>
      <c r="Q30" s="60"/>
      <c r="R30" s="57"/>
      <c r="S30" s="3328"/>
      <c r="T30" s="3329" t="s">
        <v>783</v>
      </c>
      <c r="U30" s="3329"/>
      <c r="V30" s="60"/>
      <c r="W30" s="57"/>
      <c r="X30" s="3328"/>
      <c r="Y30" s="3329" t="s">
        <v>783</v>
      </c>
      <c r="Z30" s="3329"/>
      <c r="AA30" s="60"/>
    </row>
    <row r="31" spans="1:27" ht="14.45" customHeight="1">
      <c r="I31" s="3328" t="s">
        <v>786</v>
      </c>
      <c r="J31" s="3331" t="s">
        <v>784</v>
      </c>
      <c r="K31" s="3332"/>
      <c r="L31" s="60"/>
      <c r="N31" s="3328" t="s">
        <v>786</v>
      </c>
      <c r="O31" s="3331" t="s">
        <v>784</v>
      </c>
      <c r="P31" s="3332"/>
      <c r="Q31" s="60"/>
      <c r="S31" s="3328" t="s">
        <v>786</v>
      </c>
      <c r="T31" s="3331" t="s">
        <v>784</v>
      </c>
      <c r="U31" s="3332"/>
      <c r="V31" s="60"/>
      <c r="X31" s="3328" t="s">
        <v>786</v>
      </c>
      <c r="Y31" s="3331" t="s">
        <v>784</v>
      </c>
      <c r="Z31" s="3332"/>
      <c r="AA31" s="60"/>
    </row>
    <row r="32" spans="1:27" ht="14.45" customHeight="1">
      <c r="I32" s="3330"/>
      <c r="J32" s="62"/>
      <c r="K32" s="60" t="s">
        <v>770</v>
      </c>
      <c r="L32" s="60"/>
      <c r="N32" s="3330"/>
      <c r="O32" s="62"/>
      <c r="P32" s="60" t="s">
        <v>770</v>
      </c>
      <c r="Q32" s="60"/>
      <c r="S32" s="3330"/>
      <c r="T32" s="62"/>
      <c r="U32" s="60" t="s">
        <v>770</v>
      </c>
      <c r="V32" s="60"/>
      <c r="X32" s="3330"/>
      <c r="Y32" s="62"/>
      <c r="Z32" s="60" t="s">
        <v>770</v>
      </c>
      <c r="AA32" s="60"/>
    </row>
    <row r="33" spans="9:27" ht="14.45" customHeight="1">
      <c r="I33" s="3333" t="s">
        <v>780</v>
      </c>
      <c r="J33" s="3334"/>
      <c r="K33" s="3335" t="s">
        <v>787</v>
      </c>
      <c r="L33" s="3335"/>
      <c r="N33" s="3333" t="s">
        <v>780</v>
      </c>
      <c r="O33" s="3334"/>
      <c r="P33" s="3335" t="s">
        <v>787</v>
      </c>
      <c r="Q33" s="3335"/>
      <c r="S33" s="3333" t="s">
        <v>780</v>
      </c>
      <c r="T33" s="3334"/>
      <c r="U33" s="3335" t="s">
        <v>787</v>
      </c>
      <c r="V33" s="3335"/>
      <c r="X33" s="3333" t="s">
        <v>780</v>
      </c>
      <c r="Y33" s="3334"/>
      <c r="Z33" s="3335" t="s">
        <v>787</v>
      </c>
      <c r="AA33" s="3335"/>
    </row>
  </sheetData>
  <mergeCells count="151">
    <mergeCell ref="C10:E10"/>
    <mergeCell ref="C11:E11"/>
    <mergeCell ref="C12:E12"/>
    <mergeCell ref="C13:E13"/>
    <mergeCell ref="C8:E8"/>
    <mergeCell ref="C9:E9"/>
    <mergeCell ref="C3:P3"/>
    <mergeCell ref="C4:P4"/>
    <mergeCell ref="N7:N9"/>
    <mergeCell ref="O7:P7"/>
    <mergeCell ref="O8:P8"/>
    <mergeCell ref="O9:P9"/>
    <mergeCell ref="I10:I11"/>
    <mergeCell ref="J10:K10"/>
    <mergeCell ref="I12:J12"/>
    <mergeCell ref="K12:L12"/>
    <mergeCell ref="R4:S4"/>
    <mergeCell ref="C5:P5"/>
    <mergeCell ref="U4:V4"/>
    <mergeCell ref="U5:V5"/>
    <mergeCell ref="A1:C1"/>
    <mergeCell ref="C7:E7"/>
    <mergeCell ref="A3:B3"/>
    <mergeCell ref="A4:B4"/>
    <mergeCell ref="A7:B7"/>
    <mergeCell ref="I7:I9"/>
    <mergeCell ref="A8:B8"/>
    <mergeCell ref="A9:B9"/>
    <mergeCell ref="J7:K7"/>
    <mergeCell ref="J8:K8"/>
    <mergeCell ref="J9:K9"/>
    <mergeCell ref="A10:B10"/>
    <mergeCell ref="X31:X32"/>
    <mergeCell ref="Y31:Z31"/>
    <mergeCell ref="X33:Y33"/>
    <mergeCell ref="Z33:AA33"/>
    <mergeCell ref="A12:B12"/>
    <mergeCell ref="A15:B15"/>
    <mergeCell ref="A19:B19"/>
    <mergeCell ref="X24:X25"/>
    <mergeCell ref="Y24:Z24"/>
    <mergeCell ref="X26:Y26"/>
    <mergeCell ref="Z26:AA26"/>
    <mergeCell ref="X28:X30"/>
    <mergeCell ref="Y28:Z28"/>
    <mergeCell ref="Y29:Z29"/>
    <mergeCell ref="Y30:Z30"/>
    <mergeCell ref="X17:X18"/>
    <mergeCell ref="Y17:Z17"/>
    <mergeCell ref="X19:Y19"/>
    <mergeCell ref="Z19:AA19"/>
    <mergeCell ref="X21:X23"/>
    <mergeCell ref="Y21:Z21"/>
    <mergeCell ref="Y22:Z22"/>
    <mergeCell ref="Y23:Z23"/>
    <mergeCell ref="X12:Y12"/>
    <mergeCell ref="Z12:AA12"/>
    <mergeCell ref="X14:X16"/>
    <mergeCell ref="Y14:Z14"/>
    <mergeCell ref="Y15:Z15"/>
    <mergeCell ref="Y16:Z16"/>
    <mergeCell ref="S31:S32"/>
    <mergeCell ref="T31:U31"/>
    <mergeCell ref="S33:T33"/>
    <mergeCell ref="U33:V33"/>
    <mergeCell ref="S28:S30"/>
    <mergeCell ref="T28:U28"/>
    <mergeCell ref="T29:U29"/>
    <mergeCell ref="T30:U30"/>
    <mergeCell ref="X7:X9"/>
    <mergeCell ref="Y7:Z7"/>
    <mergeCell ref="Y8:Z8"/>
    <mergeCell ref="Y9:Z9"/>
    <mergeCell ref="X10:X11"/>
    <mergeCell ref="Y10:Z10"/>
    <mergeCell ref="S24:S25"/>
    <mergeCell ref="T24:U24"/>
    <mergeCell ref="S26:T26"/>
    <mergeCell ref="U26:V26"/>
    <mergeCell ref="S17:S18"/>
    <mergeCell ref="T17:U17"/>
    <mergeCell ref="S19:T19"/>
    <mergeCell ref="U19:V19"/>
    <mergeCell ref="S21:S23"/>
    <mergeCell ref="T21:U21"/>
    <mergeCell ref="T22:U22"/>
    <mergeCell ref="T23:U23"/>
    <mergeCell ref="S12:T12"/>
    <mergeCell ref="U12:V12"/>
    <mergeCell ref="S14:S16"/>
    <mergeCell ref="T14:U14"/>
    <mergeCell ref="T15:U15"/>
    <mergeCell ref="T16:U16"/>
    <mergeCell ref="N31:N32"/>
    <mergeCell ref="O31:P31"/>
    <mergeCell ref="N33:O33"/>
    <mergeCell ref="P33:Q33"/>
    <mergeCell ref="S7:S9"/>
    <mergeCell ref="T7:U7"/>
    <mergeCell ref="T8:U8"/>
    <mergeCell ref="T9:U9"/>
    <mergeCell ref="S10:S11"/>
    <mergeCell ref="T10:U10"/>
    <mergeCell ref="N26:O26"/>
    <mergeCell ref="P26:Q26"/>
    <mergeCell ref="N28:N30"/>
    <mergeCell ref="O28:P28"/>
    <mergeCell ref="O29:P29"/>
    <mergeCell ref="O30:P30"/>
    <mergeCell ref="N21:N23"/>
    <mergeCell ref="O21:P21"/>
    <mergeCell ref="O22:P22"/>
    <mergeCell ref="O23:P23"/>
    <mergeCell ref="N24:N25"/>
    <mergeCell ref="O24:P24"/>
    <mergeCell ref="O15:P15"/>
    <mergeCell ref="O16:P16"/>
    <mergeCell ref="N17:N18"/>
    <mergeCell ref="O17:P17"/>
    <mergeCell ref="N19:O19"/>
    <mergeCell ref="P19:Q19"/>
    <mergeCell ref="I31:I32"/>
    <mergeCell ref="J31:K31"/>
    <mergeCell ref="I33:J33"/>
    <mergeCell ref="K33:L33"/>
    <mergeCell ref="N10:N11"/>
    <mergeCell ref="O10:P10"/>
    <mergeCell ref="N12:O12"/>
    <mergeCell ref="P12:Q12"/>
    <mergeCell ref="N14:N16"/>
    <mergeCell ref="O14:P14"/>
    <mergeCell ref="I24:I25"/>
    <mergeCell ref="J24:K24"/>
    <mergeCell ref="I26:J26"/>
    <mergeCell ref="K26:L26"/>
    <mergeCell ref="I28:I30"/>
    <mergeCell ref="J28:K28"/>
    <mergeCell ref="J29:K29"/>
    <mergeCell ref="J30:K30"/>
    <mergeCell ref="I19:J19"/>
    <mergeCell ref="K19:L19"/>
    <mergeCell ref="I21:I23"/>
    <mergeCell ref="J21:K21"/>
    <mergeCell ref="J22:K22"/>
    <mergeCell ref="J23:K23"/>
    <mergeCell ref="I14:I16"/>
    <mergeCell ref="J14:K14"/>
    <mergeCell ref="J15:K15"/>
    <mergeCell ref="J16:K16"/>
    <mergeCell ref="I17:I18"/>
    <mergeCell ref="J17:K17"/>
  </mergeCells>
  <phoneticPr fontId="13"/>
  <pageMargins left="0.31496062992125984" right="0.19685039370078741" top="0.98425196850393704" bottom="0.59055118110236227" header="0.51181102362204722" footer="0.51181102362204722"/>
  <pageSetup paperSize="9" orientation="landscape" horizontalDpi="4294967292" r:id="rId1"/>
  <headerFooter alignWithMargins="0"/>
  <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J18"/>
  <sheetViews>
    <sheetView view="pageBreakPreview" zoomScale="130" zoomScaleNormal="100" zoomScaleSheetLayoutView="130" workbookViewId="0">
      <selection activeCell="A8" sqref="A8"/>
    </sheetView>
  </sheetViews>
  <sheetFormatPr defaultRowHeight="21.95" customHeight="1"/>
  <cols>
    <col min="1" max="1" width="12" style="410" customWidth="1"/>
    <col min="2" max="2" width="19.625" style="410" customWidth="1"/>
    <col min="3" max="3" width="2.625" style="410" customWidth="1"/>
    <col min="4" max="4" width="19.625" style="410" customWidth="1"/>
    <col min="5" max="9" width="8.125" style="410" customWidth="1"/>
    <col min="10" max="16384" width="9" style="410"/>
  </cols>
  <sheetData>
    <row r="1" spans="1:10" ht="21.95" customHeight="1">
      <c r="A1" s="484" t="s">
        <v>494</v>
      </c>
      <c r="B1" s="424"/>
      <c r="C1" s="424"/>
      <c r="D1" s="425"/>
      <c r="F1" s="410" t="s">
        <v>498</v>
      </c>
      <c r="G1" s="418"/>
      <c r="H1" s="2" t="s">
        <v>934</v>
      </c>
    </row>
    <row r="2" spans="1:10" ht="21.95" customHeight="1">
      <c r="A2" s="411" t="s">
        <v>497</v>
      </c>
      <c r="B2" s="412" t="str">
        <f>"50"&amp;入力シート!D3&amp;"-"&amp;入力シート!D4</f>
        <v>503-12345-001</v>
      </c>
      <c r="C2" s="413"/>
      <c r="D2" s="414"/>
      <c r="G2" s="419"/>
      <c r="H2" s="2" t="s">
        <v>935</v>
      </c>
    </row>
    <row r="3" spans="1:10" ht="21.95" customHeight="1">
      <c r="A3" s="411" t="s">
        <v>490</v>
      </c>
      <c r="B3" s="412" t="str">
        <f>入力シート!D8</f>
        <v>○○川浄化センター（□□ポンプ場）</v>
      </c>
      <c r="C3" s="413"/>
      <c r="D3" s="414"/>
      <c r="G3" s="420"/>
      <c r="H3" s="2" t="s">
        <v>936</v>
      </c>
    </row>
    <row r="4" spans="1:10" ht="21.95" customHeight="1">
      <c r="A4" s="411" t="s">
        <v>491</v>
      </c>
      <c r="B4" s="412" t="str">
        <f>入力シート!D7</f>
        <v>☆☆機械設備工事</v>
      </c>
      <c r="C4" s="413"/>
      <c r="D4" s="414"/>
      <c r="G4" s="515"/>
      <c r="H4" s="2" t="s">
        <v>937</v>
      </c>
    </row>
    <row r="5" spans="1:10" ht="21.95" customHeight="1">
      <c r="A5" s="411" t="s">
        <v>492</v>
      </c>
      <c r="B5" s="415">
        <f>入力シート!D9</f>
        <v>45018</v>
      </c>
      <c r="C5" s="416" t="s">
        <v>495</v>
      </c>
      <c r="D5" s="417">
        <f>入力シート!D10</f>
        <v>45731</v>
      </c>
      <c r="G5" s="421"/>
      <c r="H5" s="2" t="s">
        <v>938</v>
      </c>
    </row>
    <row r="6" spans="1:10" ht="21.95" customHeight="1">
      <c r="A6" s="411" t="s">
        <v>493</v>
      </c>
      <c r="B6" s="412" t="str">
        <f>入力シート!D37</f>
        <v>福岡　花子</v>
      </c>
      <c r="C6" s="413"/>
      <c r="D6" s="414"/>
      <c r="G6" s="422"/>
      <c r="H6" s="2" t="s">
        <v>939</v>
      </c>
    </row>
    <row r="7" spans="1:10" ht="21.95" customHeight="1">
      <c r="A7" s="1544" t="s">
        <v>1893</v>
      </c>
      <c r="B7" s="412" t="str">
        <f>入力シート!D14</f>
        <v>株式会社□□製作所</v>
      </c>
      <c r="C7" s="413"/>
      <c r="D7" s="414"/>
      <c r="G7" s="517"/>
      <c r="H7" s="554" t="s">
        <v>1082</v>
      </c>
      <c r="I7" s="554"/>
      <c r="J7" s="554"/>
    </row>
    <row r="8" spans="1:10" ht="21.95" customHeight="1">
      <c r="A8" s="411" t="s">
        <v>554</v>
      </c>
      <c r="B8" s="1266" t="str">
        <f>IF(入力シート!$B$19="〇",入力シート!$D$19,IF(入力シート!$B$28="〇",入力シート!$D$28,""))</f>
        <v>福岡　次郎</v>
      </c>
      <c r="C8" s="413"/>
      <c r="D8" s="414"/>
      <c r="G8" s="516"/>
      <c r="H8" s="554" t="s">
        <v>1083</v>
      </c>
      <c r="I8" s="554"/>
      <c r="J8" s="554"/>
    </row>
    <row r="9" spans="1:10" ht="21.95" customHeight="1">
      <c r="A9" s="411" t="s">
        <v>496</v>
      </c>
      <c r="B9" s="415">
        <f>DATE(IF(MONTH(D5)&lt;4,YEAR(D5)+5,YEAR(D5)+6),3,31)</f>
        <v>47573</v>
      </c>
      <c r="C9" s="413"/>
      <c r="D9" s="414"/>
    </row>
    <row r="13" spans="1:10" ht="21.95" customHeight="1">
      <c r="D13" s="423"/>
    </row>
    <row r="14" spans="1:10" ht="21.95" customHeight="1">
      <c r="D14" s="423"/>
    </row>
    <row r="16" spans="1:10" ht="21.95" customHeight="1">
      <c r="D16" s="423"/>
    </row>
    <row r="17" spans="4:4" ht="21.95" customHeight="1">
      <c r="D17" s="423"/>
    </row>
    <row r="18" spans="4:4" ht="21.95" customHeight="1">
      <c r="D18" s="423"/>
    </row>
  </sheetData>
  <phoneticPr fontId="13"/>
  <conditionalFormatting sqref="A1">
    <cfRule type="cellIs" dxfId="4" priority="1" stopIfTrue="1" operator="equal">
      <formula>"多々良"</formula>
    </cfRule>
    <cfRule type="cellIs" dxfId="3" priority="2" stopIfTrue="1" operator="equal">
      <formula>"御笠"</formula>
    </cfRule>
  </conditionalFormatting>
  <conditionalFormatting sqref="B1:D1">
    <cfRule type="cellIs" dxfId="2" priority="3" stopIfTrue="1" operator="equal">
      <formula>"多々良川浄化センター"</formula>
    </cfRule>
    <cfRule type="cellIs" dxfId="1" priority="4" stopIfTrue="1" operator="equal">
      <formula>"御笠川浄化センター"</formula>
    </cfRule>
    <cfRule type="cellIs" dxfId="0" priority="5" stopIfTrue="1" operator="equal">
      <formula>"宝満川浄化センター"</formula>
    </cfRule>
  </conditionalFormatting>
  <printOptions horizontalCentered="1" verticalCentered="1"/>
  <pageMargins left="0.59055118110236227" right="0.59055118110236227" top="0.59055118110236227" bottom="0.78740157480314965" header="0.51181102362204722" footer="0.51181102362204722"/>
  <pageSetup paperSize="9" scale="24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Z44"/>
  <sheetViews>
    <sheetView view="pageBreakPreview" zoomScale="90" zoomScaleNormal="85" zoomScaleSheetLayoutView="90" workbookViewId="0">
      <selection activeCell="Y22" sqref="Y22"/>
    </sheetView>
  </sheetViews>
  <sheetFormatPr defaultRowHeight="13.5"/>
  <cols>
    <col min="1" max="1" width="4.375" style="940" customWidth="1"/>
    <col min="2" max="2" width="11.25" style="941" customWidth="1"/>
    <col min="3" max="4" width="4.75" style="940" customWidth="1"/>
    <col min="5" max="13" width="4.125" style="940" customWidth="1"/>
    <col min="14" max="14" width="4.375" style="940" customWidth="1"/>
    <col min="15" max="18" width="4.125" style="940" customWidth="1"/>
    <col min="19" max="19" width="4.25" style="940" customWidth="1"/>
    <col min="20" max="22" width="4.125" style="940" customWidth="1"/>
    <col min="23" max="16384" width="9" style="940"/>
  </cols>
  <sheetData>
    <row r="1" spans="1:26" ht="13.5" customHeight="1">
      <c r="J1" s="1760"/>
      <c r="K1" s="1760"/>
      <c r="L1" s="1760"/>
      <c r="M1" s="1760"/>
      <c r="N1" s="1760"/>
      <c r="O1" s="1760"/>
      <c r="P1" s="1760"/>
      <c r="Q1" s="1760"/>
      <c r="R1" s="1760"/>
      <c r="S1" s="1760"/>
    </row>
    <row r="2" spans="1:26" ht="16.5" customHeight="1">
      <c r="J2" s="942"/>
      <c r="K2" s="942"/>
      <c r="L2" s="942"/>
      <c r="M2" s="1761" t="s">
        <v>1804</v>
      </c>
      <c r="N2" s="1761"/>
      <c r="O2" s="1761" t="s">
        <v>1808</v>
      </c>
      <c r="P2" s="1761"/>
      <c r="Q2" s="1761" t="s">
        <v>1809</v>
      </c>
      <c r="R2" s="1761"/>
      <c r="S2" s="1761" t="s">
        <v>1810</v>
      </c>
      <c r="T2" s="1761"/>
      <c r="U2" s="1761" t="s">
        <v>1811</v>
      </c>
      <c r="V2" s="1761"/>
    </row>
    <row r="3" spans="1:26" ht="15.75" customHeight="1">
      <c r="J3" s="943"/>
      <c r="K3" s="943"/>
      <c r="L3" s="943"/>
      <c r="M3" s="1764"/>
      <c r="N3" s="1764"/>
      <c r="O3" s="1764"/>
      <c r="P3" s="1764"/>
      <c r="Q3" s="1764"/>
      <c r="R3" s="1764"/>
      <c r="S3" s="1764"/>
      <c r="T3" s="1764"/>
      <c r="U3" s="1764"/>
      <c r="V3" s="1764"/>
    </row>
    <row r="4" spans="1:26" ht="15.75" customHeight="1">
      <c r="J4" s="943"/>
      <c r="K4" s="943"/>
      <c r="L4" s="943"/>
      <c r="M4" s="1764"/>
      <c r="N4" s="1764"/>
      <c r="O4" s="1764"/>
      <c r="P4" s="1764"/>
      <c r="Q4" s="1764"/>
      <c r="R4" s="1764"/>
      <c r="S4" s="1764"/>
      <c r="T4" s="1764"/>
      <c r="U4" s="1764"/>
      <c r="V4" s="1764"/>
    </row>
    <row r="5" spans="1:26" ht="15.75" customHeight="1">
      <c r="M5" s="1764"/>
      <c r="N5" s="1764"/>
      <c r="O5" s="1764"/>
      <c r="P5" s="1764"/>
      <c r="Q5" s="1764"/>
      <c r="R5" s="1764"/>
      <c r="S5" s="1764"/>
      <c r="T5" s="1764"/>
      <c r="U5" s="1764"/>
      <c r="V5" s="1764"/>
    </row>
    <row r="6" spans="1:26" ht="26.25" customHeight="1">
      <c r="A6" s="944"/>
      <c r="B6" s="944"/>
      <c r="C6" s="944"/>
      <c r="D6" s="944"/>
      <c r="E6" s="944"/>
      <c r="F6" s="944"/>
      <c r="G6" s="944"/>
      <c r="H6" s="944"/>
      <c r="I6" s="944"/>
      <c r="J6" s="944"/>
      <c r="K6" s="944"/>
      <c r="L6" s="944"/>
      <c r="M6" s="944"/>
      <c r="N6" s="944"/>
      <c r="O6" s="944"/>
      <c r="P6" s="944"/>
      <c r="R6" s="945"/>
      <c r="S6" s="946"/>
      <c r="T6" s="946"/>
      <c r="U6" s="946"/>
      <c r="V6" s="946"/>
    </row>
    <row r="7" spans="1:26" ht="26.25" customHeight="1">
      <c r="A7" s="944" t="s">
        <v>517</v>
      </c>
      <c r="B7" s="944"/>
      <c r="C7" s="944"/>
      <c r="D7" s="944"/>
      <c r="E7" s="944"/>
      <c r="F7" s="944"/>
      <c r="G7" s="944"/>
      <c r="H7" s="944"/>
      <c r="I7" s="944"/>
      <c r="J7" s="944"/>
      <c r="K7" s="944"/>
      <c r="L7" s="944"/>
      <c r="M7" s="944"/>
      <c r="N7" s="944"/>
      <c r="O7" s="944"/>
      <c r="P7" s="944"/>
      <c r="Q7" s="946"/>
      <c r="R7" s="946"/>
      <c r="S7" s="946"/>
      <c r="T7" s="946"/>
      <c r="U7" s="946"/>
      <c r="V7" s="946"/>
    </row>
    <row r="8" spans="1:26" ht="26.25" customHeight="1">
      <c r="A8" s="944"/>
      <c r="B8" s="944"/>
      <c r="C8" s="944"/>
      <c r="D8" s="944"/>
      <c r="E8" s="944"/>
      <c r="F8" s="944"/>
      <c r="G8" s="944"/>
      <c r="H8" s="944"/>
      <c r="I8" s="944"/>
      <c r="J8" s="944"/>
      <c r="K8" s="944"/>
      <c r="L8" s="944"/>
      <c r="M8" s="944"/>
      <c r="N8" s="944"/>
      <c r="O8" s="944"/>
      <c r="P8" s="944"/>
      <c r="Q8" s="946"/>
      <c r="R8" s="946"/>
      <c r="S8" s="946"/>
      <c r="T8" s="946"/>
      <c r="U8" s="946"/>
      <c r="V8" s="946"/>
      <c r="X8" s="929"/>
      <c r="Y8" s="929"/>
      <c r="Z8" s="929"/>
    </row>
    <row r="9" spans="1:26" ht="26.25" customHeight="1">
      <c r="A9" s="944"/>
      <c r="B9" s="944"/>
      <c r="C9" s="944"/>
      <c r="D9" s="944"/>
      <c r="E9" s="944"/>
      <c r="F9" s="944"/>
      <c r="G9" s="944"/>
      <c r="H9" s="944"/>
      <c r="I9" s="944"/>
      <c r="J9" s="944"/>
      <c r="K9" s="944"/>
      <c r="L9" s="944"/>
      <c r="M9" s="944"/>
      <c r="N9" s="944"/>
      <c r="O9" s="944"/>
      <c r="P9" s="944"/>
      <c r="Q9" s="946"/>
      <c r="R9" s="946"/>
      <c r="S9" s="946"/>
      <c r="T9" s="946"/>
      <c r="U9" s="946"/>
      <c r="V9" s="946"/>
      <c r="X9" s="929"/>
      <c r="Y9" s="929"/>
      <c r="Z9" s="929"/>
    </row>
    <row r="10" spans="1:26" ht="25.5" customHeight="1">
      <c r="A10" s="947" t="s">
        <v>1504</v>
      </c>
      <c r="B10" s="948" t="s">
        <v>591</v>
      </c>
      <c r="C10" s="949"/>
      <c r="D10" s="952" t="s">
        <v>1505</v>
      </c>
      <c r="E10" s="1762">
        <f>入力シート!D3</f>
        <v>3</v>
      </c>
      <c r="F10" s="1762"/>
      <c r="G10" s="1262" t="s">
        <v>1506</v>
      </c>
      <c r="H10" s="952"/>
      <c r="I10" s="1262" t="s">
        <v>1721</v>
      </c>
      <c r="J10" s="1763" t="str">
        <f>入力シート!D4</f>
        <v>12345-001</v>
      </c>
      <c r="K10" s="1763"/>
      <c r="L10" s="1763"/>
      <c r="M10" s="952" t="s">
        <v>1507</v>
      </c>
      <c r="N10" s="1741" t="str">
        <f>入力シート!D7</f>
        <v>☆☆機械設備工事</v>
      </c>
      <c r="O10" s="1741"/>
      <c r="P10" s="1741"/>
      <c r="Q10" s="1741"/>
      <c r="R10" s="1741"/>
      <c r="S10" s="1741"/>
      <c r="T10" s="1741"/>
      <c r="U10" s="1741"/>
      <c r="X10" s="929"/>
      <c r="Y10" s="929"/>
      <c r="Z10" s="929"/>
    </row>
    <row r="11" spans="1:26" ht="25.5" customHeight="1">
      <c r="A11" s="950"/>
      <c r="B11" s="948"/>
      <c r="C11" s="949"/>
      <c r="D11" s="951" t="str">
        <f>IF(入力シート!D3=入力シート!D5,"","(")</f>
        <v>(</v>
      </c>
      <c r="E11" s="1744">
        <f>IF(入力シート!D3=入力シート!D5,"",入力シート!D5)</f>
        <v>4</v>
      </c>
      <c r="F11" s="1744"/>
      <c r="G11" s="953" t="str">
        <f>IF(入力シート!D3=入力シート!D5,"","年度起工）")</f>
        <v>年度起工）</v>
      </c>
      <c r="H11" s="949"/>
      <c r="I11" s="949"/>
      <c r="J11" s="949"/>
      <c r="K11" s="949"/>
      <c r="L11" s="949"/>
      <c r="M11" s="949"/>
      <c r="N11" s="949"/>
      <c r="O11" s="949"/>
      <c r="P11" s="951"/>
      <c r="Q11" s="952"/>
      <c r="R11" s="952"/>
      <c r="S11" s="953"/>
      <c r="T11" s="949"/>
    </row>
    <row r="12" spans="1:26" ht="25.5" customHeight="1">
      <c r="A12" s="947" t="s">
        <v>1508</v>
      </c>
      <c r="B12" s="948" t="s">
        <v>523</v>
      </c>
      <c r="C12" s="952"/>
      <c r="D12" s="1745" t="str">
        <f>入力シート!D8</f>
        <v>○○川浄化センター（□□ポンプ場）</v>
      </c>
      <c r="E12" s="1745"/>
      <c r="F12" s="1745"/>
      <c r="G12" s="1745"/>
      <c r="H12" s="1745"/>
      <c r="I12" s="1745"/>
      <c r="J12" s="1745"/>
      <c r="K12" s="1745"/>
      <c r="L12" s="1745"/>
      <c r="M12" s="1745"/>
      <c r="N12" s="1745"/>
      <c r="O12" s="1745"/>
      <c r="P12" s="1745"/>
      <c r="Q12" s="952"/>
      <c r="R12" s="952"/>
      <c r="S12" s="949"/>
      <c r="T12" s="949"/>
    </row>
    <row r="13" spans="1:26" ht="25.5" customHeight="1">
      <c r="A13" s="947" t="s">
        <v>1509</v>
      </c>
      <c r="B13" s="948" t="s">
        <v>561</v>
      </c>
      <c r="C13" s="949"/>
      <c r="D13" s="1755" t="s">
        <v>524</v>
      </c>
      <c r="E13" s="1755"/>
      <c r="F13" s="1759">
        <f>入力シート!D9</f>
        <v>45018</v>
      </c>
      <c r="G13" s="1759"/>
      <c r="H13" s="1759"/>
      <c r="I13" s="1759"/>
      <c r="J13" s="1759"/>
      <c r="K13" s="1759"/>
      <c r="L13" s="1759"/>
      <c r="M13" s="949"/>
      <c r="N13" s="949"/>
      <c r="O13" s="949"/>
      <c r="P13" s="949"/>
      <c r="Q13" s="949"/>
      <c r="R13" s="949"/>
      <c r="S13" s="949"/>
      <c r="T13" s="949"/>
    </row>
    <row r="14" spans="1:26" ht="25.5" customHeight="1">
      <c r="A14" s="949"/>
      <c r="B14" s="948"/>
      <c r="C14" s="949"/>
      <c r="D14" s="1755" t="s">
        <v>525</v>
      </c>
      <c r="E14" s="1755"/>
      <c r="F14" s="1759">
        <f>入力シート!D10</f>
        <v>45731</v>
      </c>
      <c r="G14" s="1759"/>
      <c r="H14" s="1759"/>
      <c r="I14" s="1759"/>
      <c r="J14" s="1759"/>
      <c r="K14" s="1759"/>
      <c r="L14" s="1759"/>
      <c r="M14" s="949"/>
      <c r="N14" s="949"/>
      <c r="O14" s="949"/>
      <c r="P14" s="949"/>
      <c r="Q14" s="949"/>
      <c r="R14" s="949"/>
      <c r="S14" s="949"/>
      <c r="T14" s="949"/>
    </row>
    <row r="15" spans="1:26" ht="25.5" customHeight="1">
      <c r="A15" s="947" t="s">
        <v>1510</v>
      </c>
      <c r="B15" s="948" t="s">
        <v>322</v>
      </c>
      <c r="C15" s="949"/>
      <c r="D15" s="1755" t="s">
        <v>526</v>
      </c>
      <c r="E15" s="1755"/>
      <c r="F15" s="1756"/>
      <c r="G15" s="1756"/>
      <c r="H15" s="1756"/>
      <c r="I15" s="1756"/>
      <c r="J15" s="1756"/>
      <c r="K15" s="1756"/>
      <c r="L15" s="1756"/>
      <c r="M15" s="1757"/>
      <c r="N15" s="1757"/>
      <c r="O15" s="1755"/>
      <c r="P15" s="1755"/>
      <c r="Q15" s="1755"/>
      <c r="R15" s="1755"/>
      <c r="S15" s="1755"/>
      <c r="T15" s="1755"/>
    </row>
    <row r="16" spans="1:26" ht="25.5" customHeight="1">
      <c r="A16" s="947"/>
      <c r="B16" s="948"/>
      <c r="C16" s="949"/>
      <c r="D16" s="1755" t="s">
        <v>1511</v>
      </c>
      <c r="E16" s="1755"/>
      <c r="F16" s="1758" t="str">
        <f>入力シート!D28</f>
        <v>福岡　四郎</v>
      </c>
      <c r="G16" s="1758"/>
      <c r="H16" s="1758"/>
      <c r="I16" s="1758"/>
      <c r="J16" s="1758"/>
      <c r="K16" s="1758"/>
      <c r="L16" s="1758"/>
      <c r="M16" s="1757" t="s">
        <v>590</v>
      </c>
      <c r="N16" s="1757"/>
      <c r="O16" s="1755" t="str">
        <f>入力シート!D29</f>
        <v>222-3333-5555</v>
      </c>
      <c r="P16" s="1755"/>
      <c r="Q16" s="1755"/>
      <c r="R16" s="1755"/>
      <c r="S16" s="1755"/>
      <c r="T16" s="1755"/>
    </row>
    <row r="17" spans="1:22" ht="25.5" customHeight="1">
      <c r="A17" s="947" t="s">
        <v>1512</v>
      </c>
      <c r="B17" s="948" t="s">
        <v>323</v>
      </c>
      <c r="C17" s="949"/>
      <c r="D17" s="1755" t="s">
        <v>526</v>
      </c>
      <c r="E17" s="1755"/>
      <c r="F17" s="1756"/>
      <c r="G17" s="1756"/>
      <c r="H17" s="1756"/>
      <c r="I17" s="1756"/>
      <c r="J17" s="1756"/>
      <c r="K17" s="1756"/>
      <c r="L17" s="1756"/>
      <c r="M17" s="1757"/>
      <c r="N17" s="1757"/>
      <c r="O17" s="1755"/>
      <c r="P17" s="1755"/>
      <c r="Q17" s="1755"/>
      <c r="R17" s="1755"/>
      <c r="S17" s="1755"/>
      <c r="T17" s="1755"/>
    </row>
    <row r="18" spans="1:22" ht="25.5" customHeight="1">
      <c r="A18" s="1745" t="s">
        <v>527</v>
      </c>
      <c r="B18" s="1745"/>
      <c r="C18" s="949"/>
      <c r="D18" s="1755" t="s">
        <v>1513</v>
      </c>
      <c r="E18" s="1755"/>
      <c r="F18" s="1758" t="str">
        <f>入力シート!D31</f>
        <v>福岡　五郎</v>
      </c>
      <c r="G18" s="1758"/>
      <c r="H18" s="1758"/>
      <c r="I18" s="1758"/>
      <c r="J18" s="1758"/>
      <c r="K18" s="1758"/>
      <c r="L18" s="1758"/>
      <c r="M18" s="1757" t="s">
        <v>590</v>
      </c>
      <c r="N18" s="1757"/>
      <c r="O18" s="1755" t="str">
        <f>入力シート!D32</f>
        <v>333-5555-7777</v>
      </c>
      <c r="P18" s="1755"/>
      <c r="Q18" s="1755"/>
      <c r="R18" s="1755"/>
      <c r="S18" s="1755"/>
      <c r="T18" s="1755"/>
    </row>
    <row r="19" spans="1:22" ht="25.5" customHeight="1">
      <c r="A19" s="949"/>
      <c r="B19" s="1741" t="str">
        <f>"("&amp;入力シート!D25&amp;"   "&amp;入力シート!D26&amp;")"</f>
        <v>(監理技術者資格者証   第１２３４５６７８号)</v>
      </c>
      <c r="C19" s="1741"/>
      <c r="D19" s="1741"/>
      <c r="E19" s="1741"/>
      <c r="F19" s="1741"/>
      <c r="G19" s="1741"/>
      <c r="H19" s="1741"/>
      <c r="I19" s="1741"/>
      <c r="J19" s="1741"/>
      <c r="K19" s="1741"/>
      <c r="L19" s="1741"/>
      <c r="M19" s="949"/>
      <c r="N19" s="949"/>
      <c r="O19" s="949"/>
      <c r="P19" s="949"/>
      <c r="Q19" s="949"/>
      <c r="R19" s="949"/>
      <c r="S19" s="949"/>
      <c r="T19" s="949"/>
    </row>
    <row r="20" spans="1:22" ht="25.5" customHeight="1">
      <c r="A20" s="947" t="s">
        <v>1514</v>
      </c>
      <c r="B20" s="948" t="s">
        <v>528</v>
      </c>
      <c r="C20" s="952"/>
      <c r="D20" s="1742">
        <f>入力シート!D12</f>
        <v>123456789</v>
      </c>
      <c r="E20" s="1743"/>
      <c r="F20" s="1743"/>
      <c r="G20" s="1743"/>
      <c r="H20" s="1743"/>
      <c r="I20" s="1743"/>
      <c r="J20" s="949" t="s">
        <v>593</v>
      </c>
      <c r="K20" s="952"/>
      <c r="L20" s="952"/>
      <c r="M20" s="952"/>
      <c r="N20" s="949"/>
      <c r="O20" s="949"/>
      <c r="P20" s="949"/>
      <c r="Q20" s="949"/>
      <c r="R20" s="949"/>
      <c r="S20" s="949"/>
      <c r="T20" s="949"/>
    </row>
    <row r="21" spans="1:22" ht="25.5" customHeight="1">
      <c r="A21" s="947"/>
      <c r="B21" s="948"/>
      <c r="C21" s="952"/>
      <c r="D21" s="954"/>
      <c r="E21" s="955"/>
      <c r="F21" s="955"/>
      <c r="G21" s="955"/>
      <c r="H21" s="955"/>
      <c r="I21" s="955"/>
      <c r="J21" s="949"/>
      <c r="K21" s="952"/>
      <c r="L21" s="952"/>
      <c r="M21" s="952"/>
      <c r="N21" s="949"/>
      <c r="O21" s="949"/>
      <c r="P21" s="949"/>
      <c r="Q21" s="949"/>
      <c r="R21" s="949"/>
      <c r="S21" s="949"/>
      <c r="T21" s="949"/>
    </row>
    <row r="22" spans="1:22" ht="25.5" customHeight="1">
      <c r="A22" s="949"/>
      <c r="B22" s="948"/>
      <c r="C22" s="1744" t="s">
        <v>1515</v>
      </c>
      <c r="D22" s="1744"/>
      <c r="E22" s="1744"/>
      <c r="F22" s="1744"/>
      <c r="G22" s="1744"/>
      <c r="H22" s="1744"/>
      <c r="I22" s="1744"/>
      <c r="J22" s="1744"/>
      <c r="K22" s="949"/>
      <c r="L22" s="949"/>
      <c r="M22" s="949"/>
      <c r="N22" s="949"/>
      <c r="O22" s="949"/>
      <c r="P22" s="949"/>
      <c r="Q22" s="949"/>
      <c r="R22" s="949"/>
      <c r="S22" s="949"/>
      <c r="T22" s="949"/>
    </row>
    <row r="23" spans="1:22" ht="25.5" customHeight="1">
      <c r="A23" s="949"/>
      <c r="B23" s="948"/>
      <c r="C23" s="949"/>
      <c r="D23" s="949"/>
      <c r="E23" s="952"/>
      <c r="F23" s="1294" t="s">
        <v>1713</v>
      </c>
      <c r="G23" s="1384"/>
      <c r="H23" s="951" t="s">
        <v>687</v>
      </c>
      <c r="I23" s="1385"/>
      <c r="J23" s="953" t="s">
        <v>544</v>
      </c>
      <c r="K23" s="1385"/>
      <c r="L23" s="953" t="s">
        <v>398</v>
      </c>
      <c r="M23" s="952"/>
      <c r="N23" s="949"/>
      <c r="O23" s="949"/>
      <c r="P23" s="949"/>
      <c r="Q23" s="949"/>
      <c r="R23" s="949"/>
      <c r="S23" s="949"/>
      <c r="T23" s="949"/>
    </row>
    <row r="24" spans="1:22" ht="21" customHeight="1">
      <c r="A24" s="949"/>
      <c r="B24" s="948"/>
      <c r="C24" s="949"/>
      <c r="D24" s="949"/>
      <c r="G24" s="1744" t="s">
        <v>1875</v>
      </c>
      <c r="H24" s="1744"/>
      <c r="I24" s="1744"/>
      <c r="J24" s="1744" t="s">
        <v>526</v>
      </c>
      <c r="K24" s="1744"/>
      <c r="L24" s="1745" t="str">
        <f>入力シート!D16</f>
        <v>福岡県大野城市白木原＊丁目＊番地＊号</v>
      </c>
      <c r="M24" s="1745"/>
      <c r="N24" s="1745"/>
      <c r="O24" s="1745"/>
      <c r="P24" s="1745"/>
      <c r="Q24" s="1745"/>
      <c r="R24" s="1745"/>
      <c r="S24" s="1745"/>
      <c r="T24" s="1745"/>
      <c r="U24" s="1745"/>
    </row>
    <row r="25" spans="1:22" ht="21" customHeight="1">
      <c r="A25" s="949"/>
      <c r="B25" s="948"/>
      <c r="C25" s="949"/>
      <c r="D25" s="949"/>
      <c r="G25" s="1744"/>
      <c r="H25" s="1744"/>
      <c r="I25" s="1744"/>
      <c r="J25" s="950"/>
      <c r="K25" s="950"/>
      <c r="L25" s="953" t="str">
        <f>入力シート!D14</f>
        <v>株式会社□□製作所</v>
      </c>
      <c r="M25" s="953"/>
      <c r="N25" s="953"/>
      <c r="O25" s="953"/>
      <c r="P25" s="953"/>
      <c r="Q25" s="953"/>
      <c r="R25" s="953"/>
      <c r="S25" s="953"/>
      <c r="T25" s="953"/>
      <c r="U25" s="953"/>
    </row>
    <row r="26" spans="1:22" ht="21" customHeight="1">
      <c r="A26" s="949"/>
      <c r="B26" s="948"/>
      <c r="C26" s="949"/>
      <c r="D26" s="949"/>
      <c r="G26" s="1744"/>
      <c r="H26" s="1744"/>
      <c r="I26" s="1744"/>
      <c r="J26" s="1744" t="s">
        <v>518</v>
      </c>
      <c r="K26" s="1744"/>
      <c r="L26" s="1745" t="str">
        <f>入力シート!D18</f>
        <v>代表取締役　福岡　太郎</v>
      </c>
      <c r="M26" s="1745"/>
      <c r="N26" s="1745"/>
      <c r="O26" s="1745"/>
      <c r="P26" s="1745"/>
      <c r="Q26" s="1745"/>
      <c r="R26" s="1745"/>
      <c r="S26" s="1745"/>
      <c r="T26" s="945"/>
      <c r="U26" s="956"/>
    </row>
    <row r="27" spans="1:22" ht="30" customHeight="1">
      <c r="A27" s="949"/>
      <c r="B27" s="948"/>
      <c r="C27" s="949"/>
      <c r="D27" s="949"/>
      <c r="E27" s="950"/>
      <c r="F27" s="950"/>
      <c r="G27" s="950"/>
      <c r="H27" s="950"/>
      <c r="I27" s="950"/>
      <c r="J27" s="950"/>
      <c r="K27" s="950"/>
      <c r="L27" s="950"/>
      <c r="M27" s="950"/>
      <c r="N27" s="950"/>
      <c r="O27" s="950"/>
      <c r="P27" s="950"/>
      <c r="Q27" s="950"/>
      <c r="S27" s="957"/>
      <c r="T27" s="949"/>
    </row>
    <row r="28" spans="1:22" ht="18.75" customHeight="1" thickBot="1">
      <c r="A28" s="1386"/>
      <c r="B28" s="1387"/>
      <c r="C28" s="1388" t="s">
        <v>1690</v>
      </c>
      <c r="D28" s="1389"/>
      <c r="E28" s="1389"/>
      <c r="F28" s="1389"/>
      <c r="G28" s="1390"/>
      <c r="H28" s="1388"/>
      <c r="I28" s="1391"/>
      <c r="J28" s="1391"/>
      <c r="K28" s="1391"/>
      <c r="L28" s="1388" t="s">
        <v>1691</v>
      </c>
      <c r="M28" s="1392"/>
      <c r="N28" s="1386"/>
      <c r="O28" s="1386"/>
      <c r="P28" s="1386"/>
      <c r="Q28" s="1386"/>
      <c r="R28" s="1392"/>
      <c r="S28" s="1386"/>
      <c r="T28" s="1388"/>
      <c r="U28" s="1392"/>
      <c r="V28" s="1392"/>
    </row>
    <row r="29" spans="1:22" ht="21.75" customHeight="1">
      <c r="A29" s="1746"/>
      <c r="B29" s="1747"/>
      <c r="C29" s="1370" t="s">
        <v>1076</v>
      </c>
      <c r="D29" s="1370" t="s">
        <v>1516</v>
      </c>
      <c r="E29" s="1370" t="s">
        <v>1517</v>
      </c>
      <c r="F29" s="1370" t="s">
        <v>534</v>
      </c>
      <c r="G29" s="1370" t="s">
        <v>535</v>
      </c>
      <c r="H29" s="1370" t="s">
        <v>536</v>
      </c>
      <c r="I29" s="1370" t="s">
        <v>537</v>
      </c>
      <c r="J29" s="1370" t="s">
        <v>538</v>
      </c>
      <c r="K29" s="1370" t="s">
        <v>539</v>
      </c>
      <c r="L29" s="1370" t="s">
        <v>540</v>
      </c>
      <c r="M29" s="1370" t="s">
        <v>541</v>
      </c>
      <c r="N29" s="1370" t="s">
        <v>530</v>
      </c>
      <c r="O29" s="1370" t="s">
        <v>531</v>
      </c>
      <c r="P29" s="1370" t="s">
        <v>532</v>
      </c>
      <c r="Q29" s="1370" t="s">
        <v>533</v>
      </c>
      <c r="R29" s="1370" t="s">
        <v>534</v>
      </c>
      <c r="S29" s="1370" t="s">
        <v>535</v>
      </c>
      <c r="T29" s="1370" t="s">
        <v>536</v>
      </c>
      <c r="U29" s="1370" t="s">
        <v>537</v>
      </c>
      <c r="V29" s="1371" t="s">
        <v>1078</v>
      </c>
    </row>
    <row r="30" spans="1:22" ht="21.75" customHeight="1">
      <c r="A30" s="1748" t="s">
        <v>1518</v>
      </c>
      <c r="B30" s="1749"/>
      <c r="C30" s="1372"/>
      <c r="D30" s="1372"/>
      <c r="E30" s="1372"/>
      <c r="F30" s="1372"/>
      <c r="G30" s="1372"/>
      <c r="H30" s="1372"/>
      <c r="I30" s="1372"/>
      <c r="J30" s="1372"/>
      <c r="K30" s="1372"/>
      <c r="L30" s="1372"/>
      <c r="M30" s="1372"/>
      <c r="N30" s="1372"/>
      <c r="O30" s="1372"/>
      <c r="P30" s="1372"/>
      <c r="Q30" s="1372"/>
      <c r="R30" s="1372"/>
      <c r="S30" s="1372"/>
      <c r="T30" s="1372"/>
      <c r="U30" s="1372"/>
      <c r="V30" s="1373"/>
    </row>
    <row r="31" spans="1:22" ht="16.5" customHeight="1">
      <c r="A31" s="1750" t="s">
        <v>529</v>
      </c>
      <c r="B31" s="1751"/>
      <c r="C31" s="1751"/>
      <c r="D31" s="1751"/>
      <c r="E31" s="1751"/>
      <c r="F31" s="1751"/>
      <c r="G31" s="1751"/>
      <c r="H31" s="1751"/>
      <c r="I31" s="1751"/>
      <c r="J31" s="1751"/>
      <c r="K31" s="1751"/>
      <c r="L31" s="1751"/>
      <c r="M31" s="1751"/>
      <c r="N31" s="1751"/>
      <c r="O31" s="1751"/>
      <c r="P31" s="1751"/>
      <c r="Q31" s="1751"/>
      <c r="R31" s="1751"/>
      <c r="S31" s="1751"/>
      <c r="T31" s="1751"/>
      <c r="U31" s="1751"/>
      <c r="V31" s="1752"/>
    </row>
    <row r="32" spans="1:22" ht="16.5" customHeight="1">
      <c r="A32" s="1753"/>
      <c r="B32" s="1754"/>
      <c r="C32" s="1374"/>
      <c r="D32" s="1375"/>
      <c r="E32" s="1375"/>
      <c r="F32" s="1375"/>
      <c r="G32" s="1375"/>
      <c r="H32" s="1375"/>
      <c r="I32" s="1375"/>
      <c r="J32" s="1375"/>
      <c r="K32" s="1375"/>
      <c r="L32" s="1375"/>
      <c r="M32" s="1375"/>
      <c r="N32" s="1375"/>
      <c r="O32" s="1375"/>
      <c r="P32" s="1376"/>
      <c r="Q32" s="1376"/>
      <c r="R32" s="1376"/>
      <c r="S32" s="1376"/>
      <c r="T32" s="1376"/>
      <c r="U32" s="1376"/>
      <c r="V32" s="1377"/>
    </row>
    <row r="33" spans="1:22">
      <c r="A33" s="1739"/>
      <c r="B33" s="1740"/>
      <c r="C33" s="1378"/>
      <c r="D33" s="1376"/>
      <c r="E33" s="1376"/>
      <c r="F33" s="1376"/>
      <c r="G33" s="1376"/>
      <c r="H33" s="1376"/>
      <c r="I33" s="1376"/>
      <c r="J33" s="1376"/>
      <c r="K33" s="1376"/>
      <c r="L33" s="1376"/>
      <c r="M33" s="1376"/>
      <c r="N33" s="1376"/>
      <c r="O33" s="1376"/>
      <c r="P33" s="1376"/>
      <c r="Q33" s="1376"/>
      <c r="R33" s="1376"/>
      <c r="S33" s="1376"/>
      <c r="T33" s="1376"/>
      <c r="U33" s="1376"/>
      <c r="V33" s="1377"/>
    </row>
    <row r="34" spans="1:22">
      <c r="A34" s="1739"/>
      <c r="B34" s="1740"/>
      <c r="C34" s="1378"/>
      <c r="D34" s="1376"/>
      <c r="E34" s="1376"/>
      <c r="F34" s="1376"/>
      <c r="G34" s="1376"/>
      <c r="H34" s="1376"/>
      <c r="I34" s="1376"/>
      <c r="J34" s="1376"/>
      <c r="K34" s="1376"/>
      <c r="L34" s="1376"/>
      <c r="M34" s="1376"/>
      <c r="N34" s="1376"/>
      <c r="O34" s="1376"/>
      <c r="P34" s="1376"/>
      <c r="Q34" s="1376"/>
      <c r="R34" s="1376"/>
      <c r="S34" s="1376"/>
      <c r="T34" s="1376"/>
      <c r="U34" s="1376"/>
      <c r="V34" s="1377"/>
    </row>
    <row r="35" spans="1:22">
      <c r="A35" s="1739"/>
      <c r="B35" s="1740"/>
      <c r="C35" s="1378"/>
      <c r="D35" s="1376"/>
      <c r="E35" s="1376"/>
      <c r="F35" s="1376"/>
      <c r="G35" s="1376"/>
      <c r="H35" s="1376"/>
      <c r="I35" s="1376"/>
      <c r="J35" s="1376"/>
      <c r="K35" s="1376"/>
      <c r="L35" s="1376"/>
      <c r="M35" s="1376"/>
      <c r="N35" s="1376"/>
      <c r="O35" s="1376"/>
      <c r="P35" s="1376"/>
      <c r="Q35" s="1376"/>
      <c r="R35" s="1376"/>
      <c r="S35" s="1376"/>
      <c r="T35" s="1376"/>
      <c r="U35" s="1376"/>
      <c r="V35" s="1377"/>
    </row>
    <row r="36" spans="1:22">
      <c r="A36" s="1735"/>
      <c r="B36" s="1736"/>
      <c r="C36" s="1379"/>
      <c r="D36" s="1380"/>
      <c r="E36" s="1380"/>
      <c r="F36" s="1380"/>
      <c r="G36" s="1380"/>
      <c r="H36" s="1380"/>
      <c r="I36" s="1380"/>
      <c r="J36" s="1380"/>
      <c r="K36" s="1380"/>
      <c r="L36" s="1380"/>
      <c r="M36" s="1380"/>
      <c r="N36" s="1380"/>
      <c r="O36" s="1380"/>
      <c r="P36" s="1380"/>
      <c r="Q36" s="1380"/>
      <c r="R36" s="1380"/>
      <c r="S36" s="1380"/>
      <c r="T36" s="1380"/>
      <c r="U36" s="1380"/>
      <c r="V36" s="1377"/>
    </row>
    <row r="37" spans="1:22">
      <c r="A37" s="1735"/>
      <c r="B37" s="1736"/>
      <c r="C37" s="1379"/>
      <c r="D37" s="1380"/>
      <c r="E37" s="1380"/>
      <c r="F37" s="1380"/>
      <c r="G37" s="1380"/>
      <c r="H37" s="1380"/>
      <c r="I37" s="1380"/>
      <c r="J37" s="1380"/>
      <c r="K37" s="1380"/>
      <c r="L37" s="1380"/>
      <c r="M37" s="1380"/>
      <c r="N37" s="1380"/>
      <c r="O37" s="1380"/>
      <c r="P37" s="1380"/>
      <c r="Q37" s="1380"/>
      <c r="R37" s="1380"/>
      <c r="S37" s="1380"/>
      <c r="T37" s="1380"/>
      <c r="U37" s="1380"/>
      <c r="V37" s="1377"/>
    </row>
    <row r="38" spans="1:22">
      <c r="A38" s="1735"/>
      <c r="B38" s="1736"/>
      <c r="C38" s="1379"/>
      <c r="D38" s="1380"/>
      <c r="E38" s="1380"/>
      <c r="F38" s="1380"/>
      <c r="G38" s="1380"/>
      <c r="H38" s="1380"/>
      <c r="I38" s="1380"/>
      <c r="J38" s="1380"/>
      <c r="K38" s="1380"/>
      <c r="L38" s="1380"/>
      <c r="M38" s="1380"/>
      <c r="N38" s="1380"/>
      <c r="O38" s="1380"/>
      <c r="P38" s="1380"/>
      <c r="Q38" s="1380"/>
      <c r="R38" s="1380"/>
      <c r="S38" s="1380"/>
      <c r="T38" s="1380"/>
      <c r="U38" s="1380"/>
      <c r="V38" s="1377"/>
    </row>
    <row r="39" spans="1:22">
      <c r="A39" s="1735"/>
      <c r="B39" s="1736"/>
      <c r="C39" s="1379"/>
      <c r="D39" s="1380"/>
      <c r="E39" s="1380"/>
      <c r="F39" s="1380"/>
      <c r="G39" s="1380"/>
      <c r="H39" s="1380"/>
      <c r="I39" s="1380"/>
      <c r="J39" s="1380"/>
      <c r="K39" s="1380"/>
      <c r="L39" s="1380"/>
      <c r="M39" s="1380"/>
      <c r="N39" s="1380"/>
      <c r="O39" s="1380"/>
      <c r="P39" s="1380"/>
      <c r="Q39" s="1380"/>
      <c r="R39" s="1380"/>
      <c r="S39" s="1380"/>
      <c r="T39" s="1380"/>
      <c r="U39" s="1380"/>
      <c r="V39" s="1377"/>
    </row>
    <row r="40" spans="1:22">
      <c r="A40" s="1735"/>
      <c r="B40" s="1736"/>
      <c r="C40" s="1379"/>
      <c r="D40" s="1380"/>
      <c r="E40" s="1380"/>
      <c r="F40" s="1380"/>
      <c r="G40" s="1380"/>
      <c r="H40" s="1380"/>
      <c r="I40" s="1380"/>
      <c r="J40" s="1380"/>
      <c r="K40" s="1380"/>
      <c r="L40" s="1380"/>
      <c r="M40" s="1380"/>
      <c r="N40" s="1380"/>
      <c r="O40" s="1380"/>
      <c r="P40" s="1380"/>
      <c r="Q40" s="1380"/>
      <c r="R40" s="1380"/>
      <c r="S40" s="1380"/>
      <c r="T40" s="1380"/>
      <c r="U40" s="1380"/>
      <c r="V40" s="1377"/>
    </row>
    <row r="41" spans="1:22">
      <c r="A41" s="1735"/>
      <c r="B41" s="1736"/>
      <c r="C41" s="1379"/>
      <c r="D41" s="1380"/>
      <c r="E41" s="1380"/>
      <c r="F41" s="1380"/>
      <c r="G41" s="1380"/>
      <c r="H41" s="1380"/>
      <c r="I41" s="1380"/>
      <c r="J41" s="1380"/>
      <c r="K41" s="1380"/>
      <c r="L41" s="1380"/>
      <c r="M41" s="1380"/>
      <c r="N41" s="1380"/>
      <c r="O41" s="1380"/>
      <c r="P41" s="1380"/>
      <c r="Q41" s="1380"/>
      <c r="R41" s="1380"/>
      <c r="S41" s="1380"/>
      <c r="T41" s="1380"/>
      <c r="U41" s="1380"/>
      <c r="V41" s="1377"/>
    </row>
    <row r="42" spans="1:22">
      <c r="A42" s="1735"/>
      <c r="B42" s="1736"/>
      <c r="C42" s="1379"/>
      <c r="D42" s="1380"/>
      <c r="E42" s="1380"/>
      <c r="F42" s="1380"/>
      <c r="G42" s="1380"/>
      <c r="H42" s="1380"/>
      <c r="I42" s="1380"/>
      <c r="J42" s="1380"/>
      <c r="K42" s="1380"/>
      <c r="L42" s="1380"/>
      <c r="M42" s="1380"/>
      <c r="N42" s="1380"/>
      <c r="O42" s="1380"/>
      <c r="P42" s="1380"/>
      <c r="Q42" s="1380"/>
      <c r="R42" s="1380"/>
      <c r="S42" s="1380"/>
      <c r="T42" s="1380"/>
      <c r="U42" s="1380"/>
      <c r="V42" s="1377"/>
    </row>
    <row r="43" spans="1:22">
      <c r="A43" s="1735"/>
      <c r="B43" s="1736"/>
      <c r="C43" s="1379"/>
      <c r="D43" s="1380"/>
      <c r="E43" s="1380"/>
      <c r="F43" s="1380"/>
      <c r="G43" s="1380"/>
      <c r="H43" s="1380"/>
      <c r="I43" s="1380"/>
      <c r="J43" s="1380"/>
      <c r="K43" s="1380"/>
      <c r="L43" s="1380"/>
      <c r="M43" s="1380"/>
      <c r="N43" s="1380"/>
      <c r="O43" s="1380"/>
      <c r="P43" s="1380"/>
      <c r="Q43" s="1380"/>
      <c r="R43" s="1380"/>
      <c r="S43" s="1380"/>
      <c r="T43" s="1380"/>
      <c r="U43" s="1380"/>
      <c r="V43" s="1377"/>
    </row>
    <row r="44" spans="1:22" ht="14.25" thickBot="1">
      <c r="A44" s="1737"/>
      <c r="B44" s="1738"/>
      <c r="C44" s="1381"/>
      <c r="D44" s="1382"/>
      <c r="E44" s="1382"/>
      <c r="F44" s="1382"/>
      <c r="G44" s="1382"/>
      <c r="H44" s="1382"/>
      <c r="I44" s="1382"/>
      <c r="J44" s="1382"/>
      <c r="K44" s="1382"/>
      <c r="L44" s="1382"/>
      <c r="M44" s="1382"/>
      <c r="N44" s="1382"/>
      <c r="O44" s="1382"/>
      <c r="P44" s="1382"/>
      <c r="Q44" s="1382"/>
      <c r="R44" s="1382"/>
      <c r="S44" s="1382"/>
      <c r="T44" s="1382"/>
      <c r="U44" s="1382"/>
      <c r="V44" s="1383"/>
    </row>
  </sheetData>
  <mergeCells count="65">
    <mergeCell ref="S2:T2"/>
    <mergeCell ref="U2:V2"/>
    <mergeCell ref="E10:F10"/>
    <mergeCell ref="J10:L10"/>
    <mergeCell ref="N10:U10"/>
    <mergeCell ref="U3:V5"/>
    <mergeCell ref="M3:N5"/>
    <mergeCell ref="O3:P5"/>
    <mergeCell ref="Q3:R5"/>
    <mergeCell ref="S3:T5"/>
    <mergeCell ref="M2:N2"/>
    <mergeCell ref="O2:P2"/>
    <mergeCell ref="Q2:R2"/>
    <mergeCell ref="J1:K1"/>
    <mergeCell ref="L1:M1"/>
    <mergeCell ref="N1:O1"/>
    <mergeCell ref="P1:Q1"/>
    <mergeCell ref="R1:S1"/>
    <mergeCell ref="E11:F11"/>
    <mergeCell ref="D12:P12"/>
    <mergeCell ref="D13:E13"/>
    <mergeCell ref="F13:L13"/>
    <mergeCell ref="D14:E14"/>
    <mergeCell ref="F14:L14"/>
    <mergeCell ref="D15:E15"/>
    <mergeCell ref="F15:L15"/>
    <mergeCell ref="M15:N15"/>
    <mergeCell ref="O15:T15"/>
    <mergeCell ref="D16:E16"/>
    <mergeCell ref="F16:L16"/>
    <mergeCell ref="M16:N16"/>
    <mergeCell ref="O16:T16"/>
    <mergeCell ref="D17:E17"/>
    <mergeCell ref="F17:L17"/>
    <mergeCell ref="M17:N17"/>
    <mergeCell ref="O17:T17"/>
    <mergeCell ref="A18:B18"/>
    <mergeCell ref="D18:E18"/>
    <mergeCell ref="F18:L18"/>
    <mergeCell ref="M18:N18"/>
    <mergeCell ref="O18:T18"/>
    <mergeCell ref="A34:B34"/>
    <mergeCell ref="B19:L19"/>
    <mergeCell ref="D20:I20"/>
    <mergeCell ref="C22:J22"/>
    <mergeCell ref="G24:I26"/>
    <mergeCell ref="J24:K24"/>
    <mergeCell ref="L24:U24"/>
    <mergeCell ref="J26:K26"/>
    <mergeCell ref="L26:S26"/>
    <mergeCell ref="A29:B29"/>
    <mergeCell ref="A30:B30"/>
    <mergeCell ref="A31:V31"/>
    <mergeCell ref="A32:B32"/>
    <mergeCell ref="A33:B33"/>
    <mergeCell ref="A41:B41"/>
    <mergeCell ref="A42:B42"/>
    <mergeCell ref="A43:B43"/>
    <mergeCell ref="A44:B44"/>
    <mergeCell ref="A35:B35"/>
    <mergeCell ref="A36:B36"/>
    <mergeCell ref="A37:B37"/>
    <mergeCell ref="A38:B38"/>
    <mergeCell ref="A39:B39"/>
    <mergeCell ref="A40:B40"/>
  </mergeCells>
  <phoneticPr fontId="13"/>
  <printOptions horizontalCentered="1" verticalCentered="1"/>
  <pageMargins left="0.82677165354330717" right="0.74803149606299213" top="0.39370078740157483" bottom="0.55118110236220474" header="0.15748031496062992" footer="0"/>
  <pageSetup paperSize="9" scale="86" orientation="portrait" blackAndWhite="1"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47"/>
  <sheetViews>
    <sheetView view="pageBreakPreview" zoomScale="90" zoomScaleNormal="100" zoomScaleSheetLayoutView="90" workbookViewId="0">
      <selection activeCell="G34" sqref="G34"/>
    </sheetView>
  </sheetViews>
  <sheetFormatPr defaultRowHeight="13.5"/>
  <cols>
    <col min="1" max="1" width="4.375" style="940" customWidth="1"/>
    <col min="2" max="2" width="11.25" style="941" customWidth="1"/>
    <col min="3" max="4" width="4.75" style="940" customWidth="1"/>
    <col min="5" max="13" width="4.125" style="940" customWidth="1"/>
    <col min="14" max="14" width="4.375" style="940" customWidth="1"/>
    <col min="15" max="18" width="4.125" style="940" customWidth="1"/>
    <col min="19" max="19" width="4.25" style="940" customWidth="1"/>
    <col min="20" max="22" width="4.125" style="940" customWidth="1"/>
    <col min="23" max="16384" width="9" style="940"/>
  </cols>
  <sheetData>
    <row r="1" spans="1:22" ht="13.5" customHeight="1">
      <c r="J1" s="1760"/>
      <c r="K1" s="1760"/>
      <c r="L1" s="1760"/>
      <c r="M1" s="1760"/>
      <c r="N1" s="1760"/>
      <c r="O1" s="1760"/>
      <c r="P1" s="1760"/>
      <c r="Q1" s="1760"/>
      <c r="R1" s="1760"/>
      <c r="S1" s="1760"/>
    </row>
    <row r="2" spans="1:22" ht="15" customHeight="1">
      <c r="J2" s="942"/>
      <c r="K2" s="942"/>
      <c r="L2" s="942"/>
      <c r="M2" s="1761" t="s">
        <v>1812</v>
      </c>
      <c r="N2" s="1761"/>
      <c r="O2" s="1761" t="s">
        <v>1813</v>
      </c>
      <c r="P2" s="1761"/>
      <c r="Q2" s="1761" t="s">
        <v>1814</v>
      </c>
      <c r="R2" s="1761"/>
      <c r="S2" s="1761" t="s">
        <v>1815</v>
      </c>
      <c r="T2" s="1761"/>
      <c r="U2" s="1761" t="s">
        <v>1816</v>
      </c>
      <c r="V2" s="1761"/>
    </row>
    <row r="3" spans="1:22" ht="15.75" customHeight="1">
      <c r="J3" s="943"/>
      <c r="K3" s="943"/>
      <c r="L3" s="943"/>
      <c r="M3" s="1764"/>
      <c r="N3" s="1764"/>
      <c r="O3" s="1764"/>
      <c r="P3" s="1764"/>
      <c r="Q3" s="1764"/>
      <c r="R3" s="1764"/>
      <c r="S3" s="1764"/>
      <c r="T3" s="1764"/>
      <c r="U3" s="1764"/>
      <c r="V3" s="1764"/>
    </row>
    <row r="4" spans="1:22" ht="15.75" customHeight="1">
      <c r="J4" s="943"/>
      <c r="K4" s="943"/>
      <c r="L4" s="943"/>
      <c r="M4" s="1764"/>
      <c r="N4" s="1764"/>
      <c r="O4" s="1764"/>
      <c r="P4" s="1764"/>
      <c r="Q4" s="1764"/>
      <c r="R4" s="1764"/>
      <c r="S4" s="1764"/>
      <c r="T4" s="1764"/>
      <c r="U4" s="1764"/>
      <c r="V4" s="1764"/>
    </row>
    <row r="5" spans="1:22" ht="15.75" customHeight="1">
      <c r="M5" s="1764"/>
      <c r="N5" s="1764"/>
      <c r="O5" s="1764"/>
      <c r="P5" s="1764"/>
      <c r="Q5" s="1764"/>
      <c r="R5" s="1764"/>
      <c r="S5" s="1764"/>
      <c r="T5" s="1764"/>
      <c r="U5" s="1764"/>
      <c r="V5" s="1764"/>
    </row>
    <row r="6" spans="1:22" ht="26.25" customHeight="1">
      <c r="A6" s="944"/>
      <c r="B6" s="944"/>
      <c r="C6" s="944"/>
      <c r="D6" s="944"/>
      <c r="E6" s="944"/>
      <c r="F6" s="944"/>
      <c r="G6" s="944"/>
      <c r="H6" s="944"/>
      <c r="I6" s="944"/>
      <c r="J6" s="944"/>
      <c r="K6" s="944"/>
      <c r="L6" s="944"/>
      <c r="M6" s="944"/>
      <c r="N6" s="944"/>
      <c r="O6" s="944"/>
      <c r="P6" s="944"/>
      <c r="R6" s="945"/>
      <c r="S6" s="946"/>
      <c r="T6" s="946"/>
      <c r="U6" s="946"/>
      <c r="V6" s="946"/>
    </row>
    <row r="7" spans="1:22" ht="26.25" customHeight="1">
      <c r="A7" s="944" t="s">
        <v>1519</v>
      </c>
      <c r="B7" s="944"/>
      <c r="C7" s="944"/>
      <c r="D7" s="944"/>
      <c r="E7" s="944"/>
      <c r="F7" s="944"/>
      <c r="G7" s="944"/>
      <c r="H7" s="944"/>
      <c r="I7" s="944"/>
      <c r="J7" s="944"/>
      <c r="K7" s="944"/>
      <c r="L7" s="944"/>
      <c r="M7" s="944"/>
      <c r="N7" s="944"/>
      <c r="O7" s="944"/>
      <c r="P7" s="944"/>
      <c r="Q7" s="946"/>
      <c r="R7" s="946"/>
      <c r="S7" s="946"/>
      <c r="T7" s="946"/>
      <c r="U7" s="946"/>
      <c r="V7" s="946"/>
    </row>
    <row r="8" spans="1:22" ht="23.25" customHeight="1">
      <c r="A8" s="944"/>
      <c r="B8" s="944"/>
      <c r="C8" s="944"/>
      <c r="D8" s="944"/>
      <c r="E8" s="944"/>
      <c r="F8" s="944"/>
      <c r="G8" s="944"/>
      <c r="H8" s="944"/>
      <c r="I8" s="944"/>
      <c r="J8" s="944"/>
      <c r="K8" s="944"/>
      <c r="L8" s="944"/>
      <c r="M8" s="944"/>
      <c r="N8" s="944"/>
      <c r="O8" s="944"/>
      <c r="P8" s="944"/>
      <c r="Q8" s="946"/>
      <c r="R8" s="946"/>
      <c r="S8" s="946"/>
      <c r="T8" s="946"/>
      <c r="U8" s="946"/>
      <c r="V8" s="946"/>
    </row>
    <row r="9" spans="1:22" ht="23.25" customHeight="1">
      <c r="A9" s="944"/>
      <c r="B9" s="944"/>
      <c r="C9" s="944"/>
      <c r="D9" s="958"/>
      <c r="E9" s="944"/>
      <c r="F9" s="944"/>
      <c r="G9" s="944"/>
      <c r="H9" s="944"/>
      <c r="I9" s="944"/>
      <c r="J9" s="944"/>
      <c r="K9" s="944"/>
      <c r="L9" s="944"/>
      <c r="M9" s="944"/>
      <c r="N9" s="944"/>
      <c r="O9" s="944"/>
      <c r="P9" s="944"/>
      <c r="Q9" s="946"/>
      <c r="R9" s="946"/>
      <c r="S9" s="946"/>
      <c r="T9" s="946"/>
      <c r="U9" s="946"/>
      <c r="V9" s="946"/>
    </row>
    <row r="10" spans="1:22" ht="23.25" customHeight="1">
      <c r="A10" s="947" t="s">
        <v>1520</v>
      </c>
      <c r="B10" s="948" t="s">
        <v>591</v>
      </c>
      <c r="C10" s="949"/>
      <c r="D10" s="952" t="s">
        <v>1505</v>
      </c>
      <c r="E10" s="1766">
        <f>入力シート!D3</f>
        <v>3</v>
      </c>
      <c r="F10" s="1766"/>
      <c r="G10" s="1262" t="s">
        <v>1506</v>
      </c>
      <c r="H10" s="952"/>
      <c r="I10" s="1262" t="s">
        <v>1721</v>
      </c>
      <c r="J10" s="1763" t="str">
        <f>入力シート!D4</f>
        <v>12345-001</v>
      </c>
      <c r="K10" s="1763"/>
      <c r="L10" s="1763"/>
      <c r="M10" s="952" t="s">
        <v>1507</v>
      </c>
      <c r="N10" s="1741" t="str">
        <f>入力シート!D7</f>
        <v>☆☆機械設備工事</v>
      </c>
      <c r="O10" s="1741"/>
      <c r="P10" s="1741"/>
      <c r="Q10" s="1741"/>
      <c r="R10" s="1741"/>
      <c r="S10" s="1741"/>
      <c r="T10" s="1741"/>
      <c r="U10" s="1741"/>
    </row>
    <row r="11" spans="1:22" ht="23.25" customHeight="1">
      <c r="A11" s="950"/>
      <c r="B11" s="948"/>
      <c r="C11" s="949"/>
      <c r="D11" s="951" t="str">
        <f>IF(入力シート!D3=入力シート!D5,"","(")</f>
        <v>(</v>
      </c>
      <c r="E11" s="1744">
        <f>IF(入力シート!D3=入力シート!D5,"",入力シート!D5)</f>
        <v>4</v>
      </c>
      <c r="F11" s="1744"/>
      <c r="G11" s="953" t="str">
        <f>IF(入力シート!D3=入力シート!D5,"","年度起工）")</f>
        <v>年度起工）</v>
      </c>
      <c r="H11" s="949"/>
      <c r="I11" s="949"/>
      <c r="J11" s="949"/>
      <c r="K11" s="949"/>
      <c r="L11" s="949"/>
      <c r="M11" s="949"/>
      <c r="N11" s="949"/>
      <c r="O11" s="949"/>
      <c r="P11" s="951"/>
      <c r="Q11" s="952"/>
      <c r="R11" s="952"/>
      <c r="S11" s="953"/>
      <c r="T11" s="949"/>
    </row>
    <row r="12" spans="1:22" ht="23.25" customHeight="1">
      <c r="A12" s="947" t="s">
        <v>1521</v>
      </c>
      <c r="B12" s="948" t="s">
        <v>523</v>
      </c>
      <c r="C12" s="952"/>
      <c r="D12" s="1745" t="str">
        <f>入力シート!D8</f>
        <v>○○川浄化センター（□□ポンプ場）</v>
      </c>
      <c r="E12" s="1745"/>
      <c r="F12" s="1745"/>
      <c r="G12" s="1745"/>
      <c r="H12" s="1745"/>
      <c r="I12" s="1745"/>
      <c r="J12" s="1745"/>
      <c r="K12" s="1745"/>
      <c r="L12" s="1745"/>
      <c r="M12" s="1745"/>
      <c r="N12" s="1745"/>
      <c r="O12" s="1745"/>
      <c r="P12" s="1745"/>
      <c r="Q12" s="952"/>
      <c r="R12" s="952"/>
      <c r="S12" s="949"/>
      <c r="T12" s="949"/>
    </row>
    <row r="13" spans="1:22" ht="23.25" customHeight="1">
      <c r="A13" s="947" t="s">
        <v>1522</v>
      </c>
      <c r="B13" s="948" t="s">
        <v>561</v>
      </c>
      <c r="C13" s="949"/>
      <c r="D13" s="1755" t="s">
        <v>524</v>
      </c>
      <c r="E13" s="1755"/>
      <c r="F13" s="1759">
        <f>入力シート!D9</f>
        <v>45018</v>
      </c>
      <c r="G13" s="1759"/>
      <c r="H13" s="1759"/>
      <c r="I13" s="1759"/>
      <c r="J13" s="1759"/>
      <c r="K13" s="1759"/>
      <c r="L13" s="1759"/>
      <c r="M13" s="949"/>
      <c r="N13" s="949"/>
      <c r="O13" s="949"/>
      <c r="P13" s="949"/>
      <c r="Q13" s="949"/>
      <c r="R13" s="949"/>
      <c r="S13" s="949"/>
      <c r="T13" s="949"/>
    </row>
    <row r="14" spans="1:22" ht="23.25" customHeight="1">
      <c r="A14" s="949"/>
      <c r="B14" s="948"/>
      <c r="C14" s="949"/>
      <c r="D14" s="1755" t="s">
        <v>525</v>
      </c>
      <c r="E14" s="1755"/>
      <c r="F14" s="1759">
        <f>入力シート!D10</f>
        <v>45731</v>
      </c>
      <c r="G14" s="1759"/>
      <c r="H14" s="1759"/>
      <c r="I14" s="1759"/>
      <c r="J14" s="1759"/>
      <c r="K14" s="1759"/>
      <c r="L14" s="1759"/>
      <c r="M14" s="949"/>
      <c r="N14" s="949"/>
      <c r="O14" s="949"/>
      <c r="P14" s="949"/>
      <c r="Q14" s="949"/>
      <c r="R14" s="949"/>
      <c r="S14" s="949"/>
      <c r="T14" s="949"/>
    </row>
    <row r="15" spans="1:22" ht="23.25" customHeight="1">
      <c r="A15" s="947" t="s">
        <v>1523</v>
      </c>
      <c r="B15" s="948" t="s">
        <v>322</v>
      </c>
      <c r="C15" s="949"/>
    </row>
    <row r="16" spans="1:22" ht="23.25" customHeight="1">
      <c r="A16" s="947"/>
      <c r="B16" s="948"/>
      <c r="C16" s="1303"/>
      <c r="D16" s="1755" t="s">
        <v>526</v>
      </c>
      <c r="E16" s="1755"/>
      <c r="F16" s="1756"/>
      <c r="G16" s="1756"/>
      <c r="H16" s="1756"/>
      <c r="I16" s="1756"/>
      <c r="J16" s="1756"/>
      <c r="K16" s="1756"/>
      <c r="L16" s="1756"/>
      <c r="M16" s="1757"/>
      <c r="N16" s="1757"/>
      <c r="O16" s="1755"/>
      <c r="P16" s="1755"/>
      <c r="Q16" s="1755"/>
      <c r="R16" s="1755"/>
      <c r="S16" s="1755"/>
      <c r="T16" s="1755"/>
    </row>
    <row r="17" spans="1:21" ht="23.25" customHeight="1">
      <c r="A17" s="947"/>
      <c r="B17" s="948"/>
      <c r="C17" s="1304" t="s">
        <v>1722</v>
      </c>
      <c r="D17" s="1305" t="s">
        <v>1524</v>
      </c>
      <c r="E17" s="1305"/>
      <c r="F17" s="1765" t="str">
        <f>入力シート!D19</f>
        <v>福岡　次郎</v>
      </c>
      <c r="G17" s="1765"/>
      <c r="H17" s="1765"/>
      <c r="I17" s="1765"/>
      <c r="J17" s="1765"/>
      <c r="K17" s="1765"/>
      <c r="L17" s="1765"/>
      <c r="M17" s="1306" t="s">
        <v>590</v>
      </c>
      <c r="N17" s="1306"/>
      <c r="O17" s="1744" t="str">
        <f>入力シート!D20</f>
        <v>000-1111-2222</v>
      </c>
      <c r="P17" s="1744"/>
      <c r="Q17" s="1744"/>
      <c r="R17" s="1305"/>
      <c r="S17" s="1305"/>
      <c r="T17" s="1305"/>
    </row>
    <row r="18" spans="1:21" ht="23.25" customHeight="1">
      <c r="A18" s="947"/>
      <c r="B18" s="948"/>
      <c r="C18" s="1303"/>
      <c r="D18" s="1305" t="s">
        <v>526</v>
      </c>
      <c r="E18" s="1305"/>
      <c r="F18" s="1756"/>
      <c r="G18" s="1756"/>
      <c r="H18" s="1756"/>
      <c r="I18" s="1756"/>
      <c r="J18" s="1756"/>
      <c r="K18" s="1756"/>
      <c r="L18" s="1756"/>
      <c r="M18" s="1306"/>
      <c r="N18" s="1306"/>
      <c r="O18" s="1305"/>
      <c r="P18" s="1305"/>
      <c r="Q18" s="1305"/>
      <c r="R18" s="1305"/>
      <c r="S18" s="1305"/>
      <c r="T18" s="1305"/>
    </row>
    <row r="19" spans="1:21" ht="23.25" customHeight="1">
      <c r="A19" s="947"/>
      <c r="B19" s="948"/>
      <c r="C19" s="1304" t="s">
        <v>1723</v>
      </c>
      <c r="D19" s="1305" t="s">
        <v>518</v>
      </c>
      <c r="E19" s="1305"/>
      <c r="F19" s="1765" t="str">
        <f>入力シート!D28</f>
        <v>福岡　四郎</v>
      </c>
      <c r="G19" s="1765"/>
      <c r="H19" s="1765"/>
      <c r="I19" s="1765"/>
      <c r="J19" s="1765"/>
      <c r="K19" s="1765"/>
      <c r="L19" s="1765"/>
      <c r="M19" s="1306" t="s">
        <v>590</v>
      </c>
      <c r="N19" s="1306"/>
      <c r="O19" s="1744" t="str">
        <f>入力シート!D29</f>
        <v>222-3333-5555</v>
      </c>
      <c r="P19" s="1744"/>
      <c r="Q19" s="1744"/>
      <c r="R19" s="1305"/>
      <c r="S19" s="1305"/>
      <c r="T19" s="1305"/>
    </row>
    <row r="20" spans="1:21" ht="23.25" customHeight="1">
      <c r="A20" s="947" t="s">
        <v>1525</v>
      </c>
      <c r="B20" s="1307" t="s">
        <v>1726</v>
      </c>
      <c r="C20" s="949"/>
    </row>
    <row r="21" spans="1:21" ht="23.25" customHeight="1">
      <c r="A21" s="1745"/>
      <c r="B21" s="1745"/>
      <c r="C21" s="1303"/>
      <c r="D21" s="1755" t="s">
        <v>526</v>
      </c>
      <c r="E21" s="1755"/>
      <c r="F21" s="1756"/>
      <c r="G21" s="1756"/>
      <c r="H21" s="1756"/>
      <c r="I21" s="1756"/>
      <c r="J21" s="1756"/>
      <c r="K21" s="1756"/>
      <c r="L21" s="1756"/>
      <c r="M21" s="1757"/>
      <c r="N21" s="1757"/>
      <c r="O21" s="1305"/>
      <c r="P21" s="1305"/>
      <c r="Q21" s="1305"/>
      <c r="R21" s="1305"/>
      <c r="S21" s="1305"/>
      <c r="T21" s="1305"/>
    </row>
    <row r="22" spans="1:21" ht="23.25" customHeight="1">
      <c r="A22" s="949"/>
      <c r="C22" s="1304" t="s">
        <v>1722</v>
      </c>
      <c r="D22" s="1305" t="s">
        <v>1526</v>
      </c>
      <c r="E22" s="1305"/>
      <c r="F22" s="1765" t="str">
        <f>入力シート!D22</f>
        <v>福岡　三郎</v>
      </c>
      <c r="G22" s="1765"/>
      <c r="H22" s="1765"/>
      <c r="I22" s="1765"/>
      <c r="J22" s="1765"/>
      <c r="K22" s="1765"/>
      <c r="L22" s="1765"/>
      <c r="M22" s="1306" t="s">
        <v>590</v>
      </c>
      <c r="N22" s="1306"/>
      <c r="O22" s="1305" t="str">
        <f>入力シート!D23</f>
        <v>111-2222-3333</v>
      </c>
      <c r="P22" s="1305"/>
      <c r="Q22" s="1305"/>
      <c r="R22" s="1305"/>
      <c r="S22" s="1305"/>
      <c r="T22" s="1305"/>
    </row>
    <row r="23" spans="1:21" ht="23.25" customHeight="1">
      <c r="A23" s="947"/>
      <c r="B23" s="948"/>
      <c r="C23" s="949"/>
      <c r="D23" s="1305" t="str">
        <f>"("&amp;入力シート!D25&amp;"   "&amp;入力シート!D26&amp;")"</f>
        <v>(監理技術者資格者証   第１２３４５６７８号)</v>
      </c>
      <c r="E23" s="1305"/>
      <c r="F23" s="1305"/>
      <c r="G23" s="1305"/>
      <c r="H23" s="1305"/>
      <c r="I23" s="1305"/>
      <c r="J23" s="1305"/>
      <c r="K23" s="1305"/>
      <c r="L23" s="1305"/>
      <c r="M23" s="1306"/>
      <c r="N23" s="1306"/>
      <c r="O23" s="1306"/>
      <c r="P23" s="1306"/>
      <c r="Q23" s="1306"/>
      <c r="R23" s="1306"/>
      <c r="S23" s="1306"/>
      <c r="T23" s="1306"/>
    </row>
    <row r="24" spans="1:21" ht="23.25" customHeight="1">
      <c r="A24" s="947"/>
      <c r="B24" s="948"/>
      <c r="C24" s="1303"/>
      <c r="D24" s="1305" t="s">
        <v>526</v>
      </c>
      <c r="E24" s="1305"/>
      <c r="F24" s="1756"/>
      <c r="G24" s="1756"/>
      <c r="H24" s="1756"/>
      <c r="I24" s="1756"/>
      <c r="J24" s="1756"/>
      <c r="K24" s="1756"/>
      <c r="L24" s="1756"/>
      <c r="M24" s="1306"/>
      <c r="N24" s="1306"/>
      <c r="O24" s="1305"/>
      <c r="P24" s="1305"/>
      <c r="Q24" s="1305"/>
      <c r="R24" s="1305"/>
      <c r="S24" s="1305"/>
      <c r="T24" s="1305"/>
    </row>
    <row r="25" spans="1:21" ht="23.25" customHeight="1">
      <c r="A25" s="949"/>
      <c r="C25" s="1304" t="s">
        <v>1723</v>
      </c>
      <c r="D25" s="1305" t="s">
        <v>1527</v>
      </c>
      <c r="E25" s="1305"/>
      <c r="F25" s="1765" t="str">
        <f>入力シート!D31</f>
        <v>福岡　五郎</v>
      </c>
      <c r="G25" s="1765"/>
      <c r="H25" s="1765"/>
      <c r="I25" s="1765"/>
      <c r="J25" s="1765"/>
      <c r="K25" s="1765"/>
      <c r="L25" s="1765"/>
      <c r="M25" s="1306" t="s">
        <v>590</v>
      </c>
      <c r="N25" s="1306"/>
      <c r="O25" s="1305" t="str">
        <f>入力シート!D32</f>
        <v>333-5555-7777</v>
      </c>
      <c r="P25" s="1305"/>
      <c r="Q25" s="1305"/>
      <c r="R25" s="1305"/>
      <c r="S25" s="1305"/>
      <c r="T25" s="1305"/>
    </row>
    <row r="26" spans="1:21" ht="23.25" customHeight="1">
      <c r="A26" s="1306"/>
      <c r="C26" s="1305"/>
      <c r="D26" s="1305" t="str">
        <f>"("&amp;入力シート!D34&amp;"   "&amp;入力シート!D35&amp;")"</f>
        <v>(監理技術者資格者証   第９８７６５４３２号)</v>
      </c>
      <c r="E26" s="1305"/>
      <c r="F26" s="1305"/>
      <c r="G26" s="1305"/>
      <c r="H26" s="1305"/>
      <c r="I26" s="1305"/>
      <c r="J26" s="1305"/>
      <c r="K26" s="1305"/>
      <c r="L26" s="1305"/>
      <c r="M26" s="1306"/>
      <c r="N26" s="1306"/>
      <c r="O26" s="1306"/>
      <c r="P26" s="1306"/>
      <c r="Q26" s="1306"/>
      <c r="R26" s="1306"/>
      <c r="S26" s="1306"/>
      <c r="T26" s="1306"/>
    </row>
    <row r="27" spans="1:21" ht="23.25" customHeight="1">
      <c r="A27" s="947" t="s">
        <v>1528</v>
      </c>
      <c r="B27" s="948" t="s">
        <v>528</v>
      </c>
      <c r="C27" s="952"/>
      <c r="D27" s="1742">
        <f>入力シート!D12</f>
        <v>123456789</v>
      </c>
      <c r="E27" s="1743"/>
      <c r="F27" s="1743"/>
      <c r="G27" s="1743"/>
      <c r="H27" s="1743"/>
      <c r="I27" s="1743"/>
      <c r="J27" s="949" t="s">
        <v>593</v>
      </c>
      <c r="K27" s="952"/>
      <c r="L27" s="952"/>
      <c r="M27" s="952"/>
      <c r="N27" s="949"/>
      <c r="O27" s="949"/>
      <c r="P27" s="949"/>
      <c r="Q27" s="949"/>
      <c r="R27" s="949"/>
      <c r="S27" s="949"/>
      <c r="T27" s="949"/>
    </row>
    <row r="28" spans="1:21" ht="23.25" customHeight="1">
      <c r="A28" s="947"/>
      <c r="B28" s="948"/>
      <c r="C28" s="952"/>
      <c r="D28" s="954"/>
      <c r="E28" s="955"/>
      <c r="F28" s="955"/>
      <c r="G28" s="955"/>
      <c r="H28" s="955"/>
      <c r="I28" s="955"/>
      <c r="J28" s="949"/>
      <c r="K28" s="952"/>
      <c r="L28" s="952"/>
      <c r="M28" s="952"/>
      <c r="N28" s="949"/>
      <c r="O28" s="949"/>
      <c r="P28" s="949"/>
      <c r="Q28" s="949"/>
      <c r="R28" s="949"/>
      <c r="S28" s="949"/>
      <c r="T28" s="949"/>
    </row>
    <row r="29" spans="1:21" ht="23.25" customHeight="1">
      <c r="A29" s="949"/>
      <c r="B29" s="948"/>
      <c r="C29" s="1744" t="s">
        <v>519</v>
      </c>
      <c r="D29" s="1744"/>
      <c r="E29" s="1744"/>
      <c r="F29" s="1744"/>
      <c r="G29" s="1744"/>
      <c r="H29" s="1744"/>
      <c r="I29" s="1744"/>
      <c r="J29" s="1744"/>
      <c r="K29" s="949"/>
      <c r="L29" s="949"/>
      <c r="M29" s="949"/>
      <c r="N29" s="949"/>
      <c r="O29" s="949"/>
      <c r="P29" s="949"/>
      <c r="Q29" s="949"/>
      <c r="R29" s="949"/>
      <c r="S29" s="949"/>
      <c r="T29" s="949"/>
    </row>
    <row r="30" spans="1:21" ht="23.25" customHeight="1">
      <c r="A30" s="949"/>
      <c r="B30" s="948"/>
      <c r="C30" s="949"/>
      <c r="D30" s="949"/>
      <c r="E30" s="952"/>
      <c r="F30" s="1294" t="s">
        <v>1714</v>
      </c>
      <c r="G30" s="1384"/>
      <c r="H30" s="951" t="s">
        <v>687</v>
      </c>
      <c r="I30" s="1385"/>
      <c r="J30" s="953" t="s">
        <v>544</v>
      </c>
      <c r="K30" s="1385"/>
      <c r="L30" s="953" t="s">
        <v>398</v>
      </c>
      <c r="M30" s="952"/>
      <c r="N30" s="949"/>
      <c r="O30" s="949"/>
      <c r="P30" s="949"/>
      <c r="Q30" s="949"/>
      <c r="R30" s="949"/>
      <c r="S30" s="949"/>
      <c r="T30" s="949"/>
    </row>
    <row r="31" spans="1:21" ht="21.75" customHeight="1">
      <c r="A31" s="949"/>
      <c r="B31" s="948"/>
      <c r="C31" s="949"/>
      <c r="D31" s="949"/>
      <c r="G31" s="1744" t="s">
        <v>1875</v>
      </c>
      <c r="H31" s="1744"/>
      <c r="I31" s="1744"/>
      <c r="J31" s="1744" t="s">
        <v>526</v>
      </c>
      <c r="K31" s="1744"/>
      <c r="L31" s="1745" t="str">
        <f>入力シート!D16</f>
        <v>福岡県大野城市白木原＊丁目＊番地＊号</v>
      </c>
      <c r="M31" s="1745"/>
      <c r="N31" s="1745"/>
      <c r="O31" s="1745"/>
      <c r="P31" s="1745"/>
      <c r="Q31" s="1745"/>
      <c r="R31" s="1745"/>
      <c r="S31" s="1745"/>
      <c r="T31" s="1745"/>
      <c r="U31" s="1745"/>
    </row>
    <row r="32" spans="1:21" ht="21.75" customHeight="1">
      <c r="A32" s="949"/>
      <c r="B32" s="948"/>
      <c r="C32" s="949"/>
      <c r="D32" s="949"/>
      <c r="G32" s="1744"/>
      <c r="H32" s="1744"/>
      <c r="I32" s="1744"/>
      <c r="J32" s="950"/>
      <c r="K32" s="950"/>
      <c r="L32" s="953" t="str">
        <f>入力シート!D14</f>
        <v>株式会社□□製作所</v>
      </c>
      <c r="M32" s="953"/>
      <c r="N32" s="953"/>
      <c r="O32" s="953"/>
      <c r="P32" s="953"/>
      <c r="Q32" s="953"/>
      <c r="R32" s="953"/>
      <c r="S32" s="953"/>
      <c r="T32" s="953"/>
      <c r="U32" s="953"/>
    </row>
    <row r="33" spans="1:22" ht="21.75" customHeight="1">
      <c r="A33" s="949"/>
      <c r="B33" s="948"/>
      <c r="C33" s="949"/>
      <c r="D33" s="949"/>
      <c r="G33" s="1744"/>
      <c r="H33" s="1744"/>
      <c r="I33" s="1744"/>
      <c r="J33" s="1744" t="s">
        <v>1527</v>
      </c>
      <c r="K33" s="1744"/>
      <c r="L33" s="1745" t="str">
        <f>入力シート!D18</f>
        <v>代表取締役　福岡　太郎</v>
      </c>
      <c r="M33" s="1745"/>
      <c r="N33" s="1745"/>
      <c r="O33" s="1745"/>
      <c r="P33" s="1745"/>
      <c r="Q33" s="1745"/>
      <c r="R33" s="1745"/>
      <c r="S33" s="1745"/>
      <c r="T33" s="945"/>
      <c r="U33" s="956"/>
    </row>
    <row r="34" spans="1:22" ht="23.25" customHeight="1">
      <c r="A34" s="949"/>
      <c r="B34" s="948"/>
      <c r="C34" s="949"/>
      <c r="D34" s="949"/>
      <c r="E34" s="950"/>
      <c r="F34" s="950"/>
      <c r="G34" s="950"/>
      <c r="H34" s="950"/>
      <c r="I34" s="950"/>
      <c r="J34" s="950"/>
      <c r="K34" s="950"/>
      <c r="L34" s="950"/>
      <c r="M34" s="950"/>
      <c r="N34" s="950"/>
      <c r="O34" s="950"/>
      <c r="P34" s="950"/>
      <c r="Q34" s="950"/>
      <c r="S34" s="957"/>
      <c r="T34" s="949"/>
    </row>
    <row r="35" spans="1:22" ht="18.75" customHeight="1" thickBot="1">
      <c r="A35" s="1386"/>
      <c r="B35" s="1387"/>
      <c r="C35" s="1388" t="s">
        <v>1696</v>
      </c>
      <c r="D35" s="1389"/>
      <c r="E35" s="1389"/>
      <c r="F35" s="1389"/>
      <c r="G35" s="1390"/>
      <c r="H35" s="1388"/>
      <c r="I35" s="1391"/>
      <c r="J35" s="1391"/>
      <c r="K35" s="1391"/>
      <c r="L35" s="1388" t="s">
        <v>1691</v>
      </c>
      <c r="M35" s="1392"/>
      <c r="N35" s="1386"/>
      <c r="O35" s="1386"/>
      <c r="P35" s="1386"/>
      <c r="Q35" s="1386"/>
      <c r="R35" s="1392"/>
      <c r="S35" s="1386"/>
      <c r="T35" s="1388"/>
      <c r="U35" s="1392"/>
      <c r="V35" s="1392"/>
    </row>
    <row r="36" spans="1:22" ht="21.75" customHeight="1">
      <c r="A36" s="1746"/>
      <c r="B36" s="1747"/>
      <c r="C36" s="1370" t="s">
        <v>1529</v>
      </c>
      <c r="D36" s="1370" t="s">
        <v>1077</v>
      </c>
      <c r="E36" s="1370" t="s">
        <v>1530</v>
      </c>
      <c r="F36" s="1370" t="s">
        <v>534</v>
      </c>
      <c r="G36" s="1370" t="s">
        <v>535</v>
      </c>
      <c r="H36" s="1370" t="s">
        <v>536</v>
      </c>
      <c r="I36" s="1370" t="s">
        <v>537</v>
      </c>
      <c r="J36" s="1370" t="s">
        <v>538</v>
      </c>
      <c r="K36" s="1370" t="s">
        <v>539</v>
      </c>
      <c r="L36" s="1370" t="s">
        <v>540</v>
      </c>
      <c r="M36" s="1370" t="s">
        <v>541</v>
      </c>
      <c r="N36" s="1370" t="s">
        <v>530</v>
      </c>
      <c r="O36" s="1370" t="s">
        <v>531</v>
      </c>
      <c r="P36" s="1370" t="s">
        <v>532</v>
      </c>
      <c r="Q36" s="1370" t="s">
        <v>533</v>
      </c>
      <c r="R36" s="1370" t="s">
        <v>534</v>
      </c>
      <c r="S36" s="1370" t="s">
        <v>535</v>
      </c>
      <c r="T36" s="1370" t="s">
        <v>536</v>
      </c>
      <c r="U36" s="1370" t="s">
        <v>537</v>
      </c>
      <c r="V36" s="1371" t="s">
        <v>1078</v>
      </c>
    </row>
    <row r="37" spans="1:22" ht="21.75" customHeight="1">
      <c r="A37" s="1748" t="s">
        <v>542</v>
      </c>
      <c r="B37" s="1749"/>
      <c r="C37" s="1372"/>
      <c r="D37" s="1372"/>
      <c r="E37" s="1372"/>
      <c r="F37" s="1372"/>
      <c r="G37" s="1372"/>
      <c r="H37" s="1372"/>
      <c r="I37" s="1372"/>
      <c r="J37" s="1372"/>
      <c r="K37" s="1372"/>
      <c r="L37" s="1372"/>
      <c r="M37" s="1372"/>
      <c r="N37" s="1372"/>
      <c r="O37" s="1372"/>
      <c r="P37" s="1372"/>
      <c r="Q37" s="1372"/>
      <c r="R37" s="1372"/>
      <c r="S37" s="1372"/>
      <c r="T37" s="1372"/>
      <c r="U37" s="1372"/>
      <c r="V37" s="1373"/>
    </row>
    <row r="38" spans="1:22" ht="16.5" customHeight="1">
      <c r="A38" s="1750" t="s">
        <v>529</v>
      </c>
      <c r="B38" s="1751"/>
      <c r="C38" s="1751"/>
      <c r="D38" s="1751"/>
      <c r="E38" s="1751"/>
      <c r="F38" s="1751"/>
      <c r="G38" s="1751"/>
      <c r="H38" s="1751"/>
      <c r="I38" s="1751"/>
      <c r="J38" s="1751"/>
      <c r="K38" s="1751"/>
      <c r="L38" s="1751"/>
      <c r="M38" s="1751"/>
      <c r="N38" s="1751"/>
      <c r="O38" s="1751"/>
      <c r="P38" s="1751"/>
      <c r="Q38" s="1751"/>
      <c r="R38" s="1751"/>
      <c r="S38" s="1751"/>
      <c r="T38" s="1751"/>
      <c r="U38" s="1751"/>
      <c r="V38" s="1752"/>
    </row>
    <row r="39" spans="1:22" ht="16.5" customHeight="1">
      <c r="A39" s="1753"/>
      <c r="B39" s="1754"/>
      <c r="C39" s="1374"/>
      <c r="D39" s="1375"/>
      <c r="E39" s="1375"/>
      <c r="F39" s="1375"/>
      <c r="G39" s="1375"/>
      <c r="H39" s="1375"/>
      <c r="I39" s="1375"/>
      <c r="J39" s="1375"/>
      <c r="K39" s="1375"/>
      <c r="L39" s="1375"/>
      <c r="M39" s="1375"/>
      <c r="N39" s="1375"/>
      <c r="O39" s="1375"/>
      <c r="P39" s="1376"/>
      <c r="Q39" s="1376"/>
      <c r="R39" s="1376"/>
      <c r="S39" s="1376"/>
      <c r="T39" s="1376"/>
      <c r="U39" s="1376"/>
      <c r="V39" s="1377"/>
    </row>
    <row r="40" spans="1:22">
      <c r="A40" s="1739"/>
      <c r="B40" s="1740"/>
      <c r="C40" s="1378"/>
      <c r="D40" s="1376"/>
      <c r="E40" s="1376"/>
      <c r="F40" s="1376"/>
      <c r="G40" s="1376"/>
      <c r="H40" s="1376"/>
      <c r="I40" s="1376"/>
      <c r="J40" s="1376"/>
      <c r="K40" s="1376"/>
      <c r="L40" s="1376"/>
      <c r="M40" s="1376"/>
      <c r="N40" s="1376"/>
      <c r="O40" s="1376"/>
      <c r="P40" s="1376"/>
      <c r="Q40" s="1376"/>
      <c r="R40" s="1376"/>
      <c r="S40" s="1376"/>
      <c r="T40" s="1376"/>
      <c r="U40" s="1376"/>
      <c r="V40" s="1377"/>
    </row>
    <row r="41" spans="1:22">
      <c r="A41" s="1739"/>
      <c r="B41" s="1740"/>
      <c r="C41" s="1378"/>
      <c r="D41" s="1376"/>
      <c r="E41" s="1376"/>
      <c r="F41" s="1376"/>
      <c r="G41" s="1376"/>
      <c r="H41" s="1376"/>
      <c r="I41" s="1376"/>
      <c r="J41" s="1376"/>
      <c r="K41" s="1376"/>
      <c r="L41" s="1376"/>
      <c r="M41" s="1376"/>
      <c r="N41" s="1376"/>
      <c r="O41" s="1376"/>
      <c r="P41" s="1376"/>
      <c r="Q41" s="1376"/>
      <c r="R41" s="1376"/>
      <c r="S41" s="1376"/>
      <c r="T41" s="1376"/>
      <c r="U41" s="1376"/>
      <c r="V41" s="1377"/>
    </row>
    <row r="42" spans="1:22">
      <c r="A42" s="1739"/>
      <c r="B42" s="1740"/>
      <c r="C42" s="1378"/>
      <c r="D42" s="1376"/>
      <c r="E42" s="1376"/>
      <c r="F42" s="1376"/>
      <c r="G42" s="1376"/>
      <c r="H42" s="1376"/>
      <c r="I42" s="1376"/>
      <c r="J42" s="1376"/>
      <c r="K42" s="1376"/>
      <c r="L42" s="1376"/>
      <c r="M42" s="1376"/>
      <c r="N42" s="1376"/>
      <c r="O42" s="1376"/>
      <c r="P42" s="1376"/>
      <c r="Q42" s="1376"/>
      <c r="R42" s="1376"/>
      <c r="S42" s="1376"/>
      <c r="T42" s="1376"/>
      <c r="U42" s="1376"/>
      <c r="V42" s="1377"/>
    </row>
    <row r="43" spans="1:22">
      <c r="A43" s="1735"/>
      <c r="B43" s="1736"/>
      <c r="C43" s="1379"/>
      <c r="D43" s="1380"/>
      <c r="E43" s="1380"/>
      <c r="F43" s="1380"/>
      <c r="G43" s="1380"/>
      <c r="H43" s="1380"/>
      <c r="I43" s="1380"/>
      <c r="J43" s="1380"/>
      <c r="K43" s="1380"/>
      <c r="L43" s="1380"/>
      <c r="M43" s="1380"/>
      <c r="N43" s="1380"/>
      <c r="O43" s="1380"/>
      <c r="P43" s="1380"/>
      <c r="Q43" s="1380"/>
      <c r="R43" s="1380"/>
      <c r="S43" s="1380"/>
      <c r="T43" s="1380"/>
      <c r="U43" s="1380"/>
      <c r="V43" s="1377"/>
    </row>
    <row r="44" spans="1:22">
      <c r="A44" s="1735"/>
      <c r="B44" s="1736"/>
      <c r="C44" s="1379"/>
      <c r="D44" s="1380"/>
      <c r="E44" s="1380"/>
      <c r="F44" s="1380"/>
      <c r="G44" s="1380"/>
      <c r="H44" s="1380"/>
      <c r="I44" s="1380"/>
      <c r="J44" s="1380"/>
      <c r="K44" s="1380"/>
      <c r="L44" s="1380"/>
      <c r="M44" s="1380"/>
      <c r="N44" s="1380"/>
      <c r="O44" s="1380"/>
      <c r="P44" s="1380"/>
      <c r="Q44" s="1380"/>
      <c r="R44" s="1380"/>
      <c r="S44" s="1380"/>
      <c r="T44" s="1380"/>
      <c r="U44" s="1380"/>
      <c r="V44" s="1377"/>
    </row>
    <row r="45" spans="1:22">
      <c r="A45" s="1735"/>
      <c r="B45" s="1736"/>
      <c r="C45" s="1379"/>
      <c r="D45" s="1380"/>
      <c r="E45" s="1380"/>
      <c r="F45" s="1380"/>
      <c r="G45" s="1380"/>
      <c r="H45" s="1380"/>
      <c r="I45" s="1380"/>
      <c r="J45" s="1380"/>
      <c r="K45" s="1380"/>
      <c r="L45" s="1380"/>
      <c r="M45" s="1380"/>
      <c r="N45" s="1380"/>
      <c r="O45" s="1380"/>
      <c r="P45" s="1380"/>
      <c r="Q45" s="1380"/>
      <c r="R45" s="1380"/>
      <c r="S45" s="1380"/>
      <c r="T45" s="1380"/>
      <c r="U45" s="1380"/>
      <c r="V45" s="1377"/>
    </row>
    <row r="46" spans="1:22">
      <c r="A46" s="1735"/>
      <c r="B46" s="1736"/>
      <c r="C46" s="1379"/>
      <c r="D46" s="1380"/>
      <c r="E46" s="1380"/>
      <c r="F46" s="1380"/>
      <c r="G46" s="1380"/>
      <c r="H46" s="1380"/>
      <c r="I46" s="1380"/>
      <c r="J46" s="1380"/>
      <c r="K46" s="1380"/>
      <c r="L46" s="1380"/>
      <c r="M46" s="1380"/>
      <c r="N46" s="1380"/>
      <c r="O46" s="1380"/>
      <c r="P46" s="1380"/>
      <c r="Q46" s="1380"/>
      <c r="R46" s="1380"/>
      <c r="S46" s="1380"/>
      <c r="T46" s="1380"/>
      <c r="U46" s="1380"/>
      <c r="V46" s="1377"/>
    </row>
    <row r="47" spans="1:22" ht="14.25" thickBot="1">
      <c r="A47" s="1737"/>
      <c r="B47" s="1738"/>
      <c r="C47" s="1381"/>
      <c r="D47" s="1382"/>
      <c r="E47" s="1382"/>
      <c r="F47" s="1382"/>
      <c r="G47" s="1382"/>
      <c r="H47" s="1382"/>
      <c r="I47" s="1382"/>
      <c r="J47" s="1382"/>
      <c r="K47" s="1382"/>
      <c r="L47" s="1382"/>
      <c r="M47" s="1382"/>
      <c r="N47" s="1382"/>
      <c r="O47" s="1382"/>
      <c r="P47" s="1382"/>
      <c r="Q47" s="1382"/>
      <c r="R47" s="1382"/>
      <c r="S47" s="1382"/>
      <c r="T47" s="1382"/>
      <c r="U47" s="1382"/>
      <c r="V47" s="1383"/>
    </row>
  </sheetData>
  <mergeCells count="59">
    <mergeCell ref="E10:F10"/>
    <mergeCell ref="J10:L10"/>
    <mergeCell ref="E11:F11"/>
    <mergeCell ref="D12:P12"/>
    <mergeCell ref="D13:E13"/>
    <mergeCell ref="F13:L13"/>
    <mergeCell ref="N10:U10"/>
    <mergeCell ref="D14:E14"/>
    <mergeCell ref="F14:L14"/>
    <mergeCell ref="F25:L25"/>
    <mergeCell ref="A21:B21"/>
    <mergeCell ref="M21:N21"/>
    <mergeCell ref="F21:L21"/>
    <mergeCell ref="D21:E21"/>
    <mergeCell ref="F22:L22"/>
    <mergeCell ref="F24:L24"/>
    <mergeCell ref="F16:L16"/>
    <mergeCell ref="M16:N16"/>
    <mergeCell ref="J1:K1"/>
    <mergeCell ref="L1:M1"/>
    <mergeCell ref="N1:O1"/>
    <mergeCell ref="P1:Q1"/>
    <mergeCell ref="R1:S1"/>
    <mergeCell ref="U3:V5"/>
    <mergeCell ref="U2:V2"/>
    <mergeCell ref="M2:N2"/>
    <mergeCell ref="O2:P2"/>
    <mergeCell ref="Q2:R2"/>
    <mergeCell ref="S2:T2"/>
    <mergeCell ref="M3:N5"/>
    <mergeCell ref="O3:P5"/>
    <mergeCell ref="Q3:R5"/>
    <mergeCell ref="S3:T5"/>
    <mergeCell ref="O16:T16"/>
    <mergeCell ref="D16:E16"/>
    <mergeCell ref="O19:Q19"/>
    <mergeCell ref="O17:Q17"/>
    <mergeCell ref="F19:L19"/>
    <mergeCell ref="F17:L17"/>
    <mergeCell ref="F18:L18"/>
    <mergeCell ref="D27:I27"/>
    <mergeCell ref="C29:J29"/>
    <mergeCell ref="G31:I33"/>
    <mergeCell ref="J31:K31"/>
    <mergeCell ref="L31:U31"/>
    <mergeCell ref="J33:K33"/>
    <mergeCell ref="L33:S33"/>
    <mergeCell ref="A47:B47"/>
    <mergeCell ref="A36:B36"/>
    <mergeCell ref="A37:B37"/>
    <mergeCell ref="A38:V38"/>
    <mergeCell ref="A39:B39"/>
    <mergeCell ref="A40:B40"/>
    <mergeCell ref="A41:B41"/>
    <mergeCell ref="A42:B42"/>
    <mergeCell ref="A43:B43"/>
    <mergeCell ref="A44:B44"/>
    <mergeCell ref="A45:B45"/>
    <mergeCell ref="A46:B46"/>
  </mergeCells>
  <phoneticPr fontId="13"/>
  <printOptions horizontalCentered="1" verticalCentered="1"/>
  <pageMargins left="0.82677165354330717" right="0.74803149606299213" top="0.39370078740157483" bottom="0.55118110236220474" header="0.15748031496062992" footer="0"/>
  <pageSetup paperSize="9" scale="85" orientation="portrait" blackAndWhite="1"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32"/>
  <sheetViews>
    <sheetView showGridLines="0" view="pageBreakPreview" zoomScale="85" zoomScaleNormal="100" zoomScaleSheetLayoutView="85" workbookViewId="0">
      <selection activeCell="T5" sqref="T5"/>
    </sheetView>
  </sheetViews>
  <sheetFormatPr defaultColWidth="3.125" defaultRowHeight="14.25"/>
  <cols>
    <col min="1" max="1" width="2.625" style="555" customWidth="1"/>
    <col min="2" max="3" width="6.625" style="555" customWidth="1"/>
    <col min="4" max="4" width="2.5" style="555" bestFit="1" customWidth="1"/>
    <col min="5" max="6" width="6.625" style="555" customWidth="1"/>
    <col min="7" max="13" width="7.625" style="555" customWidth="1"/>
    <col min="14" max="14" width="2.625" style="555" customWidth="1"/>
    <col min="15" max="20" width="3.125" style="555"/>
    <col min="21" max="21" width="7.5" style="555" customWidth="1"/>
    <col min="22" max="22" width="10.375" style="555" customWidth="1"/>
    <col min="23" max="23" width="10.75" style="555" customWidth="1"/>
    <col min="24" max="16384" width="3.125" style="555"/>
  </cols>
  <sheetData>
    <row r="1" spans="2:23" ht="18.75" customHeight="1">
      <c r="J1" s="1767" t="s">
        <v>1084</v>
      </c>
      <c r="K1" s="1767"/>
      <c r="L1" s="1767"/>
      <c r="M1" s="1767"/>
      <c r="N1" s="1767"/>
    </row>
    <row r="2" spans="2:23" ht="22.5" customHeight="1"/>
    <row r="3" spans="2:23" ht="17.25" customHeight="1">
      <c r="B3" s="1263"/>
      <c r="C3" s="1263"/>
      <c r="D3" s="1263"/>
      <c r="E3" s="1263"/>
      <c r="F3" s="1263"/>
      <c r="G3" s="1263"/>
      <c r="H3" s="1263"/>
      <c r="I3" s="1263"/>
      <c r="J3" s="1263"/>
      <c r="K3" s="1772" t="s">
        <v>1150</v>
      </c>
      <c r="L3" s="1772"/>
      <c r="M3" s="1772"/>
      <c r="N3" s="1772"/>
    </row>
    <row r="4" spans="2:23" ht="11.25" customHeight="1">
      <c r="B4" s="556"/>
      <c r="C4" s="556"/>
      <c r="D4" s="556"/>
      <c r="E4" s="556"/>
      <c r="F4" s="556"/>
      <c r="G4" s="556"/>
      <c r="H4" s="556"/>
      <c r="I4" s="556"/>
      <c r="J4" s="556"/>
      <c r="K4" s="556"/>
      <c r="L4" s="556"/>
      <c r="M4" s="556"/>
      <c r="N4" s="556"/>
    </row>
    <row r="5" spans="2:23" s="557" customFormat="1" ht="17.25" customHeight="1">
      <c r="B5" s="557" t="s">
        <v>1085</v>
      </c>
    </row>
    <row r="6" spans="2:23" s="557" customFormat="1" ht="17.25" customHeight="1">
      <c r="B6" s="1768" t="s">
        <v>1115</v>
      </c>
      <c r="C6" s="1768"/>
      <c r="D6" s="1768"/>
      <c r="E6" s="1768"/>
      <c r="F6" s="1768"/>
      <c r="G6" s="1768"/>
      <c r="H6" s="1768"/>
      <c r="I6" s="1768"/>
      <c r="J6" s="1768"/>
      <c r="K6" s="1768"/>
      <c r="L6" s="1768"/>
      <c r="M6" s="1768"/>
      <c r="N6" s="1768"/>
    </row>
    <row r="7" spans="2:23" s="557" customFormat="1" ht="9" customHeight="1">
      <c r="B7" s="558"/>
      <c r="C7" s="558"/>
      <c r="D7" s="558"/>
      <c r="E7" s="558"/>
      <c r="F7" s="558"/>
      <c r="G7" s="558"/>
      <c r="H7" s="558"/>
      <c r="I7" s="558"/>
      <c r="J7" s="558"/>
      <c r="K7" s="558"/>
      <c r="L7" s="558"/>
      <c r="M7" s="558"/>
      <c r="N7" s="558"/>
    </row>
    <row r="8" spans="2:23" s="557" customFormat="1" ht="17.25" customHeight="1">
      <c r="I8" s="557" t="s">
        <v>1086</v>
      </c>
    </row>
    <row r="9" spans="2:23" s="557" customFormat="1" ht="17.25" customHeight="1">
      <c r="I9" s="1769" t="s">
        <v>1112</v>
      </c>
      <c r="J9" s="1769"/>
      <c r="K9" s="1770" t="str">
        <f>入力シート!D16</f>
        <v>福岡県大野城市白木原＊丁目＊番地＊号</v>
      </c>
      <c r="L9" s="1770"/>
      <c r="M9" s="1770"/>
      <c r="N9" s="566"/>
    </row>
    <row r="10" spans="2:23" s="557" customFormat="1" ht="17.25" customHeight="1">
      <c r="I10" s="1769"/>
      <c r="J10" s="1769"/>
      <c r="K10" s="1770"/>
      <c r="L10" s="1770"/>
      <c r="M10" s="1770"/>
      <c r="N10" s="566"/>
    </row>
    <row r="11" spans="2:23" s="557" customFormat="1" ht="17.25" customHeight="1">
      <c r="I11" s="1771" t="s">
        <v>1111</v>
      </c>
      <c r="J11" s="1771"/>
      <c r="K11" s="1771" t="str">
        <f>入力シート!D14</f>
        <v>株式会社□□製作所</v>
      </c>
      <c r="L11" s="1771"/>
      <c r="M11" s="1771"/>
      <c r="N11" s="566"/>
      <c r="U11" s="929"/>
      <c r="V11" s="929"/>
      <c r="W11" s="929"/>
    </row>
    <row r="12" spans="2:23" s="557" customFormat="1" ht="17.25" customHeight="1">
      <c r="I12" s="1771" t="s">
        <v>1110</v>
      </c>
      <c r="J12" s="1771"/>
      <c r="K12" s="1771" t="str">
        <f>入力シート!D18</f>
        <v>代表取締役　福岡　太郎</v>
      </c>
      <c r="L12" s="1771"/>
      <c r="M12" s="1771"/>
      <c r="N12" s="567"/>
      <c r="U12" s="929"/>
      <c r="V12" s="929"/>
      <c r="W12" s="929"/>
    </row>
    <row r="13" spans="2:23" s="557" customFormat="1" ht="38.25" customHeight="1">
      <c r="I13" s="1768"/>
      <c r="J13" s="1768"/>
      <c r="K13" s="1768"/>
      <c r="L13" s="1768"/>
      <c r="M13" s="1768"/>
      <c r="N13" s="1768"/>
      <c r="U13" s="929"/>
      <c r="V13" s="929"/>
      <c r="W13" s="929"/>
    </row>
    <row r="14" spans="2:23" ht="28.5" customHeight="1">
      <c r="B14" s="1791" t="s">
        <v>1087</v>
      </c>
      <c r="C14" s="1792"/>
      <c r="D14" s="1792"/>
      <c r="E14" s="1792"/>
      <c r="F14" s="1792"/>
      <c r="G14" s="1792"/>
      <c r="H14" s="1792"/>
      <c r="I14" s="1792"/>
      <c r="J14" s="1792"/>
      <c r="K14" s="1792"/>
      <c r="L14" s="1792"/>
      <c r="M14" s="1792"/>
      <c r="N14" s="1792"/>
    </row>
    <row r="16" spans="2:23" ht="20.25" customHeight="1">
      <c r="B16" s="1790" t="s">
        <v>1088</v>
      </c>
      <c r="C16" s="1790"/>
      <c r="D16" s="559" t="s">
        <v>1089</v>
      </c>
      <c r="E16" s="1793" t="str">
        <f>入力シート!D6</f>
        <v>○○流域下水道事業</v>
      </c>
      <c r="F16" s="1793"/>
      <c r="G16" s="1793"/>
      <c r="H16" s="1793"/>
      <c r="I16" s="1793"/>
      <c r="J16" s="1793"/>
      <c r="K16" s="1793"/>
      <c r="L16" s="1793"/>
      <c r="M16" s="1793"/>
      <c r="N16" s="1793"/>
    </row>
    <row r="17" spans="2:14" ht="20.25" customHeight="1">
      <c r="B17" s="563"/>
      <c r="C17" s="563"/>
      <c r="D17" s="559"/>
      <c r="E17" s="563" t="str">
        <f>入力シート!D7</f>
        <v>☆☆機械設備工事</v>
      </c>
      <c r="F17" s="563"/>
      <c r="G17" s="563"/>
      <c r="H17" s="563"/>
      <c r="I17" s="563"/>
      <c r="J17" s="563"/>
      <c r="K17" s="563"/>
      <c r="L17" s="563"/>
      <c r="M17" s="563"/>
      <c r="N17" s="563"/>
    </row>
    <row r="18" spans="2:14" ht="20.25" customHeight="1">
      <c r="B18" s="1790" t="s">
        <v>1090</v>
      </c>
      <c r="C18" s="1790"/>
      <c r="D18" s="559" t="s">
        <v>1089</v>
      </c>
      <c r="E18" s="1786">
        <f>入力シート!D13</f>
        <v>45017</v>
      </c>
      <c r="F18" s="1786"/>
      <c r="G18" s="1786"/>
      <c r="H18" s="559"/>
      <c r="I18" s="559"/>
      <c r="J18" s="559"/>
      <c r="K18" s="559"/>
      <c r="L18" s="559"/>
      <c r="M18" s="559"/>
      <c r="N18" s="559"/>
    </row>
    <row r="19" spans="2:14" ht="20.25" customHeight="1">
      <c r="B19" s="1790" t="s">
        <v>1091</v>
      </c>
      <c r="C19" s="1790"/>
      <c r="D19" s="559" t="s">
        <v>1092</v>
      </c>
      <c r="E19" s="1786">
        <f>入力シート!D9</f>
        <v>45018</v>
      </c>
      <c r="F19" s="1786"/>
      <c r="G19" s="1786"/>
      <c r="H19" s="565" t="s">
        <v>340</v>
      </c>
      <c r="I19" s="1786">
        <f>入力シート!D10</f>
        <v>45731</v>
      </c>
      <c r="J19" s="1786"/>
      <c r="K19" s="1786"/>
      <c r="L19" s="565" t="s">
        <v>341</v>
      </c>
      <c r="M19" s="559"/>
      <c r="N19" s="559"/>
    </row>
    <row r="20" spans="2:14" ht="20.25" customHeight="1">
      <c r="B20" s="563"/>
      <c r="C20" s="563"/>
      <c r="D20" s="559"/>
      <c r="F20" s="564"/>
      <c r="G20" s="564"/>
      <c r="H20" s="564"/>
      <c r="I20" s="564"/>
      <c r="J20" s="564"/>
      <c r="K20" s="564"/>
      <c r="M20" s="559"/>
      <c r="N20" s="559"/>
    </row>
    <row r="22" spans="2:14" ht="43.5" customHeight="1">
      <c r="B22" s="1787"/>
      <c r="C22" s="1788"/>
      <c r="D22" s="1788"/>
      <c r="E22" s="1788"/>
      <c r="F22" s="1788"/>
      <c r="G22" s="1789"/>
      <c r="H22" s="1788" t="s">
        <v>1093</v>
      </c>
      <c r="I22" s="1788"/>
      <c r="J22" s="1788"/>
      <c r="K22" s="1788"/>
      <c r="L22" s="1788"/>
      <c r="M22" s="1789"/>
    </row>
    <row r="23" spans="2:14" ht="30" customHeight="1">
      <c r="B23" s="560" t="s">
        <v>1094</v>
      </c>
      <c r="C23" s="1773" t="s">
        <v>1095</v>
      </c>
      <c r="D23" s="1773"/>
      <c r="E23" s="1773"/>
      <c r="F23" s="1773"/>
      <c r="G23" s="1774"/>
      <c r="H23" s="1775"/>
      <c r="I23" s="1775"/>
      <c r="J23" s="1775"/>
      <c r="K23" s="1775"/>
      <c r="L23" s="1775"/>
      <c r="M23" s="1776"/>
    </row>
    <row r="24" spans="2:14" ht="30" customHeight="1">
      <c r="B24" s="561" t="s">
        <v>1096</v>
      </c>
      <c r="C24" s="1773" t="s">
        <v>1097</v>
      </c>
      <c r="D24" s="1773"/>
      <c r="E24" s="1773"/>
      <c r="F24" s="1773"/>
      <c r="G24" s="1774"/>
      <c r="H24" s="1775"/>
      <c r="I24" s="1775"/>
      <c r="J24" s="1775"/>
      <c r="K24" s="1775"/>
      <c r="L24" s="1775"/>
      <c r="M24" s="1776"/>
    </row>
    <row r="25" spans="2:14" ht="30" customHeight="1">
      <c r="B25" s="560" t="s">
        <v>1098</v>
      </c>
      <c r="C25" s="1773" t="s">
        <v>1099</v>
      </c>
      <c r="D25" s="1773"/>
      <c r="E25" s="1773"/>
      <c r="F25" s="1773"/>
      <c r="G25" s="1774"/>
      <c r="H25" s="1775"/>
      <c r="I25" s="1775"/>
      <c r="J25" s="1775"/>
      <c r="K25" s="1775"/>
      <c r="L25" s="1775"/>
      <c r="M25" s="1776"/>
    </row>
    <row r="26" spans="2:14" ht="30" customHeight="1">
      <c r="B26" s="561" t="s">
        <v>1100</v>
      </c>
      <c r="C26" s="1773" t="s">
        <v>1101</v>
      </c>
      <c r="D26" s="1773"/>
      <c r="E26" s="1773"/>
      <c r="F26" s="1773"/>
      <c r="G26" s="1774"/>
      <c r="H26" s="1775"/>
      <c r="I26" s="1775"/>
      <c r="J26" s="1775"/>
      <c r="K26" s="1775"/>
      <c r="L26" s="1775"/>
      <c r="M26" s="1776"/>
    </row>
    <row r="27" spans="2:14" ht="30" customHeight="1">
      <c r="B27" s="560" t="s">
        <v>1102</v>
      </c>
      <c r="C27" s="1773" t="s">
        <v>1103</v>
      </c>
      <c r="D27" s="1773"/>
      <c r="E27" s="1773"/>
      <c r="F27" s="1773"/>
      <c r="G27" s="1774"/>
      <c r="H27" s="1775"/>
      <c r="I27" s="1775"/>
      <c r="J27" s="1775"/>
      <c r="K27" s="1775"/>
      <c r="L27" s="1775"/>
      <c r="M27" s="1776"/>
    </row>
    <row r="28" spans="2:14" ht="30" customHeight="1">
      <c r="B28" s="561" t="s">
        <v>1104</v>
      </c>
      <c r="C28" s="1773" t="s">
        <v>1105</v>
      </c>
      <c r="D28" s="1773"/>
      <c r="E28" s="1773"/>
      <c r="F28" s="1773"/>
      <c r="G28" s="1774"/>
      <c r="H28" s="1775"/>
      <c r="I28" s="1775"/>
      <c r="J28" s="1775"/>
      <c r="K28" s="1775"/>
      <c r="L28" s="1775"/>
      <c r="M28" s="1776"/>
    </row>
    <row r="29" spans="2:14" ht="30" customHeight="1" thickBot="1">
      <c r="B29" s="562" t="s">
        <v>1106</v>
      </c>
      <c r="C29" s="1777" t="s">
        <v>1107</v>
      </c>
      <c r="D29" s="1777"/>
      <c r="E29" s="1777"/>
      <c r="F29" s="1777"/>
      <c r="G29" s="1778"/>
      <c r="H29" s="1779"/>
      <c r="I29" s="1779"/>
      <c r="J29" s="1779"/>
      <c r="K29" s="1779"/>
      <c r="L29" s="1779"/>
      <c r="M29" s="1780"/>
    </row>
    <row r="30" spans="2:14" ht="67.5" customHeight="1" thickTop="1">
      <c r="B30" s="1781" t="s">
        <v>1108</v>
      </c>
      <c r="C30" s="1782"/>
      <c r="D30" s="1782"/>
      <c r="E30" s="1782"/>
      <c r="F30" s="1782"/>
      <c r="G30" s="1783"/>
      <c r="H30" s="1784"/>
      <c r="I30" s="1784"/>
      <c r="J30" s="1784"/>
      <c r="K30" s="1784"/>
      <c r="L30" s="1784"/>
      <c r="M30" s="1785"/>
    </row>
    <row r="32" spans="2:14" ht="24.75" customHeight="1">
      <c r="B32" s="555" t="s">
        <v>1109</v>
      </c>
    </row>
  </sheetData>
  <mergeCells count="36">
    <mergeCell ref="E18:G18"/>
    <mergeCell ref="I11:J11"/>
    <mergeCell ref="B22:G22"/>
    <mergeCell ref="H22:M22"/>
    <mergeCell ref="C23:G23"/>
    <mergeCell ref="H23:M23"/>
    <mergeCell ref="B19:C19"/>
    <mergeCell ref="B14:N14"/>
    <mergeCell ref="B16:C16"/>
    <mergeCell ref="E16:N16"/>
    <mergeCell ref="B18:C18"/>
    <mergeCell ref="E19:G19"/>
    <mergeCell ref="I19:K19"/>
    <mergeCell ref="C24:G24"/>
    <mergeCell ref="H24:M24"/>
    <mergeCell ref="C29:G29"/>
    <mergeCell ref="H29:M29"/>
    <mergeCell ref="B30:G30"/>
    <mergeCell ref="H30:M30"/>
    <mergeCell ref="C25:G25"/>
    <mergeCell ref="H25:M25"/>
    <mergeCell ref="C26:G26"/>
    <mergeCell ref="H26:M26"/>
    <mergeCell ref="C27:G27"/>
    <mergeCell ref="H27:M27"/>
    <mergeCell ref="C28:G28"/>
    <mergeCell ref="H28:M28"/>
    <mergeCell ref="J1:N1"/>
    <mergeCell ref="B6:N6"/>
    <mergeCell ref="I13:N13"/>
    <mergeCell ref="I9:J10"/>
    <mergeCell ref="K9:M10"/>
    <mergeCell ref="K11:M11"/>
    <mergeCell ref="K12:M12"/>
    <mergeCell ref="I12:J12"/>
    <mergeCell ref="K3:N3"/>
  </mergeCells>
  <phoneticPr fontId="13"/>
  <pageMargins left="0.70866141732283472" right="0.70866141732283472" top="0.74803149606299213" bottom="0.74803149606299213"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62"/>
  <sheetViews>
    <sheetView view="pageBreakPreview" zoomScaleNormal="75" zoomScaleSheetLayoutView="100" workbookViewId="0">
      <selection activeCell="L26" sqref="L26"/>
    </sheetView>
  </sheetViews>
  <sheetFormatPr defaultRowHeight="13.5"/>
  <cols>
    <col min="1" max="1" width="3.75" style="433" customWidth="1"/>
    <col min="2" max="2" width="16.125" style="433" customWidth="1"/>
    <col min="3" max="3" width="3.125" style="433" customWidth="1"/>
    <col min="4" max="4" width="17.5" style="433" customWidth="1"/>
    <col min="5" max="5" width="21.5" style="433" customWidth="1"/>
    <col min="6" max="6" width="9.625" style="433" customWidth="1"/>
    <col min="7" max="7" width="7.625" style="433" customWidth="1"/>
    <col min="8" max="8" width="14.625" style="433" customWidth="1"/>
    <col min="9" max="9" width="1.875" style="433" customWidth="1"/>
    <col min="10" max="11" width="9" style="433"/>
    <col min="12" max="12" width="13.875" style="433" bestFit="1" customWidth="1"/>
    <col min="13" max="13" width="15" style="433" bestFit="1" customWidth="1"/>
    <col min="14" max="25" width="9" style="433"/>
    <col min="26" max="26" width="11.625" style="433" bestFit="1" customWidth="1"/>
    <col min="27" max="16384" width="9" style="433"/>
  </cols>
  <sheetData>
    <row r="1" spans="1:28" ht="17.100000000000001" customHeight="1"/>
    <row r="2" spans="1:28" ht="17.100000000000001" customHeight="1"/>
    <row r="3" spans="1:28" ht="17.100000000000001" customHeight="1"/>
    <row r="4" spans="1:28" ht="17.100000000000001" customHeight="1"/>
    <row r="5" spans="1:28" ht="6" customHeight="1">
      <c r="Y5" s="1338"/>
      <c r="Z5" s="1338"/>
      <c r="AA5" s="1338"/>
      <c r="AB5" s="1338"/>
    </row>
    <row r="6" spans="1:28" ht="28.15" customHeight="1">
      <c r="A6" s="1812" t="s">
        <v>317</v>
      </c>
      <c r="B6" s="1813"/>
      <c r="C6" s="1813"/>
      <c r="D6" s="1813"/>
      <c r="E6" s="1813"/>
      <c r="F6" s="1813"/>
      <c r="G6" s="1813"/>
      <c r="H6" s="1813"/>
      <c r="Y6" s="1338"/>
      <c r="Z6" s="1338"/>
      <c r="AA6" s="1338"/>
      <c r="AB6" s="1338"/>
    </row>
    <row r="7" spans="1:28">
      <c r="B7" s="434"/>
      <c r="C7" s="434"/>
      <c r="D7" s="434"/>
      <c r="E7" s="434"/>
      <c r="F7" s="1825" t="s">
        <v>1152</v>
      </c>
      <c r="G7" s="1825"/>
      <c r="H7" s="1825"/>
      <c r="Y7" s="1338"/>
      <c r="Z7" s="1339" t="s">
        <v>1727</v>
      </c>
      <c r="AA7" s="1339"/>
      <c r="AB7" s="1338"/>
    </row>
    <row r="8" spans="1:28">
      <c r="A8" s="435" t="s">
        <v>295</v>
      </c>
      <c r="B8" s="435"/>
      <c r="C8" s="435"/>
      <c r="D8" s="435"/>
      <c r="E8" s="435"/>
      <c r="F8" s="435"/>
      <c r="G8" s="435"/>
      <c r="H8" s="435"/>
      <c r="Y8" s="1338"/>
      <c r="Z8" s="1339" t="s">
        <v>1728</v>
      </c>
      <c r="AA8" s="1339" t="s">
        <v>1729</v>
      </c>
      <c r="AB8" s="1338"/>
    </row>
    <row r="9" spans="1:28" ht="19.5" customHeight="1">
      <c r="D9" s="434"/>
      <c r="E9" s="434" t="s">
        <v>1876</v>
      </c>
      <c r="F9" s="1814" t="str">
        <f>入力シート!D16</f>
        <v>福岡県大野城市白木原＊丁目＊番地＊号</v>
      </c>
      <c r="G9" s="1814"/>
      <c r="H9" s="1814"/>
      <c r="Y9" s="1338"/>
      <c r="Z9" s="1339" t="s">
        <v>1730</v>
      </c>
      <c r="AA9" s="1339" t="s">
        <v>1734</v>
      </c>
      <c r="AB9" s="1338"/>
    </row>
    <row r="10" spans="1:28" ht="19.5" customHeight="1">
      <c r="D10" s="434"/>
      <c r="E10" s="436"/>
      <c r="F10" s="591" t="str">
        <f>入力シート!D14</f>
        <v>株式会社□□製作所</v>
      </c>
      <c r="G10" s="805"/>
      <c r="H10" s="805"/>
      <c r="Y10" s="1338"/>
      <c r="Z10" s="1339" t="s">
        <v>1731</v>
      </c>
      <c r="AA10" s="1339" t="s">
        <v>1735</v>
      </c>
      <c r="AB10" s="1338" t="s">
        <v>1751</v>
      </c>
    </row>
    <row r="11" spans="1:28" ht="19.5" customHeight="1">
      <c r="E11" s="434" t="s">
        <v>1174</v>
      </c>
      <c r="F11" s="433" t="str">
        <f>入力シート!D18</f>
        <v>代表取締役　福岡　太郎</v>
      </c>
      <c r="H11" s="438"/>
      <c r="L11" s="929"/>
      <c r="M11" s="929"/>
      <c r="N11" s="929"/>
      <c r="Y11" s="1338"/>
      <c r="Z11" s="1339" t="s">
        <v>1732</v>
      </c>
      <c r="AA11" s="1339" t="s">
        <v>1736</v>
      </c>
      <c r="AB11" s="1338"/>
    </row>
    <row r="12" spans="1:28" ht="12" customHeight="1">
      <c r="H12" s="437"/>
      <c r="L12" s="929"/>
      <c r="M12" s="929"/>
      <c r="N12" s="929"/>
      <c r="Y12" s="1338"/>
      <c r="Z12" s="1339" t="s">
        <v>1733</v>
      </c>
      <c r="AA12" s="1339"/>
      <c r="AB12" s="1338"/>
    </row>
    <row r="13" spans="1:28" ht="16.5" customHeight="1">
      <c r="B13" s="439" t="s">
        <v>319</v>
      </c>
      <c r="C13" s="1819" t="str">
        <f>入力シート!D6</f>
        <v>○○流域下水道事業</v>
      </c>
      <c r="D13" s="1819"/>
      <c r="L13" s="929"/>
      <c r="M13" s="929"/>
      <c r="N13" s="929"/>
      <c r="Y13" s="1338"/>
      <c r="Z13" s="1338"/>
      <c r="AA13" s="1338"/>
      <c r="AB13" s="1338"/>
    </row>
    <row r="14" spans="1:28" ht="23.25" customHeight="1">
      <c r="B14" s="439"/>
      <c r="C14" s="1822" t="str">
        <f>入力シート!D7</f>
        <v>☆☆機械設備工事</v>
      </c>
      <c r="D14" s="1822"/>
      <c r="E14" s="440"/>
      <c r="F14" s="440"/>
      <c r="G14" s="440"/>
      <c r="H14" s="440"/>
      <c r="Y14" s="1338"/>
      <c r="Z14" s="1338"/>
      <c r="AA14" s="1338"/>
      <c r="AB14" s="1338"/>
    </row>
    <row r="15" spans="1:28" ht="6.75" customHeight="1"/>
    <row r="16" spans="1:28" ht="28.15" customHeight="1">
      <c r="B16" s="1815" t="str">
        <f>"　上記工事について、下記のとおり現場代理人並びに主任技術者（監理技術者）及び専門
技術者を"&amp;IF(K19&lt;&gt;"",L19,IF(K20&lt;&gt;"",L20,""))&amp;"ので、通知します。"</f>
        <v>　上記工事について、下記のとおり現場代理人並びに主任技術者（監理技術者）及び専門
技術者を定めましたので、通知します。</v>
      </c>
      <c r="C16" s="1815"/>
      <c r="D16" s="1815"/>
      <c r="E16" s="1815"/>
      <c r="F16" s="1815"/>
      <c r="G16" s="1815"/>
      <c r="H16" s="1815"/>
    </row>
    <row r="17" spans="2:14" ht="7.5" customHeight="1"/>
    <row r="18" spans="2:14" ht="14.25" thickBot="1">
      <c r="B18" s="1813" t="s">
        <v>291</v>
      </c>
      <c r="C18" s="1813"/>
      <c r="D18" s="1813"/>
      <c r="E18" s="1813"/>
      <c r="F18" s="1813"/>
      <c r="G18" s="1813"/>
      <c r="H18" s="1813"/>
    </row>
    <row r="19" spans="2:14" ht="22.5" customHeight="1" thickBot="1">
      <c r="B19" s="1325" t="s">
        <v>1168</v>
      </c>
      <c r="C19" s="1823" t="s">
        <v>1169</v>
      </c>
      <c r="D19" s="1824"/>
      <c r="K19" s="1418" t="str">
        <f>IF(K20="","〇","")</f>
        <v>〇</v>
      </c>
      <c r="L19" s="1309" t="s">
        <v>1749</v>
      </c>
    </row>
    <row r="20" spans="2:14" ht="27" customHeight="1" thickBot="1">
      <c r="B20" s="1326" t="s">
        <v>320</v>
      </c>
      <c r="C20" s="1820" t="s">
        <v>1361</v>
      </c>
      <c r="D20" s="1821"/>
      <c r="E20" s="1327" t="s">
        <v>1360</v>
      </c>
      <c r="F20" s="1816" t="s">
        <v>321</v>
      </c>
      <c r="G20" s="1817"/>
      <c r="H20" s="1818"/>
      <c r="K20" s="1417"/>
      <c r="L20" s="1309" t="s">
        <v>1750</v>
      </c>
    </row>
    <row r="21" spans="2:14" ht="24" customHeight="1">
      <c r="B21" s="1794" t="s">
        <v>1730</v>
      </c>
      <c r="C21" s="1807" t="str">
        <f>IF(入力シート!D11&lt;&gt;"",契401!AA9,契401!AA11)</f>
        <v>工場製作</v>
      </c>
      <c r="D21" s="1808"/>
      <c r="E21" s="1798" t="str">
        <f>IF(C21=AA9,入力シート!D19,入力シート!D28)</f>
        <v>福岡　次郎</v>
      </c>
      <c r="F21" s="1330" t="s">
        <v>1737</v>
      </c>
      <c r="G21" s="1810"/>
      <c r="H21" s="1811"/>
      <c r="M21" s="1312"/>
    </row>
    <row r="22" spans="2:14" ht="24" customHeight="1">
      <c r="B22" s="1794"/>
      <c r="C22" s="1323" t="s">
        <v>1740</v>
      </c>
      <c r="D22" s="1328">
        <f>入力シート!D9</f>
        <v>45018</v>
      </c>
      <c r="E22" s="1798"/>
      <c r="F22" s="1334" t="s">
        <v>1738</v>
      </c>
      <c r="G22" s="1803"/>
      <c r="H22" s="1804"/>
      <c r="M22" s="1312"/>
    </row>
    <row r="23" spans="2:14" ht="24" customHeight="1" thickBot="1">
      <c r="B23" s="1795"/>
      <c r="C23" s="1331" t="s">
        <v>1741</v>
      </c>
      <c r="D23" s="1332">
        <f>IF(入力シート!D11="",入力シート!D10,入力シート!D11)</f>
        <v>45535</v>
      </c>
      <c r="E23" s="1333" t="str">
        <f>IF(C21=AA9,入力シート!D21,入力シート!D30)</f>
        <v>平成〇年〇月〇日</v>
      </c>
      <c r="F23" s="1335" t="s">
        <v>1739</v>
      </c>
      <c r="G23" s="1805"/>
      <c r="H23" s="1806"/>
      <c r="N23" s="433" t="s">
        <v>1362</v>
      </c>
    </row>
    <row r="24" spans="2:14" ht="24" customHeight="1">
      <c r="B24" s="1794" t="str">
        <f>IF(C24=AA9,IF(入力シート!B22&lt;&gt;"",契401!Z10,契401!Z11),IF(C24=AA11,IF(入力シート!B31&lt;&gt;"",契401!Z10,契401!Z11)))</f>
        <v>主任技術者</v>
      </c>
      <c r="C24" s="1807" t="str">
        <f>C21</f>
        <v>工場製作</v>
      </c>
      <c r="D24" s="1808"/>
      <c r="E24" s="1798" t="str">
        <f>IF(C24=AA9,入力シート!D22,入力シート!D31)</f>
        <v>福岡　三郎</v>
      </c>
      <c r="F24" s="1330" t="s">
        <v>1737</v>
      </c>
      <c r="G24" s="1826" t="str">
        <f>IF($C$24=$AA$9,入力シート!D25,入力シート!D34)</f>
        <v>監理技術者資格者証</v>
      </c>
      <c r="H24" s="1827"/>
    </row>
    <row r="25" spans="2:14" ht="24" customHeight="1">
      <c r="B25" s="1794"/>
      <c r="C25" s="1323" t="s">
        <v>1740</v>
      </c>
      <c r="D25" s="1328">
        <f>D22</f>
        <v>45018</v>
      </c>
      <c r="E25" s="1828"/>
      <c r="F25" s="1334" t="s">
        <v>1738</v>
      </c>
      <c r="G25" s="1799" t="str">
        <f>IF($C$24=$AA$9,入力シート!D26,入力シート!D35)</f>
        <v>第１２３４５６７８号</v>
      </c>
      <c r="H25" s="1800"/>
    </row>
    <row r="26" spans="2:14" ht="24" customHeight="1" thickBot="1">
      <c r="B26" s="1795"/>
      <c r="C26" s="1331" t="s">
        <v>1741</v>
      </c>
      <c r="D26" s="1332">
        <f>D23</f>
        <v>45535</v>
      </c>
      <c r="E26" s="1333" t="str">
        <f>IF(C24=AA9,入力シート!D24,入力シート!D33)</f>
        <v>昭和△年△月△日</v>
      </c>
      <c r="F26" s="1335" t="s">
        <v>1739</v>
      </c>
      <c r="G26" s="1801" t="str">
        <f>IF($C$24=$AA$9,入力シート!D27,入力シート!D36)</f>
        <v>平成☆年☆月☆日</v>
      </c>
      <c r="H26" s="1802"/>
    </row>
    <row r="27" spans="2:14" ht="24" customHeight="1">
      <c r="B27" s="1794" t="str">
        <f>B21</f>
        <v>現場代理人</v>
      </c>
      <c r="C27" s="1807" t="str">
        <f>IF(入力シート!D11&lt;&gt;"",契401!AA10,"")</f>
        <v>現地工事</v>
      </c>
      <c r="D27" s="1808"/>
      <c r="E27" s="1798" t="str">
        <f>IF(C27="","",入力シート!D28)</f>
        <v>福岡　四郎</v>
      </c>
      <c r="F27" s="1330" t="s">
        <v>1737</v>
      </c>
      <c r="G27" s="1796"/>
      <c r="H27" s="1797"/>
    </row>
    <row r="28" spans="2:14" ht="24" customHeight="1">
      <c r="B28" s="1794"/>
      <c r="C28" s="1323" t="s">
        <v>1740</v>
      </c>
      <c r="D28" s="1328">
        <f>IF(入力シート!D11="","",入力シート!D11+1)</f>
        <v>45536</v>
      </c>
      <c r="E28" s="1828"/>
      <c r="F28" s="1334" t="s">
        <v>1738</v>
      </c>
      <c r="G28" s="1803"/>
      <c r="H28" s="1804"/>
    </row>
    <row r="29" spans="2:14" ht="24" customHeight="1" thickBot="1">
      <c r="B29" s="1794"/>
      <c r="C29" s="1331" t="s">
        <v>1741</v>
      </c>
      <c r="D29" s="1332">
        <f>IF(D28="","",入力シート!D10)</f>
        <v>45731</v>
      </c>
      <c r="E29" s="1333" t="str">
        <f>IF(C27="","",入力シート!D30)</f>
        <v>平成〇年〇月〇日</v>
      </c>
      <c r="F29" s="1335" t="s">
        <v>1739</v>
      </c>
      <c r="G29" s="1805"/>
      <c r="H29" s="1806"/>
    </row>
    <row r="30" spans="2:14" ht="24" customHeight="1">
      <c r="B30" s="1809" t="str">
        <f>B24</f>
        <v>主任技術者</v>
      </c>
      <c r="C30" s="1807" t="str">
        <f>C27</f>
        <v>現地工事</v>
      </c>
      <c r="D30" s="1808"/>
      <c r="E30" s="1798" t="str">
        <f>IF(C30="","",入力シート!D31)</f>
        <v>福岡　五郎</v>
      </c>
      <c r="F30" s="1330" t="s">
        <v>1737</v>
      </c>
      <c r="G30" s="1826" t="str">
        <f>IF($C$30="","",入力シート!D34)</f>
        <v>監理技術者資格者証</v>
      </c>
      <c r="H30" s="1827"/>
    </row>
    <row r="31" spans="2:14" ht="24" customHeight="1">
      <c r="B31" s="1794"/>
      <c r="C31" s="1323" t="s">
        <v>1740</v>
      </c>
      <c r="D31" s="1328">
        <f>D28</f>
        <v>45536</v>
      </c>
      <c r="E31" s="1798"/>
      <c r="F31" s="1334" t="s">
        <v>1738</v>
      </c>
      <c r="G31" s="1799" t="str">
        <f>IF($C$30="","",入力シート!D35)</f>
        <v>第９８７６５４３２号</v>
      </c>
      <c r="H31" s="1800"/>
    </row>
    <row r="32" spans="2:14" ht="24" customHeight="1" thickBot="1">
      <c r="B32" s="1795"/>
      <c r="C32" s="1331" t="s">
        <v>1741</v>
      </c>
      <c r="D32" s="1332">
        <f>D29</f>
        <v>45731</v>
      </c>
      <c r="E32" s="1333" t="str">
        <f>IF(C30="","",入力シート!D33)</f>
        <v>昭和△年△月△日</v>
      </c>
      <c r="F32" s="1335" t="s">
        <v>1739</v>
      </c>
      <c r="G32" s="1801" t="str">
        <f>IF($C$30="","",入力シート!D36)</f>
        <v>平成☆年☆月☆日</v>
      </c>
      <c r="H32" s="1802"/>
    </row>
    <row r="33" spans="1:8" ht="32.25" customHeight="1" thickBot="1">
      <c r="B33" s="1324" t="s">
        <v>1733</v>
      </c>
      <c r="C33" s="1829"/>
      <c r="D33" s="1830"/>
      <c r="E33" s="1336"/>
      <c r="F33" s="1831"/>
      <c r="G33" s="1832"/>
      <c r="H33" s="1833"/>
    </row>
    <row r="34" spans="1:8" ht="32.25" customHeight="1" thickBot="1">
      <c r="B34" s="1329" t="s">
        <v>1733</v>
      </c>
      <c r="C34" s="1829"/>
      <c r="D34" s="1830"/>
      <c r="E34" s="1337"/>
      <c r="F34" s="1831"/>
      <c r="G34" s="1832"/>
      <c r="H34" s="1833"/>
    </row>
    <row r="35" spans="1:8">
      <c r="A35" s="553"/>
      <c r="B35" s="441" t="s">
        <v>1081</v>
      </c>
      <c r="C35" s="441"/>
    </row>
    <row r="36" spans="1:8">
      <c r="A36" s="553"/>
      <c r="B36" s="441" t="s">
        <v>352</v>
      </c>
      <c r="C36" s="441"/>
    </row>
    <row r="37" spans="1:8">
      <c r="A37" s="553"/>
      <c r="B37" s="441" t="s">
        <v>1820</v>
      </c>
      <c r="C37" s="441"/>
    </row>
    <row r="38" spans="1:8">
      <c r="A38" s="553"/>
      <c r="B38" s="441" t="s">
        <v>354</v>
      </c>
      <c r="C38" s="441"/>
    </row>
    <row r="39" spans="1:8">
      <c r="A39" s="553"/>
      <c r="B39" s="441" t="s">
        <v>353</v>
      </c>
      <c r="C39" s="441"/>
    </row>
    <row r="40" spans="1:8">
      <c r="A40" s="553"/>
      <c r="B40" s="441" t="s">
        <v>1821</v>
      </c>
      <c r="C40" s="441"/>
    </row>
    <row r="41" spans="1:8">
      <c r="A41" s="553"/>
      <c r="B41" s="441" t="s">
        <v>1167</v>
      </c>
      <c r="C41" s="441"/>
    </row>
    <row r="42" spans="1:8">
      <c r="A42" s="553"/>
      <c r="B42" s="441" t="s">
        <v>1171</v>
      </c>
      <c r="C42" s="441"/>
    </row>
    <row r="43" spans="1:8">
      <c r="A43" s="553"/>
      <c r="B43" s="441" t="s">
        <v>1181</v>
      </c>
      <c r="C43" s="441"/>
    </row>
    <row r="44" spans="1:8">
      <c r="A44" s="553"/>
      <c r="B44" s="441" t="s">
        <v>1170</v>
      </c>
      <c r="C44" s="441"/>
      <c r="D44" s="441"/>
      <c r="E44" s="441"/>
      <c r="F44" s="441"/>
    </row>
    <row r="45" spans="1:8">
      <c r="A45" s="553"/>
      <c r="B45" s="441" t="s">
        <v>1819</v>
      </c>
    </row>
    <row r="46" spans="1:8">
      <c r="A46" s="553"/>
    </row>
    <row r="47" spans="1:8">
      <c r="A47" s="553"/>
    </row>
    <row r="48" spans="1:8">
      <c r="A48" s="553"/>
    </row>
    <row r="49" spans="1:1">
      <c r="A49" s="553"/>
    </row>
    <row r="50" spans="1:1">
      <c r="A50" s="553"/>
    </row>
    <row r="51" spans="1:1">
      <c r="A51" s="553"/>
    </row>
    <row r="52" spans="1:1">
      <c r="A52" s="553"/>
    </row>
    <row r="53" spans="1:1">
      <c r="A53" s="553"/>
    </row>
    <row r="54" spans="1:1">
      <c r="A54" s="553"/>
    </row>
    <row r="55" spans="1:1">
      <c r="A55" s="553"/>
    </row>
    <row r="56" spans="1:1">
      <c r="A56" s="553"/>
    </row>
    <row r="57" spans="1:1">
      <c r="A57" s="553"/>
    </row>
    <row r="58" spans="1:1">
      <c r="A58" s="553"/>
    </row>
    <row r="59" spans="1:1">
      <c r="A59" s="553"/>
    </row>
    <row r="60" spans="1:1">
      <c r="A60" s="553"/>
    </row>
    <row r="61" spans="1:1">
      <c r="A61" s="553"/>
    </row>
    <row r="62" spans="1:1">
      <c r="A62" s="553"/>
    </row>
  </sheetData>
  <mergeCells count="38">
    <mergeCell ref="C33:D33"/>
    <mergeCell ref="C34:D34"/>
    <mergeCell ref="F33:H33"/>
    <mergeCell ref="F34:H34"/>
    <mergeCell ref="C30:D30"/>
    <mergeCell ref="G30:H30"/>
    <mergeCell ref="G32:H32"/>
    <mergeCell ref="C27:D27"/>
    <mergeCell ref="G24:H24"/>
    <mergeCell ref="E24:E25"/>
    <mergeCell ref="E27:E28"/>
    <mergeCell ref="C21:D21"/>
    <mergeCell ref="A6:H6"/>
    <mergeCell ref="F9:H9"/>
    <mergeCell ref="B16:H16"/>
    <mergeCell ref="B18:H18"/>
    <mergeCell ref="F20:H20"/>
    <mergeCell ref="C13:D13"/>
    <mergeCell ref="C20:D20"/>
    <mergeCell ref="C14:D14"/>
    <mergeCell ref="C19:D19"/>
    <mergeCell ref="F7:H7"/>
    <mergeCell ref="B21:B23"/>
    <mergeCell ref="B27:B29"/>
    <mergeCell ref="G27:H27"/>
    <mergeCell ref="B24:B26"/>
    <mergeCell ref="E30:E31"/>
    <mergeCell ref="G25:H25"/>
    <mergeCell ref="G26:H26"/>
    <mergeCell ref="G28:H28"/>
    <mergeCell ref="G29:H29"/>
    <mergeCell ref="G31:H31"/>
    <mergeCell ref="C24:D24"/>
    <mergeCell ref="B30:B32"/>
    <mergeCell ref="G21:H21"/>
    <mergeCell ref="G22:H22"/>
    <mergeCell ref="G23:H23"/>
    <mergeCell ref="E21:E22"/>
  </mergeCells>
  <phoneticPr fontId="13"/>
  <dataValidations count="1">
    <dataValidation type="list" allowBlank="1" showInputMessage="1" showErrorMessage="1" sqref="K20">
      <formula1>$AB$9:$AB$10</formula1>
    </dataValidation>
  </dataValidations>
  <pageMargins left="0.59055118110236227" right="0.59055118110236227" top="0.39370078740157483" bottom="0.59055118110236227" header="0.51181102362204722" footer="0.51181102362204722"/>
  <pageSetup paperSize="9" scale="96"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50</vt:i4>
      </vt:variant>
    </vt:vector>
  </HeadingPairs>
  <TitlesOfParts>
    <vt:vector size="101" baseType="lpstr">
      <vt:lpstr>印欄</vt:lpstr>
      <vt:lpstr>一覧</vt:lpstr>
      <vt:lpstr>入力シート</vt:lpstr>
      <vt:lpstr>契101</vt:lpstr>
      <vt:lpstr>契102</vt:lpstr>
      <vt:lpstr>契201</vt:lpstr>
      <vt:lpstr>契202</vt:lpstr>
      <vt:lpstr>契301</vt:lpstr>
      <vt:lpstr>契401</vt:lpstr>
      <vt:lpstr>契501</vt:lpstr>
      <vt:lpstr>契601</vt:lpstr>
      <vt:lpstr>施101</vt:lpstr>
      <vt:lpstr>施102</vt:lpstr>
      <vt:lpstr>施103</vt:lpstr>
      <vt:lpstr>施104</vt:lpstr>
      <vt:lpstr>施105</vt:lpstr>
      <vt:lpstr>施106</vt:lpstr>
      <vt:lpstr>施107</vt:lpstr>
      <vt:lpstr>施201</vt:lpstr>
      <vt:lpstr>施301</vt:lpstr>
      <vt:lpstr>施401</vt:lpstr>
      <vt:lpstr>施402</vt:lpstr>
      <vt:lpstr>施403</vt:lpstr>
      <vt:lpstr>施404</vt:lpstr>
      <vt:lpstr>施601</vt:lpstr>
      <vt:lpstr>施602</vt:lpstr>
      <vt:lpstr>施603</vt:lpstr>
      <vt:lpstr>施701</vt:lpstr>
      <vt:lpstr>施702</vt:lpstr>
      <vt:lpstr>施801</vt:lpstr>
      <vt:lpstr>施901</vt:lpstr>
      <vt:lpstr>施1001</vt:lpstr>
      <vt:lpstr>施1101</vt:lpstr>
      <vt:lpstr>施1201</vt:lpstr>
      <vt:lpstr>施1301</vt:lpstr>
      <vt:lpstr>施1302</vt:lpstr>
      <vt:lpstr>施1303</vt:lpstr>
      <vt:lpstr>施1401</vt:lpstr>
      <vt:lpstr>施1402</vt:lpstr>
      <vt:lpstr>竣101</vt:lpstr>
      <vt:lpstr>竣201</vt:lpstr>
      <vt:lpstr>竣301</vt:lpstr>
      <vt:lpstr>竣302</vt:lpstr>
      <vt:lpstr>竣401</vt:lpstr>
      <vt:lpstr>参1</vt:lpstr>
      <vt:lpstr>参２</vt:lpstr>
      <vt:lpstr>参3</vt:lpstr>
      <vt:lpstr>参4</vt:lpstr>
      <vt:lpstr>参5</vt:lpstr>
      <vt:lpstr>参6</vt:lpstr>
      <vt:lpstr>参7</vt:lpstr>
      <vt:lpstr>一覧!Print_Area</vt:lpstr>
      <vt:lpstr>契101!Print_Area</vt:lpstr>
      <vt:lpstr>契102!Print_Area</vt:lpstr>
      <vt:lpstr>契201!Print_Area</vt:lpstr>
      <vt:lpstr>契202!Print_Area</vt:lpstr>
      <vt:lpstr>契301!Print_Area</vt:lpstr>
      <vt:lpstr>契401!Print_Area</vt:lpstr>
      <vt:lpstr>契501!Print_Area</vt:lpstr>
      <vt:lpstr>契601!Print_Area</vt:lpstr>
      <vt:lpstr>参1!Print_Area</vt:lpstr>
      <vt:lpstr>参２!Print_Area</vt:lpstr>
      <vt:lpstr>参3!Print_Area</vt:lpstr>
      <vt:lpstr>参4!Print_Area</vt:lpstr>
      <vt:lpstr>参5!Print_Area</vt:lpstr>
      <vt:lpstr>参6!Print_Area</vt:lpstr>
      <vt:lpstr>参7!Print_Area</vt:lpstr>
      <vt:lpstr>施1001!Print_Area</vt:lpstr>
      <vt:lpstr>施101!Print_Area</vt:lpstr>
      <vt:lpstr>施102!Print_Area</vt:lpstr>
      <vt:lpstr>施103!Print_Area</vt:lpstr>
      <vt:lpstr>施104!Print_Area</vt:lpstr>
      <vt:lpstr>施105!Print_Area</vt:lpstr>
      <vt:lpstr>施106!Print_Area</vt:lpstr>
      <vt:lpstr>施107!Print_Area</vt:lpstr>
      <vt:lpstr>施1101!Print_Area</vt:lpstr>
      <vt:lpstr>施1201!Print_Area</vt:lpstr>
      <vt:lpstr>施1301!Print_Area</vt:lpstr>
      <vt:lpstr>施1302!Print_Area</vt:lpstr>
      <vt:lpstr>施1303!Print_Area</vt:lpstr>
      <vt:lpstr>施1401!Print_Area</vt:lpstr>
      <vt:lpstr>施1402!Print_Area</vt:lpstr>
      <vt:lpstr>施201!Print_Area</vt:lpstr>
      <vt:lpstr>施301!Print_Area</vt:lpstr>
      <vt:lpstr>施401!Print_Area</vt:lpstr>
      <vt:lpstr>施402!Print_Area</vt:lpstr>
      <vt:lpstr>施403!Print_Area</vt:lpstr>
      <vt:lpstr>施404!Print_Area</vt:lpstr>
      <vt:lpstr>施601!Print_Area</vt:lpstr>
      <vt:lpstr>施602!Print_Area</vt:lpstr>
      <vt:lpstr>施603!Print_Area</vt:lpstr>
      <vt:lpstr>施701!Print_Area</vt:lpstr>
      <vt:lpstr>施702!Print_Area</vt:lpstr>
      <vt:lpstr>施801!Print_Area</vt:lpstr>
      <vt:lpstr>施901!Print_Area</vt:lpstr>
      <vt:lpstr>竣101!Print_Area</vt:lpstr>
      <vt:lpstr>竣201!Print_Area</vt:lpstr>
      <vt:lpstr>竣301!Print_Area</vt:lpstr>
      <vt:lpstr>竣302!Print_Area</vt:lpstr>
      <vt:lpstr>竣401!Print_Area</vt:lpstr>
      <vt:lpstr>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　悠稀</dc:creator>
  <cp:lastModifiedBy>流域　大石</cp:lastModifiedBy>
  <cp:lastPrinted>2024-02-21T01:27:09Z</cp:lastPrinted>
  <dcterms:created xsi:type="dcterms:W3CDTF">2000-08-22T00:59:55Z</dcterms:created>
  <dcterms:modified xsi:type="dcterms:W3CDTF">2024-03-28T02:34:24Z</dcterms:modified>
</cp:coreProperties>
</file>