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152農山漁村振興課\通年\02_技術管理係\各様式_（検査調書、業者提出書類　等）\03_工事関係提出書類一覧表【原本】（H300401～）※取扱注意\工事関係提出様式【原本】(R030501~)※取扱注意\"/>
    </mc:Choice>
  </mc:AlternateContent>
  <bookViews>
    <workbookView xWindow="11580" yWindow="645" windowWidth="14415" windowHeight="11580" tabRatio="753" firstSheet="1" activeTab="1"/>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2-1施工体制台帳（様式１）" sheetId="112" r:id="rId17"/>
    <sheet name="12-2選定理由" sheetId="63" r:id="rId18"/>
    <sheet name="12-３作業員名簿" sheetId="119" r:id="rId19"/>
    <sheet name="13再下請通知書（様式２）" sheetId="113" r:id="rId20"/>
    <sheet name="14施工体系図（様式３）" sheetId="114" r:id="rId21"/>
    <sheet name="15廃棄物処理計画" sheetId="100" r:id="rId22"/>
    <sheet name="16発生土処分計画" sheetId="101" r:id="rId23"/>
    <sheet name="17再生資源（様式1）" sheetId="29" r:id="rId24"/>
    <sheet name="18再生資源（様式2）" sheetId="30" r:id="rId25"/>
    <sheet name="19公共事業施行通知" sheetId="69" r:id="rId26"/>
    <sheet name="20安全訓練_計画" sheetId="6" r:id="rId27"/>
    <sheet name="21事前協議（農）" sheetId="89" r:id="rId28"/>
    <sheet name="21事前協議（林）" sheetId="115" r:id="rId29"/>
    <sheet name="22交通安全計画" sheetId="97" r:id="rId30"/>
    <sheet name="23打合書" sheetId="47" r:id="rId31"/>
    <sheet name="24安全訓練_報告" sheetId="27" r:id="rId32"/>
    <sheet name="25事故報告" sheetId="57" r:id="rId33"/>
    <sheet name="26履行報告" sheetId="55" r:id="rId34"/>
    <sheet name="27統括安全衛生義務者" sheetId="104" r:id="rId35"/>
    <sheet name="28現場発生品" sheetId="59" r:id="rId36"/>
    <sheet name="29下請契約解除報告" sheetId="66" r:id="rId37"/>
    <sheet name="30期間延長申請" sheetId="107" r:id="rId38"/>
    <sheet name="31しゅん工届" sheetId="44" r:id="rId39"/>
    <sheet name="32発生土処分確認" sheetId="103" r:id="rId40"/>
    <sheet name="33再資源化等報告" sheetId="105" r:id="rId41"/>
    <sheet name="34再生資源（様式1）実施" sheetId="95" r:id="rId42"/>
    <sheet name="35再生資源（様式2）実施" sheetId="96" r:id="rId43"/>
    <sheet name="36公共事業失業者吸収証明願い" sheetId="70" r:id="rId44"/>
    <sheet name="37電子媒体納品書" sheetId="72" r:id="rId45"/>
  </sheets>
  <definedNames>
    <definedName name="copy" localSheetId="21">'15廃棄物処理計画'!copy</definedName>
    <definedName name="copy" localSheetId="22">'16発生土処分計画'!copy</definedName>
    <definedName name="copy" localSheetId="34">'27統括安全衛生義務者'!copy</definedName>
    <definedName name="copy" localSheetId="39">'32発生土処分確認'!copy</definedName>
    <definedName name="copy" localSheetId="40">'33再資源化等報告'!copy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9">#REF!</definedName>
    <definedName name="H" localSheetId="28">#REF!</definedName>
    <definedName name="H" localSheetId="29">#REF!</definedName>
    <definedName name="H" localSheetId="34">#REF!</definedName>
    <definedName name="H" localSheetId="39">#REF!</definedName>
    <definedName name="H" localSheetId="40">#REF!</definedName>
    <definedName name="H" localSheetId="41">#REF!</definedName>
    <definedName name="H" localSheetId="42">#REF!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7">'21事前協議（農）'!$B$4:$O$86</definedName>
    <definedName name="page1" localSheetId="28">'21事前協議（林）'!$B$4:$N$64</definedName>
    <definedName name="page1" localSheetId="6">#REF!</definedName>
    <definedName name="page1" localSheetId="9">#REF!</definedName>
    <definedName name="page1" localSheetId="1">#REF!</definedName>
    <definedName name="page1">#REF!</definedName>
    <definedName name="page2" localSheetId="27">'21事前協議（農）'!$B$87:$O$103</definedName>
    <definedName name="page2" localSheetId="28">'21事前協議（林）'!$B$65:$N$123</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'12-1施工体制台帳（様式１）'!$B$1:$CF$77</definedName>
    <definedName name="_xlnm.Print_Area" localSheetId="17">'12-2選定理由'!$B$1:$Z$54</definedName>
    <definedName name="_xlnm.Print_Area" localSheetId="18">'12-３作業員名簿'!$B$1:$Z$82</definedName>
    <definedName name="_xlnm.Print_Area" localSheetId="19">'13再下請通知書（様式２）'!$B$1:$CF$62</definedName>
    <definedName name="_xlnm.Print_Area" localSheetId="20">'14施工体系図（様式３）'!$B$1:$AG$41</definedName>
    <definedName name="_xlnm.Print_Area" localSheetId="21">'15廃棄物処理計画'!$B$1:$M$44</definedName>
    <definedName name="_xlnm.Print_Area" localSheetId="22">'16発生土処分計画'!$B$1:$W$43</definedName>
    <definedName name="_xlnm.Print_Area" localSheetId="23">'17再生資源（様式1）'!$B$1:$BQ$47</definedName>
    <definedName name="_xlnm.Print_Area" localSheetId="24">'18再生資源（様式2）'!$B$1:$BT$47</definedName>
    <definedName name="_xlnm.Print_Area" localSheetId="25">'19公共事業施行通知'!$B$1:$L$87</definedName>
    <definedName name="_xlnm.Print_Area" localSheetId="2">'1着工届'!$B$1:$V$27</definedName>
    <definedName name="_xlnm.Print_Area" localSheetId="26">'20安全訓練_計画'!$B$1:$U$49</definedName>
    <definedName name="_xlnm.Print_Area" localSheetId="3">'2-1現･主通知書'!$B$1:$Z$57</definedName>
    <definedName name="_xlnm.Print_Area" localSheetId="27">'21事前協議（農）'!$B$1:$P$108</definedName>
    <definedName name="_xlnm.Print_Area" localSheetId="28">'21事前協議（林）'!$B$1:$N$132</definedName>
    <definedName name="_xlnm.Print_Area" localSheetId="4">'2-2経歴書'!$B$1:$N$35</definedName>
    <definedName name="_xlnm.Print_Area" localSheetId="29">'22交通安全計画'!$B$1:$AF$39</definedName>
    <definedName name="_xlnm.Print_Area" localSheetId="30">'23打合書'!$B$1:$I$33</definedName>
    <definedName name="_xlnm.Print_Area" localSheetId="31">'24安全訓練_報告'!$B$1:$U$30</definedName>
    <definedName name="_xlnm.Print_Area" localSheetId="32">'25事故報告'!$B$1:$O$38</definedName>
    <definedName name="_xlnm.Print_Area" localSheetId="33">'26履行報告'!$B$1:$I$33</definedName>
    <definedName name="_xlnm.Print_Area" localSheetId="34">'27統括安全衛生義務者'!$B$1:$Z$54</definedName>
    <definedName name="_xlnm.Print_Area" localSheetId="35">'28現場発生品'!$B$1:$N$42</definedName>
    <definedName name="_xlnm.Print_Area" localSheetId="36">'29下請契約解除報告'!$B$1:$J$40</definedName>
    <definedName name="_xlnm.Print_Area" localSheetId="37">'30期間延長申請'!$B$1:$BK$55</definedName>
    <definedName name="_xlnm.Print_Area" localSheetId="38">'31しゅん工届'!$B$1:$V$31</definedName>
    <definedName name="_xlnm.Print_Area" localSheetId="39">'32発生土処分確認'!$B$1:$W$43</definedName>
    <definedName name="_xlnm.Print_Area" localSheetId="40">'33再資源化等報告'!$B$1:$Z$46</definedName>
    <definedName name="_xlnm.Print_Area" localSheetId="41">'34再生資源（様式1）実施'!$B$1:$BQ$47</definedName>
    <definedName name="_xlnm.Print_Area" localSheetId="42">'35再生資源（様式2）実施'!$B$1:$BT$47</definedName>
    <definedName name="_xlnm.Print_Area" localSheetId="43">'36公共事業失業者吸収証明願い'!$B$1:$P$38</definedName>
    <definedName name="_xlnm.Print_Area" localSheetId="44">'37電子媒体納品書'!$B$1:$T$31</definedName>
    <definedName name="_xlnm.Print_Area" localSheetId="6">'38請負代金内訳書'!$B$1:$P$30</definedName>
    <definedName name="_xlnm.Print_Area" localSheetId="5">'3工程表'!$B$1:$AG$27</definedName>
    <definedName name="_xlnm.Print_Area" localSheetId="7">'4建退共'!$O$1:$V$34</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'9-2材料一覧表'!$B$1:$N$72</definedName>
    <definedName name="_xlnm.Print_Area" localSheetId="0">入力シート!$B$1:$P$28</definedName>
    <definedName name="_xlnm.Print_Area" localSheetId="1">表紙!$A$2:$M$76</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表紙!$2:$5</definedName>
    <definedName name="Record1" localSheetId="21">'15廃棄物処理計画'!Record1</definedName>
    <definedName name="Record1" localSheetId="22">'16発生土処分計画'!Record1</definedName>
    <definedName name="Record1" localSheetId="34">'27統括安全衛生義務者'!Record1</definedName>
    <definedName name="Record1" localSheetId="39">'32発生土処分確認'!Record1</definedName>
    <definedName name="Record1" localSheetId="40">'33再資源化等報告'!Record1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1">'15廃棄物処理計画'!Record2</definedName>
    <definedName name="Record2" localSheetId="22">'16発生土処分計画'!Record2</definedName>
    <definedName name="Record2" localSheetId="34">'27統括安全衛生義務者'!Record2</definedName>
    <definedName name="Record2" localSheetId="39">'32発生土処分確認'!Record2</definedName>
    <definedName name="Record2" localSheetId="40">'33再資源化等報告'!Record2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7"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2"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6"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1"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4"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39" hidden="1">{#N/A,#N/A,FALSE,"起工伺 (所長決裁)";#N/A,#N/A,FALSE,"起工伺 (知事決裁) ";#N/A,#N/A,FALSE,"起工伺 (本庁決裁)";#N/A,#N/A,FALSE,"起工決裁通知書 ";#N/A,#N/A,FALSE,"起工決裁通知書 (控)"}</definedName>
    <definedName name="wrn.事務所決裁." localSheetId="40" hidden="1">{#N/A,#N/A,FALSE,"起工伺 (所長決裁)";#N/A,#N/A,FALSE,"起工伺 (知事決裁) ";#N/A,#N/A,FALSE,"起工伺 (本庁決裁)";#N/A,#N/A,FALSE,"起工決裁通知書 ";#N/A,#N/A,FALSE,"起工決裁通知書 (控)"}</definedName>
    <definedName name="wrn.事務所決裁." localSheetId="44"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22" hidden="1">{#N/A,#N/A,FALSE,"起工伺 (所長決裁)";#N/A,#N/A,FALSE,"起工伺 (知事決裁) ";#N/A,#N/A,FALSE,"起工伺 (本庁決裁)";#N/A,#N/A,FALSE,"起工決裁通知書 ";#N/A,#N/A,FALSE,"起工決裁通知書 (控)"}</definedName>
    <definedName name="データ" localSheetId="34" hidden="1">{#N/A,#N/A,FALSE,"起工伺 (所長決裁)";#N/A,#N/A,FALSE,"起工伺 (知事決裁) ";#N/A,#N/A,FALSE,"起工伺 (本庁決裁)";#N/A,#N/A,FALSE,"起工決裁通知書 ";#N/A,#N/A,FALSE,"起工決裁通知書 (控)"}</definedName>
    <definedName name="データ" localSheetId="39" hidden="1">{#N/A,#N/A,FALSE,"起工伺 (所長決裁)";#N/A,#N/A,FALSE,"起工伺 (知事決裁) ";#N/A,#N/A,FALSE,"起工伺 (本庁決裁)";#N/A,#N/A,FALSE,"起工決裁通知書 ";#N/A,#N/A,FALSE,"起工決裁通知書 (控)"}</definedName>
    <definedName name="データ" localSheetId="40"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1">'15廃棄物処理計画'!プレビュ</definedName>
    <definedName name="プレビュ" localSheetId="22">'16発生土処分計画'!プレビュ</definedName>
    <definedName name="プレビュ" localSheetId="34">'27統括安全衛生義務者'!プレビュ</definedName>
    <definedName name="プレビュ" localSheetId="39">'32発生土処分確認'!プレビュ</definedName>
    <definedName name="プレビュ" localSheetId="40">'33再資源化等報告'!プレビュ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1">'15廃棄物処理計画'!印刷</definedName>
    <definedName name="印刷" localSheetId="22">'16発生土処分計画'!印刷</definedName>
    <definedName name="印刷" localSheetId="34">'27統括安全衛生義務者'!印刷</definedName>
    <definedName name="印刷" localSheetId="39">'32発生土処分確認'!印刷</definedName>
    <definedName name="印刷" localSheetId="40">'33再資源化等報告'!印刷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後退" localSheetId="21">'15廃棄物処理計画'!後退</definedName>
    <definedName name="後退" localSheetId="22">'16発生土処分計画'!後退</definedName>
    <definedName name="後退" localSheetId="34">'27統括安全衛生義務者'!後退</definedName>
    <definedName name="後退" localSheetId="39">'32発生土処分確認'!後退</definedName>
    <definedName name="後退" localSheetId="40">'33再資源化等報告'!後退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行削除" localSheetId="21">'15廃棄物処理計画'!行削除</definedName>
    <definedName name="行削除" localSheetId="22">'16発生土処分計画'!行削除</definedName>
    <definedName name="行削除" localSheetId="34">'27統括安全衛生義務者'!行削除</definedName>
    <definedName name="行削除" localSheetId="39">'32発生土処分確認'!行削除</definedName>
    <definedName name="行削除" localSheetId="40">'33再資源化等報告'!行削除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1">'15廃棄物処理計画'!行挿入</definedName>
    <definedName name="行挿入" localSheetId="22">'16発生土処分計画'!行挿入</definedName>
    <definedName name="行挿入" localSheetId="34">'27統括安全衛生義務者'!行挿入</definedName>
    <definedName name="行挿入" localSheetId="39">'32発生土処分確認'!行挿入</definedName>
    <definedName name="行挿入" localSheetId="40">'33再資源化等報告'!行挿入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前進" localSheetId="21">'15廃棄物処理計画'!前進</definedName>
    <definedName name="前進" localSheetId="22">'16発生土処分計画'!前進</definedName>
    <definedName name="前進" localSheetId="34">'27統括安全衛生義務者'!前進</definedName>
    <definedName name="前進" localSheetId="39">'32発生土処分確認'!前進</definedName>
    <definedName name="前進" localSheetId="40">'33再資源化等報告'!前進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1">'15廃棄物処理計画'!貼り付け</definedName>
    <definedName name="貼り付け" localSheetId="22">'16発生土処分計画'!貼り付け</definedName>
    <definedName name="貼り付け" localSheetId="34">'27統括安全衛生義務者'!貼り付け</definedName>
    <definedName name="貼り付け" localSheetId="39">'32発生土処分確認'!貼り付け</definedName>
    <definedName name="貼り付け" localSheetId="40">'33再資源化等報告'!貼り付け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表紙へ戻る">'1着工届'!$A$1</definedName>
    <definedName name="複写" localSheetId="21">'15廃棄物処理計画'!複写</definedName>
    <definedName name="複写" localSheetId="22">'16発生土処分計画'!複写</definedName>
    <definedName name="複写" localSheetId="34">'27統括安全衛生義務者'!複写</definedName>
    <definedName name="複写" localSheetId="39">'32発生土処分確認'!複写</definedName>
    <definedName name="複写" localSheetId="40">'33再資源化等報告'!複写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s>
  <calcPr calcId="152511"/>
</workbook>
</file>

<file path=xl/calcChain.xml><?xml version="1.0" encoding="utf-8"?>
<calcChain xmlns="http://schemas.openxmlformats.org/spreadsheetml/2006/main">
  <c r="M20" i="44" l="1"/>
  <c r="M20" i="43"/>
  <c r="H13" i="116" l="1"/>
  <c r="U3" i="116"/>
  <c r="H13" i="98" l="1"/>
  <c r="U3" i="98"/>
  <c r="I25" i="117" l="1"/>
  <c r="I26" i="117" s="1"/>
  <c r="I27" i="117" s="1"/>
  <c r="R1" i="117" l="1"/>
  <c r="F17" i="117" l="1"/>
  <c r="L12" i="117"/>
  <c r="L10" i="117"/>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D7" i="114"/>
  <c r="N12" i="44"/>
  <c r="N14" i="44"/>
  <c r="I14" i="113"/>
  <c r="D11" i="114"/>
  <c r="CL10" i="112"/>
  <c r="CL9" i="112"/>
  <c r="CL8" i="112"/>
  <c r="L55" i="112"/>
  <c r="I53" i="112"/>
  <c r="AD32" i="112"/>
  <c r="O32" i="112"/>
  <c r="CL14" i="112"/>
  <c r="CL13" i="112"/>
  <c r="CL12" i="112"/>
  <c r="D9" i="114"/>
  <c r="AI6" i="114"/>
  <c r="AI5" i="114"/>
  <c r="AI4" i="114"/>
  <c r="E17" i="43"/>
  <c r="D6" i="114"/>
  <c r="I25" i="112"/>
  <c r="AF25" i="112" s="1"/>
  <c r="I6" i="112"/>
  <c r="H5" i="109"/>
  <c r="I4" i="108"/>
  <c r="M11" i="72"/>
  <c r="H11" i="70"/>
  <c r="G25" i="105"/>
  <c r="G9" i="95"/>
  <c r="G8" i="95"/>
  <c r="G8" i="29"/>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D12" i="64"/>
  <c r="G21" i="99"/>
  <c r="AO29" i="99" s="1"/>
  <c r="D18" i="110"/>
  <c r="D3" i="109"/>
  <c r="F11" i="98"/>
  <c r="D12" i="41"/>
  <c r="V1" i="5"/>
  <c r="H23" i="17"/>
  <c r="E18" i="43"/>
  <c r="C12" i="104"/>
  <c r="F5" i="27"/>
  <c r="C31" i="104"/>
  <c r="C12" i="47"/>
  <c r="L12" i="47" s="1"/>
  <c r="G23" i="97"/>
  <c r="E10" i="89"/>
  <c r="H17" i="6"/>
  <c r="F15" i="101"/>
  <c r="C7" i="69"/>
  <c r="C7" i="100"/>
  <c r="D11" i="64"/>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1" i="107"/>
  <c r="G18" i="107"/>
  <c r="P15" i="47"/>
  <c r="L15" i="47"/>
  <c r="P14" i="47"/>
  <c r="O14" i="47"/>
  <c r="M14" i="47"/>
  <c r="L14" i="47"/>
  <c r="O11" i="47"/>
  <c r="D5" i="109"/>
  <c r="G21" i="110"/>
  <c r="D21" i="110"/>
  <c r="I15" i="110"/>
  <c r="I11" i="110"/>
  <c r="B8" i="110"/>
  <c r="H4" i="109"/>
  <c r="H3" i="109"/>
  <c r="D6" i="109"/>
  <c r="D4" i="109"/>
  <c r="E41" i="18"/>
  <c r="B7" i="72"/>
  <c r="G5" i="95"/>
  <c r="C11" i="105"/>
  <c r="O8" i="103"/>
  <c r="F19" i="103"/>
  <c r="P17" i="103"/>
  <c r="F17" i="103"/>
  <c r="AO47" i="107"/>
  <c r="AA32" i="107"/>
  <c r="AV30" i="107"/>
  <c r="AA29" i="107"/>
  <c r="O27" i="107"/>
  <c r="AN27" i="107" s="1"/>
  <c r="Z25" i="107"/>
  <c r="K25" i="107"/>
  <c r="AN21" i="107"/>
  <c r="F9" i="107"/>
  <c r="G5" i="29"/>
  <c r="O10" i="101"/>
  <c r="O8" i="101"/>
  <c r="H8" i="100"/>
  <c r="R11" i="63"/>
  <c r="C7" i="64"/>
  <c r="E76" i="18"/>
  <c r="V6" i="108"/>
  <c r="Q24" i="108" s="1"/>
  <c r="Y24" i="108" s="1"/>
  <c r="R24" i="108" s="1"/>
  <c r="U6" i="108"/>
  <c r="W6"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AB9" i="95"/>
  <c r="N13" i="44"/>
  <c r="P18" i="44"/>
  <c r="F18" i="44"/>
  <c r="O9" i="27"/>
  <c r="G11" i="55"/>
  <c r="G10" i="55"/>
  <c r="R15" i="63"/>
  <c r="R13" i="63"/>
  <c r="E9" i="89"/>
  <c r="E8" i="89"/>
  <c r="E7" i="89"/>
  <c r="V2" i="5"/>
  <c r="E20" i="44"/>
  <c r="Y20" i="27"/>
  <c r="AA21" i="44"/>
  <c r="AA20" i="44"/>
  <c r="AA19" i="44"/>
  <c r="BU10" i="95"/>
  <c r="BU9" i="95"/>
  <c r="BU8" i="95"/>
  <c r="Y19" i="27"/>
  <c r="Y18" i="27"/>
  <c r="AK9" i="95"/>
  <c r="AG6" i="95"/>
  <c r="AG4" i="95"/>
  <c r="Y20" i="6"/>
  <c r="Y19" i="6"/>
  <c r="Y18" i="6"/>
  <c r="P10" i="69"/>
  <c r="P9" i="69"/>
  <c r="P8" i="69"/>
  <c r="C10" i="69"/>
  <c r="C9" i="69"/>
  <c r="G9" i="29"/>
  <c r="BT10" i="29"/>
  <c r="BT9" i="29"/>
  <c r="BT8" i="29"/>
  <c r="BU10" i="29"/>
  <c r="BU9" i="29"/>
  <c r="BU8" i="29"/>
  <c r="AK9" i="29"/>
  <c r="AG6" i="29"/>
  <c r="AG4" i="29"/>
  <c r="S24" i="17"/>
  <c r="S23" i="17"/>
  <c r="R20" i="17"/>
  <c r="AK4" i="5"/>
  <c r="AK3" i="5"/>
  <c r="AK2" i="5"/>
  <c r="E26" i="43"/>
  <c r="E25" i="43"/>
  <c r="N26" i="97"/>
  <c r="H26" i="97"/>
  <c r="AK28" i="97"/>
  <c r="AK27" i="97"/>
  <c r="AK26" i="97"/>
  <c r="W23" i="97"/>
  <c r="V13" i="97"/>
  <c r="V12" i="97"/>
  <c r="V11" i="97"/>
  <c r="D5" i="97"/>
  <c r="D16" i="26"/>
  <c r="F18" i="117" s="1"/>
  <c r="O18" i="6"/>
  <c r="P17" i="27"/>
  <c r="P16" i="27"/>
  <c r="N37" i="17"/>
  <c r="D20" i="26"/>
  <c r="M20" i="26" s="1"/>
  <c r="D18" i="26"/>
  <c r="M18" i="26" s="1"/>
  <c r="E6"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AF40" i="41"/>
  <c r="AC40" i="41" s="1"/>
  <c r="CV26" i="112"/>
  <c r="E21" i="44" l="1"/>
  <c r="CV30" i="112"/>
  <c r="CV25" i="112"/>
  <c r="I18" i="110"/>
  <c r="AA40" i="41"/>
  <c r="CV28" i="112"/>
  <c r="CV29" i="112"/>
  <c r="CV27" i="112"/>
  <c r="Q39" i="108"/>
  <c r="Y39" i="108" s="1"/>
  <c r="R39" i="108" s="1"/>
  <c r="Q11" i="108"/>
  <c r="Y11" i="108" s="1"/>
  <c r="R11" i="108" s="1"/>
  <c r="H6" i="109"/>
  <c r="D8" i="115"/>
  <c r="AF58" i="41"/>
  <c r="AC58" i="41" s="1"/>
  <c r="AA58" i="41"/>
  <c r="Q6" i="108"/>
  <c r="Y6" i="108" s="1"/>
  <c r="R6" i="108" s="1"/>
  <c r="AA15" i="41"/>
  <c r="AO15" i="41"/>
  <c r="AS15" i="41" s="1"/>
  <c r="AJ15" i="41"/>
  <c r="AC16" i="41" s="1"/>
  <c r="AF15" i="41"/>
  <c r="AC15" i="41" s="1"/>
  <c r="H28" i="97"/>
  <c r="Q21" i="108"/>
  <c r="Y21" i="108" s="1"/>
  <c r="R21" i="108" s="1"/>
  <c r="Q10" i="108"/>
  <c r="Y10" i="108" s="1"/>
  <c r="R10" i="108" s="1"/>
  <c r="H28" i="99"/>
  <c r="AP35" i="99" s="1"/>
  <c r="Q8" i="108"/>
  <c r="Y8" i="108" s="1"/>
  <c r="R8" i="108" s="1"/>
  <c r="H18" i="27"/>
  <c r="E22" i="43"/>
  <c r="L23" i="43" s="1"/>
  <c r="X6" i="108"/>
  <c r="H18" i="6"/>
  <c r="F21" i="101"/>
  <c r="Q18" i="108"/>
  <c r="Y18" i="108" s="1"/>
  <c r="R18" i="108" s="1"/>
  <c r="E11" i="89"/>
  <c r="F25" i="59"/>
  <c r="C1" i="5"/>
  <c r="M16" i="26"/>
  <c r="AO40" i="41"/>
  <c r="AJ40" i="41"/>
  <c r="AC41" i="41" s="1"/>
  <c r="AN15" i="41"/>
  <c r="AC17" i="41" s="1"/>
  <c r="AJ58" i="41"/>
  <c r="AC59" i="41" s="1"/>
  <c r="AO58" i="41"/>
  <c r="Q15" i="108"/>
  <c r="Y15" i="108" s="1"/>
  <c r="R15" i="108" s="1"/>
  <c r="Q19" i="108"/>
  <c r="Y19" i="108" s="1"/>
  <c r="R19" i="108" s="1"/>
  <c r="Q16" i="108"/>
  <c r="Y16" i="108" s="1"/>
  <c r="R16" i="108" s="1"/>
  <c r="Q12" i="108"/>
  <c r="Y12" i="108" s="1"/>
  <c r="R12" i="108" s="1"/>
  <c r="Q38" i="108"/>
  <c r="Y38" i="108" s="1"/>
  <c r="R38" i="108" s="1"/>
  <c r="Q31" i="108"/>
  <c r="Y31" i="108" s="1"/>
  <c r="R31" i="108" s="1"/>
  <c r="Q65" i="108"/>
  <c r="Y65" i="108" s="1"/>
  <c r="R65" i="108" s="1"/>
  <c r="Q20" i="108"/>
  <c r="Y20" i="108" s="1"/>
  <c r="R20" i="108" s="1"/>
  <c r="F21" i="103"/>
  <c r="Q34" i="108"/>
  <c r="Y34" i="108" s="1"/>
  <c r="R34" i="108" s="1"/>
  <c r="Q23" i="108"/>
  <c r="Y23" i="108" s="1"/>
  <c r="R23" i="108" s="1"/>
  <c r="Q13" i="108"/>
  <c r="Y13" i="108" s="1"/>
  <c r="R13" i="108" s="1"/>
  <c r="Q7" i="108"/>
  <c r="Y7" i="108" s="1"/>
  <c r="R7" i="108" s="1"/>
  <c r="Q32" i="108"/>
  <c r="Y32" i="108" s="1"/>
  <c r="R32" i="108" s="1"/>
  <c r="Q53" i="108"/>
  <c r="Y53" i="108" s="1"/>
  <c r="R53" i="108" s="1"/>
  <c r="Q9" i="108"/>
  <c r="Y9" i="108" s="1"/>
  <c r="R9" i="108" s="1"/>
  <c r="Q33" i="108"/>
  <c r="Y33" i="108" s="1"/>
  <c r="R33" i="108" s="1"/>
  <c r="Q36" i="108"/>
  <c r="Y36" i="108" s="1"/>
  <c r="R36" i="108" s="1"/>
  <c r="Q14" i="108"/>
  <c r="Y14" i="108" s="1"/>
  <c r="R14" i="108" s="1"/>
  <c r="Q37" i="108"/>
  <c r="Y37" i="108" s="1"/>
  <c r="R37" i="108" s="1"/>
  <c r="L6" i="114"/>
  <c r="Q35" i="108"/>
  <c r="Y35" i="108" s="1"/>
  <c r="R35" i="108" s="1"/>
  <c r="Q17" i="108"/>
  <c r="Y17" i="108" s="1"/>
  <c r="R17" i="108" s="1"/>
  <c r="Q22" i="108"/>
  <c r="Y22" i="108" s="1"/>
  <c r="R22" i="108" s="1"/>
  <c r="Q30" i="108"/>
  <c r="Y30" i="108" s="1"/>
  <c r="R30"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P5"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 ref="F69" authorId="0" shapeId="0">
      <text>
        <r>
          <rPr>
            <sz val="9"/>
            <color indexed="81"/>
            <rFont val="ＭＳ Ｐゴシック"/>
            <family val="3"/>
            <charset val="128"/>
          </rPr>
          <t xml:space="preserve">必須項目
</t>
        </r>
      </text>
    </comment>
    <comment ref="F71"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4.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<sst xmlns="http://schemas.openxmlformats.org/spreadsheetml/2006/main" count="3765" uniqueCount="1672">
  <si>
    <t>工事施工場所</t>
    <rPh sb="0" eb="2">
      <t>コウジ</t>
    </rPh>
    <rPh sb="2" eb="4">
      <t>セコウ</t>
    </rPh>
    <rPh sb="4" eb="6">
      <t>バショ</t>
    </rPh>
    <phoneticPr fontId="2"/>
  </si>
  <si>
    <t>工事種類</t>
    <rPh sb="0" eb="2">
      <t>コウジ</t>
    </rPh>
    <rPh sb="2" eb="4">
      <t>シュルイ</t>
    </rPh>
    <phoneticPr fontId="2"/>
  </si>
  <si>
    <t>工期(開始)</t>
    <rPh sb="0" eb="2">
      <t>コウキ</t>
    </rPh>
    <rPh sb="3" eb="5">
      <t>カイシ</t>
    </rPh>
    <phoneticPr fontId="2"/>
  </si>
  <si>
    <t>（税込）</t>
    <rPh sb="1" eb="3">
      <t>ゼイコ</t>
    </rPh>
    <phoneticPr fontId="2"/>
  </si>
  <si>
    <t>延床面積</t>
    <rPh sb="0" eb="1">
      <t>ノ</t>
    </rPh>
    <rPh sb="1" eb="4">
      <t>ユカメンセキ</t>
    </rPh>
    <phoneticPr fontId="2"/>
  </si>
  <si>
    <t>㎡</t>
    <phoneticPr fontId="2"/>
  </si>
  <si>
    <t>階数(地下)</t>
    <rPh sb="0" eb="2">
      <t>カイスウ</t>
    </rPh>
    <rPh sb="3" eb="5">
      <t>チカ</t>
    </rPh>
    <phoneticPr fontId="2"/>
  </si>
  <si>
    <t>(地先等)</t>
    <rPh sb="1" eb="2">
      <t>チ</t>
    </rPh>
    <rPh sb="2" eb="3">
      <t>サキ</t>
    </rPh>
    <rPh sb="3" eb="4">
      <t>ナド</t>
    </rPh>
    <phoneticPr fontId="2"/>
  </si>
  <si>
    <t>工期(終了)</t>
    <rPh sb="0" eb="2">
      <t>コウキ</t>
    </rPh>
    <rPh sb="3" eb="5">
      <t>シュウリョウ</t>
    </rPh>
    <phoneticPr fontId="2"/>
  </si>
  <si>
    <t>再資源化等が完了した年月日</t>
    <rPh sb="0" eb="4">
      <t>サイシゲンカ</t>
    </rPh>
    <rPh sb="4" eb="5">
      <t>トウ</t>
    </rPh>
    <rPh sb="6" eb="8">
      <t>カンリョウ</t>
    </rPh>
    <rPh sb="10" eb="13">
      <t>ネンガッピ</t>
    </rPh>
    <phoneticPr fontId="2"/>
  </si>
  <si>
    <t>構造</t>
    <rPh sb="0" eb="2">
      <t>コウゾウ</t>
    </rPh>
    <phoneticPr fontId="2"/>
  </si>
  <si>
    <t>使途</t>
    <rPh sb="0" eb="2">
      <t>シト</t>
    </rPh>
    <phoneticPr fontId="2"/>
  </si>
  <si>
    <t>工事概要等</t>
    <rPh sb="0" eb="2">
      <t>コウジ</t>
    </rPh>
    <rPh sb="2" eb="5">
      <t>ガイヨウナド</t>
    </rPh>
    <phoneticPr fontId="2"/>
  </si>
  <si>
    <t>施工条件の内容</t>
    <rPh sb="0" eb="2">
      <t>セコウ</t>
    </rPh>
    <rPh sb="2" eb="4">
      <t>ジョウケン</t>
    </rPh>
    <rPh sb="5" eb="7">
      <t>ナイヨウ</t>
    </rPh>
    <phoneticPr fontId="2"/>
  </si>
  <si>
    <t>建　　設　　資　　材　　(新材を含む)</t>
    <rPh sb="0" eb="1">
      <t>ダテ</t>
    </rPh>
    <rPh sb="3" eb="4">
      <t>セツ</t>
    </rPh>
    <rPh sb="6" eb="7">
      <t>シ</t>
    </rPh>
    <rPh sb="9" eb="10">
      <t>ザイ</t>
    </rPh>
    <rPh sb="13" eb="14">
      <t>シン</t>
    </rPh>
    <rPh sb="14" eb="15">
      <t>ザイ</t>
    </rPh>
    <rPh sb="16" eb="17">
      <t>フク</t>
    </rPh>
    <phoneticPr fontId="2"/>
  </si>
  <si>
    <t>再　　　生　　　資　　　材　　　の　　　供　　　給　　　元　　　(再生資材を利用した場合に記入して下さい)</t>
    <rPh sb="0" eb="1">
      <t>サイ</t>
    </rPh>
    <rPh sb="4" eb="5">
      <t>ショウ</t>
    </rPh>
    <rPh sb="8" eb="9">
      <t>シ</t>
    </rPh>
    <rPh sb="12" eb="13">
      <t>ザイ</t>
    </rPh>
    <rPh sb="20" eb="21">
      <t>トモ</t>
    </rPh>
    <rPh sb="24" eb="25">
      <t>キュウ</t>
    </rPh>
    <rPh sb="28" eb="29">
      <t>モト</t>
    </rPh>
    <rPh sb="33" eb="35">
      <t>サイセイ</t>
    </rPh>
    <rPh sb="35" eb="37">
      <t>シザイ</t>
    </rPh>
    <rPh sb="38" eb="40">
      <t>リヨウ</t>
    </rPh>
    <rPh sb="42" eb="44">
      <t>バアイ</t>
    </rPh>
    <rPh sb="45" eb="47">
      <t>キニュウ</t>
    </rPh>
    <rPh sb="49" eb="50">
      <t>クダ</t>
    </rPh>
    <phoneticPr fontId="2"/>
  </si>
  <si>
    <t>再生資源　　　利用率　　　(B)/(A)*100</t>
    <rPh sb="0" eb="2">
      <t>サイセイ</t>
    </rPh>
    <rPh sb="2" eb="4">
      <t>シゲン</t>
    </rPh>
    <rPh sb="7" eb="10">
      <t>リヨウリツ</t>
    </rPh>
    <phoneticPr fontId="2"/>
  </si>
  <si>
    <t>分　　類</t>
    <rPh sb="0" eb="1">
      <t>ブン</t>
    </rPh>
    <rPh sb="3" eb="4">
      <t>タグイ</t>
    </rPh>
    <phoneticPr fontId="2"/>
  </si>
  <si>
    <t>小分類</t>
    <rPh sb="0" eb="3">
      <t>ショウブンルイ</t>
    </rPh>
    <phoneticPr fontId="2"/>
  </si>
  <si>
    <t>規　　格</t>
    <rPh sb="0" eb="1">
      <t>キ</t>
    </rPh>
    <rPh sb="3" eb="4">
      <t>カク</t>
    </rPh>
    <phoneticPr fontId="2"/>
  </si>
  <si>
    <t>利用用途</t>
    <rPh sb="0" eb="2">
      <t>リヨウ</t>
    </rPh>
    <rPh sb="2" eb="4">
      <t>ヨウト</t>
    </rPh>
    <phoneticPr fontId="2"/>
  </si>
  <si>
    <t>利用量(A)</t>
    <rPh sb="0" eb="2">
      <t>リヨウ</t>
    </rPh>
    <rPh sb="2" eb="3">
      <t>リョウ</t>
    </rPh>
    <phoneticPr fontId="2"/>
  </si>
  <si>
    <t>再生資源の供給元施設、工事等の名称</t>
    <rPh sb="0" eb="2">
      <t>サイセイ</t>
    </rPh>
    <rPh sb="2" eb="4">
      <t>シゲン</t>
    </rPh>
    <rPh sb="5" eb="7">
      <t>キョウキュウ</t>
    </rPh>
    <rPh sb="7" eb="8">
      <t>モト</t>
    </rPh>
    <rPh sb="8" eb="10">
      <t>シセツ</t>
    </rPh>
    <rPh sb="11" eb="13">
      <t>コウジ</t>
    </rPh>
    <rPh sb="13" eb="14">
      <t>トウ</t>
    </rPh>
    <rPh sb="15" eb="17">
      <t>メイショウ</t>
    </rPh>
    <phoneticPr fontId="2"/>
  </si>
  <si>
    <t>供給元種類</t>
    <rPh sb="0" eb="2">
      <t>キョウキュウ</t>
    </rPh>
    <rPh sb="2" eb="3">
      <t>モト</t>
    </rPh>
    <rPh sb="3" eb="5">
      <t>シュルイ</t>
    </rPh>
    <phoneticPr fontId="2"/>
  </si>
  <si>
    <t>施工条件内容</t>
    <rPh sb="0" eb="2">
      <t>セコウ</t>
    </rPh>
    <rPh sb="2" eb="4">
      <t>ジョウケン</t>
    </rPh>
    <rPh sb="4" eb="6">
      <t>ナイヨウ</t>
    </rPh>
    <phoneticPr fontId="2"/>
  </si>
  <si>
    <t>再生資源の供給元場所住所</t>
    <rPh sb="0" eb="2">
      <t>サイセイ</t>
    </rPh>
    <rPh sb="2" eb="4">
      <t>シゲン</t>
    </rPh>
    <rPh sb="5" eb="7">
      <t>キョウキュウ</t>
    </rPh>
    <rPh sb="7" eb="8">
      <t>モト</t>
    </rPh>
    <rPh sb="8" eb="10">
      <t>バショ</t>
    </rPh>
    <rPh sb="10" eb="12">
      <t>ジュウショ</t>
    </rPh>
    <phoneticPr fontId="2"/>
  </si>
  <si>
    <t>再生資源名称</t>
    <rPh sb="0" eb="2">
      <t>サイセイ</t>
    </rPh>
    <rPh sb="2" eb="4">
      <t>シゲン</t>
    </rPh>
    <rPh sb="4" eb="6">
      <t>メイショウ</t>
    </rPh>
    <phoneticPr fontId="2"/>
  </si>
  <si>
    <t>再生資源利用量(B)</t>
    <rPh sb="0" eb="2">
      <t>サイセイ</t>
    </rPh>
    <rPh sb="2" eb="4">
      <t>シゲン</t>
    </rPh>
    <rPh sb="4" eb="6">
      <t>リヨウ</t>
    </rPh>
    <rPh sb="6" eb="7">
      <t>リョウ</t>
    </rPh>
    <phoneticPr fontId="2"/>
  </si>
  <si>
    <t>特定建設資材</t>
    <rPh sb="0" eb="2">
      <t>トクテイ</t>
    </rPh>
    <rPh sb="2" eb="4">
      <t>ケンセツ</t>
    </rPh>
    <rPh sb="4" eb="6">
      <t>シザイ</t>
    </rPh>
    <phoneticPr fontId="2"/>
  </si>
  <si>
    <t>ｺﾝｸﾘｰﾄ</t>
    <phoneticPr fontId="2"/>
  </si>
  <si>
    <t>(ﾄﾝ)</t>
    <phoneticPr fontId="2"/>
  </si>
  <si>
    <t>(ﾄﾝ)</t>
    <phoneticPr fontId="2"/>
  </si>
  <si>
    <t>合　　　　　　計</t>
    <rPh sb="0" eb="1">
      <t>ゴウ</t>
    </rPh>
    <rPh sb="7" eb="8">
      <t>ケイ</t>
    </rPh>
    <phoneticPr fontId="2"/>
  </si>
  <si>
    <t>(ﾄﾝ)</t>
    <phoneticPr fontId="2"/>
  </si>
  <si>
    <r>
      <t>ｺﾝｸﾘｰﾄ</t>
    </r>
    <r>
      <rPr>
        <b/>
        <sz val="10"/>
        <rFont val="ＭＳ Ｐゴシック"/>
        <family val="3"/>
        <charset val="128"/>
      </rPr>
      <t>及  び鉄から   成る建設  資材</t>
    </r>
    <rPh sb="6" eb="7">
      <t>オヨ</t>
    </rPh>
    <rPh sb="10" eb="11">
      <t>テツ</t>
    </rPh>
    <rPh sb="16" eb="17">
      <t>ナ</t>
    </rPh>
    <rPh sb="18" eb="20">
      <t>ケンセツ</t>
    </rPh>
    <rPh sb="22" eb="24">
      <t>シザイ</t>
    </rPh>
    <phoneticPr fontId="2"/>
  </si>
  <si>
    <t>(ﾄﾝ)</t>
    <phoneticPr fontId="2"/>
  </si>
  <si>
    <t>木材</t>
    <rPh sb="0" eb="2">
      <t>モクザイ</t>
    </rPh>
    <phoneticPr fontId="2"/>
  </si>
  <si>
    <t>ｱｽﾌｧﾙﾄ　　混合物</t>
    <rPh sb="8" eb="11">
      <t>コンゴウブツ</t>
    </rPh>
    <phoneticPr fontId="2"/>
  </si>
  <si>
    <t>(ﾄﾝ)</t>
    <phoneticPr fontId="2"/>
  </si>
  <si>
    <t>その他の建設資材</t>
    <rPh sb="2" eb="3">
      <t>タ</t>
    </rPh>
    <rPh sb="4" eb="6">
      <t>ケンセツ</t>
    </rPh>
    <rPh sb="6" eb="8">
      <t>シザイ</t>
    </rPh>
    <phoneticPr fontId="2"/>
  </si>
  <si>
    <t>土砂</t>
    <rPh sb="0" eb="2">
      <t>ドシャ</t>
    </rPh>
    <phoneticPr fontId="2"/>
  </si>
  <si>
    <r>
      <t>(締めm</t>
    </r>
    <r>
      <rPr>
        <vertAlign val="superscript"/>
        <sz val="9"/>
        <rFont val="ＭＳ Ｐ明朝"/>
        <family val="1"/>
        <charset val="128"/>
      </rPr>
      <t>3</t>
    </r>
    <r>
      <rPr>
        <sz val="9"/>
        <rFont val="ＭＳ Ｐ明朝"/>
        <family val="1"/>
        <charset val="128"/>
      </rPr>
      <t>)</t>
    </r>
    <rPh sb="1" eb="2">
      <t>シ</t>
    </rPh>
    <phoneticPr fontId="2"/>
  </si>
  <si>
    <t>(締めm3)</t>
    <rPh sb="1" eb="2">
      <t>シ</t>
    </rPh>
    <phoneticPr fontId="2"/>
  </si>
  <si>
    <t>砕石</t>
    <rPh sb="0" eb="2">
      <t>サイセキ</t>
    </rPh>
    <phoneticPr fontId="2"/>
  </si>
  <si>
    <r>
      <t>(m</t>
    </r>
    <r>
      <rPr>
        <vertAlign val="superscript"/>
        <sz val="9"/>
        <rFont val="ＭＳ Ｐ明朝"/>
        <family val="1"/>
        <charset val="128"/>
      </rPr>
      <t>3</t>
    </r>
    <r>
      <rPr>
        <sz val="9"/>
        <rFont val="ＭＳ Ｐ明朝"/>
        <family val="1"/>
        <charset val="128"/>
      </rPr>
      <t>)</t>
    </r>
    <phoneticPr fontId="2"/>
  </si>
  <si>
    <t>(m3)</t>
    <phoneticPr fontId="2"/>
  </si>
  <si>
    <r>
      <t>(m</t>
    </r>
    <r>
      <rPr>
        <vertAlign val="superscript"/>
        <sz val="9"/>
        <rFont val="ＭＳ Ｐ明朝"/>
        <family val="1"/>
        <charset val="128"/>
      </rPr>
      <t>3</t>
    </r>
    <r>
      <rPr>
        <sz val="9"/>
        <rFont val="ＭＳ Ｐ明朝"/>
        <family val="1"/>
        <charset val="128"/>
      </rPr>
      <t>)</t>
    </r>
    <phoneticPr fontId="2"/>
  </si>
  <si>
    <t>(m3)</t>
    <phoneticPr fontId="2"/>
  </si>
  <si>
    <t>建設副産物の種類</t>
    <rPh sb="0" eb="2">
      <t>ケンセツ</t>
    </rPh>
    <rPh sb="2" eb="5">
      <t>フクサンブツ</t>
    </rPh>
    <rPh sb="6" eb="8">
      <t>シュルイ</t>
    </rPh>
    <phoneticPr fontId="2"/>
  </si>
  <si>
    <t>①発生量　　　　　(掘削等)    　　　　　　 ①=②+③+④</t>
    <rPh sb="1" eb="3">
      <t>ハッセイ</t>
    </rPh>
    <rPh sb="3" eb="4">
      <t>リョウ</t>
    </rPh>
    <rPh sb="10" eb="13">
      <t>クッサクナド</t>
    </rPh>
    <phoneticPr fontId="2"/>
  </si>
  <si>
    <t>現　場　内　利　用</t>
    <rPh sb="0" eb="1">
      <t>ウツツ</t>
    </rPh>
    <rPh sb="2" eb="3">
      <t>バ</t>
    </rPh>
    <rPh sb="4" eb="5">
      <t>ナイ</t>
    </rPh>
    <rPh sb="6" eb="7">
      <t>リ</t>
    </rPh>
    <rPh sb="8" eb="9">
      <t>ヨウ</t>
    </rPh>
    <phoneticPr fontId="2"/>
  </si>
  <si>
    <t>減　量　化</t>
    <rPh sb="0" eb="1">
      <t>ゲン</t>
    </rPh>
    <rPh sb="2" eb="3">
      <t>リョウ</t>
    </rPh>
    <rPh sb="4" eb="5">
      <t>カ</t>
    </rPh>
    <phoneticPr fontId="2"/>
  </si>
  <si>
    <t>現　　　場　　　外　　　搬　　　出　　　に　　　つ　　　い　　　て</t>
    <rPh sb="0" eb="1">
      <t>ウツツ</t>
    </rPh>
    <rPh sb="4" eb="5">
      <t>バ</t>
    </rPh>
    <rPh sb="8" eb="9">
      <t>ガイ</t>
    </rPh>
    <rPh sb="12" eb="13">
      <t>ハコ</t>
    </rPh>
    <rPh sb="16" eb="17">
      <t>デ</t>
    </rPh>
    <phoneticPr fontId="2"/>
  </si>
  <si>
    <t>再生資源利用　　　　　　　促進率　　　　　　　　　　　(②+③+⑤)　　　　　　　　　　/①*１００</t>
    <rPh sb="0" eb="2">
      <t>サイセイ</t>
    </rPh>
    <rPh sb="2" eb="4">
      <t>シゲン</t>
    </rPh>
    <rPh sb="4" eb="6">
      <t>リヨウ</t>
    </rPh>
    <rPh sb="13" eb="15">
      <t>ソクシン</t>
    </rPh>
    <rPh sb="15" eb="16">
      <t>リツ</t>
    </rPh>
    <phoneticPr fontId="2"/>
  </si>
  <si>
    <t>場外搬出時の　　性状</t>
    <rPh sb="0" eb="2">
      <t>ジョウガイ</t>
    </rPh>
    <rPh sb="2" eb="4">
      <t>ハンシュツ</t>
    </rPh>
    <rPh sb="4" eb="5">
      <t>ジ</t>
    </rPh>
    <rPh sb="8" eb="9">
      <t>セイ</t>
    </rPh>
    <rPh sb="9" eb="10">
      <t>ジョウ</t>
    </rPh>
    <phoneticPr fontId="2"/>
  </si>
  <si>
    <t>用途</t>
    <rPh sb="0" eb="2">
      <t>ヨウト</t>
    </rPh>
    <phoneticPr fontId="2"/>
  </si>
  <si>
    <t>②利用量</t>
    <rPh sb="1" eb="3">
      <t>リヨウ</t>
    </rPh>
    <rPh sb="3" eb="4">
      <t>リョウ</t>
    </rPh>
    <phoneticPr fontId="2"/>
  </si>
  <si>
    <t>減量法</t>
    <rPh sb="0" eb="2">
      <t>ゲンリョウ</t>
    </rPh>
    <rPh sb="2" eb="3">
      <t>ホウ</t>
    </rPh>
    <phoneticPr fontId="2"/>
  </si>
  <si>
    <t>③減量化量</t>
    <rPh sb="1" eb="3">
      <t>ゲンリョウ</t>
    </rPh>
    <rPh sb="3" eb="4">
      <t>カ</t>
    </rPh>
    <rPh sb="4" eb="5">
      <t>リョウ</t>
    </rPh>
    <phoneticPr fontId="2"/>
  </si>
  <si>
    <t>搬　出　先　名　称</t>
    <rPh sb="0" eb="1">
      <t>ハコ</t>
    </rPh>
    <rPh sb="2" eb="3">
      <t>デ</t>
    </rPh>
    <rPh sb="4" eb="5">
      <t>サキ</t>
    </rPh>
    <rPh sb="6" eb="7">
      <t>ナ</t>
    </rPh>
    <rPh sb="8" eb="9">
      <t>ショウ</t>
    </rPh>
    <phoneticPr fontId="2"/>
  </si>
  <si>
    <t>区分</t>
    <rPh sb="0" eb="2">
      <t>クブン</t>
    </rPh>
    <phoneticPr fontId="2"/>
  </si>
  <si>
    <t>運搬距離</t>
    <rPh sb="0" eb="2">
      <t>ウンパン</t>
    </rPh>
    <rPh sb="2" eb="4">
      <t>キョリ</t>
    </rPh>
    <phoneticPr fontId="2"/>
  </si>
  <si>
    <t>搬出先の　　種類</t>
    <rPh sb="0" eb="2">
      <t>ハンシュツ</t>
    </rPh>
    <rPh sb="2" eb="3">
      <t>サキ</t>
    </rPh>
    <rPh sb="6" eb="8">
      <t>シュルイ</t>
    </rPh>
    <phoneticPr fontId="2"/>
  </si>
  <si>
    <t>④現場外搬出量</t>
    <rPh sb="1" eb="3">
      <t>ゲンバ</t>
    </rPh>
    <rPh sb="3" eb="4">
      <t>ガイ</t>
    </rPh>
    <rPh sb="4" eb="6">
      <t>ハンシュツ</t>
    </rPh>
    <rPh sb="6" eb="7">
      <t>リョウ</t>
    </rPh>
    <phoneticPr fontId="2"/>
  </si>
  <si>
    <t>⑤再生資源　利用促進量</t>
    <rPh sb="1" eb="3">
      <t>サイセイ</t>
    </rPh>
    <rPh sb="3" eb="5">
      <t>シゲン</t>
    </rPh>
    <rPh sb="6" eb="8">
      <t>リヨウ</t>
    </rPh>
    <rPh sb="8" eb="10">
      <t>ソクシン</t>
    </rPh>
    <rPh sb="10" eb="11">
      <t>リョウ</t>
    </rPh>
    <phoneticPr fontId="2"/>
  </si>
  <si>
    <t>改良分</t>
    <rPh sb="0" eb="2">
      <t>カイリョウ</t>
    </rPh>
    <rPh sb="2" eb="3">
      <t>ブン</t>
    </rPh>
    <phoneticPr fontId="2"/>
  </si>
  <si>
    <t>うち現場内改良分</t>
    <rPh sb="2" eb="4">
      <t>ゲンバ</t>
    </rPh>
    <rPh sb="4" eb="5">
      <t>ナイ</t>
    </rPh>
    <rPh sb="5" eb="7">
      <t>カイリョウ</t>
    </rPh>
    <rPh sb="7" eb="8">
      <t>ブン</t>
    </rPh>
    <phoneticPr fontId="2"/>
  </si>
  <si>
    <t>特定建設資材廃棄物</t>
    <rPh sb="0" eb="2">
      <t>トクテイ</t>
    </rPh>
    <rPh sb="2" eb="4">
      <t>ケンセツ</t>
    </rPh>
    <rPh sb="4" eb="6">
      <t>シザイ</t>
    </rPh>
    <rPh sb="6" eb="9">
      <t>ハイキブツ</t>
    </rPh>
    <phoneticPr fontId="2"/>
  </si>
  <si>
    <t>コンクリート塊</t>
    <rPh sb="6" eb="7">
      <t>カイ</t>
    </rPh>
    <phoneticPr fontId="2"/>
  </si>
  <si>
    <t>搬出先1</t>
    <rPh sb="0" eb="2">
      <t>ハンシュツ</t>
    </rPh>
    <rPh sb="2" eb="3">
      <t>サキ</t>
    </rPh>
    <phoneticPr fontId="2"/>
  </si>
  <si>
    <t>(トン)</t>
    <phoneticPr fontId="2"/>
  </si>
  <si>
    <t>搬出先2</t>
    <rPh sb="0" eb="2">
      <t>ハンシュツ</t>
    </rPh>
    <rPh sb="2" eb="3">
      <t>サキ</t>
    </rPh>
    <phoneticPr fontId="2"/>
  </si>
  <si>
    <t>㎞</t>
    <phoneticPr fontId="2"/>
  </si>
  <si>
    <t>(トン)</t>
  </si>
  <si>
    <t>アスファルト・　　　コンクリート塊</t>
    <rPh sb="16" eb="17">
      <t>カイ</t>
    </rPh>
    <phoneticPr fontId="2"/>
  </si>
  <si>
    <t>　 ㎞</t>
    <phoneticPr fontId="2"/>
  </si>
  <si>
    <t>㎞</t>
    <phoneticPr fontId="2"/>
  </si>
  <si>
    <t>(トン)</t>
    <phoneticPr fontId="2"/>
  </si>
  <si>
    <t>建　設　廃　棄　物</t>
    <rPh sb="0" eb="1">
      <t>ダテ</t>
    </rPh>
    <rPh sb="2" eb="3">
      <t>セツ</t>
    </rPh>
    <rPh sb="4" eb="5">
      <t>ハイ</t>
    </rPh>
    <rPh sb="6" eb="7">
      <t>ス</t>
    </rPh>
    <rPh sb="8" eb="9">
      <t>モノ</t>
    </rPh>
    <phoneticPr fontId="2"/>
  </si>
  <si>
    <t>㎞</t>
    <phoneticPr fontId="2"/>
  </si>
  <si>
    <t>建設汚泥</t>
    <rPh sb="0" eb="2">
      <t>ケンセツ</t>
    </rPh>
    <rPh sb="2" eb="4">
      <t>オデイ</t>
    </rPh>
    <phoneticPr fontId="2"/>
  </si>
  <si>
    <t>金属くず</t>
    <rPh sb="0" eb="2">
      <t>キンゾク</t>
    </rPh>
    <phoneticPr fontId="2"/>
  </si>
  <si>
    <t>紙くず</t>
    <rPh sb="0" eb="1">
      <t>カミ</t>
    </rPh>
    <phoneticPr fontId="2"/>
  </si>
  <si>
    <t>アスベスト              (飛散性)</t>
    <rPh sb="20" eb="22">
      <t>ヒサン</t>
    </rPh>
    <rPh sb="22" eb="23">
      <t>セイ</t>
    </rPh>
    <phoneticPr fontId="2"/>
  </si>
  <si>
    <t>(トン)</t>
    <phoneticPr fontId="2"/>
  </si>
  <si>
    <t>建　設　発　生　土</t>
    <rPh sb="0" eb="1">
      <t>ダテ</t>
    </rPh>
    <rPh sb="2" eb="3">
      <t>セツ</t>
    </rPh>
    <rPh sb="4" eb="5">
      <t>ハツ</t>
    </rPh>
    <rPh sb="6" eb="7">
      <t>ショウ</t>
    </rPh>
    <rPh sb="8" eb="9">
      <t>ド</t>
    </rPh>
    <phoneticPr fontId="2"/>
  </si>
  <si>
    <t>第一種　　　　　　　　　　　　　　建設発生土</t>
    <rPh sb="0" eb="1">
      <t>ダイ</t>
    </rPh>
    <rPh sb="1" eb="3">
      <t>1シュ</t>
    </rPh>
    <rPh sb="17" eb="19">
      <t>ケンセツ</t>
    </rPh>
    <rPh sb="19" eb="21">
      <t>ハッセイ</t>
    </rPh>
    <rPh sb="21" eb="22">
      <t>ド</t>
    </rPh>
    <phoneticPr fontId="2"/>
  </si>
  <si>
    <r>
      <t>(地山m</t>
    </r>
    <r>
      <rPr>
        <vertAlign val="superscript"/>
        <sz val="10"/>
        <rFont val="ＭＳ Ｐ明朝"/>
        <family val="1"/>
        <charset val="128"/>
      </rPr>
      <t>3</t>
    </r>
    <r>
      <rPr>
        <sz val="10"/>
        <rFont val="ＭＳ Ｐ明朝"/>
        <family val="1"/>
        <charset val="128"/>
      </rPr>
      <t>)</t>
    </r>
    <phoneticPr fontId="2"/>
  </si>
  <si>
    <r>
      <t>(地山m</t>
    </r>
    <r>
      <rPr>
        <vertAlign val="superscript"/>
        <sz val="10"/>
        <rFont val="ＭＳ Ｐ明朝"/>
        <family val="1"/>
        <charset val="128"/>
      </rPr>
      <t>3</t>
    </r>
    <r>
      <rPr>
        <sz val="10"/>
        <rFont val="ＭＳ Ｐ明朝"/>
        <family val="1"/>
        <charset val="128"/>
      </rPr>
      <t>)</t>
    </r>
    <rPh sb="1" eb="2">
      <t>ジ</t>
    </rPh>
    <rPh sb="2" eb="3">
      <t>ヤマ</t>
    </rPh>
    <phoneticPr fontId="2"/>
  </si>
  <si>
    <t>第二種　　　　　　　　　　　　　　建設発生土</t>
    <rPh sb="0" eb="1">
      <t>ダイ</t>
    </rPh>
    <rPh sb="1" eb="2">
      <t>ニ</t>
    </rPh>
    <rPh sb="2" eb="3">
      <t>シュ</t>
    </rPh>
    <rPh sb="17" eb="19">
      <t>ケンセツ</t>
    </rPh>
    <rPh sb="19" eb="21">
      <t>ハッセイ</t>
    </rPh>
    <rPh sb="21" eb="22">
      <t>ド</t>
    </rPh>
    <phoneticPr fontId="2"/>
  </si>
  <si>
    <t>第三種　　　　　　　　　　　　　　建設発生土</t>
    <rPh sb="0" eb="1">
      <t>ダイ</t>
    </rPh>
    <rPh sb="1" eb="2">
      <t>３</t>
    </rPh>
    <rPh sb="2" eb="3">
      <t>シュ</t>
    </rPh>
    <rPh sb="17" eb="19">
      <t>ケンセツ</t>
    </rPh>
    <rPh sb="19" eb="21">
      <t>ハッセイ</t>
    </rPh>
    <rPh sb="21" eb="22">
      <t>ド</t>
    </rPh>
    <phoneticPr fontId="2"/>
  </si>
  <si>
    <t>第四種　　　　　　　　　　　　　　建設発生土</t>
    <rPh sb="0" eb="1">
      <t>ダイ</t>
    </rPh>
    <rPh sb="1" eb="2">
      <t>４</t>
    </rPh>
    <rPh sb="2" eb="3">
      <t>シュ</t>
    </rPh>
    <rPh sb="17" eb="19">
      <t>ケンセツ</t>
    </rPh>
    <rPh sb="19" eb="21">
      <t>ハッセイ</t>
    </rPh>
    <rPh sb="21" eb="22">
      <t>ド</t>
    </rPh>
    <phoneticPr fontId="2"/>
  </si>
  <si>
    <t>(地山m3)</t>
    <rPh sb="1" eb="2">
      <t>ジ</t>
    </rPh>
    <rPh sb="2" eb="3">
      <t>ヤマ</t>
    </rPh>
    <phoneticPr fontId="2"/>
  </si>
  <si>
    <t>合計</t>
    <rPh sb="0" eb="2">
      <t>ゴウケイ</t>
    </rPh>
    <phoneticPr fontId="2"/>
  </si>
  <si>
    <r>
      <t>(地山m</t>
    </r>
    <r>
      <rPr>
        <vertAlign val="superscript"/>
        <sz val="10"/>
        <rFont val="ＭＳ Ｐ明朝"/>
        <family val="1"/>
        <charset val="128"/>
      </rPr>
      <t>3</t>
    </r>
    <r>
      <rPr>
        <sz val="10"/>
        <rFont val="ＭＳ Ｐ明朝"/>
        <family val="1"/>
        <charset val="128"/>
      </rPr>
      <t>)</t>
    </r>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</si>
  <si>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</si>
  <si>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</si>
  <si>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</si>
  <si>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</si>
  <si>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</si>
  <si>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</si>
  <si>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</si>
  <si>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日</t>
    <rPh sb="0" eb="1">
      <t>ニチ</t>
    </rPh>
    <phoneticPr fontId="4"/>
  </si>
  <si>
    <t>工事名</t>
    <rPh sb="0" eb="2">
      <t>コウジ</t>
    </rPh>
    <rPh sb="2" eb="3">
      <t>メイ</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</si>
  <si>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</si>
  <si>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</si>
  <si>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</si>
  <si>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</si>
  <si>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</si>
  <si>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</si>
  <si>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</si>
  <si>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</si>
  <si>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</si>
  <si>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</si>
  <si>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</si>
  <si>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</si>
  <si>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</si>
  <si>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</si>
  <si>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</si>
  <si>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</si>
  <si>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</si>
  <si>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</si>
  <si>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地 区 名</t>
    <rPh sb="0" eb="1">
      <t>チ</t>
    </rPh>
    <rPh sb="2" eb="3">
      <t>ク</t>
    </rPh>
    <rPh sb="4" eb="5">
      <t>メイ</t>
    </rPh>
    <phoneticPr fontId="2"/>
  </si>
  <si>
    <t>工　　期</t>
    <rPh sb="0" eb="1">
      <t>コウ</t>
    </rPh>
    <rPh sb="3" eb="4">
      <t>キ</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</si>
  <si>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</si>
  <si>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</si>
  <si>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</si>
  <si>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</si>
  <si>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</si>
  <si>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</si>
  <si>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</si>
  <si>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</si>
  <si>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</si>
  <si>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</si>
  <si>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</si>
  <si>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</si>
  <si>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</si>
  <si>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</si>
  <si>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</si>
  <si>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</si>
  <si>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</si>
  <si>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</si>
  <si>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</si>
  <si>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</si>
  <si>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</si>
  <si>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</si>
  <si>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</si>
  <si>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</si>
  <si>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</si>
  <si>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</si>
  <si>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</si>
  <si>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</si>
  <si>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</si>
  <si>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</si>
  <si>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</si>
  <si>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</si>
  <si>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</si>
  <si>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</si>
  <si>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</si>
  <si>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</si>
  <si>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</si>
  <si>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</si>
  <si>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</si>
  <si>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</si>
  <si>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</si>
  <si>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</si>
  <si>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</si>
  <si>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</si>
  <si>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</si>
  <si>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</si>
  <si>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</si>
  <si>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</si>
  <si>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</si>
  <si>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</si>
  <si>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</si>
  <si>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</si>
  <si>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</si>
  <si>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</si>
  <si>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</si>
  <si>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</si>
  <si>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</si>
  <si>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</si>
  <si>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</si>
  <si>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</si>
  <si>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</si>
  <si>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</si>
  <si>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</si>
  <si>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</si>
  <si>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</si>
  <si>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</si>
  <si>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</si>
  <si>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</si>
  <si>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</si>
  <si>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</si>
  <si>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</si>
  <si>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</si>
  <si>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</si>
  <si>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</si>
  <si>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</si>
  <si>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</si>
  <si>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</si>
  <si>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</si>
  <si>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</si>
  <si>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</si>
  <si>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</si>
  <si>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48"/>
  </si>
  <si>
    <t>課長</t>
    <phoneticPr fontId="2"/>
  </si>
  <si>
    <t>処理・回答）</t>
    <rPh sb="0" eb="2">
      <t>ショリ</t>
    </rPh>
    <rPh sb="3" eb="5">
      <t>カイトウ</t>
    </rPh>
    <phoneticPr fontId="4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</si>
  <si>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</si>
  <si>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</si>
  <si>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</si>
  <si>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</si>
  <si>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</si>
  <si>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</si>
  <si>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</si>
  <si>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</si>
  <si>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</si>
  <si>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</si>
  <si>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</si>
  <si>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</si>
  <si>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</si>
  <si>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</si>
  <si>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</si>
  <si>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</si>
  <si>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</si>
  <si>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</si>
  <si>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</si>
  <si>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</si>
  <si>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</si>
  <si>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</si>
  <si>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</si>
  <si>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</si>
  <si>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</si>
  <si>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</si>
  <si>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</si>
  <si>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</si>
  <si>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</si>
  <si>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</si>
  <si>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</si>
  <si>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</si>
  <si>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</si>
  <si>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</si>
  <si>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</si>
  <si>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</si>
  <si>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</si>
  <si>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</si>
  <si>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</si>
  <si>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</si>
  <si>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</si>
  <si>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</si>
  <si>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</si>
  <si>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</si>
  <si>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</si>
  <si>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</si>
  <si>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</si>
  <si>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</si>
  <si>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</si>
  <si>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</si>
  <si>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</si>
  <si>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</si>
  <si>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</si>
  <si>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</si>
  <si>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</si>
  <si>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</si>
  <si>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</si>
  <si>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</si>
  <si>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</si>
  <si>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</si>
  <si>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</si>
  <si>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</si>
  <si>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</si>
  <si>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</si>
  <si>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</si>
  <si>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</si>
  <si>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</si>
  <si>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</si>
  <si>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</si>
  <si>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</si>
  <si>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</si>
  <si>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</si>
  <si>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</si>
  <si>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</si>
  <si>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塩化ビニル管・継手</t>
    <rPh sb="0" eb="2">
      <t>エンカ</t>
    </rPh>
    <rPh sb="5" eb="6">
      <t>カン</t>
    </rPh>
    <rPh sb="7" eb="8">
      <t>ツギ</t>
    </rPh>
    <rPh sb="8" eb="9">
      <t>テ</t>
    </rPh>
    <phoneticPr fontId="2"/>
  </si>
  <si>
    <t>石膏ボード</t>
    <rPh sb="0" eb="2">
      <t>セッコウ</t>
    </rPh>
    <phoneticPr fontId="2"/>
  </si>
  <si>
    <t>(kg)</t>
    <phoneticPr fontId="2"/>
  </si>
  <si>
    <t>搬 出 先 場 所 住 所</t>
    <rPh sb="0" eb="1">
      <t>ハコ</t>
    </rPh>
    <rPh sb="2" eb="3">
      <t>デ</t>
    </rPh>
    <rPh sb="4" eb="5">
      <t>サキ</t>
    </rPh>
    <rPh sb="6" eb="7">
      <t>バ</t>
    </rPh>
    <rPh sb="8" eb="9">
      <t>トコロ</t>
    </rPh>
    <rPh sb="10" eb="11">
      <t>ジュウ</t>
    </rPh>
    <rPh sb="12" eb="13">
      <t>ショ</t>
    </rPh>
    <phoneticPr fontId="2"/>
  </si>
  <si>
    <t>その他がれき類</t>
    <rPh sb="2" eb="3">
      <t>タ</t>
    </rPh>
    <rPh sb="6" eb="7">
      <t>ルイ</t>
    </rPh>
    <phoneticPr fontId="2"/>
  </si>
  <si>
    <t>建設発生木材B
(立木、除根材などが廃棄物となったもの)</t>
    <rPh sb="0" eb="2">
      <t>ケンセツ</t>
    </rPh>
    <rPh sb="2" eb="4">
      <t>ハッセイ</t>
    </rPh>
    <rPh sb="4" eb="6">
      <t>モクザイ</t>
    </rPh>
    <rPh sb="9" eb="11">
      <t>リュウボク</t>
    </rPh>
    <rPh sb="12" eb="13">
      <t>ジョ</t>
    </rPh>
    <rPh sb="13" eb="14">
      <t>ネ</t>
    </rPh>
    <rPh sb="14" eb="15">
      <t>ザイ</t>
    </rPh>
    <phoneticPr fontId="2"/>
  </si>
  <si>
    <t>建設発生木材A
(柱、ボードなど木製資材が廃棄物となったもの)</t>
    <rPh sb="0" eb="2">
      <t>ケンセツ</t>
    </rPh>
    <rPh sb="2" eb="4">
      <t>ハッセイ</t>
    </rPh>
    <rPh sb="4" eb="6">
      <t>モクザイ</t>
    </rPh>
    <rPh sb="9" eb="10">
      <t>ハシラ</t>
    </rPh>
    <rPh sb="17" eb="18">
      <t>セイ</t>
    </rPh>
    <rPh sb="18" eb="19">
      <t>シ</t>
    </rPh>
    <rPh sb="19" eb="20">
      <t>ザイ</t>
    </rPh>
    <phoneticPr fontId="2"/>
  </si>
  <si>
    <t>(ｋｇ)</t>
    <phoneticPr fontId="2"/>
  </si>
  <si>
    <t>その他の分別
された廃棄物</t>
    <rPh sb="2" eb="3">
      <t>タ</t>
    </rPh>
    <rPh sb="4" eb="5">
      <t>ブン</t>
    </rPh>
    <rPh sb="5" eb="6">
      <t>ベツ</t>
    </rPh>
    <rPh sb="10" eb="13">
      <t>ハイキブツ</t>
    </rPh>
    <phoneticPr fontId="2"/>
  </si>
  <si>
    <t>廃石膏ボード</t>
    <rPh sb="0" eb="1">
      <t>ハイ</t>
    </rPh>
    <rPh sb="1" eb="3">
      <t>セッコウ</t>
    </rPh>
    <phoneticPr fontId="2"/>
  </si>
  <si>
    <t>浚渫土
（建設汚泥を除く）</t>
    <rPh sb="0" eb="2">
      <t>シュンセツ</t>
    </rPh>
    <rPh sb="2" eb="3">
      <t>ド</t>
    </rPh>
    <rPh sb="5" eb="7">
      <t>ケンセツ</t>
    </rPh>
    <rPh sb="7" eb="9">
      <t>オデイ</t>
    </rPh>
    <rPh sb="10" eb="11">
      <t>ノゾ</t>
    </rPh>
    <phoneticPr fontId="2"/>
  </si>
  <si>
    <t>廃塩化ビニ
ル管・継手</t>
    <rPh sb="0" eb="1">
      <t>ハイ</t>
    </rPh>
    <rPh sb="1" eb="3">
      <t>エンカ</t>
    </rPh>
    <rPh sb="7" eb="8">
      <t>カン</t>
    </rPh>
    <rPh sb="9" eb="10">
      <t>ツギ</t>
    </rPh>
    <rPh sb="10" eb="11">
      <t>テ</t>
    </rPh>
    <phoneticPr fontId="2"/>
  </si>
  <si>
    <t>廃プラスチック
（塩化ビニル管・
継手を除く）</t>
    <rPh sb="0" eb="1">
      <t>ハイ</t>
    </rPh>
    <rPh sb="9" eb="11">
      <t>エンカ</t>
    </rPh>
    <rPh sb="14" eb="15">
      <t>カン</t>
    </rPh>
    <rPh sb="17" eb="18">
      <t>ツギ</t>
    </rPh>
    <rPh sb="18" eb="19">
      <t>テ</t>
    </rPh>
    <rPh sb="20" eb="21">
      <t>ノゾ</t>
    </rPh>
    <phoneticPr fontId="2"/>
  </si>
  <si>
    <t>混合状態の廃棄物
（建設混合廃棄物）</t>
    <rPh sb="0" eb="2">
      <t>コンゴウ</t>
    </rPh>
    <rPh sb="2" eb="4">
      <t>ジョウタイ</t>
    </rPh>
    <rPh sb="5" eb="8">
      <t>ハイキブツ</t>
    </rPh>
    <rPh sb="10" eb="12">
      <t>ケンセツ</t>
    </rPh>
    <rPh sb="12" eb="14">
      <t>コンゴウ</t>
    </rPh>
    <rPh sb="14" eb="17">
      <t>ハイキブツ</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</si>
  <si>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</si>
  <si>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</si>
  <si>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</si>
  <si>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</si>
  <si>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</si>
  <si>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</si>
  <si>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</si>
  <si>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</si>
  <si>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</si>
  <si>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</si>
  <si>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</si>
  <si>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</si>
  <si>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</si>
  <si>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</si>
  <si>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</si>
  <si>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</si>
  <si>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</si>
  <si>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</si>
  <si>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</si>
  <si>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</si>
  <si>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</si>
  <si>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</si>
  <si>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</si>
  <si>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</si>
  <si>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</si>
  <si>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</si>
  <si>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</si>
  <si>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</si>
  <si>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</si>
  <si>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</si>
  <si>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</si>
  <si>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</si>
  <si>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</si>
  <si>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</si>
  <si>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</si>
  <si>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</si>
  <si>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</si>
  <si>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</si>
  <si>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</si>
  <si>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</si>
  <si>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</si>
  <si>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</si>
  <si>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</si>
  <si>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</si>
  <si>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</si>
  <si>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</si>
  <si>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</si>
  <si>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</si>
  <si>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</si>
  <si>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</si>
  <si>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</si>
  <si>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</si>
  <si>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</si>
  <si>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</si>
  <si>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</si>
  <si>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</si>
  <si>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</si>
  <si>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</si>
  <si>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</si>
  <si>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</si>
  <si>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</si>
  <si>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</si>
  <si>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</si>
  <si>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</si>
  <si>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</si>
  <si>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</si>
  <si>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</si>
  <si>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</si>
  <si>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</si>
  <si>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</si>
  <si>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</si>
  <si>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</si>
  <si>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</si>
  <si>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</si>
  <si>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</si>
  <si>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</si>
  <si>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</si>
  <si>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</si>
  <si>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</si>
  <si>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</si>
  <si>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</si>
  <si>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</si>
  <si>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</si>
  <si>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</si>
  <si>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</si>
  <si>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</si>
  <si>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</si>
  <si>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</si>
  <si>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</si>
  <si>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</si>
  <si>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</si>
  <si>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</si>
  <si>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</si>
  <si>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</si>
  <si>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</si>
  <si>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</si>
  <si>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</si>
  <si>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</si>
  <si>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</si>
  <si>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</si>
  <si>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</si>
  <si>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</si>
  <si>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</si>
  <si>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</si>
  <si>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</si>
  <si>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</si>
  <si>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</si>
  <si>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</si>
  <si>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</si>
  <si>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</si>
  <si>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</si>
  <si>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</si>
  <si>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</si>
  <si>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</si>
  <si>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</si>
  <si>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</si>
  <si>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</si>
  <si>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</si>
  <si>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</si>
  <si>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</si>
  <si>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</si>
  <si>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</si>
  <si>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</si>
  <si>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</si>
  <si>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</si>
  <si>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</si>
  <si>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</si>
  <si>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</si>
  <si>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</si>
  <si>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</si>
  <si>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</si>
  <si>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</si>
  <si>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</si>
  <si>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</si>
  <si>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</si>
  <si>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</si>
  <si>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</si>
  <si>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</si>
  <si>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</si>
  <si>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</si>
  <si>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</si>
  <si>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</si>
  <si>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</si>
  <si>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</si>
  <si>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</si>
  <si>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</si>
  <si>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</si>
  <si>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</si>
  <si>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</si>
  <si>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</si>
  <si>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</si>
  <si>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</si>
  <si>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</si>
  <si>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</si>
  <si>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</si>
  <si>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</si>
  <si>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</si>
  <si>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</si>
  <si>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</si>
  <si>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</si>
  <si>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</si>
  <si>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</si>
  <si>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</si>
  <si>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</si>
  <si>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</si>
  <si>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</si>
  <si>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</si>
  <si>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</si>
  <si>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</si>
  <si>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</si>
  <si>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</si>
  <si>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</si>
  <si>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</si>
  <si>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</si>
  <si>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</si>
  <si>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</si>
  <si>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</si>
  <si>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</si>
  <si>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平成</t>
    <rPh sb="0" eb="2">
      <t>ヘイセイ</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</si>
  <si>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</si>
  <si>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</si>
  <si>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</si>
  <si>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</si>
  <si>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</si>
  <si>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</si>
  <si>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</si>
  <si>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</si>
  <si>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</si>
  <si>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</si>
  <si>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</si>
  <si>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</si>
  <si>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</si>
  <si>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</si>
  <si>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</si>
  <si>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</si>
  <si>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</si>
  <si>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</si>
  <si>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</si>
  <si>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</si>
  <si>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</si>
  <si>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</si>
  <si>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</si>
  <si>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</si>
  <si>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</si>
  <si>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</si>
  <si>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</si>
  <si>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</si>
  <si>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</si>
  <si>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</si>
  <si>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</si>
  <si>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</si>
  <si>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</si>
  <si>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</si>
  <si>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</si>
  <si>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</si>
  <si>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</si>
  <si>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</si>
  <si>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</si>
  <si>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</si>
  <si>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</si>
  <si>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</si>
  <si>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</si>
  <si>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</si>
  <si>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</si>
  <si>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</si>
  <si>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</si>
  <si>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</si>
  <si>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</si>
  <si>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1.工事概要</t>
    <rPh sb="2" eb="4">
      <t>コウジ</t>
    </rPh>
    <rPh sb="4" eb="6">
      <t>ガイヨウ</t>
    </rPh>
    <phoneticPr fontId="2"/>
  </si>
  <si>
    <t>加盟団体名</t>
    <rPh sb="0" eb="2">
      <t>カメイ</t>
    </rPh>
    <rPh sb="2" eb="4">
      <t>ダンタイ</t>
    </rPh>
    <rPh sb="4" eb="5">
      <t>メイ</t>
    </rPh>
    <phoneticPr fontId="2"/>
  </si>
  <si>
    <t>発注担当者チェック欄</t>
    <rPh sb="0" eb="2">
      <t>ハッチュウ</t>
    </rPh>
    <rPh sb="2" eb="5">
      <t>タントウシャ</t>
    </rPh>
    <rPh sb="9" eb="10">
      <t>ラン</t>
    </rPh>
    <phoneticPr fontId="2"/>
  </si>
  <si>
    <t>請負会社名</t>
    <rPh sb="0" eb="2">
      <t>ウケオイ</t>
    </rPh>
    <rPh sb="2" eb="5">
      <t>カイシャメイ</t>
    </rPh>
    <phoneticPr fontId="2"/>
  </si>
  <si>
    <t>記入年月日</t>
    <rPh sb="0" eb="2">
      <t>キニュウ</t>
    </rPh>
    <rPh sb="2" eb="5">
      <t>ネンガッピ</t>
    </rPh>
    <phoneticPr fontId="2"/>
  </si>
  <si>
    <t>建設業許可　または　　　　解体工事業登録</t>
    <rPh sb="0" eb="3">
      <t>ケンセツギョウ</t>
    </rPh>
    <rPh sb="3" eb="5">
      <t>キョカ</t>
    </rPh>
    <rPh sb="13" eb="15">
      <t>カイタイ</t>
    </rPh>
    <rPh sb="15" eb="18">
      <t>コウジギョウ</t>
    </rPh>
    <rPh sb="18" eb="20">
      <t>トウロク</t>
    </rPh>
    <phoneticPr fontId="2"/>
  </si>
  <si>
    <t>TEL</t>
    <phoneticPr fontId="2"/>
  </si>
  <si>
    <t>工事責任者</t>
    <rPh sb="0" eb="2">
      <t>コウジ</t>
    </rPh>
    <rPh sb="2" eb="5">
      <t>セキニンシャ</t>
    </rPh>
    <phoneticPr fontId="2"/>
  </si>
  <si>
    <t>会社所在地</t>
    <rPh sb="0" eb="1">
      <t>カイ</t>
    </rPh>
    <rPh sb="1" eb="2">
      <t>シャ</t>
    </rPh>
    <rPh sb="2" eb="5">
      <t>ショザイチ</t>
    </rPh>
    <phoneticPr fontId="2"/>
  </si>
  <si>
    <t>FAX</t>
    <phoneticPr fontId="2"/>
  </si>
  <si>
    <t>調査票記入者</t>
    <rPh sb="0" eb="2">
      <t>チョウサ</t>
    </rPh>
    <rPh sb="2" eb="3">
      <t>ヒョウ</t>
    </rPh>
    <rPh sb="3" eb="5">
      <t>キニュウ</t>
    </rPh>
    <rPh sb="5" eb="6">
      <t>シャ</t>
    </rPh>
    <phoneticPr fontId="2"/>
  </si>
  <si>
    <t>工事名</t>
    <rPh sb="0" eb="3">
      <t>コウジメイ</t>
    </rPh>
    <phoneticPr fontId="2"/>
  </si>
  <si>
    <t>左記金額のうち　　　　　　　　　　　　　　　　　　　　　　　　特定建設資材廃棄物の再資源化等に要した費用</t>
    <rPh sb="0" eb="2">
      <t>サキ</t>
    </rPh>
    <rPh sb="2" eb="4">
      <t>キンガク</t>
    </rPh>
    <rPh sb="31" eb="33">
      <t>トクテイ</t>
    </rPh>
    <rPh sb="33" eb="35">
      <t>ケンセツ</t>
    </rPh>
    <rPh sb="35" eb="37">
      <t>シザイ</t>
    </rPh>
    <rPh sb="37" eb="40">
      <t>ハイキブツ</t>
    </rPh>
    <rPh sb="41" eb="46">
      <t>サイシゲンカナド</t>
    </rPh>
    <rPh sb="47" eb="48">
      <t>ヨウ</t>
    </rPh>
    <rPh sb="50" eb="52">
      <t>ヒヨウ</t>
    </rPh>
    <phoneticPr fontId="2"/>
  </si>
  <si>
    <t>建築面積</t>
    <rPh sb="0" eb="2">
      <t>ケンチク</t>
    </rPh>
    <rPh sb="2" eb="4">
      <t>メンセキ</t>
    </rPh>
    <phoneticPr fontId="2"/>
  </si>
  <si>
    <t>階数(途上)</t>
    <rPh sb="0" eb="2">
      <t>カイスウ</t>
    </rPh>
    <rPh sb="3" eb="5">
      <t>トジョウ</t>
    </rPh>
    <phoneticPr fontId="2"/>
  </si>
  <si>
    <t>階</t>
    <rPh sb="0" eb="1">
      <t>カイ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</si>
  <si>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</si>
  <si>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</si>
  <si>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</si>
  <si>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</si>
  <si>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</si>
  <si>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</si>
  <si>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</si>
  <si>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</si>
  <si>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</si>
  <si>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</si>
  <si>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</si>
  <si>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</si>
  <si>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</si>
  <si>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</si>
  <si>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</si>
  <si>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</si>
  <si>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</si>
  <si>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</si>
  <si>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</si>
  <si>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</si>
  <si>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</si>
  <si>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</si>
  <si>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</si>
  <si>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</si>
  <si>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</si>
  <si>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</si>
  <si>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</si>
  <si>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</si>
  <si>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</si>
  <si>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</si>
  <si>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</si>
  <si>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</si>
  <si>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</si>
  <si>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</si>
  <si>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</si>
  <si>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</si>
  <si>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</si>
  <si>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</si>
  <si>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</si>
  <si>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</si>
  <si>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</si>
  <si>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</si>
  <si>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</si>
  <si>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</si>
  <si>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</si>
  <si>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</si>
  <si>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</si>
  <si>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</si>
  <si>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</si>
  <si>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</si>
  <si>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</si>
  <si>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</si>
  <si>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</si>
  <si>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</si>
  <si>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</si>
  <si>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</si>
  <si>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</si>
  <si>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</si>
  <si>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</si>
  <si>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</si>
  <si>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</si>
  <si>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</si>
  <si>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</si>
  <si>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</si>
  <si>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</si>
  <si>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</si>
  <si>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</si>
  <si>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</si>
  <si>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</si>
  <si>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</si>
  <si>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</si>
  <si>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</si>
  <si>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</si>
  <si>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</si>
  <si>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</si>
  <si>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</si>
  <si>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</si>
  <si>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</si>
  <si>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</si>
  <si>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</si>
  <si>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</si>
  <si>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</si>
  <si>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</si>
  <si>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</si>
  <si>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</si>
  <si>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</si>
  <si>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</si>
  <si>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</si>
  <si>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</si>
  <si>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</si>
  <si>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</si>
  <si>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</si>
  <si>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</si>
  <si>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</si>
  <si>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</si>
  <si>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</si>
  <si>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</si>
  <si>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</si>
  <si>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</si>
  <si>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</si>
  <si>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</si>
  <si>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</si>
  <si>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</si>
  <si>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</si>
  <si>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</si>
  <si>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</si>
  <si>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</si>
  <si>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</si>
  <si>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</si>
  <si>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</si>
  <si>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</si>
  <si>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</si>
  <si>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</si>
  <si>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</si>
  <si>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</si>
  <si>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</si>
  <si>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</si>
  <si>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</si>
  <si>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</si>
  <si>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</si>
  <si>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</si>
  <si>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</si>
  <si>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</si>
  <si>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</si>
  <si>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</si>
  <si>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</si>
  <si>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</si>
  <si>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</si>
  <si>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</si>
  <si>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</si>
  <si>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</si>
  <si>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</si>
  <si>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</si>
  <si>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</si>
  <si>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</si>
  <si>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</si>
  <si>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</si>
  <si>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</si>
  <si>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</si>
  <si>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</si>
  <si>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</si>
  <si>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</si>
  <si>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</si>
  <si>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</si>
  <si>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</si>
  <si>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</si>
  <si>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</si>
  <si>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</si>
  <si>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</si>
  <si>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</si>
  <si>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</si>
  <si>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</si>
  <si>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</si>
  <si>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</si>
  <si>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</si>
  <si>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</si>
  <si>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</si>
  <si>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</si>
  <si>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</si>
  <si>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</si>
  <si>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</si>
  <si>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</si>
  <si>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</si>
  <si>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</si>
  <si>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</si>
  <si>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</si>
  <si>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</si>
  <si>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</si>
  <si>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</si>
  <si>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</si>
  <si>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</si>
  <si>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</si>
  <si>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</si>
  <si>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</si>
  <si>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</si>
  <si>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</si>
  <si>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</si>
  <si>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</si>
  <si>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</si>
  <si>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</si>
  <si>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</si>
  <si>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</si>
  <si>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</si>
  <si>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</si>
  <si>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</si>
  <si>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</si>
  <si>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</si>
  <si>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</si>
  <si>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</si>
  <si>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</si>
  <si>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</si>
  <si>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</si>
  <si>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</si>
  <si>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</si>
  <si>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</si>
  <si>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</si>
  <si>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</si>
  <si>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</si>
  <si>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</si>
  <si>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発注図面フォルダ</t>
    <rPh sb="0" eb="2">
      <t>ハッチュウ</t>
    </rPh>
    <rPh sb="2" eb="4">
      <t>ズメン</t>
    </rPh>
    <phoneticPr fontId="2"/>
  </si>
  <si>
    <t>図面管理ファイル</t>
    <rPh sb="0" eb="2">
      <t>ズメン</t>
    </rPh>
    <rPh sb="2" eb="4">
      <t>カンリ</t>
    </rPh>
    <phoneticPr fontId="2"/>
  </si>
  <si>
    <t>図面ファイル</t>
    <rPh sb="0" eb="2">
      <t>ズメン</t>
    </rPh>
    <phoneticPr fontId="2"/>
  </si>
  <si>
    <t>特別仕様書ｵﾘｼﾞﾅﾙﾌｫﾙﾀﾞ</t>
    <rPh sb="0" eb="2">
      <t>トクベツ</t>
    </rPh>
    <rPh sb="2" eb="5">
      <t>シヨウショ</t>
    </rPh>
    <phoneticPr fontId="2"/>
  </si>
  <si>
    <t>（協議による）</t>
    <rPh sb="1" eb="3">
      <t>キョウギ</t>
    </rPh>
    <phoneticPr fontId="2"/>
  </si>
  <si>
    <t>打合せ簿フォルダ</t>
    <rPh sb="0" eb="2">
      <t>ウチアワ</t>
    </rPh>
    <rPh sb="3" eb="4">
      <t>ボ</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</si>
  <si>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</si>
  <si>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</si>
  <si>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施工計画書フォルダ</t>
    <rPh sb="0" eb="2">
      <t>セコウ</t>
    </rPh>
    <rPh sb="2" eb="5">
      <t>ケイカクショ</t>
    </rPh>
    <phoneticPr fontId="2"/>
  </si>
  <si>
    <t>完成図書フォルダ</t>
    <rPh sb="0" eb="2">
      <t>カンセイ</t>
    </rPh>
    <rPh sb="2" eb="4">
      <t>トショ</t>
    </rPh>
    <phoneticPr fontId="2"/>
  </si>
  <si>
    <t>写真フォルダ</t>
    <rPh sb="0" eb="2">
      <t>シャシン</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</si>
  <si>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</si>
  <si>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</si>
  <si>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</si>
  <si>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その他フォルダ</t>
    <rPh sb="2" eb="3">
      <t>タ</t>
    </rPh>
    <phoneticPr fontId="2"/>
  </si>
  <si>
    <t>その他管理ファイル</t>
    <rPh sb="2" eb="3">
      <t>タ</t>
    </rPh>
    <rPh sb="3" eb="5">
      <t>カンリ</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</si>
  <si>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</si>
  <si>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</si>
  <si>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</si>
  <si>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</si>
  <si>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その他電子成果物</t>
    <rPh sb="2" eb="3">
      <t>タ</t>
    </rPh>
    <rPh sb="3" eb="5">
      <t>デンシ</t>
    </rPh>
    <rPh sb="5" eb="7">
      <t>セイカ</t>
    </rPh>
    <rPh sb="7" eb="8">
      <t>ブツ</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</si>
  <si>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</si>
  <si>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</si>
  <si>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</si>
  <si>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</si>
  <si>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</si>
  <si>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</si>
  <si>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</si>
  <si>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</si>
  <si>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</si>
  <si>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</si>
  <si>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</si>
  <si>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</si>
  <si>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</si>
  <si>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</si>
  <si>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</si>
  <si>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</si>
  <si>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□工事完成図書の電子納品要領(案)</t>
    <phoneticPr fontId="2"/>
  </si>
  <si>
    <t>□</t>
    <phoneticPr fontId="2"/>
  </si>
  <si>
    <t>フォルダ</t>
    <phoneticPr fontId="2"/>
  </si>
  <si>
    <t>サブフォルダ</t>
    <phoneticPr fontId="2"/>
  </si>
  <si>
    <t>XML</t>
    <phoneticPr fontId="2"/>
  </si>
  <si>
    <t>SXF(sfc)</t>
    <phoneticPr fontId="2"/>
  </si>
  <si>
    <t>施工計画書管理ファイル</t>
    <phoneticPr fontId="2"/>
  </si>
  <si>
    <t>施工計画書ｵﾘｼﾞﾅﾙﾌｫﾙﾀﾞ</t>
    <phoneticPr fontId="2"/>
  </si>
  <si>
    <t>XML</t>
    <phoneticPr fontId="2"/>
  </si>
  <si>
    <t>JPEG</t>
    <phoneticPr fontId="2"/>
  </si>
  <si>
    <r>
      <t>　　　</t>
    </r>
    <r>
      <rPr>
        <sz val="10"/>
        <rFont val="ＭＳ Ｐゴシック"/>
        <family val="3"/>
        <charset val="128"/>
      </rPr>
      <t>回</t>
    </r>
    <phoneticPr fontId="2"/>
  </si>
  <si>
    <t>□MO</t>
    <phoneticPr fontId="2"/>
  </si>
  <si>
    <t>□CD-R(W)</t>
    <phoneticPr fontId="2"/>
  </si>
  <si>
    <t>□DVD-RAM</t>
    <phoneticPr fontId="2"/>
  </si>
  <si>
    <t xml:space="preserve">                           </t>
    <phoneticPr fontId="2"/>
  </si>
  <si>
    <t>（Ver.　　　　　　　　　　　　）</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</si>
  <si>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</si>
  <si>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</si>
  <si>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</si>
  <si>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</si>
  <si>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</si>
  <si>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</si>
  <si>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</si>
  <si>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</si>
  <si>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</si>
  <si>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</si>
  <si>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</si>
  <si>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</si>
  <si>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r>
      <t>様式２　　　再生資源利用促進</t>
    </r>
    <r>
      <rPr>
        <b/>
        <sz val="20"/>
        <rFont val="ＭＳ Ｐゴシック"/>
        <family val="3"/>
        <charset val="128"/>
      </rPr>
      <t>実施書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6">
      <t>ジッシ</t>
    </rPh>
    <rPh sb="16" eb="17">
      <t>ショ</t>
    </rPh>
    <rPh sb="22" eb="24">
      <t>ケンセツ</t>
    </rPh>
    <rPh sb="24" eb="27">
      <t>フクサンブツ</t>
    </rPh>
    <rPh sb="27" eb="29">
      <t>ハンシュツ</t>
    </rPh>
    <rPh sb="29" eb="32">
      <t>コウジヨウ</t>
    </rPh>
    <phoneticPr fontId="2"/>
  </si>
  <si>
    <t>2.建設副産物搬出実施</t>
    <rPh sb="2" eb="4">
      <t>ケンセツ</t>
    </rPh>
    <rPh sb="4" eb="7">
      <t>フクサンブツ</t>
    </rPh>
    <rPh sb="7" eb="9">
      <t>ハンシュツ</t>
    </rPh>
    <rPh sb="9" eb="11">
      <t>ジッシ</t>
    </rPh>
    <phoneticPr fontId="2"/>
  </si>
  <si>
    <t>様式１　  　　再生資源利用実施書  　－建設資材搬入工事用－</t>
    <rPh sb="0" eb="2">
      <t>ヨウシキ</t>
    </rPh>
    <rPh sb="8" eb="10">
      <t>サイセイ</t>
    </rPh>
    <rPh sb="10" eb="12">
      <t>シゲン</t>
    </rPh>
    <rPh sb="12" eb="14">
      <t>リヨウ</t>
    </rPh>
    <rPh sb="14" eb="16">
      <t>ジッシ</t>
    </rPh>
    <rPh sb="16" eb="17">
      <t>ショ</t>
    </rPh>
    <rPh sb="21" eb="23">
      <t>ケンセツ</t>
    </rPh>
    <rPh sb="23" eb="25">
      <t>シザイ</t>
    </rPh>
    <rPh sb="25" eb="27">
      <t>ハンニュウ</t>
    </rPh>
    <rPh sb="27" eb="30">
      <t>コウジヨウ</t>
    </rPh>
    <phoneticPr fontId="2"/>
  </si>
  <si>
    <t>2.建設資材利用実施</t>
    <rPh sb="2" eb="4">
      <t>ケンセツ</t>
    </rPh>
    <rPh sb="4" eb="6">
      <t>シザイ</t>
    </rPh>
    <rPh sb="6" eb="8">
      <t>リヨウ</t>
    </rPh>
    <rPh sb="8" eb="10">
      <t>ジッシ</t>
    </rPh>
    <phoneticPr fontId="2"/>
  </si>
  <si>
    <r>
      <t>様式１　  　　再生資源利用計画書</t>
    </r>
    <r>
      <rPr>
        <b/>
        <sz val="20"/>
        <rFont val="ＭＳ Ｐゴシック"/>
        <family val="3"/>
        <charset val="128"/>
      </rPr>
      <t xml:space="preserve">  　－建設資材搬入工事用－</t>
    </r>
    <rPh sb="0" eb="2">
      <t>ヨウシキ</t>
    </rPh>
    <rPh sb="8" eb="10">
      <t>サイセイ</t>
    </rPh>
    <rPh sb="10" eb="12">
      <t>シゲン</t>
    </rPh>
    <rPh sb="12" eb="14">
      <t>リヨウ</t>
    </rPh>
    <rPh sb="14" eb="17">
      <t>ケイカクショ</t>
    </rPh>
    <rPh sb="21" eb="23">
      <t>ケンセツ</t>
    </rPh>
    <rPh sb="23" eb="25">
      <t>シザイ</t>
    </rPh>
    <rPh sb="25" eb="27">
      <t>ハンニュウ</t>
    </rPh>
    <rPh sb="27" eb="30">
      <t>コウジヨウ</t>
    </rPh>
    <phoneticPr fontId="2"/>
  </si>
  <si>
    <t>2.建設資材利用計画</t>
    <rPh sb="2" eb="4">
      <t>ケンセツ</t>
    </rPh>
    <rPh sb="4" eb="6">
      <t>シザイ</t>
    </rPh>
    <rPh sb="6" eb="8">
      <t>リヨウ</t>
    </rPh>
    <rPh sb="8" eb="10">
      <t>ケイカク</t>
    </rPh>
    <phoneticPr fontId="2"/>
  </si>
  <si>
    <t>2.建設副産物搬出計画</t>
    <rPh sb="2" eb="4">
      <t>ケンセツ</t>
    </rPh>
    <rPh sb="4" eb="7">
      <t>フクサンブツ</t>
    </rPh>
    <rPh sb="7" eb="9">
      <t>ハンシュツ</t>
    </rPh>
    <rPh sb="9" eb="11">
      <t>ケイカク</t>
    </rPh>
    <phoneticPr fontId="2"/>
  </si>
  <si>
    <r>
      <t>様式２　　　再生資源利用促進計画書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7">
      <t>ケイカクショ</t>
    </rPh>
    <rPh sb="22" eb="24">
      <t>ケンセツ</t>
    </rPh>
    <rPh sb="24" eb="27">
      <t>フクサンブツ</t>
    </rPh>
    <rPh sb="27" eb="29">
      <t>ハンシュツ</t>
    </rPh>
    <rPh sb="29" eb="32">
      <t>コウジヨウ</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</si>
  <si>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</si>
  <si>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</si>
  <si>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</si>
  <si>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</si>
  <si>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</si>
  <si>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</si>
  <si>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発注機関名</t>
    <rPh sb="0" eb="2">
      <t>ハッチュウ</t>
    </rPh>
    <rPh sb="2" eb="4">
      <t>キカン</t>
    </rPh>
    <rPh sb="4" eb="5">
      <t>メイ</t>
    </rPh>
    <phoneticPr fontId="2"/>
  </si>
  <si>
    <t>TEL</t>
    <phoneticPr fontId="2"/>
  </si>
  <si>
    <t>FAX</t>
    <phoneticPr fontId="2"/>
  </si>
  <si>
    <t>㎡</t>
    <phoneticPr fontId="2"/>
  </si>
  <si>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</si>
  <si>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</si>
  <si>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</si>
  <si>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</si>
  <si>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</si>
  <si>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</si>
  <si>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</si>
  <si>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</si>
  <si>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</si>
  <si>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</si>
  <si>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</si>
  <si>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</si>
  <si>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</si>
  <si>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</si>
  <si>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</si>
  <si>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</si>
  <si>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</si>
  <si>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</si>
  <si>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</si>
  <si>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</si>
  <si>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</si>
  <si>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</si>
  <si>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</si>
  <si>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</si>
  <si>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</si>
  <si>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</si>
  <si>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</si>
  <si>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</si>
  <si>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</si>
  <si>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</si>
  <si>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</si>
  <si>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</si>
  <si>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</si>
  <si>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</si>
  <si>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</si>
  <si>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</si>
  <si>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</si>
  <si>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</si>
  <si>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</si>
  <si>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</si>
  <si>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</si>
  <si>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</si>
  <si>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</si>
  <si>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</si>
  <si>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</si>
  <si>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</si>
  <si>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</si>
  <si>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</si>
  <si>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</si>
  <si>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</si>
  <si>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</si>
  <si>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</si>
  <si>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</si>
  <si>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</si>
  <si>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</si>
  <si>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</si>
  <si>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</si>
  <si>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</si>
  <si>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</si>
  <si>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</si>
  <si>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</si>
  <si>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</si>
  <si>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</si>
  <si>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</si>
  <si>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</si>
  <si>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</si>
  <si>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</si>
  <si>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</si>
  <si>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</si>
  <si>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</si>
  <si>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</si>
  <si>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</si>
  <si>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</si>
  <si>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</si>
  <si>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</si>
  <si>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</si>
  <si>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</si>
  <si>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</si>
  <si>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</si>
  <si>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</si>
  <si>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</si>
  <si>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</si>
  <si>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</si>
  <si>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</si>
  <si>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</si>
  <si>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</si>
  <si>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</si>
  <si>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</si>
  <si>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</si>
  <si>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</si>
  <si>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</si>
  <si>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</si>
  <si>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</si>
  <si>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</si>
  <si>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</si>
  <si>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</si>
  <si>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</si>
  <si>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</si>
  <si>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</si>
  <si>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</si>
  <si>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</si>
  <si>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</si>
  <si>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</si>
  <si>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</si>
  <si>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</si>
  <si>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</si>
  <si>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</si>
  <si>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</si>
  <si>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</si>
  <si>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</si>
  <si>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</si>
  <si>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</si>
  <si>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</si>
  <si>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</si>
  <si>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</si>
  <si>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</si>
  <si>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</si>
  <si>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</si>
  <si>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</si>
  <si>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</si>
  <si>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</si>
  <si>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</si>
  <si>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</si>
  <si>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</si>
  <si>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</si>
  <si>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</si>
  <si>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</si>
  <si>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</si>
  <si>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</si>
  <si>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</si>
  <si>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</si>
  <si>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</si>
  <si>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</si>
  <si>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</si>
  <si>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</si>
  <si>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</si>
  <si>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</si>
  <si>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</si>
  <si>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</si>
  <si>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</si>
  <si>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</si>
  <si>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</si>
  <si>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</si>
  <si>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</si>
  <si>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</si>
  <si>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</si>
  <si>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</si>
  <si>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</si>
  <si>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</si>
  <si>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</si>
  <si>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</si>
  <si>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</si>
  <si>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</si>
  <si>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</si>
  <si>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</si>
  <si>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</si>
  <si>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</si>
  <si>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</si>
  <si>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</si>
  <si>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</si>
  <si>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</si>
  <si>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</si>
  <si>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</si>
  <si>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</si>
  <si>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</si>
  <si>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</si>
  <si>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</si>
  <si>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</si>
  <si>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</si>
  <si>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</si>
  <si>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</si>
  <si>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</si>
  <si>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</si>
  <si>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</si>
  <si>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</si>
  <si>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</si>
  <si>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</si>
  <si>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</si>
  <si>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</si>
  <si>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</si>
  <si>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</si>
  <si>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</si>
  <si>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</si>
  <si>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</si>
  <si>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</si>
  <si>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</si>
  <si>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</si>
  <si>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</si>
  <si>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</si>
  <si>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</si>
  <si>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</si>
  <si>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</si>
  <si>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</si>
  <si>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</si>
  <si>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</si>
  <si>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</si>
  <si>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</si>
  <si>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</si>
  <si>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</si>
  <si>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</si>
  <si>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</si>
  <si>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</si>
  <si>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</si>
  <si>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</si>
  <si>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</si>
  <si>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</si>
  <si>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</si>
  <si>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</si>
  <si>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</si>
  <si>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</si>
  <si>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</si>
  <si>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</si>
  <si>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</si>
  <si>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</si>
  <si>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</si>
  <si>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</si>
  <si>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</si>
  <si>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</si>
  <si>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</si>
  <si>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再生資源利用計画書（様式１）</t>
    <rPh sb="0" eb="2">
      <t>サイセイ</t>
    </rPh>
    <rPh sb="2" eb="4">
      <t>シゲン</t>
    </rPh>
    <rPh sb="4" eb="6">
      <t>リヨウ</t>
    </rPh>
    <rPh sb="6" eb="9">
      <t>ケイカクショ</t>
    </rPh>
    <rPh sb="10" eb="12">
      <t>ヨウシキ</t>
    </rPh>
    <phoneticPr fontId="2"/>
  </si>
  <si>
    <t>様式１５</t>
    <rPh sb="0" eb="2">
      <t>ヨウシキ</t>
    </rPh>
    <phoneticPr fontId="2"/>
  </si>
  <si>
    <t>再生資源利用促進計画書（様式２）</t>
    <rPh sb="0" eb="2">
      <t>サイセイ</t>
    </rPh>
    <rPh sb="2" eb="4">
      <t>シゲン</t>
    </rPh>
    <rPh sb="4" eb="6">
      <t>リヨウ</t>
    </rPh>
    <rPh sb="6" eb="8">
      <t>ソクシン</t>
    </rPh>
    <rPh sb="8" eb="11">
      <t>ケイカクショ</t>
    </rPh>
    <rPh sb="12" eb="14">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</si>
  <si>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</si>
  <si>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</si>
  <si>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</si>
  <si>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</si>
  <si>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様式１７
（うら面あり）</t>
    <rPh sb="0" eb="2">
      <t>ヨウシキ</t>
    </rPh>
    <rPh sb="8" eb="9">
      <t>メン</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</si>
  <si>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</si>
  <si>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</si>
  <si>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</si>
  <si>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</si>
  <si>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</si>
  <si>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</si>
  <si>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</si>
  <si>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</si>
  <si>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</si>
  <si>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</si>
  <si>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</si>
  <si>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</si>
  <si>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</si>
  <si>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</si>
  <si>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</si>
  <si>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</si>
  <si>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</si>
  <si>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</si>
  <si>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</si>
  <si>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</si>
  <si>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</si>
  <si>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</si>
  <si>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</si>
  <si>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</si>
  <si>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</si>
  <si>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</si>
  <si>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</si>
  <si>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</si>
  <si>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</si>
  <si>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</si>
  <si>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</si>
  <si>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</si>
  <si>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</si>
  <si>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</si>
  <si>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</si>
  <si>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</si>
  <si>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</si>
  <si>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</si>
  <si>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</si>
  <si>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受注者の責めに帰すべき事由により工期内に工事を完成することができない場合</t>
    <rPh sb="0" eb="3">
      <t>ジュチュウシャ</t>
    </rPh>
    <rPh sb="4" eb="5">
      <t>セ</t>
    </rPh>
    <rPh sb="7" eb="8">
      <t>キ</t>
    </rPh>
    <rPh sb="11" eb="13">
      <t>ジユウ</t>
    </rPh>
    <rPh sb="16" eb="18">
      <t>コウキ</t>
    </rPh>
    <rPh sb="18" eb="19">
      <t>ナイ</t>
    </rPh>
    <rPh sb="20" eb="22">
      <t>コウジ</t>
    </rPh>
    <rPh sb="23" eb="25">
      <t>カンセイ</t>
    </rPh>
    <rPh sb="34" eb="36">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</si>
  <si>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</si>
  <si>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</si>
  <si>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</si>
  <si>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変更施工計画書</t>
    <rPh sb="0" eb="2">
      <t>ヘンコウ</t>
    </rPh>
    <rPh sb="2" eb="4">
      <t>セコウ</t>
    </rPh>
    <rPh sb="4" eb="7">
      <t>ケイカクショ</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</si>
  <si>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</si>
  <si>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</si>
  <si>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</si>
  <si>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</si>
  <si>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</si>
  <si>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</si>
  <si>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</si>
  <si>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</si>
  <si>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</si>
  <si>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</si>
  <si>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</si>
  <si>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</si>
  <si>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</si>
  <si>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</si>
  <si>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</si>
  <si>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</si>
  <si>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再生資源利用実施書（様式１）</t>
    <rPh sb="0" eb="2">
      <t>サイセイ</t>
    </rPh>
    <rPh sb="2" eb="4">
      <t>シゲン</t>
    </rPh>
    <rPh sb="4" eb="6">
      <t>リヨウ</t>
    </rPh>
    <rPh sb="6" eb="8">
      <t>ジッシ</t>
    </rPh>
    <rPh sb="8" eb="9">
      <t>ショ</t>
    </rPh>
    <rPh sb="10" eb="12">
      <t>ヨウシキ</t>
    </rPh>
    <phoneticPr fontId="2"/>
  </si>
  <si>
    <t>再生資源利用促進実施書（様式２）</t>
    <rPh sb="0" eb="2">
      <t>サイセイ</t>
    </rPh>
    <rPh sb="2" eb="4">
      <t>シゲン</t>
    </rPh>
    <rPh sb="4" eb="6">
      <t>リヨウ</t>
    </rPh>
    <rPh sb="6" eb="8">
      <t>ソクシン</t>
    </rPh>
    <rPh sb="8" eb="10">
      <t>ジッシ</t>
    </rPh>
    <rPh sb="10" eb="11">
      <t>ショ</t>
    </rPh>
    <rPh sb="12" eb="14">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</si>
  <si>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</si>
  <si>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</si>
  <si>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</si>
  <si>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</si>
  <si>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</si>
  <si>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</si>
  <si>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</si>
  <si>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</si>
  <si>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</si>
  <si>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</si>
  <si>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</si>
  <si>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</si>
  <si>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</si>
  <si>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</si>
  <si>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</si>
  <si>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</si>
  <si>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</si>
  <si>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</si>
  <si>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</si>
  <si>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</si>
  <si>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</si>
  <si>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</si>
  <si>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</si>
  <si>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</si>
  <si>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様式３４</t>
    <rPh sb="0" eb="2">
      <t>ヨウシキ</t>
    </rPh>
    <phoneticPr fontId="2"/>
  </si>
  <si>
    <t>様式３５</t>
    <rPh sb="0" eb="2">
      <t>ヨウシキ</t>
    </rPh>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</si>
  <si>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</si>
  <si>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</si>
  <si>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</si>
  <si>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</si>
  <si>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</si>
  <si>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</si>
  <si>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</si>
  <si>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</si>
  <si>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</si>
  <si>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</si>
  <si>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</si>
  <si>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</si>
  <si>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</si>
  <si>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</si>
  <si>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</si>
  <si>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</si>
  <si>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</si>
  <si>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</si>
  <si>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</si>
  <si>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</si>
  <si>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</si>
  <si>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</si>
  <si>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</si>
  <si>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</si>
  <si>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</si>
  <si>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</si>
  <si>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</si>
  <si>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</si>
  <si>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</si>
  <si>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</si>
  <si>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</si>
  <si>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</si>
  <si>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</si>
  <si>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</si>
  <si>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</si>
  <si>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</si>
  <si>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</si>
  <si>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</si>
  <si>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</si>
  <si>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</si>
  <si>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</si>
  <si>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</si>
  <si>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</si>
  <si>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</si>
  <si>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</si>
  <si>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</si>
  <si>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様式１８
（うら面あり）</t>
    <rPh sb="0" eb="2">
      <t>ヨウシキ</t>
    </rPh>
    <rPh sb="8" eb="9">
      <t>メン</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</si>
  <si>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</si>
  <si>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</si>
  <si>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</si>
  <si>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</si>
  <si>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</si>
  <si>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</si>
  <si>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</si>
  <si>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</si>
  <si>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</si>
  <si>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</si>
  <si>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</si>
  <si>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</si>
  <si>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</si>
  <si>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</si>
  <si>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</si>
  <si>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</si>
  <si>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</si>
  <si>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</si>
  <si>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</si>
  <si>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</si>
  <si>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</si>
  <si>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</si>
  <si>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</si>
  <si>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</si>
  <si>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</si>
  <si>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</si>
  <si>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</si>
  <si>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</si>
  <si>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</si>
  <si>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</si>
  <si>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</si>
  <si>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</si>
  <si>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</si>
  <si>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</si>
  <si>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</si>
  <si>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</si>
  <si>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</si>
  <si>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</si>
  <si>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</si>
  <si>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</si>
  <si>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</si>
  <si>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</si>
  <si>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</si>
  <si>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</si>
  <si>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</si>
  <si>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</si>
  <si>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</si>
  <si>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</si>
  <si>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</si>
  <si>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</si>
  <si>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</si>
  <si>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</si>
  <si>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</si>
  <si>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</si>
  <si>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</si>
  <si>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ORG</t>
  </si>
  <si>
    <t>工事関係提出書類等</t>
    <rPh sb="0" eb="2">
      <t>コウジ</t>
    </rPh>
    <rPh sb="2" eb="4">
      <t>カンケイ</t>
    </rPh>
    <rPh sb="4" eb="6">
      <t>テイシュツ</t>
    </rPh>
    <rPh sb="6" eb="8">
      <t>ショルイ</t>
    </rPh>
    <rPh sb="8" eb="9">
      <t>トウ</t>
    </rPh>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</si>
  <si>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</si>
  <si>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</si>
  <si>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</si>
  <si>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</si>
  <si>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</si>
  <si>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品質管理</t>
    <rPh sb="0" eb="2">
      <t>ヒンシツ</t>
    </rPh>
    <rPh sb="2" eb="4">
      <t>カンリ</t>
    </rPh>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</si>
  <si>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</si>
  <si>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</si>
  <si>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</si>
  <si>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</si>
  <si>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</si>
  <si>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</si>
  <si>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</si>
  <si>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</si>
  <si>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</si>
  <si>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</si>
  <si>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</si>
  <si>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</si>
  <si>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</si>
  <si>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</si>
  <si>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</si>
  <si>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</si>
  <si>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再生資源利用計画書(建設資材搬入工事用)</t>
  </si>
  <si>
    <t>再生資源利用促進計画書(建設資材搬出工事用)</t>
  </si>
  <si>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</si>
  <si>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</si>
  <si>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</si>
  <si>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</si>
  <si>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</si>
  <si>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</si>
  <si>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</si>
  <si>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</si>
  <si>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</si>
  <si>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</si>
  <si>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</si>
  <si>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</si>
  <si>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</si>
  <si>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</si>
  <si>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検査時に紙で用意する</t>
    <rPh sb="0" eb="2">
      <t>ケンサ</t>
    </rPh>
    <rPh sb="2" eb="3">
      <t>ジ</t>
    </rPh>
    <rPh sb="4" eb="5">
      <t>カミ</t>
    </rPh>
    <phoneticPr fontId="2"/>
  </si>
  <si>
    <t>手配実施者</t>
    <rPh sb="0" eb="2">
      <t>テハイ</t>
    </rPh>
    <rPh sb="2" eb="4">
      <t>ジッシ</t>
    </rPh>
    <rPh sb="4" eb="5">
      <t>シャ</t>
    </rPh>
    <phoneticPr fontId="2"/>
  </si>
  <si>
    <t>備　　考</t>
    <rPh sb="0" eb="1">
      <t>ソナエ</t>
    </rPh>
    <rPh sb="3" eb="4">
      <t>コウ</t>
    </rPh>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</si>
  <si>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</si>
  <si>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</si>
  <si>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</si>
  <si>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</si>
  <si>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</si>
  <si>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</si>
  <si>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</si>
  <si>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</si>
  <si>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</si>
  <si>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</si>
  <si>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</si>
  <si>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</si>
  <si>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</si>
  <si>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</si>
  <si>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</si>
  <si>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</si>
  <si>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</si>
  <si>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</si>
  <si>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</si>
  <si>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</si>
  <si>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</si>
  <si>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</si>
  <si>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</si>
  <si>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</si>
  <si>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</si>
  <si>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</si>
  <si>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</si>
  <si>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</si>
  <si>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</si>
  <si>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</si>
  <si>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</si>
  <si>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</si>
  <si>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</si>
  <si>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</si>
  <si>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</si>
  <si>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</si>
  <si>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</si>
  <si>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</si>
  <si>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</si>
  <si>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</si>
  <si>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</si>
  <si>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</si>
  <si>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</si>
  <si>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</si>
  <si>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</si>
  <si>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</si>
  <si>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</si>
  <si>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</si>
  <si>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</si>
  <si>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</si>
  <si>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</si>
  <si>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</si>
  <si>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</si>
  <si>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</si>
  <si>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</si>
  <si>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</si>
  <si>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</si>
  <si>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</si>
  <si>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</si>
  <si>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</si>
  <si>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</si>
  <si>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</si>
  <si>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</si>
  <si>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</si>
  <si>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</si>
  <si>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</si>
  <si>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</si>
  <si>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</si>
  <si>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</si>
  <si>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</si>
  <si>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</si>
  <si>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</si>
  <si>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</si>
  <si>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</si>
  <si>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</si>
  <si>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</si>
  <si>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</si>
  <si>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</si>
  <si>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</si>
  <si>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</si>
  <si>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</si>
  <si>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</si>
  <si>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</si>
  <si>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</si>
  <si>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</si>
  <si>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</si>
  <si>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2"/>
  </si>
  <si>
    <t>様式１２－１</t>
    <rPh sb="0" eb="2">
      <t>ヨウシキ</t>
    </rPh>
    <phoneticPr fontId="2"/>
  </si>
  <si>
    <t>下請契約後速やかに</t>
    <rPh sb="0" eb="1">
      <t>シタ</t>
    </rPh>
    <rPh sb="1" eb="2">
      <t>ウ</t>
    </rPh>
    <rPh sb="2" eb="5">
      <t>ケイヤクゴ</t>
    </rPh>
    <rPh sb="5" eb="6">
      <t>スミ</t>
    </rPh>
    <phoneticPr fontId="2"/>
  </si>
  <si>
    <t>至　　　　　　　</t>
    <phoneticPr fontId="2"/>
  </si>
  <si>
    <t>自　　　　　　　</t>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</si>
  <si>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</si>
  <si>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</si>
  <si>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</si>
  <si>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</si>
  <si>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</si>
  <si>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</si>
  <si>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</si>
  <si>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</si>
  <si>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</si>
  <si>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</si>
  <si>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</si>
  <si>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</si>
  <si>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</si>
  <si>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</si>
  <si>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</si>
  <si>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</si>
  <si>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</si>
  <si>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</si>
  <si>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</si>
  <si>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</si>
  <si>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</si>
  <si>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</si>
  <si>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r>
      <t>２つの地域にまたがる場合</t>
    </r>
    <r>
      <rPr>
        <sz val="8"/>
        <rFont val="ＭＳ Ｐ明朝"/>
        <family val="1"/>
        <charset val="128"/>
      </rPr>
      <t>※２</t>
    </r>
    <phoneticPr fontId="2"/>
  </si>
  <si>
    <t>再下請契約を締結する場合</t>
    <rPh sb="0" eb="1">
      <t>サイ</t>
    </rPh>
    <rPh sb="1" eb="3">
      <t>シタウケ</t>
    </rPh>
    <rPh sb="3" eb="5">
      <t>ケイヤク</t>
    </rPh>
    <rPh sb="6" eb="8">
      <t>テイケツ</t>
    </rPh>
    <rPh sb="10" eb="12">
      <t>バアイ</t>
    </rPh>
    <phoneticPr fontId="2"/>
  </si>
  <si>
    <t>下請契約を締結する場合</t>
    <rPh sb="0" eb="2">
      <t>シタウケ</t>
    </rPh>
    <rPh sb="2" eb="4">
      <t>ケイヤク</t>
    </rPh>
    <rPh sb="5" eb="7">
      <t>テイケツ</t>
    </rPh>
    <rPh sb="9" eb="11">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</si>
  <si>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</si>
  <si>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</si>
  <si>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</si>
  <si>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</si>
  <si>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</si>
  <si>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</si>
  <si>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</si>
  <si>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</si>
  <si>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</si>
  <si>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</si>
  <si>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</si>
  <si>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</si>
  <si>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</si>
  <si>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</si>
  <si>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</si>
  <si>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</si>
  <si>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</si>
  <si>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変更請負金額が２，５００万円を超えた（下回った）場合
※ただし、変更時と完成時の間が１０日間に満たない場合は、変更時の登録を省略できる</t>
    <rPh sb="0" eb="2">
      <t>ヘンコウ</t>
    </rPh>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</si>
  <si>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</si>
  <si>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</si>
  <si>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</si>
  <si>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</si>
  <si>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</si>
  <si>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</si>
  <si>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</si>
  <si>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</si>
  <si>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</si>
  <si>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</si>
  <si>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</si>
  <si>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</si>
  <si>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</si>
  <si>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</si>
  <si>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</si>
  <si>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</si>
  <si>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</si>
  <si>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</si>
  <si>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</si>
  <si>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</si>
  <si>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53"/>
  </si>
  <si>
    <t>工事名</t>
    <rPh sb="0" eb="3">
      <t>コウジメイ</t>
    </rPh>
    <phoneticPr fontId="153"/>
  </si>
  <si>
    <t>：</t>
    <phoneticPr fontId="153"/>
  </si>
  <si>
    <t>契約年月日</t>
    <rPh sb="0" eb="2">
      <t>ケイヤク</t>
    </rPh>
    <rPh sb="2" eb="5">
      <t>ネンガッピ</t>
    </rPh>
    <phoneticPr fontId="153"/>
  </si>
  <si>
    <t>工期</t>
    <rPh sb="0" eb="2">
      <t>コウキ</t>
    </rPh>
    <phoneticPr fontId="153"/>
  </si>
  <si>
    <t>：</t>
    <phoneticPr fontId="153"/>
  </si>
  <si>
    <t>①</t>
    <phoneticPr fontId="153"/>
  </si>
  <si>
    <t>直接工事費</t>
    <rPh sb="0" eb="2">
      <t>チョクセツ</t>
    </rPh>
    <rPh sb="2" eb="5">
      <t>コウジヒ</t>
    </rPh>
    <phoneticPr fontId="153"/>
  </si>
  <si>
    <t>共通仮設費</t>
    <rPh sb="0" eb="2">
      <t>キョウツウ</t>
    </rPh>
    <rPh sb="2" eb="4">
      <t>カセツ</t>
    </rPh>
    <rPh sb="4" eb="5">
      <t>ヒ</t>
    </rPh>
    <phoneticPr fontId="153"/>
  </si>
  <si>
    <t>現場管理費</t>
    <rPh sb="0" eb="2">
      <t>ゲンバ</t>
    </rPh>
    <rPh sb="2" eb="5">
      <t>カンリヒ</t>
    </rPh>
    <phoneticPr fontId="153"/>
  </si>
  <si>
    <t>一般管理費</t>
    <rPh sb="0" eb="2">
      <t>イッパン</t>
    </rPh>
    <rPh sb="2" eb="5">
      <t>カンリヒ</t>
    </rPh>
    <phoneticPr fontId="153"/>
  </si>
  <si>
    <t>工事価格（①＋②＋③＋④）</t>
    <rPh sb="0" eb="2">
      <t>コウジ</t>
    </rPh>
    <rPh sb="2" eb="4">
      <t>カカク</t>
    </rPh>
    <phoneticPr fontId="153"/>
  </si>
  <si>
    <t>消費税相当額（⑤×消費税率）</t>
    <rPh sb="0" eb="2">
      <t>ショウヒ</t>
    </rPh>
    <rPh sb="2" eb="3">
      <t>ゼイ</t>
    </rPh>
    <rPh sb="3" eb="6">
      <t>ソウトウガク</t>
    </rPh>
    <rPh sb="9" eb="12">
      <t>ショウヒゼイ</t>
    </rPh>
    <rPh sb="12" eb="13">
      <t>リツ</t>
    </rPh>
    <phoneticPr fontId="153"/>
  </si>
  <si>
    <t>請負金額（⑤＋⑥）※</t>
    <rPh sb="0" eb="2">
      <t>ウケオイ</t>
    </rPh>
    <rPh sb="2" eb="4">
      <t>キンガク</t>
    </rPh>
    <phoneticPr fontId="153"/>
  </si>
  <si>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53"/>
  </si>
  <si>
    <t>※　契約書の請負金額と一致すること。</t>
    <rPh sb="2" eb="5">
      <t>ケイヤクショ</t>
    </rPh>
    <rPh sb="6" eb="8">
      <t>ウケオイ</t>
    </rPh>
    <rPh sb="8" eb="10">
      <t>キンガク</t>
    </rPh>
    <rPh sb="9" eb="10">
      <t>ガク</t>
    </rPh>
    <rPh sb="11" eb="13">
      <t>イッチ</t>
    </rPh>
    <phoneticPr fontId="153"/>
  </si>
  <si>
    <t>住　　　所</t>
    <phoneticPr fontId="2"/>
  </si>
  <si>
    <t>起工番号</t>
    <rPh sb="0" eb="2">
      <t>キコウ</t>
    </rPh>
    <rPh sb="2" eb="4">
      <t>バンゴウ</t>
    </rPh>
    <phoneticPr fontId="153"/>
  </si>
  <si>
    <t>事業名</t>
    <rPh sb="0" eb="1">
      <t>コト</t>
    </rPh>
    <rPh sb="1" eb="2">
      <t>ギョウ</t>
    </rPh>
    <rPh sb="2" eb="3">
      <t>メイ</t>
    </rPh>
    <phoneticPr fontId="153"/>
  </si>
  <si>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</si>
  <si>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</si>
  <si>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</si>
  <si>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</si>
  <si>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</si>
  <si>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</si>
  <si>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</si>
  <si>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53"/>
  </si>
  <si>
    <t>円</t>
    <rPh sb="0" eb="1">
      <t>エン</t>
    </rPh>
    <phoneticPr fontId="2"/>
  </si>
  <si>
    <t>②</t>
    <phoneticPr fontId="153"/>
  </si>
  <si>
    <t>③</t>
    <phoneticPr fontId="153"/>
  </si>
  <si>
    <t>④</t>
    <phoneticPr fontId="153"/>
  </si>
  <si>
    <t>⑤</t>
    <phoneticPr fontId="153"/>
  </si>
  <si>
    <t>⑥</t>
    <phoneticPr fontId="153"/>
  </si>
  <si>
    <t>⑦</t>
    <phoneticPr fontId="153"/>
  </si>
  <si>
    <t>様式３８</t>
    <phoneticPr fontId="2"/>
  </si>
  <si>
    <t>様式３</t>
    <phoneticPr fontId="2"/>
  </si>
  <si>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</si>
  <si>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</si>
  <si>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</si>
  <si>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</si>
  <si>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　　年　　月　　日</t>
    <rPh sb="0" eb="2">
      <t>レイワ</t>
    </rPh>
    <rPh sb="4" eb="5">
      <t>ネン</t>
    </rPh>
    <rPh sb="7" eb="8">
      <t>ツキ</t>
    </rPh>
    <rPh sb="10" eb="11">
      <t>ニチ</t>
    </rPh>
    <phoneticPr fontId="2"/>
  </si>
  <si>
    <t>令和</t>
    <rPh sb="0" eb="2">
      <t>レイワ</t>
    </rPh>
    <phoneticPr fontId="2"/>
  </si>
  <si>
    <t>令和</t>
    <rPh sb="0" eb="2">
      <t>レイワ</t>
    </rPh>
    <phoneticPr fontId="6"/>
  </si>
  <si>
    <t>令和　　年　　月　　日</t>
    <rPh sb="0" eb="2">
      <t>レイワ</t>
    </rPh>
    <rPh sb="4" eb="5">
      <t>トシ</t>
    </rPh>
    <rPh sb="7" eb="8">
      <t>ツキ</t>
    </rPh>
    <rPh sb="10" eb="11">
      <t>ヒ</t>
    </rPh>
    <phoneticPr fontId="153"/>
  </si>
  <si>
    <t>令和　　　年　　　月　　　日</t>
    <rPh sb="0" eb="2">
      <t>レイワ</t>
    </rPh>
    <rPh sb="5" eb="6">
      <t>ネン</t>
    </rPh>
    <rPh sb="9" eb="10">
      <t>ツキ</t>
    </rPh>
    <rPh sb="13" eb="14">
      <t>ニチ</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</si>
  <si>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</si>
  <si>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</si>
  <si>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 xml:space="preserve"> 令和　　年 　　月 　　日</t>
    <rPh sb="5" eb="6">
      <t>ネン</t>
    </rPh>
    <rPh sb="9" eb="10">
      <t>ツキ</t>
    </rPh>
    <rPh sb="13" eb="14">
      <t>ヒ</t>
    </rPh>
    <phoneticPr fontId="2"/>
  </si>
  <si>
    <t xml:space="preserve">         令和　　　　　年　　　　月　　　　日</t>
    <rPh sb="9" eb="11">
      <t>レイワ</t>
    </rPh>
    <rPh sb="16" eb="17">
      <t>ネン</t>
    </rPh>
    <rPh sb="21" eb="22">
      <t>ツキ</t>
    </rPh>
    <rPh sb="26" eb="27">
      <t>ヒ</t>
    </rPh>
    <phoneticPr fontId="2"/>
  </si>
  <si>
    <t>令和　　　年　　　月　　　日</t>
    <rPh sb="0" eb="2">
      <t>レイワ</t>
    </rPh>
    <rPh sb="5" eb="6">
      <t>ネン</t>
    </rPh>
    <rPh sb="9" eb="10">
      <t>ツキ</t>
    </rPh>
    <rPh sb="13" eb="14">
      <t>ヒ</t>
    </rPh>
    <phoneticPr fontId="2"/>
  </si>
  <si>
    <t xml:space="preserve">     通知書発送月日　　　　令和　　　　年　　　　月　　　　日</t>
    <rPh sb="5" eb="8">
      <t>ツウチショ</t>
    </rPh>
    <rPh sb="8" eb="10">
      <t>ハッソウ</t>
    </rPh>
    <rPh sb="10" eb="12">
      <t>ツキヒ</t>
    </rPh>
    <rPh sb="16" eb="18">
      <t>レイワ</t>
    </rPh>
    <rPh sb="22" eb="23">
      <t>ネン</t>
    </rPh>
    <rPh sb="27" eb="28">
      <t>ツキ</t>
    </rPh>
    <rPh sb="32" eb="33">
      <t>ヒ</t>
    </rPh>
    <phoneticPr fontId="2"/>
  </si>
  <si>
    <t>　 　　　　令和　　　　年　　　　月　　　　日付で提出された、工事材料の使用については、</t>
    <rPh sb="6" eb="8">
      <t>レイワ</t>
    </rPh>
    <rPh sb="12" eb="13">
      <t>ネン</t>
    </rPh>
    <rPh sb="17" eb="18">
      <t>ツキ</t>
    </rPh>
    <rPh sb="22" eb="23">
      <t>ニチ</t>
    </rPh>
    <rPh sb="23" eb="24">
      <t>ツ</t>
    </rPh>
    <rPh sb="25" eb="27">
      <t>テイシュツ</t>
    </rPh>
    <rPh sb="31" eb="33">
      <t>コウジ</t>
    </rPh>
    <rPh sb="33" eb="35">
      <t>ザイリョウ</t>
    </rPh>
    <rPh sb="36" eb="38">
      <t>シヨウ</t>
    </rPh>
    <phoneticPr fontId="2"/>
  </si>
  <si>
    <t>令和　　年　　月　　日</t>
    <phoneticPr fontId="2"/>
  </si>
  <si>
    <t>　令和　　年　　月　　日</t>
    <rPh sb="1" eb="3">
      <t>レイワ</t>
    </rPh>
    <phoneticPr fontId="2"/>
  </si>
  <si>
    <t>　令和　　年　　月　　日</t>
    <phoneticPr fontId="2"/>
  </si>
  <si>
    <t>　なお、直接雇入れの承諾期間は、令和　年　月　日から令和　年　月　日までとする。</t>
    <phoneticPr fontId="2"/>
  </si>
  <si>
    <t>令和</t>
    <phoneticPr fontId="4"/>
  </si>
  <si>
    <t>　令和　　年　　月　　日　</t>
    <phoneticPr fontId="2"/>
  </si>
  <si>
    <t>　令和　　年　　月　　日　</t>
    <phoneticPr fontId="2"/>
  </si>
  <si>
    <t>令和</t>
    <rPh sb="0" eb="2">
      <t>レイワ</t>
    </rPh>
    <phoneticPr fontId="4"/>
  </si>
  <si>
    <t>令和　　　年　　　月　　　日</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</si>
  <si>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</si>
  <si>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３　義 務 期 間　　令和　　年　　月　　日　　～　　令和　　年　　月　　日</t>
    <rPh sb="2" eb="3">
      <t>ヨシ</t>
    </rPh>
    <rPh sb="4" eb="5">
      <t>ツトム</t>
    </rPh>
    <rPh sb="6" eb="7">
      <t>キ</t>
    </rPh>
    <rPh sb="8" eb="9">
      <t>アイダ</t>
    </rPh>
    <rPh sb="11" eb="13">
      <t>レイワ</t>
    </rPh>
    <rPh sb="15" eb="16">
      <t>ネン</t>
    </rPh>
    <rPh sb="18" eb="19">
      <t>ガツ</t>
    </rPh>
    <rPh sb="21" eb="22">
      <t>ニチ</t>
    </rPh>
    <rPh sb="27" eb="29">
      <t>レイワ</t>
    </rPh>
    <rPh sb="31" eb="32">
      <t>ネン</t>
    </rPh>
    <rPh sb="34" eb="35">
      <t>ガツ</t>
    </rPh>
    <rPh sb="37" eb="38">
      <t>ニチ</t>
    </rPh>
    <phoneticPr fontId="6"/>
  </si>
  <si>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</si>
  <si>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</si>
  <si>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</si>
  <si>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令和　　年　　月　　日</t>
    <rPh sb="4" eb="5">
      <t>ネン</t>
    </rPh>
    <rPh sb="7" eb="8">
      <t>ガツ</t>
    </rPh>
    <rPh sb="10" eb="11">
      <t>ニチ</t>
    </rPh>
    <phoneticPr fontId="2"/>
  </si>
  <si>
    <t>　　□有　→　契約解除年月日　　令和　　年　　月　　日</t>
    <rPh sb="3" eb="4">
      <t>ア</t>
    </rPh>
    <rPh sb="7" eb="9">
      <t>ケイヤク</t>
    </rPh>
    <rPh sb="9" eb="11">
      <t>カイジョ</t>
    </rPh>
    <rPh sb="11" eb="14">
      <t>ネンガッピ</t>
    </rPh>
    <rPh sb="16" eb="18">
      <t>レイワ</t>
    </rPh>
    <rPh sb="20" eb="21">
      <t>ネン</t>
    </rPh>
    <rPh sb="23" eb="24">
      <t>ガツ</t>
    </rPh>
    <rPh sb="26" eb="27">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</si>
  <si>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</si>
  <si>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</si>
  <si>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請負者
　　　　　　　　　所長名
　この工事は、下記の日付で、
  しゅん工と認めます。
　（しゅん工承認年月日）
　令和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</si>
  <si>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３．再資源化等が完了した年月日　　　　　　　令和　　年　　月　　日</t>
    <rPh sb="2" eb="3">
      <t>サイ</t>
    </rPh>
    <rPh sb="3" eb="5">
      <t>シゲン</t>
    </rPh>
    <rPh sb="5" eb="6">
      <t>カ</t>
    </rPh>
    <rPh sb="6" eb="7">
      <t>トウ</t>
    </rPh>
    <rPh sb="8" eb="10">
      <t>カンリョウ</t>
    </rPh>
    <rPh sb="12" eb="15">
      <t>ネンガッピ</t>
    </rPh>
    <rPh sb="22" eb="24">
      <t>レイワ</t>
    </rPh>
    <rPh sb="26" eb="27">
      <t>ネン</t>
    </rPh>
    <rPh sb="29" eb="30">
      <t>ガツ</t>
    </rPh>
    <rPh sb="32" eb="33">
      <t>ニチ</t>
    </rPh>
    <phoneticPr fontId="6"/>
  </si>
  <si>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</si>
  <si>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令和　　　  年   　　 月 　　  日</t>
    <rPh sb="0" eb="2">
      <t>レイワ</t>
    </rPh>
    <phoneticPr fontId="2"/>
  </si>
  <si>
    <t>自令和　年　月　日</t>
    <rPh sb="1" eb="3">
      <t>レイワ</t>
    </rPh>
    <phoneticPr fontId="2"/>
  </si>
  <si>
    <t>至令和　年　月　日</t>
    <rPh sb="1" eb="3">
      <t>レイワ</t>
    </rPh>
    <phoneticPr fontId="2"/>
  </si>
  <si>
    <t>　令和　　年　　月　　日付けで要求のありました下請契約解除要求に対して、下記のとおり回答します。</t>
    <rPh sb="1" eb="3">
      <t>レイワ</t>
    </rPh>
    <phoneticPr fontId="2"/>
  </si>
  <si>
    <t>　ただし、政令市等内で積替え、保管を行う場合は、当該政令市等長の許可が必要</t>
    <rPh sb="5" eb="7">
      <t>セイレイ</t>
    </rPh>
    <rPh sb="7" eb="8">
      <t>シ</t>
    </rPh>
    <rPh sb="8" eb="9">
      <t>トウ</t>
    </rPh>
    <rPh sb="9" eb="10">
      <t>ナイ</t>
    </rPh>
    <rPh sb="11" eb="12">
      <t>ツ</t>
    </rPh>
    <rPh sb="12" eb="13">
      <t>カ</t>
    </rPh>
    <rPh sb="15" eb="17">
      <t>ホカン</t>
    </rPh>
    <rPh sb="18" eb="19">
      <t>オコナ</t>
    </rPh>
    <rPh sb="20" eb="22">
      <t>バアイ</t>
    </rPh>
    <rPh sb="24" eb="26">
      <t>トウガイ</t>
    </rPh>
    <rPh sb="26" eb="28">
      <t>セイレイ</t>
    </rPh>
    <rPh sb="28" eb="29">
      <t>シ</t>
    </rPh>
    <rPh sb="29" eb="30">
      <t>トウ</t>
    </rPh>
    <rPh sb="30" eb="31">
      <t>チョウ</t>
    </rPh>
    <rPh sb="32" eb="34">
      <t>キョカ</t>
    </rPh>
    <rPh sb="35" eb="37">
      <t>ヒツヨウ</t>
    </rPh>
    <phoneticPr fontId="2"/>
  </si>
  <si>
    <t>・福岡県知事許可の範囲は、北九州市、福岡市及び久留米市（以下「政令市等」という）を含む福岡県全域</t>
    <rPh sb="4" eb="6">
      <t>チジ</t>
    </rPh>
    <rPh sb="6" eb="8">
      <t>キョカ</t>
    </rPh>
    <rPh sb="9" eb="11">
      <t>ハンイ</t>
    </rPh>
    <rPh sb="21" eb="22">
      <t>オヨ</t>
    </rPh>
    <rPh sb="28" eb="30">
      <t>イカ</t>
    </rPh>
    <rPh sb="31" eb="34">
      <t>セイレイシ</t>
    </rPh>
    <rPh sb="34" eb="35">
      <t>トウ</t>
    </rPh>
    <rPh sb="41" eb="42">
      <t>フク</t>
    </rPh>
    <rPh sb="43" eb="46">
      <t>フクオカケン</t>
    </rPh>
    <rPh sb="46" eb="48">
      <t>ゼンイキ</t>
    </rPh>
    <phoneticPr fontId="2"/>
  </si>
  <si>
    <t>・各政令市等長許可の範囲は、各政令市等域のみ</t>
    <rPh sb="1" eb="2">
      <t>カク</t>
    </rPh>
    <rPh sb="2" eb="4">
      <t>セイレイ</t>
    </rPh>
    <rPh sb="4" eb="5">
      <t>シ</t>
    </rPh>
    <rPh sb="5" eb="6">
      <t>トウ</t>
    </rPh>
    <rPh sb="6" eb="7">
      <t>チョウ</t>
    </rPh>
    <rPh sb="7" eb="9">
      <t>キョカ</t>
    </rPh>
    <rPh sb="10" eb="12">
      <t>ハンイ</t>
    </rPh>
    <rPh sb="14" eb="17">
      <t>カクセイレイ</t>
    </rPh>
    <rPh sb="17" eb="18">
      <t>シ</t>
    </rPh>
    <rPh sb="18" eb="19">
      <t>トウ</t>
    </rPh>
    <rPh sb="19" eb="20">
      <t>イキ</t>
    </rPh>
    <phoneticPr fontId="2"/>
  </si>
  <si>
    <t>既提出物に変更があった場合</t>
    <rPh sb="0" eb="1">
      <t>キ</t>
    </rPh>
    <rPh sb="1" eb="3">
      <t>テイシュツ</t>
    </rPh>
    <rPh sb="3" eb="4">
      <t>ブツ</t>
    </rPh>
    <rPh sb="5" eb="7">
      <t>ヘンコウ</t>
    </rPh>
    <rPh sb="11" eb="13">
      <t>バアイ</t>
    </rPh>
    <phoneticPr fontId="2"/>
  </si>
  <si>
    <t>施工計画書の内容に変更があった場合</t>
    <phoneticPr fontId="2"/>
  </si>
  <si>
    <t>実施要領とは、段階確認実施要領（平成30年11月1日農林水産部）を参照。　（福岡県のホームページに掲載）</t>
    <rPh sb="0" eb="2">
      <t>ジッシ</t>
    </rPh>
    <rPh sb="2" eb="4">
      <t>ヨウリョウ</t>
    </rPh>
    <rPh sb="7" eb="9">
      <t>ダンカイ</t>
    </rPh>
    <rPh sb="9" eb="11">
      <t>カクニン</t>
    </rPh>
    <rPh sb="11" eb="13">
      <t>ジッシ</t>
    </rPh>
    <rPh sb="13" eb="15">
      <t>ヨウリョウ</t>
    </rPh>
    <rPh sb="16" eb="18">
      <t>ヘイセイ</t>
    </rPh>
    <rPh sb="20" eb="21">
      <t>ネン</t>
    </rPh>
    <rPh sb="23" eb="24">
      <t>ガツ</t>
    </rPh>
    <rPh sb="25" eb="26">
      <t>ニチ</t>
    </rPh>
    <rPh sb="26" eb="28">
      <t>ノウリン</t>
    </rPh>
    <rPh sb="28" eb="31">
      <t>スイサンブ</t>
    </rPh>
    <rPh sb="33" eb="35">
      <t>サンショウ</t>
    </rPh>
    <rPh sb="38" eb="41">
      <t>フクオカケン</t>
    </rPh>
    <rPh sb="49" eb="51">
      <t>ケイサイ</t>
    </rPh>
    <phoneticPr fontId="2"/>
  </si>
  <si>
    <t>農業農村整備事業関係は、施工計画書作成要領（農業農村整備事業関係）（平成27年8月1日）を参照。　（福岡県のホームページに掲載）</t>
    <phoneticPr fontId="2"/>
  </si>
  <si>
    <t>署名</t>
    <rPh sb="0" eb="2">
      <t>ショメイ</t>
    </rPh>
    <phoneticPr fontId="2"/>
  </si>
  <si>
    <t>押印の廃止</t>
    <rPh sb="0" eb="2">
      <t>オウイン</t>
    </rPh>
    <rPh sb="3" eb="5">
      <t>ハイシ</t>
    </rPh>
    <phoneticPr fontId="2"/>
  </si>
  <si>
    <t>記名押印又は署名</t>
    <rPh sb="0" eb="2">
      <t>キメイ</t>
    </rPh>
    <rPh sb="2" eb="4">
      <t>オウイン</t>
    </rPh>
    <rPh sb="4" eb="5">
      <t>マタ</t>
    </rPh>
    <rPh sb="6" eb="8">
      <t>ショメイ</t>
    </rPh>
    <phoneticPr fontId="2"/>
  </si>
  <si>
    <t>押印必要</t>
    <rPh sb="0" eb="2">
      <t>オウイン</t>
    </rPh>
    <rPh sb="2" eb="4">
      <t>ヒツヨウ</t>
    </rPh>
    <phoneticPr fontId="2"/>
  </si>
  <si>
    <t>公共職業安定所長　　　</t>
    <phoneticPr fontId="2"/>
  </si>
  <si>
    <t>-</t>
    <phoneticPr fontId="2"/>
  </si>
  <si>
    <t>ー</t>
    <phoneticPr fontId="2"/>
  </si>
  <si>
    <t>令和３年３月１日以降発注工事　提出不要</t>
    <rPh sb="0" eb="2">
      <t>レイワ</t>
    </rPh>
    <rPh sb="3" eb="4">
      <t>ネン</t>
    </rPh>
    <rPh sb="5" eb="6">
      <t>ガツ</t>
    </rPh>
    <rPh sb="7" eb="8">
      <t>ニチ</t>
    </rPh>
    <rPh sb="8" eb="10">
      <t>イコウ</t>
    </rPh>
    <rPh sb="10" eb="12">
      <t>ハッチュウ</t>
    </rPh>
    <rPh sb="12" eb="14">
      <t>コウジ</t>
    </rPh>
    <rPh sb="15" eb="17">
      <t>テイシュツ</t>
    </rPh>
    <rPh sb="17" eb="19">
      <t>フヨウ</t>
    </rPh>
    <phoneticPr fontId="2"/>
  </si>
  <si>
    <t>提出不要</t>
    <rPh sb="0" eb="2">
      <t>テイシュツ</t>
    </rPh>
    <rPh sb="2" eb="4">
      <t>フヨウ</t>
    </rPh>
    <phoneticPr fontId="2"/>
  </si>
  <si>
    <r>
      <t>処理能力
（ｔ・ｍ</t>
    </r>
    <r>
      <rPr>
        <vertAlign val="superscript"/>
        <sz val="10"/>
        <color rgb="FFFF0000"/>
        <rFont val="ＭＳ Ｐ明朝"/>
        <family val="1"/>
        <charset val="128"/>
      </rPr>
      <t>3</t>
    </r>
    <r>
      <rPr>
        <sz val="10"/>
        <color rgb="FFFF0000"/>
        <rFont val="ＭＳ Ｐ明朝"/>
        <family val="1"/>
        <charset val="128"/>
      </rPr>
      <t>/日）</t>
    </r>
    <rPh sb="0" eb="2">
      <t>ショリ</t>
    </rPh>
    <rPh sb="2" eb="4">
      <t>ノウリョク</t>
    </rPh>
    <rPh sb="11" eb="12">
      <t>ニチ</t>
    </rPh>
    <phoneticPr fontId="2"/>
  </si>
  <si>
    <t xml:space="preserve">  添付書類として、産業廃棄物処理業許可証の写しを添付</t>
    <phoneticPr fontId="2"/>
  </si>
  <si>
    <r>
      <t>処分業者（中間処理または最終処分）</t>
    </r>
    <r>
      <rPr>
        <sz val="8"/>
        <color rgb="FFFF0000"/>
        <rFont val="ＭＳ Ｐ明朝"/>
        <family val="1"/>
        <charset val="128"/>
      </rPr>
      <t>※３</t>
    </r>
    <rPh sb="0" eb="2">
      <t>ショブン</t>
    </rPh>
    <rPh sb="2" eb="4">
      <t>ギョウシャ</t>
    </rPh>
    <rPh sb="5" eb="7">
      <t>チュウカン</t>
    </rPh>
    <rPh sb="7" eb="9">
      <t>ショリ</t>
    </rPh>
    <rPh sb="12" eb="14">
      <t>サイシュウ</t>
    </rPh>
    <rPh sb="14" eb="16">
      <t>ショブン</t>
    </rPh>
    <phoneticPr fontId="2"/>
  </si>
  <si>
    <r>
      <t>処分業者（中間処理または最終処分）</t>
    </r>
    <r>
      <rPr>
        <sz val="8"/>
        <color rgb="FFFF0000"/>
        <rFont val="ＭＳ Ｐ明朝"/>
        <family val="1"/>
        <charset val="128"/>
      </rPr>
      <t>※3　</t>
    </r>
    <rPh sb="0" eb="2">
      <t>ショブン</t>
    </rPh>
    <rPh sb="2" eb="4">
      <t>ギョウシャ</t>
    </rPh>
    <rPh sb="5" eb="7">
      <t>チュウカン</t>
    </rPh>
    <rPh sb="7" eb="9">
      <t>ショリ</t>
    </rPh>
    <rPh sb="12" eb="14">
      <t>サイシュウ</t>
    </rPh>
    <rPh sb="14" eb="16">
      <t>ショブン</t>
    </rPh>
    <phoneticPr fontId="2"/>
  </si>
  <si>
    <t>-</t>
  </si>
  <si>
    <t>押印廃止等の取扱い</t>
    <rPh sb="0" eb="2">
      <t>オウイン</t>
    </rPh>
    <rPh sb="2" eb="4">
      <t>ハイシ</t>
    </rPh>
    <rPh sb="4" eb="5">
      <t>トウ</t>
    </rPh>
    <rPh sb="6" eb="7">
      <t>ト</t>
    </rPh>
    <rPh sb="7" eb="8">
      <t>アツカ</t>
    </rPh>
    <phoneticPr fontId="2"/>
  </si>
  <si>
    <t>（記名押印又は署名）</t>
    <phoneticPr fontId="2"/>
  </si>
  <si>
    <t>（記名押印又は署名）</t>
    <phoneticPr fontId="2"/>
  </si>
  <si>
    <t>（記名押印又は署名）</t>
  </si>
  <si>
    <t>（記名押印又は署名）</t>
    <rPh sb="1" eb="3">
      <t>キメイ</t>
    </rPh>
    <rPh sb="3" eb="5">
      <t>オウイン</t>
    </rPh>
    <rPh sb="5" eb="6">
      <t>マタ</t>
    </rPh>
    <rPh sb="7" eb="9">
      <t>ショメイ</t>
    </rPh>
    <phoneticPr fontId="2"/>
  </si>
  <si>
    <t>現場　・　工場
机上・遠隔臨場</t>
    <rPh sb="0" eb="2">
      <t>ゲンバ</t>
    </rPh>
    <rPh sb="5" eb="7">
      <t>コウジョウ</t>
    </rPh>
    <rPh sb="8" eb="9">
      <t>ツクエ</t>
    </rPh>
    <rPh sb="9" eb="10">
      <t>カミ</t>
    </rPh>
    <rPh sb="11" eb="13">
      <t>エンカク</t>
    </rPh>
    <rPh sb="13" eb="15">
      <t>リンジョウ</t>
    </rPh>
    <phoneticPr fontId="2"/>
  </si>
  <si>
    <t>　押印の廃止（受入地同意書は記名押印又は署名）</t>
    <rPh sb="1" eb="3">
      <t>オウイン</t>
    </rPh>
    <rPh sb="4" eb="6">
      <t>ハイシ</t>
    </rPh>
    <rPh sb="7" eb="9">
      <t>ウケイレ</t>
    </rPh>
    <rPh sb="9" eb="10">
      <t>チ</t>
    </rPh>
    <rPh sb="10" eb="13">
      <t>ドウイショ</t>
    </rPh>
    <rPh sb="14" eb="16">
      <t>キメイ</t>
    </rPh>
    <rPh sb="16" eb="18">
      <t>オウイン</t>
    </rPh>
    <rPh sb="18" eb="19">
      <t>マタ</t>
    </rPh>
    <rPh sb="20" eb="22">
      <t>ショメイ</t>
    </rPh>
    <phoneticPr fontId="2"/>
  </si>
  <si>
    <t>　押印の廃止。ただし、変更契約に係るものは記名押印又は署名</t>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</si>
  <si>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t>　押印の廃止（受入地確認書は記名押印又は署名）</t>
    <rPh sb="1" eb="3">
      <t>オウイン</t>
    </rPh>
    <rPh sb="4" eb="6">
      <t>ハイシ</t>
    </rPh>
    <rPh sb="7" eb="9">
      <t>ウケイレ</t>
    </rPh>
    <rPh sb="9" eb="10">
      <t>チ</t>
    </rPh>
    <rPh sb="10" eb="13">
      <t>カクニンショ</t>
    </rPh>
    <rPh sb="14" eb="16">
      <t>キメイ</t>
    </rPh>
    <rPh sb="16" eb="18">
      <t>オウイン</t>
    </rPh>
    <rPh sb="18" eb="19">
      <t>マタ</t>
    </rPh>
    <rPh sb="20" eb="22">
      <t>ショメイ</t>
    </rPh>
    <phoneticPr fontId="2"/>
  </si>
  <si>
    <t>作業員名簿</t>
    <rPh sb="0" eb="3">
      <t>サギョウイン</t>
    </rPh>
    <rPh sb="3" eb="5">
      <t>メイボ</t>
    </rPh>
    <phoneticPr fontId="2"/>
  </si>
  <si>
    <t>様式１２－３</t>
    <rPh sb="0" eb="2">
      <t>ヨウシキ</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</si>
  <si>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</si>
  <si>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</si>
  <si>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</si>
  <si>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t>
    <rPh sb="0" eb="1">
      <t>イチ</t>
    </rPh>
    <phoneticPr fontId="2"/>
  </si>
  <si>
    <t>番号</t>
    <rPh sb="0" eb="1">
      <t>バン</t>
    </rPh>
    <rPh sb="1" eb="2">
      <t>ゴウ</t>
    </rPh>
    <phoneticPr fontId="2"/>
  </si>
  <si>
    <t>職種</t>
  </si>
  <si>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</si>
  <si>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</si>
  <si>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</si>
  <si>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</si>
  <si>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</si>
  <si>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</si>
  <si>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</si>
  <si>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</si>
  <si>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</si>
  <si>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</si>
  <si>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</si>
  <si>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</si>
  <si>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</si>
  <si>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（注）３．経験年数は現在担当している仕事の経験年数を記入する。</t>
    <rPh sb="1" eb="2">
      <t>チュウ</t>
    </rPh>
    <phoneticPr fontId="2"/>
  </si>
  <si>
    <t>（注）４．各社別に作成するのが原則だが、リース機械等の運転者は一緒でもよい。</t>
    <rPh sb="1" eb="2">
      <t>チュウ</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</si>
  <si>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</si>
  <si>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</si>
  <si>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</si>
  <si>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</si>
  <si>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（注）５．資格・免許等の写しを添付すること。</t>
    <rPh sb="1" eb="2">
      <t>チュウ</t>
    </rPh>
    <phoneticPr fontId="2"/>
  </si>
  <si>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</si>
  <si>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</si>
  <si>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</si>
  <si>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</si>
  <si>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</si>
  <si>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</si>
  <si>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r>
      <t xml:space="preserve"> </t>
    </r>
    <r>
      <rPr>
        <sz val="9"/>
        <rFont val="ＭＳ 明朝"/>
        <family val="1"/>
        <charset val="128"/>
      </rPr>
      <t>…１号特定技能外国人</t>
    </r>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</si>
  <si>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</si>
  <si>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</si>
  <si>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（注）１１．建設工事に係る知識及び技術又は技能に関する資格（例：登録○○基幹
　技能者、○級○○施工管理技士）を有する場合は、「免許」欄に記載。</t>
    <rPh sb="48" eb="50">
      <t>セコウ</t>
    </rPh>
    <rPh sb="50" eb="52">
      <t>カンリ</t>
    </rPh>
    <phoneticPr fontId="2"/>
  </si>
  <si>
    <t>作　　業　　員　　名　　簿</t>
    <phoneticPr fontId="2"/>
  </si>
  <si>
    <t>（　　年　　月　　日作成)</t>
    <phoneticPr fontId="2"/>
  </si>
  <si>
    <t>元請
確認欄</t>
    <phoneticPr fontId="2"/>
  </si>
  <si>
    <t>事業所の名称</t>
    <phoneticPr fontId="2"/>
  </si>
  <si>
    <t>（　次)会社名</t>
    <phoneticPr fontId="2"/>
  </si>
  <si>
    <t>ふりがな</t>
    <phoneticPr fontId="2"/>
  </si>
  <si>
    <t>※</t>
    <phoneticPr fontId="2"/>
  </si>
  <si>
    <t>生年月日</t>
    <phoneticPr fontId="2"/>
  </si>
  <si>
    <t>免　許</t>
    <phoneticPr fontId="2"/>
  </si>
  <si>
    <t>受入教育
実施年月日</t>
    <phoneticPr fontId="2"/>
  </si>
  <si>
    <t xml:space="preserve"> …外国人技能実習生</t>
    <phoneticPr fontId="2"/>
  </si>
  <si>
    <t xml:space="preserve"> …外国人建設就労者</t>
    <phoneticPr fontId="2"/>
  </si>
  <si>
    <t>（注）７．年金保険欄には、左欄に年金保険の名称（厚生年金、国民年金）を記載。
　各年金の受給者である場合は、左欄に「受給者」と記載。</t>
    <phoneticPr fontId="2"/>
  </si>
  <si>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2"/>
  </si>
  <si>
    <t>（注）１０．安全衛生に関する教育の内容（例：雇入時教育、職長教育、建設用リフ
　トの運転の業務に係る特別教育）については「雇入・職長特別教育」欄に記載。</t>
    <phoneticPr fontId="2"/>
  </si>
  <si>
    <t>（注）１２．記載事項の一部について、別紙を用いて記載しても差し支えない。</t>
    <phoneticPr fontId="2"/>
  </si>
  <si>
    <t>施工体制台帳の一部として作成
令和３年５月１日以降発注工事　提出</t>
    <rPh sb="0" eb="2">
      <t>セコウ</t>
    </rPh>
    <rPh sb="2" eb="4">
      <t>タイセイ</t>
    </rPh>
    <rPh sb="4" eb="6">
      <t>ダイチョウ</t>
    </rPh>
    <rPh sb="7" eb="9">
      <t>イチブ</t>
    </rPh>
    <rPh sb="12" eb="14">
      <t>サクセイ</t>
    </rPh>
    <rPh sb="15" eb="17">
      <t>レイワ</t>
    </rPh>
    <rPh sb="18" eb="19">
      <t>ネン</t>
    </rPh>
    <rPh sb="20" eb="21">
      <t>ガツ</t>
    </rPh>
    <rPh sb="22" eb="23">
      <t>ニチ</t>
    </rPh>
    <rPh sb="23" eb="25">
      <t>イコウ</t>
    </rPh>
    <rPh sb="25" eb="27">
      <t>ハッチュウ</t>
    </rPh>
    <rPh sb="27" eb="29">
      <t>コウジ</t>
    </rPh>
    <rPh sb="30" eb="32">
      <t>テイシュツ</t>
    </rPh>
    <phoneticPr fontId="2"/>
  </si>
  <si>
    <t>監理技術者
補佐名　</t>
    <rPh sb="0" eb="2">
      <t>カンリ</t>
    </rPh>
    <rPh sb="2" eb="5">
      <t>ギジュツシャ</t>
    </rPh>
    <rPh sb="6" eb="8">
      <t>ホサ</t>
    </rPh>
    <rPh sb="8" eb="9">
      <t>メイ</t>
    </rPh>
    <phoneticPr fontId="2"/>
  </si>
  <si>
    <t>監理技術者補佐名</t>
    <rPh sb="0" eb="2">
      <t>カンリ</t>
    </rPh>
    <rPh sb="2" eb="5">
      <t>ギジュツシャ</t>
    </rPh>
    <rPh sb="5" eb="7">
      <t>ホサ</t>
    </rPh>
    <rPh sb="7" eb="8">
      <t>メイ</t>
    </rPh>
    <phoneticPr fontId="2"/>
  </si>
  <si>
    <t>工事完成図書の電子納品要領</t>
    <phoneticPr fontId="153"/>
  </si>
  <si>
    <t>□H20.5　□H22.9　□H28.3
□H31.3　■R2.3</t>
    <phoneticPr fontId="2"/>
  </si>
  <si>
    <t>電子納品運用ガイドライン</t>
    <phoneticPr fontId="153"/>
  </si>
  <si>
    <t>□H21.6　□H22.9　□H28.3
□H30.3　□H31.3　■R2.3</t>
    <phoneticPr fontId="2"/>
  </si>
  <si>
    <t>CAD製図基準</t>
    <phoneticPr fontId="153"/>
  </si>
  <si>
    <t>□H16.6　□H20.5　□H28.3
■H29.3</t>
    <phoneticPr fontId="2"/>
  </si>
  <si>
    <t>CAD製図基準に関する運用ガイドライン</t>
    <phoneticPr fontId="153"/>
  </si>
  <si>
    <t>□H17.8　□H21.6　■H28.3</t>
    <phoneticPr fontId="2"/>
  </si>
  <si>
    <t>デジタル写真管理情報基準</t>
    <phoneticPr fontId="153"/>
  </si>
  <si>
    <t>□H20.5　□H22.9　□H28.3
■R2.3</t>
    <phoneticPr fontId="2"/>
  </si>
  <si>
    <t>□H22.6　□H29.10 ■R3.4</t>
    <phoneticPr fontId="2"/>
  </si>
  <si>
    <t>■3.5Mbyte</t>
    <phoneticPr fontId="2"/>
  </si>
  <si>
    <t>□CD-R　　　　　　　　　□DVD-R</t>
    <phoneticPr fontId="2"/>
  </si>
  <si>
    <t>サブフォルダ</t>
    <phoneticPr fontId="2"/>
  </si>
  <si>
    <t>&lt;root&gt;</t>
    <phoneticPr fontId="2"/>
  </si>
  <si>
    <t>INDEX_C.XML,INDE_C07.DTD</t>
    <phoneticPr fontId="2"/>
  </si>
  <si>
    <t>□</t>
    <phoneticPr fontId="2"/>
  </si>
  <si>
    <t>DRAWINGS　※1</t>
    <phoneticPr fontId="2"/>
  </si>
  <si>
    <t>DRAWINGS.XML,DRAW04.DTD</t>
    <phoneticPr fontId="2"/>
  </si>
  <si>
    <t>MEET</t>
    <phoneticPr fontId="2"/>
  </si>
  <si>
    <t>MEET.XML,MEET05.DTD</t>
    <phoneticPr fontId="2"/>
  </si>
  <si>
    <t>PLAN</t>
    <phoneticPr fontId="2"/>
  </si>
  <si>
    <t>PLAN.XML,PLAN05.DTD</t>
    <phoneticPr fontId="2"/>
  </si>
  <si>
    <t>DRAWINGF　※1</t>
    <phoneticPr fontId="2"/>
  </si>
  <si>
    <t>DRAWINGF.XML,DRAW04.DTD</t>
    <phoneticPr fontId="2"/>
  </si>
  <si>
    <t>PHOTO</t>
    <phoneticPr fontId="2"/>
  </si>
  <si>
    <t>PHOTO.XML,PHOTO05.DTD</t>
    <phoneticPr fontId="2"/>
  </si>
  <si>
    <t>フォルダ</t>
    <phoneticPr fontId="2"/>
  </si>
  <si>
    <t>サブフォルダ</t>
    <phoneticPr fontId="2"/>
  </si>
  <si>
    <t>REGISTER</t>
    <phoneticPr fontId="153"/>
  </si>
  <si>
    <t>REGISTER.XML,REGIST06.DTD</t>
    <phoneticPr fontId="2"/>
  </si>
  <si>
    <t>□</t>
    <phoneticPr fontId="2"/>
  </si>
  <si>
    <t>ORG</t>
    <phoneticPr fontId="153"/>
  </si>
  <si>
    <t>品質記録図・台帳（生コンクリート品質記録表等）</t>
    <rPh sb="0" eb="2">
      <t>ヒンシツ</t>
    </rPh>
    <rPh sb="2" eb="4">
      <t>キロク</t>
    </rPh>
    <rPh sb="4" eb="5">
      <t>ズ</t>
    </rPh>
    <rPh sb="6" eb="8">
      <t>ダイチョウ</t>
    </rPh>
    <rPh sb="9" eb="10">
      <t>ナマ</t>
    </rPh>
    <rPh sb="16" eb="18">
      <t>ヒンシツ</t>
    </rPh>
    <rPh sb="18" eb="20">
      <t>キロク</t>
    </rPh>
    <rPh sb="20" eb="21">
      <t>ヒョウ</t>
    </rPh>
    <rPh sb="21" eb="22">
      <t>トウ</t>
    </rPh>
    <phoneticPr fontId="153"/>
  </si>
  <si>
    <t>□</t>
    <phoneticPr fontId="2"/>
  </si>
  <si>
    <t>□</t>
    <phoneticPr fontId="2"/>
  </si>
  <si>
    <t>MEET</t>
    <phoneticPr fontId="2"/>
  </si>
  <si>
    <t>MEET.XML　※2,MEET05.DTD</t>
    <phoneticPr fontId="2"/>
  </si>
  <si>
    <t>ORG</t>
    <phoneticPr fontId="153"/>
  </si>
  <si>
    <t>□</t>
    <phoneticPr fontId="2"/>
  </si>
  <si>
    <t>出来形管理</t>
    <phoneticPr fontId="2"/>
  </si>
  <si>
    <t>□</t>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</si>
  <si>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</si>
  <si>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</si>
  <si>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</si>
  <si>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</si>
  <si>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</si>
  <si>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</si>
  <si>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PLAN</t>
    <phoneticPr fontId="2"/>
  </si>
  <si>
    <t>PLAN.XML　※2,PLAN05.DTD</t>
    <phoneticPr fontId="2"/>
  </si>
  <si>
    <t>BORING</t>
    <phoneticPr fontId="153"/>
  </si>
  <si>
    <t>BORING.XML,BRG0200.DTD</t>
    <phoneticPr fontId="2"/>
  </si>
  <si>
    <t>DATA</t>
    <phoneticPr fontId="153"/>
  </si>
  <si>
    <t>ボーリング交換用データ</t>
    <rPh sb="5" eb="8">
      <t>コウカンヨウ</t>
    </rPh>
    <phoneticPr fontId="153"/>
  </si>
  <si>
    <t>LOG</t>
    <phoneticPr fontId="153"/>
  </si>
  <si>
    <t>電子柱状図</t>
    <rPh sb="0" eb="2">
      <t>デンシ</t>
    </rPh>
    <rPh sb="2" eb="5">
      <t>チュウジョウズ</t>
    </rPh>
    <phoneticPr fontId="153"/>
  </si>
  <si>
    <t>DRA</t>
    <phoneticPr fontId="153"/>
  </si>
  <si>
    <t>電子簡略柱状図</t>
    <rPh sb="0" eb="2">
      <t>デンシ</t>
    </rPh>
    <rPh sb="2" eb="4">
      <t>カンリャク</t>
    </rPh>
    <rPh sb="4" eb="7">
      <t>チュウジョウズ</t>
    </rPh>
    <phoneticPr fontId="153"/>
  </si>
  <si>
    <t>PIC</t>
    <phoneticPr fontId="153"/>
  </si>
  <si>
    <t>ボーリングコア写真</t>
    <rPh sb="7" eb="9">
      <t>シャシン</t>
    </rPh>
    <phoneticPr fontId="153"/>
  </si>
  <si>
    <t>TEST</t>
    <phoneticPr fontId="153"/>
  </si>
  <si>
    <t>土質試験及び地盤調査</t>
    <rPh sb="0" eb="2">
      <t>ドシツ</t>
    </rPh>
    <rPh sb="2" eb="4">
      <t>シケン</t>
    </rPh>
    <rPh sb="4" eb="5">
      <t>オヨ</t>
    </rPh>
    <rPh sb="6" eb="8">
      <t>ジバン</t>
    </rPh>
    <rPh sb="8" eb="10">
      <t>チョウサ</t>
    </rPh>
    <phoneticPr fontId="153"/>
  </si>
  <si>
    <t>OTHERS</t>
    <phoneticPr fontId="153"/>
  </si>
  <si>
    <t>その他の地質・土質調査成果</t>
    <rPh sb="2" eb="3">
      <t>タ</t>
    </rPh>
    <rPh sb="4" eb="6">
      <t>チシツ</t>
    </rPh>
    <rPh sb="7" eb="9">
      <t>ドシツ</t>
    </rPh>
    <rPh sb="9" eb="11">
      <t>チョウサ</t>
    </rPh>
    <rPh sb="11" eb="13">
      <t>セイカ</t>
    </rPh>
    <phoneticPr fontId="153"/>
  </si>
  <si>
    <t>ICON</t>
    <phoneticPr fontId="153"/>
  </si>
  <si>
    <t>i-Constructionデータ</t>
    <phoneticPr fontId="153"/>
  </si>
  <si>
    <t>OTHRS</t>
    <phoneticPr fontId="2"/>
  </si>
  <si>
    <t>OTHRS.XML,OTHRS05.DTD</t>
    <phoneticPr fontId="2"/>
  </si>
  <si>
    <t>□発注者　(　　　　　　　　　　　　　　　　　　　　　　　　　　　　　　)</t>
    <phoneticPr fontId="2"/>
  </si>
  <si>
    <t>□その他(　　　　　　　　　　　　　　　　　　　　　　　　　　　　)</t>
    <phoneticPr fontId="2"/>
  </si>
  <si>
    <t>書類名称</t>
    <phoneticPr fontId="2"/>
  </si>
  <si>
    <t>書類</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</si>
</sst>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0%"/>
    <numFmt numFmtId="185" formatCode="0.0"/>
    <numFmt numFmtId="186" formatCode="#,##0\ &quot;　千円　&quot;"/>
    <numFmt numFmtId="187" formatCode="#,##0_);[Red]\(#,##0\)"/>
    <numFmt numFmtId="188" formatCode="#,##0.0_ "/>
    <numFmt numFmtId="189" formatCode="[$-411]ge\.m\.d;@"/>
    <numFmt numFmtId="190" formatCode="0_ "/>
    <numFmt numFmtId="191" formatCode="0_);[Red]\(0\)"/>
    <numFmt numFmtId="192" formatCode="#,###&quot;円&quot;"/>
    <numFmt numFmtId="193" formatCode="&quot;自&quot;[$-411]ggge&quot;年&quot;m&quot;月&quot;d&quot;日&quot;;@"/>
    <numFmt numFmtId="194" formatCode="&quot;至&quot;[$-411]ggge&quot;年&quot;m&quot;月&quot;d&quot;日&quot;;@"/>
  </numFmts>
  <fonts count="178">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b/>
      <i/>
      <sz val="24"/>
      <name val="ＭＳ Ｐ明朝"/>
      <family val="1"/>
      <charset val="128"/>
    </font>
    <font>
      <b/>
      <sz val="10"/>
      <name val="ＭＳ Ｐゴシック"/>
      <family val="3"/>
      <charset val="128"/>
    </font>
    <font>
      <i/>
      <sz val="20"/>
      <name val="ＭＳ Ｐ明朝"/>
      <family val="1"/>
      <charset val="128"/>
    </font>
    <font>
      <sz val="5"/>
      <name val="ＭＳ Ｐゴシック"/>
      <family val="3"/>
      <charset val="128"/>
    </font>
    <font>
      <b/>
      <sz val="8"/>
      <name val="ＭＳ Ｐゴシック"/>
      <family val="3"/>
      <charset val="128"/>
    </font>
    <font>
      <b/>
      <sz val="11"/>
      <name val="ＭＳ Ｐゴシック"/>
      <family val="3"/>
      <charset val="128"/>
    </font>
    <font>
      <vertAlign val="superscript"/>
      <sz val="9"/>
      <name val="ＭＳ Ｐ明朝"/>
      <family val="1"/>
      <charset val="128"/>
    </font>
    <font>
      <b/>
      <sz val="9"/>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b/>
      <sz val="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u/>
      <sz val="10"/>
      <name val="ＭＳ Ｐゴシック"/>
      <family val="3"/>
      <charset val="128"/>
    </font>
    <font>
      <u/>
      <sz val="10"/>
      <name val="ＭＳゴシック"/>
      <family val="3"/>
      <charset val="128"/>
    </font>
    <font>
      <u/>
      <sz val="11"/>
      <name val="ＭＳ Ｐ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20"/>
      <color rgb="FFFF0000"/>
      <name val="ＭＳ ゴシック"/>
      <family val="3"/>
      <charset val="128"/>
    </font>
    <font>
      <sz val="14"/>
      <name val="ＭＳ Ｐゴシック"/>
      <family val="3"/>
      <charset val="128"/>
      <scheme val="minor"/>
    </font>
    <font>
      <sz val="11"/>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10"/>
      <color theme="0"/>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
      <sz val="10"/>
      <color rgb="FFFF0000"/>
      <name val="ＭＳ Ｐ明朝"/>
      <family val="1"/>
      <charset val="128"/>
    </font>
    <font>
      <vertAlign val="superscript"/>
      <sz val="10"/>
      <color rgb="FFFF0000"/>
      <name val="ＭＳ Ｐ明朝"/>
      <family val="1"/>
      <charset val="128"/>
    </font>
    <font>
      <sz val="8"/>
      <color rgb="FFFF0000"/>
      <name val="ＭＳ Ｐ明朝"/>
      <family val="1"/>
      <charset val="128"/>
    </font>
    <font>
      <sz val="8"/>
      <color theme="1"/>
      <name val="ＭＳ Ｐゴシック"/>
      <family val="3"/>
      <charset val="128"/>
    </font>
    <font>
      <u/>
      <sz val="10"/>
      <color rgb="FFFF0000"/>
      <name val="ＭＳ Ｐゴシック"/>
      <family val="3"/>
      <charset val="128"/>
    </font>
    <font>
      <sz val="10"/>
      <color rgb="FFFF0000"/>
      <name val="ＭＳ Ｐゴシック"/>
      <family val="3"/>
      <charset val="128"/>
    </font>
    <font>
      <sz val="8"/>
      <color rgb="FFFF0000"/>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theme="1"/>
      <name val="ＭＳ Ｐゴシック"/>
      <family val="3"/>
      <charset val="128"/>
    </font>
    <font>
      <u/>
      <sz val="10"/>
      <color rgb="FF0000FF"/>
      <name val="ＭＳ Ｐゴシック"/>
      <family val="3"/>
      <charset val="128"/>
    </font>
    <font>
      <sz val="10.5"/>
      <color rgb="FFFF0000"/>
      <name val="ＭＳ 明朝"/>
      <family val="1"/>
      <charset val="128"/>
    </font>
    <font>
      <sz val="12"/>
      <color rgb="FFFF0000"/>
      <name val="ＭＳ Ｐ明朝"/>
      <family val="1"/>
      <charset val="128"/>
    </font>
    <font>
      <u/>
      <sz val="11"/>
      <color rgb="FFFF0000"/>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42"/>
      </patternFill>
    </fill>
  </fills>
  <borders count="3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s>
  <cellStyleXfs count="6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63" fillId="0" borderId="0" applyNumberFormat="0" applyFill="0" applyBorder="0" applyAlignment="0" applyProtection="0">
      <alignment vertical="center"/>
    </xf>
    <xf numFmtId="0" fontId="64" fillId="20" borderId="1" applyNumberFormat="0" applyAlignment="0" applyProtection="0">
      <alignment vertical="center"/>
    </xf>
    <xf numFmtId="0" fontId="65" fillId="21"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66" fillId="0" borderId="3" applyNumberFormat="0" applyFill="0" applyAlignment="0" applyProtection="0">
      <alignment vertical="center"/>
    </xf>
    <xf numFmtId="0" fontId="67" fillId="3" borderId="0" applyNumberFormat="0" applyBorder="0" applyAlignment="0" applyProtection="0">
      <alignment vertical="center"/>
    </xf>
    <xf numFmtId="0" fontId="68"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69" fillId="0" borderId="5" applyNumberFormat="0" applyFill="0" applyAlignment="0" applyProtection="0">
      <alignment vertical="center"/>
    </xf>
    <xf numFmtId="0" fontId="70" fillId="0" borderId="6" applyNumberFormat="0" applyFill="0" applyAlignment="0" applyProtection="0">
      <alignment vertical="center"/>
    </xf>
    <xf numFmtId="0" fontId="71" fillId="0" borderId="7" applyNumberFormat="0" applyFill="0" applyAlignment="0" applyProtection="0">
      <alignment vertical="center"/>
    </xf>
    <xf numFmtId="0" fontId="71" fillId="0" borderId="0" applyNumberFormat="0" applyFill="0" applyBorder="0" applyAlignment="0" applyProtection="0">
      <alignment vertical="center"/>
    </xf>
    <xf numFmtId="0" fontId="72" fillId="0" borderId="8" applyNumberFormat="0" applyFill="0" applyAlignment="0" applyProtection="0">
      <alignment vertical="center"/>
    </xf>
    <xf numFmtId="0" fontId="73" fillId="23" borderId="9" applyNumberFormat="0" applyAlignment="0" applyProtection="0">
      <alignment vertical="center"/>
    </xf>
    <xf numFmtId="0" fontId="74" fillId="0" borderId="0" applyNumberFormat="0" applyFill="0" applyBorder="0" applyAlignment="0" applyProtection="0">
      <alignment vertical="center"/>
    </xf>
    <xf numFmtId="0" fontId="75" fillId="7" borderId="4" applyNumberFormat="0" applyAlignment="0" applyProtection="0">
      <alignment vertical="center"/>
    </xf>
    <xf numFmtId="0" fontId="29" fillId="0" borderId="0">
      <alignment vertical="center"/>
    </xf>
    <xf numFmtId="0" fontId="131"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76" fillId="4" borderId="0" applyNumberFormat="0" applyBorder="0" applyAlignment="0" applyProtection="0">
      <alignment vertical="center"/>
    </xf>
  </cellStyleXfs>
  <cellXfs count="4227">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10" xfId="59"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4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4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4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6" fontId="3" fillId="0" borderId="23" xfId="0" applyNumberFormat="1" applyFont="1" applyFill="1" applyBorder="1" applyAlignment="1">
      <alignment horizontal="left" vertical="center" indent="1" shrinkToFit="1"/>
    </xf>
    <xf numFmtId="186" fontId="3" fillId="0" borderId="24" xfId="0" applyNumberFormat="1" applyFont="1" applyFill="1" applyBorder="1" applyAlignment="1">
      <alignment horizontal="left" vertical="center" indent="1" shrinkToFit="1"/>
    </xf>
    <xf numFmtId="186"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4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59" fillId="0" borderId="31" xfId="57" applyFont="1" applyFill="1" applyBorder="1" applyAlignment="1">
      <alignment horizontal="center" wrapText="1"/>
    </xf>
    <xf numFmtId="0" fontId="59" fillId="0" borderId="32" xfId="57" applyFont="1" applyFill="1" applyBorder="1" applyAlignment="1">
      <alignment horizontal="center" wrapText="1"/>
    </xf>
    <xf numFmtId="0" fontId="5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11" fillId="0" borderId="0" xfId="0" applyFont="1" applyFill="1" applyAlignment="1">
      <alignment vertical="center"/>
    </xf>
    <xf numFmtId="186"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6" fontId="3" fillId="0" borderId="0" xfId="0" applyNumberFormat="1" applyFont="1" applyFill="1" applyBorder="1" applyAlignment="1">
      <alignment horizontal="left" vertical="center"/>
    </xf>
    <xf numFmtId="186"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53" fillId="0" borderId="0" xfId="0" applyFont="1" applyFill="1" applyAlignment="1">
      <alignment horizontal="center" vertical="center"/>
    </xf>
    <xf numFmtId="0" fontId="80" fillId="0" borderId="21" xfId="0" applyFont="1" applyFill="1" applyBorder="1" applyAlignment="1">
      <alignment vertical="center" shrinkToFit="1"/>
    </xf>
    <xf numFmtId="0" fontId="4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92"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11" fillId="0" borderId="0" xfId="59" applyFont="1" applyFill="1" applyBorder="1" applyAlignment="1">
      <alignment horizontal="center" vertical="center"/>
    </xf>
    <xf numFmtId="0" fontId="5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97" fillId="0" borderId="0" xfId="56" applyFont="1" applyFill="1" applyBorder="1">
      <alignment vertical="center"/>
    </xf>
    <xf numFmtId="0" fontId="97" fillId="0" borderId="64" xfId="56" applyFont="1" applyFill="1" applyBorder="1" applyAlignment="1">
      <alignment horizontal="right"/>
    </xf>
    <xf numFmtId="0" fontId="97" fillId="0" borderId="65" xfId="56" applyFont="1" applyFill="1" applyBorder="1" applyAlignment="1"/>
    <xf numFmtId="0" fontId="29" fillId="0" borderId="65" xfId="56" applyFont="1" applyFill="1" applyBorder="1" applyAlignment="1">
      <alignment horizontal="center"/>
    </xf>
    <xf numFmtId="0" fontId="29" fillId="0" borderId="65" xfId="56" applyFont="1" applyFill="1" applyBorder="1" applyAlignment="1"/>
    <xf numFmtId="0" fontId="29" fillId="0" borderId="66" xfId="56" applyFont="1" applyFill="1" applyBorder="1" applyAlignment="1"/>
    <xf numFmtId="0" fontId="97" fillId="0" borderId="22" xfId="56" applyFont="1" applyFill="1" applyBorder="1" applyAlignment="1">
      <alignment horizontal="right"/>
    </xf>
    <xf numFmtId="0" fontId="97" fillId="0" borderId="18" xfId="56" applyFont="1" applyFill="1" applyBorder="1" applyAlignment="1"/>
    <xf numFmtId="0" fontId="29" fillId="0" borderId="18" xfId="56" applyFont="1" applyFill="1" applyBorder="1" applyAlignment="1">
      <alignment horizontal="center"/>
    </xf>
    <xf numFmtId="0" fontId="29" fillId="0" borderId="18" xfId="56" applyFont="1" applyFill="1" applyBorder="1" applyAlignment="1"/>
    <xf numFmtId="0" fontId="29" fillId="0" borderId="35" xfId="56" applyFont="1" applyFill="1" applyBorder="1" applyAlignment="1"/>
    <xf numFmtId="0" fontId="97" fillId="0" borderId="67" xfId="56" applyFont="1" applyFill="1" applyBorder="1" applyAlignment="1">
      <alignment horizontal="center" vertical="center"/>
    </xf>
    <xf numFmtId="0" fontId="97" fillId="0" borderId="68" xfId="56" applyFont="1" applyFill="1" applyBorder="1" applyAlignment="1">
      <alignment horizontal="center" vertical="center"/>
    </xf>
    <xf numFmtId="0" fontId="97" fillId="0" borderId="69" xfId="56" applyFont="1" applyFill="1" applyBorder="1" applyAlignment="1">
      <alignment horizontal="center" vertical="center"/>
    </xf>
    <xf numFmtId="0" fontId="97" fillId="0" borderId="70" xfId="56" applyFont="1" applyFill="1" applyBorder="1" applyAlignment="1">
      <alignment horizontal="center" vertical="center"/>
    </xf>
    <xf numFmtId="0" fontId="97" fillId="0" borderId="71" xfId="56" applyFont="1" applyFill="1" applyBorder="1" applyAlignment="1">
      <alignment horizontal="center" vertical="center"/>
    </xf>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6"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5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81"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86" fillId="25" borderId="0" xfId="0" applyFont="1" applyFill="1" applyBorder="1" applyAlignment="1">
      <alignment vertical="center"/>
    </xf>
    <xf numFmtId="0" fontId="86" fillId="25" borderId="0" xfId="0" applyFont="1" applyFill="1" applyBorder="1"/>
    <xf numFmtId="0" fontId="86"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7" fontId="87" fillId="25" borderId="31" xfId="34" applyNumberFormat="1" applyFont="1" applyFill="1" applyBorder="1" applyAlignment="1">
      <alignment horizontal="left" vertical="center"/>
    </xf>
    <xf numFmtId="187" fontId="24" fillId="25" borderId="31" xfId="34" applyNumberFormat="1" applyFont="1" applyFill="1" applyBorder="1" applyAlignment="1">
      <alignment horizontal="center" vertical="center"/>
    </xf>
    <xf numFmtId="187"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86" fillId="25" borderId="31" xfId="0" applyFont="1" applyFill="1" applyBorder="1" applyAlignment="1">
      <alignment horizontal="center" vertical="center"/>
    </xf>
    <xf numFmtId="0" fontId="86" fillId="25" borderId="32" xfId="0" applyFont="1" applyFill="1" applyBorder="1" applyAlignment="1">
      <alignment horizontal="center" vertical="center"/>
    </xf>
    <xf numFmtId="38" fontId="0" fillId="0" borderId="75" xfId="0" applyNumberFormat="1" applyFill="1" applyBorder="1" applyAlignment="1">
      <alignment vertical="center"/>
    </xf>
    <xf numFmtId="0" fontId="92"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106"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0" fillId="0" borderId="0" xfId="0" applyFont="1" applyFill="1"/>
    <xf numFmtId="0" fontId="7" fillId="0" borderId="0" xfId="0" applyFont="1" applyFill="1" applyAlignment="1"/>
    <xf numFmtId="0" fontId="7" fillId="0" borderId="0" xfId="0" applyFont="1" applyFill="1"/>
    <xf numFmtId="0" fontId="34" fillId="0" borderId="0" xfId="0" applyFont="1" applyFill="1" applyAlignment="1">
      <alignment horizontal="center"/>
    </xf>
    <xf numFmtId="0" fontId="33"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vertical="center"/>
    </xf>
    <xf numFmtId="0" fontId="30" fillId="0" borderId="0" xfId="0" applyFont="1" applyFill="1" applyAlignment="1">
      <alignment vertical="center"/>
    </xf>
    <xf numFmtId="0" fontId="33" fillId="0" borderId="20" xfId="0" applyFont="1" applyFill="1" applyBorder="1" applyAlignment="1">
      <alignment vertical="center"/>
    </xf>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96"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47" fillId="0" borderId="0" xfId="0" applyFont="1" applyFill="1" applyBorder="1" applyAlignment="1">
      <alignment horizontal="center" vertical="center" shrinkToFit="1"/>
    </xf>
    <xf numFmtId="0" fontId="97"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54" fillId="27" borderId="0" xfId="0" applyFont="1" applyFill="1" applyAlignment="1">
      <alignment vertical="center"/>
    </xf>
    <xf numFmtId="0" fontId="55" fillId="27" borderId="0" xfId="0" applyFont="1" applyFill="1" applyBorder="1" applyAlignment="1">
      <alignment horizontal="center" vertical="center" shrinkToFit="1"/>
    </xf>
    <xf numFmtId="0" fontId="54" fillId="27" borderId="0" xfId="0" applyFont="1" applyFill="1" applyBorder="1" applyAlignment="1">
      <alignment vertical="center"/>
    </xf>
    <xf numFmtId="0" fontId="54" fillId="27" borderId="0" xfId="0" applyFont="1" applyFill="1" applyAlignment="1">
      <alignment horizontal="right" vertical="center"/>
    </xf>
    <xf numFmtId="0" fontId="54" fillId="27" borderId="0" xfId="0" applyFont="1" applyFill="1" applyAlignment="1">
      <alignment vertical="center" shrinkToFit="1"/>
    </xf>
    <xf numFmtId="0" fontId="5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102" fillId="27" borderId="0" xfId="63" applyFont="1" applyFill="1" applyAlignment="1">
      <alignment horizontal="center" vertical="center"/>
    </xf>
    <xf numFmtId="0" fontId="102"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91" fillId="27" borderId="0" xfId="62" applyFont="1" applyFill="1" applyAlignment="1">
      <alignment horizontal="center" vertical="center"/>
    </xf>
    <xf numFmtId="0" fontId="91"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40" fillId="27" borderId="0" xfId="0" applyFont="1" applyFill="1"/>
    <xf numFmtId="0" fontId="4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40" fillId="27" borderId="0" xfId="0" applyFont="1" applyFill="1" applyAlignment="1">
      <alignment horizontal="center"/>
    </xf>
    <xf numFmtId="0" fontId="47" fillId="0" borderId="0" xfId="0" applyFont="1" applyFill="1" applyBorder="1" applyAlignment="1">
      <alignment vertical="center" shrinkToFit="1"/>
    </xf>
    <xf numFmtId="0" fontId="47" fillId="0" borderId="13" xfId="0" applyFont="1" applyFill="1" applyBorder="1" applyAlignment="1">
      <alignment vertical="center" shrinkToFit="1"/>
    </xf>
    <xf numFmtId="0" fontId="4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4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77"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91"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78" fillId="0" borderId="0" xfId="60" applyFont="1" applyFill="1" applyAlignment="1">
      <alignment horizontal="right" vertical="center"/>
    </xf>
    <xf numFmtId="0" fontId="78" fillId="0" borderId="39" xfId="60" applyFont="1" applyFill="1" applyBorder="1" applyAlignment="1">
      <alignment horizontal="right" vertical="center" wrapText="1" indent="1"/>
    </xf>
    <xf numFmtId="0" fontId="78" fillId="0" borderId="0" xfId="60" applyFont="1" applyFill="1" applyBorder="1" applyAlignment="1">
      <alignment horizontal="right" vertical="center" wrapText="1" indent="1"/>
    </xf>
    <xf numFmtId="0" fontId="78" fillId="0" borderId="13" xfId="60" applyFont="1" applyFill="1" applyBorder="1" applyAlignment="1">
      <alignment horizontal="right" vertical="center" wrapText="1" indent="1"/>
    </xf>
    <xf numFmtId="189" fontId="11" fillId="0" borderId="13" xfId="60" applyNumberFormat="1" applyFont="1" applyFill="1" applyBorder="1" applyAlignment="1">
      <alignment horizontal="justify" vertical="center"/>
    </xf>
    <xf numFmtId="189"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78" fillId="0" borderId="13" xfId="60" applyFont="1" applyFill="1" applyBorder="1" applyAlignment="1">
      <alignment horizontal="left" wrapText="1" indent="1"/>
    </xf>
    <xf numFmtId="0" fontId="78" fillId="0" borderId="39" xfId="60" applyFont="1" applyFill="1" applyBorder="1" applyAlignment="1">
      <alignment horizontal="left" vertical="center" wrapText="1"/>
    </xf>
    <xf numFmtId="0" fontId="78"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78" fillId="0" borderId="13" xfId="60" applyFont="1" applyFill="1" applyBorder="1" applyAlignment="1">
      <alignment horizontal="left" vertical="center" wrapText="1" indent="1"/>
    </xf>
    <xf numFmtId="0" fontId="78" fillId="0" borderId="10" xfId="60" applyFont="1" applyFill="1" applyBorder="1" applyAlignment="1">
      <alignment horizontal="distributed" vertical="center" wrapText="1" indent="1"/>
    </xf>
    <xf numFmtId="0" fontId="78" fillId="0" borderId="0" xfId="60" applyFont="1" applyFill="1">
      <alignment vertical="center"/>
    </xf>
    <xf numFmtId="0" fontId="40" fillId="0" borderId="0" xfId="0" applyFont="1" applyFill="1"/>
    <xf numFmtId="0" fontId="4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7" fillId="27" borderId="0" xfId="0" applyFont="1" applyFill="1" applyBorder="1" applyAlignment="1">
      <alignment horizontal="center" vertical="center" shrinkToFit="1"/>
    </xf>
    <xf numFmtId="0" fontId="48" fillId="0" borderId="37" xfId="0" applyFont="1" applyFill="1" applyBorder="1" applyAlignment="1">
      <alignment vertical="center"/>
    </xf>
    <xf numFmtId="0" fontId="33" fillId="0" borderId="0" xfId="0" applyFont="1" applyFill="1" applyBorder="1" applyAlignment="1">
      <alignmen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8" fillId="0" borderId="0" xfId="61" applyFont="1" applyFill="1" applyBorder="1" applyAlignment="1">
      <alignment vertical="center" wrapText="1" justifyLastLine="1"/>
    </xf>
    <xf numFmtId="0" fontId="78" fillId="0" borderId="89" xfId="61" applyFont="1" applyFill="1" applyBorder="1" applyAlignment="1">
      <alignment horizontal="distributed" vertical="center" wrapText="1" justifyLastLine="1"/>
    </xf>
    <xf numFmtId="0" fontId="78" fillId="0" borderId="90" xfId="61" applyFont="1" applyFill="1" applyBorder="1" applyAlignment="1">
      <alignment horizontal="right" vertical="center" wrapText="1"/>
    </xf>
    <xf numFmtId="0" fontId="78" fillId="0" borderId="91" xfId="61" applyFont="1" applyFill="1" applyBorder="1" applyAlignment="1">
      <alignment horizontal="right" vertical="center" wrapText="1"/>
    </xf>
    <xf numFmtId="0" fontId="82" fillId="0" borderId="92" xfId="61" applyFont="1" applyFill="1" applyBorder="1" applyAlignment="1">
      <alignment vertical="center" wrapText="1"/>
    </xf>
    <xf numFmtId="0" fontId="78" fillId="0" borderId="77" xfId="61" applyFont="1" applyFill="1" applyBorder="1" applyAlignment="1">
      <alignment horizontal="distributed" vertical="center" wrapText="1" justifyLastLine="1"/>
    </xf>
    <xf numFmtId="0" fontId="78" fillId="0" borderId="10" xfId="61" applyFont="1" applyFill="1" applyBorder="1" applyAlignment="1">
      <alignment horizontal="justify" vertical="top" wrapText="1"/>
    </xf>
    <xf numFmtId="0" fontId="78" fillId="0" borderId="30" xfId="61" applyFont="1" applyFill="1" applyBorder="1" applyAlignment="1">
      <alignment horizontal="right" vertical="center" wrapText="1"/>
    </xf>
    <xf numFmtId="0" fontId="78" fillId="0" borderId="31" xfId="61" applyFont="1" applyFill="1" applyBorder="1" applyAlignment="1">
      <alignment horizontal="right" vertical="center" wrapText="1"/>
    </xf>
    <xf numFmtId="0" fontId="82" fillId="0" borderId="93" xfId="61" applyFont="1" applyFill="1" applyBorder="1" applyAlignment="1">
      <alignment vertical="center" wrapText="1"/>
    </xf>
    <xf numFmtId="0" fontId="78" fillId="0" borderId="74" xfId="61" applyFont="1" applyFill="1" applyBorder="1" applyAlignment="1">
      <alignment horizontal="right" vertical="center" wrapText="1"/>
    </xf>
    <xf numFmtId="0" fontId="78" fillId="0" borderId="72" xfId="61" applyFont="1" applyFill="1" applyBorder="1" applyAlignment="1">
      <alignment horizontal="right" vertical="center" wrapText="1"/>
    </xf>
    <xf numFmtId="0" fontId="82" fillId="0" borderId="94" xfId="61" applyFont="1" applyFill="1" applyBorder="1" applyAlignment="1">
      <alignment vertical="center" wrapText="1"/>
    </xf>
    <xf numFmtId="0" fontId="78" fillId="0" borderId="95" xfId="61" applyFont="1" applyFill="1" applyBorder="1" applyAlignment="1">
      <alignment horizontal="center" vertical="center" wrapText="1"/>
    </xf>
    <xf numFmtId="0" fontId="78" fillId="0" borderId="20" xfId="61" applyFont="1" applyFill="1" applyBorder="1" applyAlignment="1">
      <alignment vertical="top"/>
    </xf>
    <xf numFmtId="0" fontId="78" fillId="0" borderId="0" xfId="61" applyFont="1" applyFill="1" applyBorder="1" applyAlignment="1">
      <alignment horizontal="justify" vertical="top"/>
    </xf>
    <xf numFmtId="0" fontId="78" fillId="0" borderId="21" xfId="61" applyFont="1" applyFill="1" applyBorder="1" applyAlignment="1">
      <alignment horizontal="justify" vertical="top"/>
    </xf>
    <xf numFmtId="0" fontId="78" fillId="0" borderId="0" xfId="61" applyFont="1" applyFill="1" applyBorder="1" applyAlignment="1">
      <alignment vertical="top"/>
    </xf>
    <xf numFmtId="0" fontId="78" fillId="0" borderId="0" xfId="61" applyFont="1" applyFill="1" applyBorder="1" applyAlignment="1">
      <alignment horizontal="right" vertical="top" indent="1"/>
    </xf>
    <xf numFmtId="0" fontId="78" fillId="0" borderId="21" xfId="61" applyFont="1" applyFill="1" applyBorder="1" applyAlignment="1">
      <alignment vertical="top"/>
    </xf>
    <xf numFmtId="0" fontId="78" fillId="0" borderId="96" xfId="61" applyFont="1" applyFill="1" applyBorder="1" applyAlignment="1">
      <alignment vertical="top"/>
    </xf>
    <xf numFmtId="0" fontId="78" fillId="0" borderId="72" xfId="61" applyFont="1" applyFill="1" applyBorder="1" applyAlignment="1">
      <alignment vertical="top"/>
    </xf>
    <xf numFmtId="0" fontId="78" fillId="0" borderId="72" xfId="61" applyFont="1" applyFill="1" applyBorder="1" applyAlignment="1">
      <alignment horizontal="right" vertical="top" indent="1"/>
    </xf>
    <xf numFmtId="0" fontId="78" fillId="0" borderId="94" xfId="61" applyFont="1" applyFill="1" applyBorder="1" applyAlignment="1">
      <alignment vertical="top"/>
    </xf>
    <xf numFmtId="0" fontId="78" fillId="0" borderId="96" xfId="61" applyFont="1" applyFill="1" applyBorder="1" applyAlignment="1">
      <alignment horizontal="right" vertical="top" wrapText="1"/>
    </xf>
    <xf numFmtId="0" fontId="78" fillId="0" borderId="72" xfId="61" applyFont="1" applyFill="1" applyBorder="1" applyAlignment="1">
      <alignment horizontal="right" vertical="top" wrapText="1"/>
    </xf>
    <xf numFmtId="0" fontId="78" fillId="0" borderId="72" xfId="61" applyFont="1" applyFill="1" applyBorder="1" applyAlignment="1">
      <alignment horizontal="left" vertical="top"/>
    </xf>
    <xf numFmtId="0" fontId="78" fillId="0" borderId="94" xfId="61" applyFont="1" applyFill="1" applyBorder="1" applyAlignment="1">
      <alignment horizontal="right" vertical="top" wrapText="1"/>
    </xf>
    <xf numFmtId="0" fontId="78" fillId="0" borderId="10" xfId="61" applyFont="1" applyFill="1" applyBorder="1" applyAlignment="1">
      <alignment horizontal="center" vertical="center" wrapText="1"/>
    </xf>
    <xf numFmtId="0" fontId="78" fillId="0" borderId="27" xfId="61" applyFont="1" applyFill="1" applyBorder="1" applyAlignment="1">
      <alignment horizontal="left" vertical="center" wrapText="1" indent="1"/>
    </xf>
    <xf numFmtId="0" fontId="78" fillId="0" borderId="27" xfId="61" applyFont="1" applyFill="1" applyBorder="1" applyAlignment="1">
      <alignment horizontal="justify" vertical="top" wrapText="1"/>
    </xf>
    <xf numFmtId="0" fontId="29" fillId="0" borderId="0" xfId="61" applyFill="1">
      <alignment vertical="center"/>
    </xf>
    <xf numFmtId="0" fontId="96" fillId="0" borderId="0" xfId="56" applyFont="1" applyFill="1">
      <alignment vertical="center"/>
    </xf>
    <xf numFmtId="0" fontId="97" fillId="0" borderId="97" xfId="56" applyFont="1" applyFill="1" applyBorder="1" applyAlignment="1"/>
    <xf numFmtId="0" fontId="29" fillId="0" borderId="23" xfId="56" applyFill="1" applyBorder="1" applyAlignment="1"/>
    <xf numFmtId="0" fontId="29" fillId="0" borderId="41" xfId="56" applyFill="1" applyBorder="1" applyAlignment="1"/>
    <xf numFmtId="0" fontId="97" fillId="0" borderId="98" xfId="56" applyFont="1" applyFill="1" applyBorder="1" applyAlignment="1"/>
    <xf numFmtId="0" fontId="96" fillId="0" borderId="72" xfId="56" applyFont="1" applyFill="1" applyBorder="1">
      <alignment vertical="center"/>
    </xf>
    <xf numFmtId="0" fontId="97" fillId="0" borderId="63" xfId="56" applyFont="1" applyFill="1" applyBorder="1" applyAlignment="1"/>
    <xf numFmtId="0" fontId="97" fillId="0" borderId="17" xfId="56" applyFont="1" applyFill="1" applyBorder="1" applyAlignment="1"/>
    <xf numFmtId="0" fontId="97" fillId="0" borderId="45" xfId="56" applyFont="1" applyFill="1" applyBorder="1" applyAlignment="1"/>
    <xf numFmtId="0" fontId="97" fillId="0" borderId="42" xfId="56" applyFont="1" applyFill="1" applyBorder="1" applyAlignment="1"/>
    <xf numFmtId="0" fontId="97" fillId="0" borderId="24" xfId="56" applyFont="1" applyFill="1" applyBorder="1" applyAlignment="1"/>
    <xf numFmtId="0" fontId="97" fillId="0" borderId="0" xfId="56" applyFont="1" applyFill="1" applyBorder="1" applyAlignment="1"/>
    <xf numFmtId="0" fontId="97" fillId="0" borderId="48" xfId="56" applyFont="1" applyFill="1" applyBorder="1" applyAlignment="1"/>
    <xf numFmtId="0" fontId="97" fillId="0" borderId="22" xfId="56" applyFont="1" applyFill="1" applyBorder="1">
      <alignment vertical="center"/>
    </xf>
    <xf numFmtId="0" fontId="97" fillId="0" borderId="18" xfId="56" applyFont="1" applyFill="1" applyBorder="1">
      <alignment vertical="center"/>
    </xf>
    <xf numFmtId="0" fontId="97" fillId="0" borderId="35" xfId="56" applyFont="1" applyFill="1" applyBorder="1">
      <alignment vertical="center"/>
    </xf>
    <xf numFmtId="0" fontId="29" fillId="0" borderId="0" xfId="56" applyFill="1" applyBorder="1" applyAlignment="1">
      <alignment vertical="top"/>
    </xf>
    <xf numFmtId="0" fontId="97" fillId="0" borderId="39" xfId="56" applyFont="1" applyFill="1" applyBorder="1">
      <alignment vertical="center"/>
    </xf>
    <xf numFmtId="0" fontId="97" fillId="0" borderId="44" xfId="56" applyFont="1" applyFill="1" applyBorder="1">
      <alignment vertical="center"/>
    </xf>
    <xf numFmtId="0" fontId="97" fillId="0" borderId="17" xfId="56" applyFont="1" applyFill="1" applyBorder="1">
      <alignment vertical="center"/>
    </xf>
    <xf numFmtId="0" fontId="97" fillId="0" borderId="60" xfId="56" applyFont="1" applyFill="1" applyBorder="1" applyAlignment="1">
      <alignment horizontal="center" vertical="center"/>
    </xf>
    <xf numFmtId="0" fontId="97" fillId="0" borderId="74" xfId="56" applyFont="1" applyFill="1" applyBorder="1">
      <alignment vertical="center"/>
    </xf>
    <xf numFmtId="0" fontId="97" fillId="0" borderId="85" xfId="56" applyFont="1" applyFill="1" applyBorder="1" applyAlignment="1">
      <alignment horizontal="center" vertical="center"/>
    </xf>
    <xf numFmtId="0" fontId="97" fillId="0" borderId="30" xfId="56" applyFont="1" applyFill="1" applyBorder="1" applyAlignment="1"/>
    <xf numFmtId="0" fontId="97" fillId="0" borderId="30" xfId="56" applyFont="1" applyFill="1" applyBorder="1" applyAlignment="1">
      <alignment vertical="center"/>
    </xf>
    <xf numFmtId="0" fontId="97" fillId="0" borderId="0" xfId="56" applyFont="1" applyFill="1" applyBorder="1" applyAlignment="1">
      <alignment vertical="center"/>
    </xf>
    <xf numFmtId="0" fontId="29" fillId="0" borderId="0" xfId="56"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97" fillId="0" borderId="31" xfId="56" applyFont="1" applyFill="1" applyBorder="1" applyAlignment="1">
      <alignment vertical="center"/>
    </xf>
    <xf numFmtId="0" fontId="96" fillId="0" borderId="0" xfId="56" applyFont="1" applyFill="1" applyBorder="1">
      <alignment vertical="center"/>
    </xf>
    <xf numFmtId="0" fontId="11" fillId="27" borderId="0" xfId="59" applyFont="1" applyFill="1">
      <alignment vertical="center"/>
    </xf>
    <xf numFmtId="0" fontId="10" fillId="27" borderId="0" xfId="59" applyFont="1" applyFill="1">
      <alignment vertical="center"/>
    </xf>
    <xf numFmtId="0" fontId="11" fillId="27" borderId="0" xfId="59" quotePrefix="1" applyFont="1" applyFill="1" applyBorder="1" applyAlignment="1">
      <alignment horizontal="left" vertical="center"/>
    </xf>
    <xf numFmtId="0" fontId="11" fillId="27" borderId="0" xfId="59" applyFont="1" applyFill="1" applyBorder="1" applyAlignment="1">
      <alignment vertical="center"/>
    </xf>
    <xf numFmtId="0" fontId="11" fillId="27" borderId="0" xfId="59" applyFont="1" applyFill="1" applyBorder="1" applyAlignment="1">
      <alignment horizontal="center" vertical="center"/>
    </xf>
    <xf numFmtId="0" fontId="11" fillId="27" borderId="0" xfId="59" applyFont="1" applyFill="1" applyBorder="1">
      <alignment vertical="center"/>
    </xf>
    <xf numFmtId="0" fontId="11" fillId="27" borderId="0" xfId="59" quotePrefix="1" applyFont="1" applyFill="1" applyBorder="1" applyAlignment="1">
      <alignment horizontal="center" vertical="center"/>
    </xf>
    <xf numFmtId="0" fontId="11" fillId="27" borderId="0" xfId="59" quotePrefix="1" applyFont="1" applyFill="1" applyBorder="1" applyAlignment="1">
      <alignment vertical="center"/>
    </xf>
    <xf numFmtId="0" fontId="51" fillId="27" borderId="0" xfId="59" quotePrefix="1" applyFont="1" applyFill="1" applyBorder="1" applyAlignment="1">
      <alignment horizontal="left" vertical="center"/>
    </xf>
    <xf numFmtId="0" fontId="51" fillId="27" borderId="0" xfId="59" applyFont="1" applyFill="1" applyBorder="1" applyAlignment="1">
      <alignment vertical="center"/>
    </xf>
    <xf numFmtId="0" fontId="51" fillId="27" borderId="0" xfId="59" applyFont="1" applyFill="1" applyBorder="1" applyAlignment="1">
      <alignment horizontal="center" vertical="center"/>
    </xf>
    <xf numFmtId="0" fontId="10" fillId="27" borderId="0" xfId="59" applyFont="1" applyFill="1" applyBorder="1" applyAlignment="1">
      <alignment vertical="center"/>
    </xf>
    <xf numFmtId="0" fontId="11" fillId="0" borderId="0" xfId="59" applyFont="1" applyFill="1">
      <alignment vertical="center"/>
    </xf>
    <xf numFmtId="0" fontId="10" fillId="0" borderId="0" xfId="59" applyFont="1" applyFill="1">
      <alignment vertical="center"/>
    </xf>
    <xf numFmtId="0" fontId="3" fillId="0" borderId="0" xfId="59" applyFont="1" applyFill="1" applyAlignment="1">
      <alignment horizontal="right" vertical="center"/>
    </xf>
    <xf numFmtId="0" fontId="11" fillId="0" borderId="0" xfId="59" applyFont="1" applyFill="1" applyAlignment="1">
      <alignment horizontal="right" vertical="center"/>
    </xf>
    <xf numFmtId="0" fontId="11" fillId="0" borderId="14" xfId="59" applyFont="1" applyFill="1" applyBorder="1" applyAlignment="1">
      <alignment horizontal="right" vertical="center"/>
    </xf>
    <xf numFmtId="0" fontId="0" fillId="0" borderId="39" xfId="0" applyFill="1" applyBorder="1" applyAlignment="1">
      <alignment vertical="top"/>
    </xf>
    <xf numFmtId="0" fontId="0" fillId="0" borderId="0" xfId="0" applyFill="1" applyAlignment="1">
      <alignment vertical="top"/>
    </xf>
    <xf numFmtId="0" fontId="11" fillId="0" borderId="0" xfId="59" applyFont="1" applyFill="1" applyBorder="1" applyAlignment="1">
      <alignment vertical="top"/>
    </xf>
    <xf numFmtId="0" fontId="5" fillId="0" borderId="0" xfId="0" applyFont="1" applyFill="1" applyAlignment="1">
      <alignment horizontal="right" vertical="top"/>
    </xf>
    <xf numFmtId="0" fontId="11" fillId="0" borderId="0" xfId="59" applyFont="1" applyFill="1" applyBorder="1" applyAlignment="1">
      <alignment horizontal="center" vertical="top"/>
    </xf>
    <xf numFmtId="0" fontId="11" fillId="0" borderId="0" xfId="59"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3" fontId="11" fillId="0" borderId="37" xfId="59" applyNumberFormat="1" applyFont="1" applyFill="1" applyBorder="1" applyAlignment="1">
      <alignment horizontal="center" vertical="top"/>
    </xf>
    <xf numFmtId="0" fontId="5" fillId="0" borderId="0" xfId="0" applyFont="1" applyFill="1" applyAlignment="1">
      <alignment horizontal="right" vertical="top" indent="1"/>
    </xf>
    <xf numFmtId="0" fontId="5" fillId="0" borderId="0" xfId="59" applyFont="1" applyFill="1" applyBorder="1" applyAlignment="1">
      <alignment horizontal="right" vertical="top"/>
    </xf>
    <xf numFmtId="0" fontId="11" fillId="0" borderId="39" xfId="59" applyFont="1" applyFill="1" applyBorder="1" applyAlignment="1">
      <alignment vertical="top"/>
    </xf>
    <xf numFmtId="0" fontId="22" fillId="0" borderId="0" xfId="59" applyFont="1" applyFill="1" applyBorder="1" applyAlignment="1">
      <alignment horizontal="right" vertical="top"/>
    </xf>
    <xf numFmtId="0" fontId="5" fillId="0" borderId="13" xfId="59" applyFont="1" applyFill="1" applyBorder="1" applyAlignment="1">
      <alignment vertical="top"/>
    </xf>
    <xf numFmtId="0" fontId="5" fillId="0" borderId="0" xfId="59" applyFont="1" applyFill="1" applyBorder="1" applyAlignment="1">
      <alignment horizontal="right" vertical="top" indent="1"/>
    </xf>
    <xf numFmtId="0" fontId="5" fillId="0" borderId="0" xfId="59" applyFont="1" applyFill="1" applyBorder="1" applyAlignment="1">
      <alignment vertical="top"/>
    </xf>
    <xf numFmtId="0" fontId="11" fillId="0" borderId="39" xfId="59" applyFont="1" applyFill="1" applyBorder="1" applyAlignment="1">
      <alignment horizontal="center" vertical="top"/>
    </xf>
    <xf numFmtId="38" fontId="22" fillId="0" borderId="0" xfId="0" applyNumberFormat="1" applyFont="1" applyFill="1" applyAlignment="1">
      <alignment horizontal="right" vertical="top"/>
    </xf>
    <xf numFmtId="0" fontId="22" fillId="0" borderId="0" xfId="59" applyFont="1" applyFill="1" applyBorder="1" applyAlignment="1">
      <alignment vertical="top"/>
    </xf>
    <xf numFmtId="0" fontId="11" fillId="0" borderId="13" xfId="59" applyFont="1" applyFill="1" applyBorder="1" applyAlignment="1">
      <alignment vertical="top"/>
    </xf>
    <xf numFmtId="0" fontId="11" fillId="0" borderId="74" xfId="59" applyFont="1" applyFill="1" applyBorder="1" applyAlignment="1">
      <alignment vertical="top"/>
    </xf>
    <xf numFmtId="0" fontId="11" fillId="0" borderId="72" xfId="59" applyFont="1" applyFill="1" applyBorder="1" applyAlignment="1">
      <alignment vertical="top"/>
    </xf>
    <xf numFmtId="0" fontId="11" fillId="0" borderId="58" xfId="59" applyFont="1" applyFill="1" applyBorder="1" applyAlignment="1">
      <alignment vertical="top"/>
    </xf>
    <xf numFmtId="0" fontId="50" fillId="0" borderId="0" xfId="59" quotePrefix="1" applyFont="1" applyFill="1" applyAlignment="1">
      <alignment horizontal="left" vertical="center"/>
    </xf>
    <xf numFmtId="0" fontId="50" fillId="0" borderId="0" xfId="59" applyFont="1" applyFill="1">
      <alignment vertical="center"/>
    </xf>
    <xf numFmtId="0" fontId="10" fillId="0" borderId="0" xfId="59" applyFont="1" applyFill="1" applyAlignment="1">
      <alignment horizontal="left" vertical="center"/>
    </xf>
    <xf numFmtId="0" fontId="10" fillId="0" borderId="0" xfId="59" quotePrefix="1" applyFont="1" applyFill="1" applyAlignment="1">
      <alignment horizontal="left" vertical="center"/>
    </xf>
    <xf numFmtId="0" fontId="10" fillId="0" borderId="0" xfId="59" applyFont="1" applyFill="1" applyAlignment="1"/>
    <xf numFmtId="0" fontId="10" fillId="0" borderId="0" xfId="59" applyFont="1" applyFill="1" applyAlignment="1">
      <alignment vertical="top"/>
    </xf>
    <xf numFmtId="0" fontId="11" fillId="0" borderId="99" xfId="59" applyFont="1" applyFill="1" applyBorder="1" applyAlignment="1">
      <alignment vertical="center" shrinkToFit="1"/>
    </xf>
    <xf numFmtId="0" fontId="11" fillId="0" borderId="38" xfId="59" applyFont="1" applyFill="1" applyBorder="1" applyAlignment="1">
      <alignment vertical="center" shrinkToFit="1"/>
    </xf>
    <xf numFmtId="0" fontId="11" fillId="0" borderId="32" xfId="59" quotePrefix="1" applyFont="1" applyFill="1" applyBorder="1" applyAlignment="1">
      <alignment horizontal="center" vertical="center"/>
    </xf>
    <xf numFmtId="0" fontId="11" fillId="0" borderId="74" xfId="59" applyFont="1" applyFill="1" applyBorder="1" applyAlignment="1">
      <alignment vertical="center" shrinkToFit="1"/>
    </xf>
    <xf numFmtId="0" fontId="11" fillId="0" borderId="100" xfId="59" applyFont="1" applyFill="1" applyBorder="1" applyAlignment="1">
      <alignment vertical="center" shrinkToFit="1"/>
    </xf>
    <xf numFmtId="0" fontId="11" fillId="0" borderId="10" xfId="59" quotePrefix="1" applyFont="1" applyFill="1" applyBorder="1" applyAlignment="1">
      <alignment horizontal="center" vertical="center"/>
    </xf>
    <xf numFmtId="0" fontId="3" fillId="0" borderId="10" xfId="59" applyFont="1" applyFill="1" applyBorder="1" applyAlignment="1">
      <alignment horizontal="center" vertical="center"/>
    </xf>
    <xf numFmtId="0" fontId="11" fillId="0" borderId="30" xfId="59" quotePrefix="1" applyFont="1" applyFill="1" applyBorder="1" applyAlignment="1">
      <alignment horizontal="left" vertical="center"/>
    </xf>
    <xf numFmtId="0" fontId="11" fillId="0" borderId="32" xfId="59" applyFont="1" applyFill="1" applyBorder="1" applyAlignment="1">
      <alignment vertical="center"/>
    </xf>
    <xf numFmtId="0" fontId="11" fillId="0" borderId="32" xfId="59" applyFont="1" applyFill="1" applyBorder="1" applyAlignment="1">
      <alignment horizontal="center" vertical="center"/>
    </xf>
    <xf numFmtId="0" fontId="11" fillId="0" borderId="30" xfId="59" quotePrefix="1" applyFont="1" applyFill="1" applyBorder="1" applyAlignment="1">
      <alignment vertical="center"/>
    </xf>
    <xf numFmtId="0" fontId="11" fillId="0" borderId="0" xfId="59" quotePrefix="1" applyFont="1" applyFill="1" applyBorder="1" applyAlignment="1">
      <alignment horizontal="left" vertical="center"/>
    </xf>
    <xf numFmtId="0" fontId="11" fillId="0" borderId="36" xfId="59" applyFont="1" applyFill="1" applyBorder="1">
      <alignment vertical="center"/>
    </xf>
    <xf numFmtId="0" fontId="11" fillId="0" borderId="29" xfId="59" quotePrefix="1" applyFont="1" applyFill="1" applyBorder="1" applyAlignment="1">
      <alignment horizontal="center" vertical="center"/>
    </xf>
    <xf numFmtId="0" fontId="11" fillId="0" borderId="29" xfId="59" applyFont="1" applyFill="1" applyBorder="1" applyAlignment="1">
      <alignment horizontal="center" vertical="center"/>
    </xf>
    <xf numFmtId="0" fontId="11" fillId="0" borderId="58" xfId="59" applyFont="1" applyFill="1" applyBorder="1">
      <alignment vertical="center"/>
    </xf>
    <xf numFmtId="0" fontId="11" fillId="0" borderId="12" xfId="59" quotePrefix="1" applyFont="1" applyFill="1" applyBorder="1" applyAlignment="1">
      <alignment horizontal="center" vertical="center"/>
    </xf>
    <xf numFmtId="0" fontId="11" fillId="0" borderId="12" xfId="59" applyFont="1" applyFill="1" applyBorder="1" applyAlignment="1">
      <alignment horizontal="center"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43" fillId="27" borderId="0" xfId="0" applyFont="1" applyFill="1"/>
    <xf numFmtId="0" fontId="43" fillId="27" borderId="0" xfId="0" applyFont="1" applyFill="1" applyBorder="1"/>
    <xf numFmtId="0" fontId="29" fillId="27" borderId="0" xfId="0" applyFont="1" applyFill="1"/>
    <xf numFmtId="0" fontId="4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91"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83" fillId="27" borderId="0" xfId="61" applyFont="1" applyFill="1">
      <alignment vertical="center"/>
    </xf>
    <xf numFmtId="0" fontId="83" fillId="0" borderId="0" xfId="61" applyFont="1" applyFill="1">
      <alignment vertical="center"/>
    </xf>
    <xf numFmtId="0" fontId="83" fillId="0" borderId="0" xfId="61" applyFont="1" applyFill="1" applyBorder="1" applyAlignment="1">
      <alignment vertical="center" shrinkToFit="1"/>
    </xf>
    <xf numFmtId="0" fontId="83" fillId="0" borderId="72" xfId="61" applyFont="1" applyFill="1" applyBorder="1">
      <alignment vertical="center"/>
    </xf>
    <xf numFmtId="0" fontId="83" fillId="0" borderId="31" xfId="61" applyFont="1" applyFill="1" applyBorder="1">
      <alignment vertical="center"/>
    </xf>
    <xf numFmtId="0" fontId="83" fillId="0" borderId="0" xfId="61" applyFont="1" applyFill="1" applyBorder="1">
      <alignment vertical="center"/>
    </xf>
    <xf numFmtId="0" fontId="83" fillId="0" borderId="72" xfId="61" quotePrefix="1" applyFont="1" applyFill="1" applyBorder="1">
      <alignment vertical="center"/>
    </xf>
    <xf numFmtId="0" fontId="83"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82" fillId="27" borderId="0" xfId="46" applyNumberFormat="1" applyFont="1" applyFill="1" applyBorder="1" applyAlignment="1">
      <alignment horizontal="left" vertical="center"/>
    </xf>
    <xf numFmtId="0" fontId="82" fillId="27" borderId="0" xfId="46" applyNumberFormat="1" applyFont="1" applyFill="1"/>
    <xf numFmtId="0" fontId="81" fillId="27" borderId="21" xfId="28" applyFill="1" applyBorder="1" applyAlignment="1" applyProtection="1">
      <alignment vertical="center" wrapText="1"/>
    </xf>
    <xf numFmtId="0" fontId="82" fillId="27" borderId="0" xfId="46" applyNumberFormat="1" applyFont="1" applyFill="1" applyBorder="1" applyAlignment="1">
      <alignment horizontal="left"/>
    </xf>
    <xf numFmtId="0" fontId="82"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82" fillId="0" borderId="0" xfId="46" applyNumberFormat="1" applyFont="1" applyFill="1" applyBorder="1" applyAlignment="1">
      <alignment horizontal="left" vertical="center"/>
    </xf>
    <xf numFmtId="0" fontId="82" fillId="0" borderId="0" xfId="46" applyNumberFormat="1" applyFont="1" applyFill="1" applyBorder="1" applyAlignment="1"/>
    <xf numFmtId="0" fontId="82" fillId="0" borderId="27" xfId="46" applyNumberFormat="1" applyFont="1" applyFill="1" applyBorder="1" applyAlignment="1" applyProtection="1">
      <protection locked="0"/>
    </xf>
    <xf numFmtId="0" fontId="82" fillId="0" borderId="20"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vertical="center"/>
    </xf>
    <xf numFmtId="0" fontId="82" fillId="0" borderId="39" xfId="46" applyNumberFormat="1" applyFont="1" applyFill="1" applyBorder="1" applyAlignment="1">
      <alignment horizontal="left" vertical="center"/>
    </xf>
    <xf numFmtId="0" fontId="82" fillId="0" borderId="21" xfId="46" applyNumberFormat="1" applyFont="1" applyFill="1" applyBorder="1" applyAlignment="1">
      <alignment horizontal="left" vertical="center"/>
    </xf>
    <xf numFmtId="0" fontId="82" fillId="0" borderId="2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39" xfId="46" applyNumberFormat="1" applyFont="1" applyFill="1" applyBorder="1" applyAlignment="1">
      <alignment horizontal="left"/>
    </xf>
    <xf numFmtId="0" fontId="82" fillId="0" borderId="21" xfId="46" applyNumberFormat="1" applyFont="1" applyFill="1" applyBorder="1" applyAlignment="1">
      <alignment horizontal="left"/>
    </xf>
    <xf numFmtId="0" fontId="82" fillId="0" borderId="96"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vertical="center"/>
    </xf>
    <xf numFmtId="0" fontId="82" fillId="0" borderId="74" xfId="46" applyNumberFormat="1" applyFont="1" applyFill="1" applyBorder="1" applyAlignment="1">
      <alignment horizontal="left" vertical="center"/>
    </xf>
    <xf numFmtId="0" fontId="82" fillId="0" borderId="94" xfId="46" applyNumberFormat="1" applyFont="1" applyFill="1" applyBorder="1" applyAlignment="1">
      <alignment horizontal="left" vertical="center"/>
    </xf>
    <xf numFmtId="0" fontId="82" fillId="0" borderId="0" xfId="46" applyNumberFormat="1" applyFont="1" applyFill="1"/>
    <xf numFmtId="0" fontId="82" fillId="0" borderId="0" xfId="46" applyNumberFormat="1" applyFont="1" applyFill="1" applyBorder="1"/>
    <xf numFmtId="0" fontId="82" fillId="0" borderId="0" xfId="46" applyNumberFormat="1" applyFont="1" applyFill="1" applyBorder="1" applyAlignment="1">
      <alignment horizontal="center" vertical="center"/>
    </xf>
    <xf numFmtId="0" fontId="82" fillId="0" borderId="0" xfId="46" applyNumberFormat="1" applyFont="1" applyFill="1" applyBorder="1" applyAlignment="1">
      <alignment horizontal="distributed"/>
    </xf>
    <xf numFmtId="0" fontId="82" fillId="0" borderId="21" xfId="46" applyNumberFormat="1" applyFont="1" applyFill="1" applyBorder="1"/>
    <xf numFmtId="0" fontId="82" fillId="0" borderId="20" xfId="46" applyNumberFormat="1" applyFont="1" applyFill="1" applyBorder="1" applyAlignment="1">
      <alignment horizontal="center" vertical="center"/>
    </xf>
    <xf numFmtId="0" fontId="10" fillId="0" borderId="0" xfId="46" applyNumberFormat="1" applyFont="1" applyFill="1" applyBorder="1"/>
    <xf numFmtId="0" fontId="82" fillId="0" borderId="0" xfId="46" applyNumberFormat="1" applyFont="1" applyFill="1" applyBorder="1" applyAlignment="1">
      <alignment horizontal="center"/>
    </xf>
    <xf numFmtId="0" fontId="82"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82" fillId="0" borderId="0" xfId="46" applyNumberFormat="1" applyFont="1" applyFill="1" applyAlignment="1">
      <alignment vertical="center"/>
    </xf>
    <xf numFmtId="0" fontId="82"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82" fillId="0" borderId="21" xfId="46" applyNumberFormat="1" applyFont="1" applyFill="1" applyBorder="1" applyAlignment="1"/>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72" xfId="46" applyNumberFormat="1" applyFont="1" applyFill="1" applyBorder="1" applyAlignment="1"/>
    <xf numFmtId="0" fontId="82" fillId="0" borderId="94" xfId="46" applyNumberFormat="1" applyFont="1" applyFill="1" applyBorder="1" applyAlignment="1"/>
    <xf numFmtId="0" fontId="82" fillId="0" borderId="37" xfId="46" applyNumberFormat="1" applyFont="1" applyFill="1" applyBorder="1" applyAlignment="1">
      <alignment horizontal="center"/>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xf>
    <xf numFmtId="0" fontId="82" fillId="0" borderId="37" xfId="46" applyNumberFormat="1" applyFont="1" applyFill="1" applyBorder="1" applyAlignment="1">
      <alignment horizontal="left" vertical="center"/>
    </xf>
    <xf numFmtId="0" fontId="82" fillId="0" borderId="73" xfId="46" applyNumberFormat="1" applyFont="1" applyFill="1" applyBorder="1" applyAlignment="1">
      <alignment horizontal="left" vertical="center"/>
    </xf>
    <xf numFmtId="0" fontId="82" fillId="0" borderId="37" xfId="46" applyNumberFormat="1" applyFont="1" applyFill="1" applyBorder="1" applyAlignment="1"/>
    <xf numFmtId="0" fontId="82" fillId="0" borderId="37" xfId="46" applyNumberFormat="1" applyFont="1" applyFill="1" applyBorder="1" applyAlignment="1">
      <alignment horizontal="center" vertical="center"/>
    </xf>
    <xf numFmtId="0" fontId="82" fillId="0" borderId="73" xfId="46" applyNumberFormat="1" applyFont="1" applyFill="1" applyBorder="1" applyAlignment="1">
      <alignment vertical="center"/>
    </xf>
    <xf numFmtId="0" fontId="82" fillId="0" borderId="74" xfId="46" applyNumberFormat="1" applyFont="1" applyFill="1" applyBorder="1" applyAlignment="1"/>
    <xf numFmtId="0" fontId="82" fillId="0" borderId="72" xfId="46" applyFont="1" applyFill="1" applyBorder="1" applyAlignment="1">
      <alignment horizontal="center" vertical="center"/>
    </xf>
    <xf numFmtId="0" fontId="82" fillId="0" borderId="72" xfId="46" applyFont="1" applyFill="1" applyBorder="1" applyAlignment="1">
      <alignment vertical="center"/>
    </xf>
    <xf numFmtId="0" fontId="82" fillId="0" borderId="94" xfId="46" applyNumberFormat="1" applyFont="1" applyFill="1" applyBorder="1" applyAlignment="1">
      <alignment vertical="center"/>
    </xf>
    <xf numFmtId="0" fontId="82" fillId="0" borderId="36" xfId="46" applyNumberFormat="1" applyFont="1" applyFill="1" applyBorder="1" applyAlignment="1">
      <alignment vertical="center"/>
    </xf>
    <xf numFmtId="0" fontId="49" fillId="0" borderId="0" xfId="46" applyNumberFormat="1" applyFont="1" applyFill="1" applyBorder="1" applyAlignment="1">
      <alignment horizontal="right" vertical="center"/>
    </xf>
    <xf numFmtId="0" fontId="82" fillId="0" borderId="101" xfId="46" applyNumberFormat="1" applyFont="1" applyFill="1" applyBorder="1" applyAlignment="1" applyProtection="1">
      <alignment horizontal="left" vertical="center"/>
      <protection locked="0"/>
    </xf>
    <xf numFmtId="0" fontId="82" fillId="0" borderId="37" xfId="46" applyNumberFormat="1" applyFont="1" applyFill="1" applyBorder="1" applyAlignment="1" applyProtection="1">
      <alignment horizontal="left"/>
      <protection locked="0"/>
    </xf>
    <xf numFmtId="0" fontId="82" fillId="0" borderId="30" xfId="46" applyNumberFormat="1" applyFont="1" applyFill="1" applyBorder="1" applyAlignment="1">
      <alignment horizontal="left" vertical="center"/>
    </xf>
    <xf numFmtId="0" fontId="82" fillId="0" borderId="31" xfId="46" applyNumberFormat="1" applyFont="1" applyFill="1" applyBorder="1" applyAlignment="1">
      <alignment horizontal="left" vertical="center"/>
    </xf>
    <xf numFmtId="0" fontId="82" fillId="0" borderId="93" xfId="46" applyNumberFormat="1" applyFont="1" applyFill="1" applyBorder="1" applyAlignment="1">
      <alignment horizontal="left" vertical="center"/>
    </xf>
    <xf numFmtId="0" fontId="82" fillId="0" borderId="20" xfId="46" applyNumberFormat="1" applyFont="1" applyFill="1" applyBorder="1" applyAlignment="1" applyProtection="1">
      <alignment horizontal="left"/>
      <protection locked="0"/>
    </xf>
    <xf numFmtId="0" fontId="82"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82"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82"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49" fillId="0" borderId="0" xfId="46" applyNumberFormat="1" applyFont="1" applyFill="1" applyBorder="1" applyAlignment="1" applyProtection="1">
      <alignment horizontal="left"/>
      <protection locked="0"/>
    </xf>
    <xf numFmtId="0" fontId="47" fillId="0" borderId="0" xfId="46" applyNumberFormat="1" applyFont="1" applyFill="1" applyBorder="1" applyAlignment="1" applyProtection="1">
      <alignment horizontal="left" vertical="center"/>
      <protection locked="0"/>
    </xf>
    <xf numFmtId="0" fontId="82" fillId="0" borderId="39" xfId="46" applyNumberFormat="1" applyFont="1" applyFill="1" applyBorder="1" applyAlignment="1"/>
    <xf numFmtId="0" fontId="82" fillId="0" borderId="36" xfId="46" applyNumberFormat="1" applyFont="1" applyFill="1" applyBorder="1" applyAlignment="1">
      <alignment horizontal="left" vertical="center"/>
    </xf>
    <xf numFmtId="0" fontId="82" fillId="0" borderId="38" xfId="46" applyNumberFormat="1" applyFont="1" applyFill="1" applyBorder="1" applyAlignment="1"/>
    <xf numFmtId="0" fontId="82" fillId="0" borderId="36" xfId="46" applyNumberFormat="1" applyFont="1" applyFill="1" applyBorder="1" applyAlignment="1"/>
    <xf numFmtId="0" fontId="82" fillId="0" borderId="73" xfId="46" applyNumberFormat="1" applyFont="1" applyFill="1" applyBorder="1" applyAlignment="1"/>
    <xf numFmtId="0" fontId="82" fillId="0" borderId="102"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protection locked="0"/>
    </xf>
    <xf numFmtId="0" fontId="82" fillId="0" borderId="62" xfId="46" applyNumberFormat="1" applyFont="1" applyFill="1" applyBorder="1" applyAlignment="1">
      <alignment horizontal="left" vertical="center"/>
    </xf>
    <xf numFmtId="0" fontId="82" fillId="0" borderId="55" xfId="46" applyNumberFormat="1" applyFont="1" applyFill="1" applyBorder="1" applyAlignment="1">
      <alignment horizontal="left"/>
    </xf>
    <xf numFmtId="0" fontId="82" fillId="0" borderId="55" xfId="46" applyNumberFormat="1" applyFont="1" applyFill="1" applyBorder="1" applyAlignment="1">
      <alignment horizontal="left" vertical="center"/>
    </xf>
    <xf numFmtId="0" fontId="82" fillId="0" borderId="56" xfId="46" applyNumberFormat="1" applyFont="1" applyFill="1" applyBorder="1" applyAlignment="1">
      <alignment horizontal="left"/>
    </xf>
    <xf numFmtId="0" fontId="82"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79" fillId="0" borderId="0" xfId="0" applyFont="1" applyFill="1"/>
    <xf numFmtId="0" fontId="27" fillId="0" borderId="0" xfId="0" quotePrefix="1" applyFont="1" applyFill="1"/>
    <xf numFmtId="0" fontId="5" fillId="0" borderId="13" xfId="0" applyFont="1" applyFill="1" applyBorder="1" applyAlignment="1">
      <alignment vertical="center"/>
    </xf>
    <xf numFmtId="0" fontId="115" fillId="0" borderId="0" xfId="0" applyFont="1" applyAlignment="1">
      <alignment horizontal="center" vertical="center"/>
    </xf>
    <xf numFmtId="0" fontId="46" fillId="0" borderId="0" xfId="0" applyFont="1" applyAlignment="1">
      <alignment horizontal="center" vertical="center"/>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42" fillId="0" borderId="10" xfId="0" applyFont="1" applyBorder="1" applyAlignment="1">
      <alignment horizontal="center" vertical="center" wrapText="1"/>
    </xf>
    <xf numFmtId="0" fontId="0" fillId="0" borderId="0" xfId="0" applyAlignment="1">
      <alignment horizontal="center" vertical="center"/>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shrinkToFit="1"/>
    </xf>
    <xf numFmtId="0" fontId="40" fillId="0" borderId="10" xfId="0" applyFont="1" applyFill="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15" fillId="27" borderId="0" xfId="0" applyFont="1" applyFill="1" applyAlignment="1">
      <alignment horizontal="center" vertical="center"/>
    </xf>
    <xf numFmtId="0" fontId="4" fillId="27" borderId="0" xfId="65" applyFont="1" applyFill="1"/>
    <xf numFmtId="0" fontId="27" fillId="27" borderId="0" xfId="65" applyFont="1" applyFill="1"/>
    <xf numFmtId="0" fontId="4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94" fillId="27" borderId="0" xfId="65" applyFont="1" applyFill="1"/>
    <xf numFmtId="0" fontId="4" fillId="27" borderId="0" xfId="65" applyFont="1" applyFill="1" applyAlignment="1">
      <alignment horizontal="center" vertical="center"/>
    </xf>
    <xf numFmtId="0" fontId="104" fillId="27" borderId="0" xfId="65" applyFont="1" applyFill="1" applyAlignment="1">
      <alignment horizontal="center" vertical="center" shrinkToFit="1"/>
    </xf>
    <xf numFmtId="0" fontId="86" fillId="27" borderId="0" xfId="65" applyFont="1" applyFill="1" applyAlignment="1">
      <alignment horizontal="center" vertical="center"/>
    </xf>
    <xf numFmtId="0" fontId="86"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91" fontId="104" fillId="27" borderId="0" xfId="65" applyNumberFormat="1" applyFont="1" applyFill="1" applyAlignment="1">
      <alignment horizontal="center" vertical="center"/>
    </xf>
    <xf numFmtId="180" fontId="95" fillId="27" borderId="0" xfId="65" applyNumberFormat="1" applyFont="1" applyFill="1" applyAlignment="1">
      <alignment horizontal="left" vertical="center"/>
    </xf>
    <xf numFmtId="0" fontId="86" fillId="27" borderId="0" xfId="28" applyFont="1" applyFill="1" applyAlignment="1" applyProtection="1">
      <alignment horizontal="left" vertical="center"/>
    </xf>
    <xf numFmtId="0" fontId="81"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88" fillId="27" borderId="0" xfId="65" applyFont="1" applyFill="1" applyAlignment="1">
      <alignment vertical="center"/>
    </xf>
    <xf numFmtId="0" fontId="104" fillId="27" borderId="0" xfId="65" applyFont="1" applyFill="1" applyAlignment="1">
      <alignment horizontal="center" vertical="center"/>
    </xf>
    <xf numFmtId="0" fontId="86" fillId="27" borderId="0" xfId="65" applyFont="1" applyFill="1" applyAlignment="1">
      <alignment horizontal="left" vertical="center"/>
    </xf>
    <xf numFmtId="190" fontId="27" fillId="27" borderId="0" xfId="65" applyNumberFormat="1" applyFont="1" applyFill="1" applyAlignment="1">
      <alignment horizontal="center" vertical="center"/>
    </xf>
    <xf numFmtId="0" fontId="105" fillId="27" borderId="0" xfId="65" applyFont="1" applyFill="1" applyAlignment="1">
      <alignment horizontal="center" vertical="center"/>
    </xf>
    <xf numFmtId="180" fontId="86" fillId="27" borderId="0" xfId="65" applyNumberFormat="1" applyFont="1" applyFill="1" applyAlignment="1">
      <alignment horizontal="left" vertical="center"/>
    </xf>
    <xf numFmtId="0" fontId="4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3"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4" xfId="65" applyNumberFormat="1" applyFont="1" applyFill="1" applyBorder="1" applyAlignment="1">
      <alignment horizontal="center" vertical="center"/>
    </xf>
    <xf numFmtId="180" fontId="95"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17" fillId="0" borderId="39" xfId="0" applyFont="1" applyBorder="1" applyAlignment="1">
      <alignment horizontal="left" vertical="center"/>
    </xf>
    <xf numFmtId="0" fontId="117"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88" fillId="27" borderId="37" xfId="65" applyFont="1" applyFill="1" applyBorder="1" applyAlignment="1">
      <alignment vertical="center"/>
    </xf>
    <xf numFmtId="0" fontId="27" fillId="27" borderId="38" xfId="65" applyFont="1" applyFill="1" applyBorder="1" applyAlignment="1">
      <alignment vertical="center"/>
    </xf>
    <xf numFmtId="0" fontId="88" fillId="27" borderId="0" xfId="65" applyFont="1" applyFill="1" applyBorder="1" applyAlignment="1">
      <alignment vertical="center"/>
    </xf>
    <xf numFmtId="0" fontId="27" fillId="27" borderId="13" xfId="65" applyFont="1" applyFill="1" applyBorder="1" applyAlignment="1">
      <alignment vertical="center"/>
    </xf>
    <xf numFmtId="0" fontId="88" fillId="27" borderId="72" xfId="65" applyFont="1" applyFill="1" applyBorder="1" applyAlignment="1">
      <alignment vertical="center"/>
    </xf>
    <xf numFmtId="0" fontId="27" fillId="27" borderId="58" xfId="65" applyFont="1" applyFill="1" applyBorder="1" applyAlignment="1">
      <alignment vertical="center"/>
    </xf>
    <xf numFmtId="190" fontId="27" fillId="27" borderId="29" xfId="65" applyNumberFormat="1" applyFont="1" applyFill="1" applyBorder="1" applyAlignment="1">
      <alignment horizontal="center" vertical="center"/>
    </xf>
    <xf numFmtId="190" fontId="27" fillId="27" borderId="11" xfId="65" applyNumberFormat="1" applyFont="1" applyFill="1" applyBorder="1" applyAlignment="1">
      <alignment horizontal="center" vertical="center"/>
    </xf>
    <xf numFmtId="190" fontId="27" fillId="27" borderId="12" xfId="65" applyNumberFormat="1" applyFont="1" applyFill="1" applyBorder="1" applyAlignment="1">
      <alignment horizontal="center" vertical="center"/>
    </xf>
    <xf numFmtId="0" fontId="4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44" fillId="26" borderId="0" xfId="0" applyFont="1" applyFill="1"/>
    <xf numFmtId="0" fontId="40" fillId="26" borderId="0" xfId="0" applyFont="1" applyFill="1"/>
    <xf numFmtId="0" fontId="40" fillId="26" borderId="0" xfId="0" applyFont="1" applyFill="1" applyAlignment="1">
      <alignment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38" fontId="45" fillId="26" borderId="98" xfId="35" applyFont="1" applyFill="1" applyBorder="1" applyAlignment="1">
      <alignment vertical="center"/>
    </xf>
    <xf numFmtId="38" fontId="40" fillId="26" borderId="50" xfId="35" applyFont="1" applyFill="1" applyBorder="1" applyAlignment="1">
      <alignment horizontal="left" vertical="center"/>
    </xf>
    <xf numFmtId="0" fontId="40" fillId="26" borderId="40"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106" xfId="0" applyFont="1" applyFill="1" applyBorder="1"/>
    <xf numFmtId="0" fontId="40" fillId="26" borderId="40" xfId="0" applyFont="1" applyFill="1" applyBorder="1"/>
    <xf numFmtId="0" fontId="40" fillId="26" borderId="35" xfId="0" applyFont="1" applyFill="1" applyBorder="1"/>
    <xf numFmtId="0" fontId="40" fillId="26" borderId="68" xfId="0" applyFont="1" applyFill="1" applyBorder="1"/>
    <xf numFmtId="0" fontId="40" fillId="26" borderId="107" xfId="0" applyFont="1" applyFill="1" applyBorder="1"/>
    <xf numFmtId="0" fontId="40" fillId="26" borderId="47" xfId="0" applyFont="1" applyFill="1" applyBorder="1"/>
    <xf numFmtId="0" fontId="40" fillId="26" borderId="49" xfId="0" applyFont="1" applyFill="1" applyBorder="1"/>
    <xf numFmtId="0" fontId="4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6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8" xfId="47" applyFont="1" applyFill="1" applyBorder="1" applyAlignment="1">
      <alignment horizontal="center" vertical="center"/>
    </xf>
    <xf numFmtId="0" fontId="7" fillId="0" borderId="109"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18" fillId="0" borderId="20" xfId="47" applyFont="1" applyFill="1" applyBorder="1">
      <alignment vertical="center"/>
    </xf>
    <xf numFmtId="0" fontId="118" fillId="0" borderId="0" xfId="47" applyFont="1" applyFill="1" applyBorder="1" applyAlignment="1"/>
    <xf numFmtId="0" fontId="118" fillId="0" borderId="0" xfId="47" applyFont="1" applyFill="1" applyBorder="1">
      <alignment vertical="center"/>
    </xf>
    <xf numFmtId="0" fontId="5" fillId="0" borderId="102"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19" fillId="0" borderId="10" xfId="0" applyFont="1" applyFill="1" applyBorder="1" applyAlignment="1">
      <alignment horizontal="left" vertical="center" wrapText="1"/>
    </xf>
    <xf numFmtId="0" fontId="97" fillId="0" borderId="22" xfId="48" applyFont="1" applyFill="1" applyBorder="1">
      <alignment vertical="center"/>
    </xf>
    <xf numFmtId="0" fontId="97" fillId="0" borderId="18" xfId="48" applyFont="1" applyFill="1" applyBorder="1">
      <alignment vertical="center"/>
    </xf>
    <xf numFmtId="0" fontId="97" fillId="0" borderId="67" xfId="48" applyFont="1" applyFill="1" applyBorder="1" applyAlignment="1">
      <alignment horizontal="center" vertical="center"/>
    </xf>
    <xf numFmtId="0" fontId="97" fillId="0" borderId="85" xfId="48" applyFont="1" applyFill="1" applyBorder="1" applyAlignment="1">
      <alignment horizontal="center" vertical="center"/>
    </xf>
    <xf numFmtId="0" fontId="97" fillId="0" borderId="68" xfId="48" applyFont="1" applyFill="1" applyBorder="1" applyAlignment="1">
      <alignment horizontal="center" vertical="center"/>
    </xf>
    <xf numFmtId="0" fontId="97" fillId="0" borderId="71" xfId="48" applyFont="1" applyFill="1" applyBorder="1" applyAlignment="1">
      <alignment horizontal="center" vertical="center"/>
    </xf>
    <xf numFmtId="0" fontId="97" fillId="0" borderId="0" xfId="48" applyFont="1" applyFill="1" applyBorder="1" applyAlignment="1">
      <alignment horizontal="center" vertical="center"/>
    </xf>
    <xf numFmtId="0" fontId="97" fillId="0" borderId="36" xfId="48" applyFont="1" applyFill="1" applyBorder="1" applyAlignment="1">
      <alignment horizontal="left" vertical="center"/>
    </xf>
    <xf numFmtId="0" fontId="97" fillId="0" borderId="37" xfId="48" applyFont="1" applyFill="1" applyBorder="1">
      <alignment vertical="center"/>
    </xf>
    <xf numFmtId="0" fontId="98" fillId="0" borderId="37" xfId="48" applyFont="1" applyFill="1" applyBorder="1" applyAlignment="1">
      <alignment horizontal="left" vertical="center"/>
    </xf>
    <xf numFmtId="0" fontId="97" fillId="0" borderId="39" xfId="48" applyFont="1" applyFill="1" applyBorder="1" applyAlignment="1">
      <alignment horizontal="center" vertical="center"/>
    </xf>
    <xf numFmtId="0" fontId="97" fillId="0" borderId="0" xfId="48" applyFont="1" applyFill="1" applyBorder="1">
      <alignment vertical="center"/>
    </xf>
    <xf numFmtId="0" fontId="98" fillId="0" borderId="0" xfId="48" applyFont="1" applyFill="1" applyBorder="1" applyAlignment="1">
      <alignment horizontal="left" vertical="center"/>
    </xf>
    <xf numFmtId="0" fontId="96" fillId="0" borderId="0" xfId="48" applyFont="1" applyFill="1" applyBorder="1" applyAlignment="1">
      <alignment vertical="center"/>
    </xf>
    <xf numFmtId="0" fontId="97" fillId="0" borderId="72" xfId="48" applyFont="1" applyFill="1" applyBorder="1" applyAlignment="1">
      <alignment horizontal="center" vertical="center"/>
    </xf>
    <xf numFmtId="0" fontId="96" fillId="0" borderId="0" xfId="48" applyFont="1" applyFill="1">
      <alignment vertical="center"/>
    </xf>
    <xf numFmtId="0" fontId="121" fillId="0" borderId="0" xfId="48" applyFont="1" applyFill="1" applyAlignment="1">
      <alignment horizontal="centerContinuous" vertical="center"/>
    </xf>
    <xf numFmtId="0" fontId="96" fillId="0" borderId="0" xfId="48" applyFont="1" applyFill="1" applyAlignment="1">
      <alignment horizontal="centerContinuous" vertical="center"/>
    </xf>
    <xf numFmtId="0" fontId="97" fillId="0" borderId="64" xfId="48" applyFont="1" applyFill="1" applyBorder="1">
      <alignment vertical="center"/>
    </xf>
    <xf numFmtId="0" fontId="97" fillId="0" borderId="65" xfId="48" applyFont="1" applyFill="1" applyBorder="1">
      <alignment vertical="center"/>
    </xf>
    <xf numFmtId="0" fontId="97" fillId="0" borderId="110" xfId="48" applyFont="1" applyFill="1" applyBorder="1">
      <alignment vertical="center"/>
    </xf>
    <xf numFmtId="0" fontId="97" fillId="0" borderId="44" xfId="48" applyFont="1" applyFill="1" applyBorder="1">
      <alignment vertical="center"/>
    </xf>
    <xf numFmtId="0" fontId="97" fillId="0" borderId="63" xfId="48" applyFont="1" applyFill="1" applyBorder="1">
      <alignment vertical="center"/>
    </xf>
    <xf numFmtId="0" fontId="97" fillId="0" borderId="17" xfId="48" applyFont="1" applyFill="1" applyBorder="1">
      <alignment vertical="center"/>
    </xf>
    <xf numFmtId="0" fontId="97" fillId="0" borderId="45" xfId="48" applyFont="1" applyFill="1" applyBorder="1">
      <alignment vertical="center"/>
    </xf>
    <xf numFmtId="0" fontId="97" fillId="0" borderId="18" xfId="48" applyFont="1" applyFill="1" applyBorder="1" applyAlignment="1">
      <alignment horizontal="left" vertical="center"/>
    </xf>
    <xf numFmtId="0" fontId="97"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97" fillId="0" borderId="42" xfId="48" applyFont="1" applyFill="1" applyBorder="1">
      <alignment vertical="center"/>
    </xf>
    <xf numFmtId="0" fontId="97" fillId="0" borderId="43" xfId="48" applyFont="1" applyFill="1" applyBorder="1">
      <alignment vertical="center"/>
    </xf>
    <xf numFmtId="0" fontId="97" fillId="0" borderId="111" xfId="48" applyFont="1" applyFill="1" applyBorder="1">
      <alignment vertical="center"/>
    </xf>
    <xf numFmtId="0" fontId="97" fillId="0" borderId="74" xfId="48" applyFont="1" applyFill="1" applyBorder="1">
      <alignment vertical="center"/>
    </xf>
    <xf numFmtId="0" fontId="97" fillId="0" borderId="112" xfId="48" applyFont="1" applyFill="1" applyBorder="1">
      <alignment vertical="center"/>
    </xf>
    <xf numFmtId="0" fontId="97" fillId="0" borderId="72" xfId="48" applyFont="1" applyFill="1" applyBorder="1">
      <alignment vertical="center"/>
    </xf>
    <xf numFmtId="0" fontId="97" fillId="0" borderId="58" xfId="48" applyFont="1" applyFill="1" applyBorder="1">
      <alignment vertical="center"/>
    </xf>
    <xf numFmtId="0" fontId="97" fillId="0" borderId="31" xfId="48" applyFont="1" applyFill="1" applyBorder="1">
      <alignment vertical="center"/>
    </xf>
    <xf numFmtId="0" fontId="96" fillId="0" borderId="31" xfId="48" applyFont="1" applyFill="1" applyBorder="1">
      <alignment vertical="center"/>
    </xf>
    <xf numFmtId="0" fontId="96" fillId="0" borderId="32" xfId="48" applyFont="1" applyFill="1" applyBorder="1">
      <alignment vertical="center"/>
    </xf>
    <xf numFmtId="0" fontId="97" fillId="0" borderId="39" xfId="48" applyFont="1" applyFill="1" applyBorder="1">
      <alignment vertical="center"/>
    </xf>
    <xf numFmtId="0" fontId="97" fillId="0" borderId="98" xfId="48" applyFont="1" applyFill="1" applyBorder="1">
      <alignment vertical="center"/>
    </xf>
    <xf numFmtId="0" fontId="97" fillId="0" borderId="48" xfId="48" applyFont="1" applyFill="1" applyBorder="1">
      <alignment vertical="center"/>
    </xf>
    <xf numFmtId="0" fontId="97" fillId="0" borderId="50" xfId="48" applyFont="1" applyFill="1" applyBorder="1">
      <alignment vertical="center"/>
    </xf>
    <xf numFmtId="0" fontId="97" fillId="0" borderId="35" xfId="48" applyFont="1" applyFill="1" applyBorder="1">
      <alignment vertical="center"/>
    </xf>
    <xf numFmtId="0" fontId="97" fillId="0" borderId="113" xfId="48" applyFont="1" applyFill="1" applyBorder="1">
      <alignment vertical="center"/>
    </xf>
    <xf numFmtId="0" fontId="97" fillId="0" borderId="114" xfId="48" applyFont="1" applyFill="1" applyBorder="1">
      <alignment vertical="center"/>
    </xf>
    <xf numFmtId="0" fontId="97" fillId="0" borderId="68" xfId="48" applyFont="1" applyFill="1" applyBorder="1">
      <alignment vertical="center"/>
    </xf>
    <xf numFmtId="0" fontId="97" fillId="0" borderId="23" xfId="48" applyFont="1" applyFill="1" applyBorder="1">
      <alignment vertical="center"/>
    </xf>
    <xf numFmtId="0" fontId="97" fillId="0" borderId="85" xfId="48" applyFont="1" applyFill="1" applyBorder="1">
      <alignment vertical="center"/>
    </xf>
    <xf numFmtId="0" fontId="97" fillId="0" borderId="0" xfId="48" applyFont="1" applyFill="1">
      <alignment vertical="center"/>
    </xf>
    <xf numFmtId="0" fontId="122" fillId="0" borderId="22" xfId="48" applyFont="1" applyFill="1" applyBorder="1" applyAlignment="1">
      <alignment horizontal="left" vertical="center"/>
    </xf>
    <xf numFmtId="0" fontId="122" fillId="0" borderId="18" xfId="48" applyFont="1" applyFill="1" applyBorder="1" applyAlignment="1">
      <alignment vertical="center"/>
    </xf>
    <xf numFmtId="0" fontId="96" fillId="0" borderId="35" xfId="48" applyFont="1" applyFill="1" applyBorder="1">
      <alignment vertical="center"/>
    </xf>
    <xf numFmtId="0" fontId="96" fillId="0" borderId="42" xfId="48" applyFont="1" applyFill="1" applyBorder="1" applyAlignment="1">
      <alignment vertical="center"/>
    </xf>
    <xf numFmtId="0" fontId="122" fillId="0" borderId="18" xfId="48" applyFont="1" applyFill="1" applyBorder="1" applyAlignment="1">
      <alignment vertical="center" wrapText="1"/>
    </xf>
    <xf numFmtId="0" fontId="97" fillId="0" borderId="35" xfId="48" applyFont="1" applyFill="1" applyBorder="1" applyAlignment="1">
      <alignment vertical="center"/>
    </xf>
    <xf numFmtId="0" fontId="122" fillId="0" borderId="98" xfId="48" applyFont="1" applyFill="1" applyBorder="1" applyAlignment="1">
      <alignment horizontal="left" vertical="center"/>
    </xf>
    <xf numFmtId="0" fontId="122" fillId="0" borderId="48" xfId="48" applyFont="1" applyFill="1" applyBorder="1" applyAlignment="1">
      <alignment vertical="center"/>
    </xf>
    <xf numFmtId="0" fontId="96" fillId="0" borderId="49" xfId="48" applyFont="1" applyFill="1" applyBorder="1">
      <alignment vertical="center"/>
    </xf>
    <xf numFmtId="0" fontId="96" fillId="0" borderId="50" xfId="48" applyFont="1" applyFill="1" applyBorder="1" applyAlignment="1">
      <alignment vertical="center"/>
    </xf>
    <xf numFmtId="0" fontId="122" fillId="0" borderId="0" xfId="48" applyFont="1" applyFill="1" applyBorder="1" applyAlignment="1">
      <alignment horizontal="left" vertical="center"/>
    </xf>
    <xf numFmtId="0" fontId="122" fillId="0" borderId="0" xfId="48" applyFont="1" applyFill="1" applyBorder="1" applyAlignment="1">
      <alignment vertical="center"/>
    </xf>
    <xf numFmtId="0" fontId="96" fillId="0" borderId="0" xfId="48" applyFont="1" applyFill="1" applyBorder="1">
      <alignment vertical="center"/>
    </xf>
    <xf numFmtId="0" fontId="97" fillId="0" borderId="38" xfId="48" applyFont="1" applyFill="1" applyBorder="1">
      <alignment vertical="center"/>
    </xf>
    <xf numFmtId="0" fontId="97" fillId="0" borderId="13" xfId="48" applyFont="1" applyFill="1" applyBorder="1">
      <alignment vertical="center"/>
    </xf>
    <xf numFmtId="0" fontId="96" fillId="0" borderId="22" xfId="48" applyFont="1" applyFill="1" applyBorder="1">
      <alignment vertical="center"/>
    </xf>
    <xf numFmtId="0" fontId="96" fillId="0" borderId="18" xfId="48" applyFont="1" applyFill="1" applyBorder="1">
      <alignment vertical="center"/>
    </xf>
    <xf numFmtId="0" fontId="96" fillId="0" borderId="42" xfId="48" applyFont="1" applyFill="1" applyBorder="1">
      <alignment vertical="center"/>
    </xf>
    <xf numFmtId="0" fontId="96" fillId="0" borderId="72" xfId="48" applyFont="1" applyFill="1" applyBorder="1">
      <alignment vertical="center"/>
    </xf>
    <xf numFmtId="0" fontId="96" fillId="0" borderId="98" xfId="48" applyFont="1" applyFill="1" applyBorder="1">
      <alignment vertical="center"/>
    </xf>
    <xf numFmtId="0" fontId="96" fillId="0" borderId="48" xfId="48" applyFont="1" applyFill="1" applyBorder="1">
      <alignment vertical="center"/>
    </xf>
    <xf numFmtId="0" fontId="96" fillId="0" borderId="50" xfId="48" applyFont="1" applyFill="1" applyBorder="1">
      <alignment vertical="center"/>
    </xf>
    <xf numFmtId="0" fontId="96" fillId="0" borderId="72" xfId="48" applyFont="1" applyFill="1" applyBorder="1" applyAlignment="1">
      <alignment vertical="center"/>
    </xf>
    <xf numFmtId="0" fontId="122" fillId="0" borderId="72" xfId="48" applyFont="1" applyFill="1" applyBorder="1" applyAlignment="1">
      <alignment horizontal="left" vertical="center"/>
    </xf>
    <xf numFmtId="0" fontId="122" fillId="0" borderId="72" xfId="48" applyFont="1" applyFill="1" applyBorder="1" applyAlignment="1">
      <alignment vertical="center"/>
    </xf>
    <xf numFmtId="0" fontId="96" fillId="0" borderId="58" xfId="48" applyFont="1" applyFill="1" applyBorder="1" applyAlignment="1">
      <alignment vertical="center"/>
    </xf>
    <xf numFmtId="0" fontId="124" fillId="27" borderId="0" xfId="48" applyFont="1" applyFill="1">
      <alignment vertical="center"/>
    </xf>
    <xf numFmtId="0" fontId="97" fillId="27" borderId="115" xfId="48" applyFont="1" applyFill="1" applyBorder="1">
      <alignment vertical="center"/>
    </xf>
    <xf numFmtId="0" fontId="125" fillId="27" borderId="0" xfId="48" applyFont="1" applyFill="1">
      <alignment vertical="center"/>
    </xf>
    <xf numFmtId="0" fontId="97" fillId="27" borderId="44" xfId="48" applyFont="1" applyFill="1" applyBorder="1">
      <alignment vertical="center"/>
    </xf>
    <xf numFmtId="0" fontId="97" fillId="27" borderId="40" xfId="48" applyFont="1" applyFill="1" applyBorder="1">
      <alignment vertical="center"/>
    </xf>
    <xf numFmtId="0" fontId="97" fillId="27" borderId="43" xfId="48" applyFont="1" applyFill="1" applyBorder="1">
      <alignment vertical="center"/>
    </xf>
    <xf numFmtId="0" fontId="97" fillId="27" borderId="116" xfId="48" applyFont="1" applyFill="1" applyBorder="1">
      <alignment vertical="center"/>
    </xf>
    <xf numFmtId="0" fontId="97" fillId="27" borderId="111" xfId="48" applyFont="1" applyFill="1" applyBorder="1">
      <alignment vertical="center"/>
    </xf>
    <xf numFmtId="0" fontId="97" fillId="27" borderId="74" xfId="48" applyFont="1" applyFill="1" applyBorder="1">
      <alignment vertical="center"/>
    </xf>
    <xf numFmtId="0" fontId="97" fillId="27" borderId="30" xfId="48" applyFont="1" applyFill="1" applyBorder="1">
      <alignment vertical="center"/>
    </xf>
    <xf numFmtId="0" fontId="97" fillId="27" borderId="31" xfId="48" applyFont="1" applyFill="1" applyBorder="1">
      <alignment vertical="center"/>
    </xf>
    <xf numFmtId="0" fontId="97" fillId="27" borderId="117" xfId="48" applyFont="1" applyFill="1" applyBorder="1">
      <alignment vertical="center"/>
    </xf>
    <xf numFmtId="0" fontId="126" fillId="27" borderId="0" xfId="48" applyFont="1" applyFill="1">
      <alignment vertical="center"/>
    </xf>
    <xf numFmtId="0" fontId="97" fillId="27" borderId="36" xfId="48" applyFont="1" applyFill="1" applyBorder="1">
      <alignment vertical="center"/>
    </xf>
    <xf numFmtId="0" fontId="97" fillId="27" borderId="39" xfId="48" applyFont="1" applyFill="1" applyBorder="1">
      <alignment vertical="center"/>
    </xf>
    <xf numFmtId="0" fontId="97" fillId="27" borderId="36" xfId="48" applyFont="1" applyFill="1" applyBorder="1" applyAlignment="1">
      <alignment horizontal="center" vertical="center"/>
    </xf>
    <xf numFmtId="0" fontId="97" fillId="27" borderId="37" xfId="48" applyFont="1" applyFill="1" applyBorder="1">
      <alignment vertical="center"/>
    </xf>
    <xf numFmtId="0" fontId="98" fillId="27" borderId="118" xfId="48" applyFont="1" applyFill="1" applyBorder="1" applyAlignment="1">
      <alignment horizontal="left" vertical="center"/>
    </xf>
    <xf numFmtId="0" fontId="97" fillId="27" borderId="119" xfId="48" applyFont="1" applyFill="1" applyBorder="1">
      <alignment vertical="center"/>
    </xf>
    <xf numFmtId="0" fontId="97" fillId="27" borderId="60" xfId="48" applyFont="1" applyFill="1" applyBorder="1">
      <alignment vertical="center"/>
    </xf>
    <xf numFmtId="0" fontId="96" fillId="27" borderId="46" xfId="48" applyFont="1" applyFill="1" applyBorder="1">
      <alignment vertical="center"/>
    </xf>
    <xf numFmtId="0" fontId="97" fillId="27" borderId="46" xfId="48" applyFont="1" applyFill="1" applyBorder="1">
      <alignment vertical="center"/>
    </xf>
    <xf numFmtId="0" fontId="96" fillId="27" borderId="0" xfId="48" applyFont="1" applyFill="1" applyBorder="1" applyAlignment="1">
      <alignment horizontal="left" vertical="center"/>
    </xf>
    <xf numFmtId="0" fontId="96" fillId="27" borderId="39" xfId="48" applyFont="1" applyFill="1" applyBorder="1" applyAlignment="1">
      <alignment horizontal="center" vertical="center"/>
    </xf>
    <xf numFmtId="0" fontId="96" fillId="27" borderId="0" xfId="48" applyFont="1" applyFill="1" applyBorder="1" applyAlignment="1">
      <alignment horizontal="center" vertical="center"/>
    </xf>
    <xf numFmtId="0" fontId="96" fillId="27" borderId="74" xfId="48" applyFont="1" applyFill="1" applyBorder="1">
      <alignment vertical="center"/>
    </xf>
    <xf numFmtId="0" fontId="96" fillId="27" borderId="72" xfId="48" applyFont="1" applyFill="1" applyBorder="1">
      <alignment vertical="center"/>
    </xf>
    <xf numFmtId="0" fontId="97" fillId="29" borderId="115" xfId="56" applyFont="1" applyFill="1" applyBorder="1" applyAlignment="1">
      <alignment horizontal="center" vertical="center" shrinkToFit="1"/>
    </xf>
    <xf numFmtId="0" fontId="97" fillId="29" borderId="40" xfId="56" applyFont="1" applyFill="1" applyBorder="1" applyAlignment="1">
      <alignment horizontal="distributed" vertical="center" justifyLastLine="1"/>
    </xf>
    <xf numFmtId="0" fontId="97" fillId="29" borderId="74" xfId="56" applyFont="1" applyFill="1" applyBorder="1" applyAlignment="1">
      <alignment horizontal="distributed" vertical="center" justifyLastLine="1"/>
    </xf>
    <xf numFmtId="0" fontId="98" fillId="29" borderId="118" xfId="56" applyFont="1" applyFill="1" applyBorder="1" applyAlignment="1">
      <alignment horizontal="left" vertical="center" shrinkToFit="1"/>
    </xf>
    <xf numFmtId="0" fontId="97" fillId="29" borderId="39" xfId="56" applyFont="1" applyFill="1" applyBorder="1">
      <alignment vertical="center"/>
    </xf>
    <xf numFmtId="0" fontId="97" fillId="29" borderId="69" xfId="56" applyFont="1" applyFill="1" applyBorder="1" applyAlignment="1">
      <alignment horizontal="left" vertical="center" shrinkToFit="1"/>
    </xf>
    <xf numFmtId="0" fontId="97" fillId="29" borderId="44" xfId="56" applyFont="1" applyFill="1" applyBorder="1">
      <alignment vertical="center"/>
    </xf>
    <xf numFmtId="0" fontId="97" fillId="29" borderId="67" xfId="56" applyFont="1" applyFill="1" applyBorder="1" applyAlignment="1">
      <alignment horizontal="left" vertical="center" shrinkToFit="1"/>
    </xf>
    <xf numFmtId="0" fontId="97" fillId="29" borderId="30" xfId="56" applyFont="1" applyFill="1" applyBorder="1">
      <alignment vertical="center"/>
    </xf>
    <xf numFmtId="0" fontId="97" fillId="29" borderId="31" xfId="56" applyFont="1" applyFill="1" applyBorder="1">
      <alignment vertical="center"/>
    </xf>
    <xf numFmtId="0" fontId="97" fillId="29" borderId="32" xfId="56" applyFont="1" applyFill="1" applyBorder="1">
      <alignment vertical="center"/>
    </xf>
    <xf numFmtId="0" fontId="40" fillId="0" borderId="10" xfId="0" applyFont="1" applyFill="1" applyBorder="1" applyAlignment="1">
      <alignment horizontal="center" vertical="center" wrapText="1"/>
    </xf>
    <xf numFmtId="0" fontId="129" fillId="0" borderId="10" xfId="0" applyFont="1" applyFill="1" applyBorder="1" applyAlignment="1">
      <alignment horizontal="center" vertical="center" shrinkToFit="1"/>
    </xf>
    <xf numFmtId="0" fontId="83" fillId="0" borderId="0" xfId="61" applyFont="1" applyFill="1" applyAlignment="1">
      <alignment horizontal="center" vertical="center"/>
    </xf>
    <xf numFmtId="0" fontId="3" fillId="0" borderId="72" xfId="65" applyFont="1" applyFill="1" applyBorder="1" applyAlignment="1">
      <alignment vertical="center"/>
    </xf>
    <xf numFmtId="0" fontId="102" fillId="0" borderId="0" xfId="63" applyFont="1" applyFill="1" applyAlignment="1">
      <alignment horizontal="center" vertical="center"/>
    </xf>
    <xf numFmtId="0" fontId="4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78" fillId="0" borderId="0" xfId="60" applyFont="1" applyFill="1" applyAlignment="1">
      <alignment horizontal="justify" vertical="center"/>
    </xf>
    <xf numFmtId="0" fontId="78" fillId="0" borderId="74" xfId="60" applyFont="1" applyFill="1" applyBorder="1" applyAlignment="1">
      <alignment horizontal="justify" vertical="center" wrapText="1"/>
    </xf>
    <xf numFmtId="0" fontId="78" fillId="0" borderId="72" xfId="60" applyFont="1" applyFill="1" applyBorder="1" applyAlignment="1">
      <alignment horizontal="justify" vertical="center" wrapText="1"/>
    </xf>
    <xf numFmtId="0" fontId="78" fillId="0" borderId="58" xfId="60" applyFont="1" applyFill="1" applyBorder="1" applyAlignment="1">
      <alignment horizontal="justify" vertical="center" wrapText="1"/>
    </xf>
    <xf numFmtId="0" fontId="3" fillId="0" borderId="0" xfId="60" applyFont="1" applyFill="1" applyAlignment="1">
      <alignment vertical="center" wrapText="1"/>
    </xf>
    <xf numFmtId="0" fontId="45" fillId="26" borderId="120" xfId="0" applyFont="1" applyFill="1" applyBorder="1" applyAlignment="1">
      <alignment horizontal="center" vertical="center"/>
    </xf>
    <xf numFmtId="180" fontId="132" fillId="27" borderId="0" xfId="0" applyNumberFormat="1" applyFont="1" applyFill="1" applyAlignment="1">
      <alignment vertical="center"/>
    </xf>
    <xf numFmtId="180" fontId="133" fillId="27" borderId="0" xfId="0" applyNumberFormat="1" applyFont="1" applyFill="1" applyAlignment="1">
      <alignment vertical="center"/>
    </xf>
    <xf numFmtId="180" fontId="133" fillId="27" borderId="0" xfId="65" applyNumberFormat="1" applyFont="1" applyFill="1"/>
    <xf numFmtId="180" fontId="134" fillId="27" borderId="0" xfId="65" applyNumberFormat="1" applyFont="1" applyFill="1"/>
    <xf numFmtId="0" fontId="133"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40" fillId="29" borderId="30" xfId="0" applyFont="1" applyFill="1" applyBorder="1" applyAlignment="1">
      <alignment horizontal="center" vertical="center"/>
    </xf>
    <xf numFmtId="0" fontId="40" fillId="29" borderId="31" xfId="0" applyFont="1" applyFill="1" applyBorder="1" applyAlignment="1">
      <alignment horizontal="left" vertical="center"/>
    </xf>
    <xf numFmtId="0" fontId="40" fillId="29" borderId="32" xfId="0" applyFont="1" applyFill="1" applyBorder="1" applyAlignment="1">
      <alignment horizontal="left" vertical="center"/>
    </xf>
    <xf numFmtId="0" fontId="42" fillId="29" borderId="10" xfId="0" applyFont="1" applyFill="1" applyBorder="1" applyAlignment="1">
      <alignment horizontal="left" vertical="center" wrapText="1"/>
    </xf>
    <xf numFmtId="0" fontId="42" fillId="29" borderId="10" xfId="0" applyFont="1" applyFill="1" applyBorder="1" applyAlignment="1">
      <alignment horizontal="center" vertical="center" shrinkToFit="1"/>
    </xf>
    <xf numFmtId="0" fontId="116" fillId="29" borderId="31" xfId="28" applyFont="1" applyFill="1" applyBorder="1" applyAlignment="1" applyProtection="1">
      <alignment horizontal="left" vertical="center"/>
    </xf>
    <xf numFmtId="0" fontId="116" fillId="29" borderId="32" xfId="28" applyFont="1" applyFill="1" applyBorder="1" applyAlignment="1" applyProtection="1">
      <alignment horizontal="left" vertical="center"/>
    </xf>
    <xf numFmtId="0" fontId="42" fillId="29" borderId="10" xfId="0" applyFont="1" applyFill="1" applyBorder="1" applyAlignment="1">
      <alignment horizontal="center" vertical="center" wrapText="1" shrinkToFit="1"/>
    </xf>
    <xf numFmtId="190" fontId="120" fillId="29" borderId="31" xfId="28" applyNumberFormat="1" applyFont="1" applyFill="1" applyBorder="1" applyAlignment="1" applyProtection="1">
      <alignment horizontal="left" vertical="center" wrapText="1"/>
    </xf>
    <xf numFmtId="0" fontId="120" fillId="29" borderId="31" xfId="28" applyFont="1" applyFill="1" applyBorder="1" applyAlignment="1" applyProtection="1">
      <alignment horizontal="left" vertical="center"/>
    </xf>
    <xf numFmtId="0" fontId="40" fillId="30" borderId="30" xfId="0" applyFont="1" applyFill="1" applyBorder="1" applyAlignment="1">
      <alignment horizontal="center" vertical="center"/>
    </xf>
    <xf numFmtId="0" fontId="116" fillId="30" borderId="31" xfId="28" applyFont="1" applyFill="1" applyBorder="1" applyAlignment="1" applyProtection="1">
      <alignment horizontal="left" vertical="center"/>
    </xf>
    <xf numFmtId="0" fontId="116" fillId="30" borderId="32" xfId="28" applyFont="1" applyFill="1" applyBorder="1" applyAlignment="1" applyProtection="1">
      <alignment horizontal="left" vertical="center"/>
    </xf>
    <xf numFmtId="0" fontId="42" fillId="30" borderId="10" xfId="0" applyFont="1" applyFill="1" applyBorder="1" applyAlignment="1">
      <alignment horizontal="left" vertical="center" wrapText="1"/>
    </xf>
    <xf numFmtId="0" fontId="42" fillId="30" borderId="10" xfId="0" applyFont="1" applyFill="1" applyBorder="1" applyAlignment="1">
      <alignment horizontal="center" vertical="center" shrinkToFit="1"/>
    </xf>
    <xf numFmtId="0" fontId="40" fillId="30" borderId="31" xfId="0" applyFont="1" applyFill="1" applyBorder="1" applyAlignment="1">
      <alignment horizontal="left" vertical="center"/>
    </xf>
    <xf numFmtId="0" fontId="40" fillId="30" borderId="32" xfId="0" applyFont="1" applyFill="1" applyBorder="1" applyAlignment="1">
      <alignment horizontal="left" vertical="center"/>
    </xf>
    <xf numFmtId="0" fontId="40" fillId="30" borderId="10" xfId="0" applyFont="1" applyFill="1" applyBorder="1" applyAlignment="1">
      <alignment horizontal="center" vertical="center" textRotation="255"/>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0" xfId="0" applyFont="1" applyFill="1" applyBorder="1" applyAlignment="1">
      <alignment horizontal="center" vertical="center"/>
    </xf>
    <xf numFmtId="0" fontId="116" fillId="31" borderId="31" xfId="28" applyFont="1" applyFill="1" applyBorder="1" applyAlignment="1" applyProtection="1">
      <alignment horizontal="left" vertical="center"/>
    </xf>
    <xf numFmtId="0" fontId="116" fillId="31" borderId="32" xfId="28" applyFont="1" applyFill="1" applyBorder="1" applyAlignment="1" applyProtection="1">
      <alignment horizontal="left" vertical="center"/>
    </xf>
    <xf numFmtId="0" fontId="42" fillId="31" borderId="10" xfId="0" applyFont="1" applyFill="1" applyBorder="1" applyAlignment="1">
      <alignment horizontal="center" vertical="center" shrinkToFit="1"/>
    </xf>
    <xf numFmtId="0" fontId="40" fillId="31" borderId="36" xfId="0" applyFont="1" applyFill="1" applyBorder="1" applyAlignment="1">
      <alignment horizontal="center" vertical="center"/>
    </xf>
    <xf numFmtId="0" fontId="40" fillId="31" borderId="37" xfId="0" applyFont="1" applyFill="1" applyBorder="1" applyAlignment="1">
      <alignment horizontal="left" vertical="center"/>
    </xf>
    <xf numFmtId="0" fontId="40" fillId="31" borderId="38" xfId="0" applyFont="1" applyFill="1" applyBorder="1" applyAlignment="1">
      <alignment horizontal="left" vertical="center"/>
    </xf>
    <xf numFmtId="0" fontId="40" fillId="31" borderId="39" xfId="0" applyFont="1" applyFill="1" applyBorder="1" applyAlignment="1">
      <alignment horizontal="center" vertical="center"/>
    </xf>
    <xf numFmtId="0" fontId="40" fillId="31" borderId="0" xfId="0" applyFont="1" applyFill="1" applyBorder="1" applyAlignment="1">
      <alignment horizontal="left" vertical="center"/>
    </xf>
    <xf numFmtId="0" fontId="40" fillId="31" borderId="13" xfId="0" applyFont="1" applyFill="1" applyBorder="1" applyAlignment="1">
      <alignment horizontal="left" vertical="center"/>
    </xf>
    <xf numFmtId="0" fontId="40" fillId="31" borderId="72" xfId="0" applyFont="1" applyFill="1" applyBorder="1" applyAlignment="1">
      <alignment horizontal="left" vertical="center"/>
    </xf>
    <xf numFmtId="0" fontId="40" fillId="31" borderId="58" xfId="0" applyFont="1" applyFill="1" applyBorder="1" applyAlignment="1">
      <alignment horizontal="left" vertical="center"/>
    </xf>
    <xf numFmtId="0" fontId="40" fillId="31" borderId="31" xfId="0" applyFont="1" applyFill="1" applyBorder="1" applyAlignment="1">
      <alignment horizontal="left" vertical="center"/>
    </xf>
    <xf numFmtId="0" fontId="40" fillId="31" borderId="32" xfId="0" applyFont="1" applyFill="1" applyBorder="1" applyAlignment="1">
      <alignment horizontal="left" vertical="center"/>
    </xf>
    <xf numFmtId="0" fontId="42" fillId="31" borderId="10" xfId="0" applyFont="1" applyFill="1" applyBorder="1" applyAlignment="1">
      <alignment horizontal="left" vertical="center" wrapText="1"/>
    </xf>
    <xf numFmtId="0" fontId="109" fillId="0" borderId="0" xfId="0" applyFont="1" applyAlignment="1">
      <alignment vertical="center"/>
    </xf>
    <xf numFmtId="0" fontId="109" fillId="0" borderId="0" xfId="0" applyFont="1" applyBorder="1" applyAlignment="1">
      <alignment vertical="center"/>
    </xf>
    <xf numFmtId="0" fontId="11" fillId="26" borderId="0" xfId="0" applyFont="1" applyFill="1" applyBorder="1" applyAlignment="1">
      <alignment horizontal="left" vertical="center"/>
    </xf>
    <xf numFmtId="0" fontId="112" fillId="26" borderId="0" xfId="0" applyFont="1" applyFill="1" applyAlignment="1">
      <alignment vertical="center"/>
    </xf>
    <xf numFmtId="0" fontId="11" fillId="26" borderId="0" xfId="0" applyFont="1" applyFill="1" applyBorder="1" applyAlignment="1">
      <alignment vertical="center"/>
    </xf>
    <xf numFmtId="0" fontId="78" fillId="26" borderId="0" xfId="0" applyFont="1" applyFill="1" applyBorder="1" applyAlignment="1">
      <alignment horizontal="distributed" vertical="center" wrapText="1"/>
    </xf>
    <xf numFmtId="0" fontId="112"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36"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36"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36"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36"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48" fillId="26" borderId="0" xfId="0" applyFont="1" applyFill="1" applyAlignment="1">
      <alignment horizontal="center" vertical="top"/>
    </xf>
    <xf numFmtId="0" fontId="10" fillId="26" borderId="0" xfId="0" applyFont="1" applyFill="1" applyAlignment="1">
      <alignment horizontal="left" vertical="center"/>
    </xf>
    <xf numFmtId="0" fontId="112" fillId="26" borderId="0" xfId="0" applyFont="1" applyFill="1" applyBorder="1" applyAlignment="1">
      <alignment horizontal="left" vertical="center"/>
    </xf>
    <xf numFmtId="0" fontId="112" fillId="32" borderId="0" xfId="0" applyFont="1" applyFill="1" applyBorder="1" applyAlignment="1">
      <alignment horizontal="center" vertical="center"/>
    </xf>
    <xf numFmtId="0" fontId="135" fillId="26" borderId="0" xfId="0" applyFont="1" applyFill="1" applyAlignment="1">
      <alignment horizontal="left" vertical="center"/>
    </xf>
    <xf numFmtId="0" fontId="11" fillId="26" borderId="0" xfId="0" applyFont="1" applyFill="1" applyBorder="1" applyAlignment="1"/>
    <xf numFmtId="0" fontId="48" fillId="26" borderId="0" xfId="0" applyFont="1" applyFill="1" applyBorder="1" applyAlignment="1">
      <alignment horizontal="center" vertical="top"/>
    </xf>
    <xf numFmtId="0" fontId="109" fillId="29" borderId="0" xfId="0" applyFont="1" applyFill="1" applyAlignment="1">
      <alignment vertical="center"/>
    </xf>
    <xf numFmtId="0" fontId="11" fillId="29" borderId="0" xfId="0" applyFont="1" applyFill="1" applyAlignment="1">
      <alignment vertical="center"/>
    </xf>
    <xf numFmtId="0" fontId="109" fillId="29" borderId="0" xfId="0" applyFont="1" applyFill="1" applyBorder="1" applyAlignment="1">
      <alignment vertical="center"/>
    </xf>
    <xf numFmtId="0" fontId="11" fillId="29" borderId="0" xfId="0" applyNumberFormat="1" applyFont="1" applyFill="1" applyAlignment="1">
      <alignment vertical="center"/>
    </xf>
    <xf numFmtId="0" fontId="109" fillId="29" borderId="0" xfId="0" applyNumberFormat="1" applyFont="1" applyFill="1" applyAlignment="1">
      <alignment vertical="center"/>
    </xf>
    <xf numFmtId="0" fontId="109" fillId="29" borderId="0" xfId="0" applyNumberFormat="1" applyFont="1" applyFill="1" applyBorder="1" applyAlignment="1">
      <alignment vertical="center"/>
    </xf>
    <xf numFmtId="0" fontId="11" fillId="26" borderId="0" xfId="0" applyFont="1" applyFill="1" applyAlignment="1">
      <alignment horizontal="right" vertical="center"/>
    </xf>
    <xf numFmtId="0" fontId="13" fillId="0" borderId="0" xfId="0" applyFont="1"/>
    <xf numFmtId="0" fontId="14" fillId="0" borderId="0" xfId="0" applyFont="1"/>
    <xf numFmtId="0" fontId="8" fillId="0" borderId="0" xfId="0" applyFont="1"/>
    <xf numFmtId="0" fontId="27" fillId="0" borderId="0" xfId="0" applyFont="1"/>
    <xf numFmtId="0" fontId="130" fillId="0" borderId="0" xfId="0" applyFont="1" applyAlignment="1">
      <alignment horizontal="left" vertical="center"/>
    </xf>
    <xf numFmtId="0" fontId="7" fillId="0" borderId="0" xfId="0" applyFont="1" applyAlignment="1">
      <alignment horizontal="center"/>
    </xf>
    <xf numFmtId="0" fontId="7" fillId="0" borderId="0" xfId="0" applyFont="1"/>
    <xf numFmtId="0" fontId="14" fillId="32" borderId="0" xfId="0" applyFont="1" applyFill="1"/>
    <xf numFmtId="0" fontId="137" fillId="0" borderId="0" xfId="0" applyFont="1" applyBorder="1" applyAlignment="1">
      <alignment horizontal="center"/>
    </xf>
    <xf numFmtId="0" fontId="7" fillId="34" borderId="29"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Alignment="1">
      <alignment horizontal="center"/>
    </xf>
    <xf numFmtId="0" fontId="14" fillId="0" borderId="10" xfId="0" applyFont="1" applyBorder="1"/>
    <xf numFmtId="0" fontId="7" fillId="33" borderId="121" xfId="0" applyFont="1" applyFill="1" applyBorder="1" applyAlignment="1">
      <alignment horizontal="center"/>
    </xf>
    <xf numFmtId="0" fontId="7" fillId="33" borderId="122" xfId="0" applyFont="1" applyFill="1" applyBorder="1" applyAlignment="1">
      <alignment horizontal="center"/>
    </xf>
    <xf numFmtId="0" fontId="7" fillId="33" borderId="123" xfId="0" applyFont="1" applyFill="1" applyBorder="1" applyAlignment="1">
      <alignment horizontal="center"/>
    </xf>
    <xf numFmtId="0" fontId="7" fillId="32" borderId="124" xfId="0" applyFont="1" applyFill="1" applyBorder="1" applyAlignment="1">
      <alignment horizontal="center"/>
    </xf>
    <xf numFmtId="0" fontId="7" fillId="32" borderId="125" xfId="0" applyFont="1" applyFill="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distributed" vertical="center"/>
    </xf>
    <xf numFmtId="0" fontId="7" fillId="32" borderId="126" xfId="0" applyFont="1" applyFill="1" applyBorder="1" applyAlignment="1">
      <alignment horizontal="center"/>
    </xf>
    <xf numFmtId="0" fontId="7" fillId="32" borderId="127" xfId="0" applyFont="1" applyFill="1" applyBorder="1" applyAlignment="1">
      <alignment horizontal="center"/>
    </xf>
    <xf numFmtId="0" fontId="7" fillId="34" borderId="10" xfId="0" applyFont="1" applyFill="1" applyBorder="1" applyAlignment="1">
      <alignment horizontal="center"/>
    </xf>
    <xf numFmtId="0" fontId="7" fillId="32" borderId="128" xfId="0" applyFont="1" applyFill="1" applyBorder="1" applyAlignment="1">
      <alignment horizontal="center"/>
    </xf>
    <xf numFmtId="0" fontId="7" fillId="32" borderId="129" xfId="0" applyFont="1" applyFill="1" applyBorder="1" applyAlignment="1">
      <alignment horizontal="center"/>
    </xf>
    <xf numFmtId="0" fontId="7" fillId="0" borderId="12" xfId="0" applyFont="1" applyBorder="1" applyAlignment="1">
      <alignment horizontal="center" vertical="center"/>
    </xf>
    <xf numFmtId="0" fontId="7" fillId="32" borderId="128" xfId="0" applyFont="1" applyFill="1" applyBorder="1" applyAlignment="1">
      <alignment horizontal="distributed" vertical="center"/>
    </xf>
    <xf numFmtId="0" fontId="14" fillId="0" borderId="0" xfId="0" applyFont="1" applyBorder="1"/>
    <xf numFmtId="0" fontId="7" fillId="32" borderId="130" xfId="0" applyFont="1" applyFill="1" applyBorder="1" applyAlignment="1">
      <alignment horizontal="center"/>
    </xf>
    <xf numFmtId="0" fontId="7" fillId="32" borderId="131" xfId="0" applyFont="1" applyFill="1" applyBorder="1" applyAlignment="1">
      <alignment horizontal="center"/>
    </xf>
    <xf numFmtId="0" fontId="14" fillId="0" borderId="0" xfId="0" applyFont="1" applyBorder="1" applyAlignment="1">
      <alignment horizontal="center" vertical="center"/>
    </xf>
    <xf numFmtId="0" fontId="7" fillId="32" borderId="132" xfId="0" applyFont="1" applyFill="1" applyBorder="1" applyAlignment="1">
      <alignment horizontal="center"/>
    </xf>
    <xf numFmtId="0" fontId="7" fillId="32" borderId="133" xfId="0" applyFont="1" applyFill="1" applyBorder="1" applyAlignment="1">
      <alignment horizontal="center"/>
    </xf>
    <xf numFmtId="0" fontId="7" fillId="32" borderId="0" xfId="0" applyFont="1" applyFill="1" applyBorder="1" applyAlignment="1">
      <alignment horizontal="distributed" vertical="center"/>
    </xf>
    <xf numFmtId="0" fontId="138" fillId="0" borderId="0" xfId="0" applyFont="1" applyAlignment="1">
      <alignment horizontal="left"/>
    </xf>
    <xf numFmtId="0" fontId="8" fillId="29" borderId="0" xfId="0" applyFont="1" applyFill="1"/>
    <xf numFmtId="0" fontId="7" fillId="29" borderId="0" xfId="0" applyFont="1" applyFill="1"/>
    <xf numFmtId="0" fontId="139" fillId="29" borderId="0" xfId="0" applyFont="1" applyFill="1" applyAlignment="1">
      <alignment horizontal="right"/>
    </xf>
    <xf numFmtId="0" fontId="140" fillId="0" borderId="0" xfId="0" applyFont="1" applyAlignment="1">
      <alignment horizontal="right"/>
    </xf>
    <xf numFmtId="0" fontId="141" fillId="26" borderId="0" xfId="0" applyFont="1" applyFill="1" applyAlignment="1">
      <alignment vertical="center"/>
    </xf>
    <xf numFmtId="0" fontId="141" fillId="32" borderId="36" xfId="0" applyFont="1" applyFill="1" applyBorder="1" applyAlignment="1">
      <alignment vertical="center"/>
    </xf>
    <xf numFmtId="0" fontId="141" fillId="32" borderId="38" xfId="0" applyFont="1" applyFill="1" applyBorder="1" applyAlignment="1">
      <alignment vertical="center"/>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1" fillId="32" borderId="74" xfId="0" applyFont="1" applyFill="1" applyBorder="1" applyAlignment="1">
      <alignment vertical="center"/>
    </xf>
    <xf numFmtId="0" fontId="141" fillId="32" borderId="58" xfId="0" applyFont="1" applyFill="1" applyBorder="1" applyAlignment="1">
      <alignment vertical="center"/>
    </xf>
    <xf numFmtId="0" fontId="141" fillId="32" borderId="37" xfId="0" applyFont="1" applyFill="1" applyBorder="1" applyAlignment="1">
      <alignment vertical="center"/>
    </xf>
    <xf numFmtId="0" fontId="141" fillId="26" borderId="37" xfId="0" applyFont="1" applyFill="1" applyBorder="1" applyAlignment="1">
      <alignment horizontal="distributed" vertical="center" wrapText="1"/>
    </xf>
    <xf numFmtId="0" fontId="141" fillId="32" borderId="36" xfId="0" applyFont="1" applyFill="1" applyBorder="1" applyAlignment="1">
      <alignment horizontal="center" vertical="center" wrapText="1"/>
    </xf>
    <xf numFmtId="0" fontId="141" fillId="32" borderId="39"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41" fillId="32" borderId="36"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74" xfId="0" applyFont="1" applyFill="1" applyBorder="1" applyAlignment="1">
      <alignment horizontal="center" vertical="center"/>
    </xf>
    <xf numFmtId="0" fontId="141" fillId="32" borderId="58"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32" borderId="0" xfId="0" applyFont="1" applyFill="1" applyBorder="1" applyAlignment="1">
      <alignment vertical="center"/>
    </xf>
    <xf numFmtId="0" fontId="141" fillId="26" borderId="0" xfId="0" applyFont="1" applyFill="1" applyBorder="1" applyAlignment="1">
      <alignment vertical="center"/>
    </xf>
    <xf numFmtId="0" fontId="141" fillId="26" borderId="0" xfId="0" applyFont="1" applyFill="1" applyBorder="1" applyAlignment="1">
      <alignment horizontal="distributed" vertical="center" wrapText="1"/>
    </xf>
    <xf numFmtId="0" fontId="142" fillId="26" borderId="0" xfId="0" applyFont="1" applyFill="1" applyBorder="1" applyAlignment="1">
      <alignment horizontal="distributed" vertical="center" wrapText="1"/>
    </xf>
    <xf numFmtId="0" fontId="141" fillId="26" borderId="74" xfId="0" applyFont="1" applyFill="1" applyBorder="1" applyAlignment="1">
      <alignment vertical="center"/>
    </xf>
    <xf numFmtId="0" fontId="141" fillId="26" borderId="39" xfId="0" applyFont="1" applyFill="1" applyBorder="1" applyAlignment="1">
      <alignment vertical="center"/>
    </xf>
    <xf numFmtId="0" fontId="141" fillId="26" borderId="72" xfId="0" applyFont="1" applyFill="1" applyBorder="1" applyAlignment="1">
      <alignment vertical="center"/>
    </xf>
    <xf numFmtId="0" fontId="143" fillId="26" borderId="0" xfId="0" applyFont="1" applyFill="1" applyBorder="1" applyAlignment="1">
      <alignment horizontal="distributed" vertical="center" wrapText="1"/>
    </xf>
    <xf numFmtId="0" fontId="143" fillId="26" borderId="37" xfId="0" applyFont="1" applyFill="1" applyBorder="1" applyAlignment="1">
      <alignment horizontal="distributed" vertical="center" wrapText="1"/>
    </xf>
    <xf numFmtId="0" fontId="141" fillId="33" borderId="0" xfId="0" applyFont="1" applyFill="1" applyBorder="1" applyAlignment="1">
      <alignment horizontal="right" vertical="center" wrapText="1"/>
    </xf>
    <xf numFmtId="0" fontId="141" fillId="33" borderId="39" xfId="0" applyFont="1" applyFill="1" applyBorder="1" applyAlignment="1">
      <alignment horizontal="right" vertical="center" wrapText="1"/>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center" vertical="center" wrapText="1"/>
    </xf>
    <xf numFmtId="0" fontId="141" fillId="33" borderId="0" xfId="0" applyFont="1" applyFill="1" applyBorder="1" applyAlignment="1">
      <alignment horizontal="distributed" vertical="center"/>
    </xf>
    <xf numFmtId="0" fontId="141" fillId="33" borderId="0" xfId="0" applyFont="1" applyFill="1" applyBorder="1" applyAlignment="1">
      <alignment vertical="center"/>
    </xf>
    <xf numFmtId="0" fontId="141" fillId="26" borderId="31" xfId="0" applyFont="1" applyFill="1" applyBorder="1" applyAlignment="1">
      <alignment vertical="center"/>
    </xf>
    <xf numFmtId="0" fontId="141" fillId="0" borderId="0" xfId="0" applyFont="1" applyAlignment="1">
      <alignment vertical="center"/>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0" xfId="0" applyFont="1" applyFill="1" applyBorder="1" applyAlignment="1">
      <alignment horizontal="left" vertical="center" wrapText="1"/>
    </xf>
    <xf numFmtId="0" fontId="141" fillId="33" borderId="37" xfId="0" applyFont="1" applyFill="1" applyBorder="1" applyAlignment="1">
      <alignment horizontal="center" vertical="center"/>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distributed" vertical="center"/>
    </xf>
    <xf numFmtId="0" fontId="141" fillId="33" borderId="72"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 fillId="34" borderId="10" xfId="0" applyNumberFormat="1" applyFont="1" applyFill="1" applyBorder="1" applyAlignment="1">
      <alignment horizontal="center" vertical="center"/>
    </xf>
    <xf numFmtId="3" fontId="133" fillId="27" borderId="0" xfId="0" applyNumberFormat="1" applyFont="1" applyFill="1" applyAlignment="1">
      <alignment vertical="center"/>
    </xf>
    <xf numFmtId="0" fontId="133" fillId="27" borderId="0" xfId="0" applyFont="1" applyFill="1" applyAlignment="1">
      <alignment vertical="center"/>
    </xf>
    <xf numFmtId="0" fontId="144"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7" fillId="32" borderId="32" xfId="0" applyFont="1" applyFill="1" applyBorder="1" applyAlignment="1">
      <alignment horizontal="distributed" vertical="center"/>
    </xf>
    <xf numFmtId="0" fontId="7" fillId="32" borderId="30" xfId="0" applyFont="1" applyFill="1" applyBorder="1" applyAlignment="1">
      <alignment horizontal="distributed"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52" fillId="32" borderId="12" xfId="0" applyFont="1" applyFill="1" applyBorder="1" applyAlignment="1">
      <alignment horizont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97"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40" fillId="31" borderId="11" xfId="0" applyFont="1" applyFill="1" applyBorder="1" applyAlignment="1">
      <alignment horizontal="center" vertical="center"/>
    </xf>
    <xf numFmtId="0" fontId="40" fillId="31" borderId="12" xfId="0" applyFont="1" applyFill="1" applyBorder="1" applyAlignment="1">
      <alignment horizontal="center" vertical="center"/>
    </xf>
    <xf numFmtId="0" fontId="10" fillId="29" borderId="0" xfId="58" applyFont="1" applyFill="1"/>
    <xf numFmtId="0" fontId="154" fillId="29" borderId="0" xfId="0" applyFont="1" applyFill="1" applyAlignment="1">
      <alignment vertical="center"/>
    </xf>
    <xf numFmtId="0" fontId="10" fillId="29" borderId="0" xfId="58" applyFont="1" applyFill="1" applyAlignment="1">
      <alignment horizontal="center"/>
    </xf>
    <xf numFmtId="0" fontId="131" fillId="29" borderId="0" xfId="0" applyFont="1" applyFill="1" applyAlignment="1">
      <alignment vertical="center"/>
    </xf>
    <xf numFmtId="0" fontId="154" fillId="32" borderId="0" xfId="0" applyFont="1" applyFill="1" applyAlignment="1">
      <alignment vertical="center"/>
    </xf>
    <xf numFmtId="0" fontId="131" fillId="32" borderId="0" xfId="0" applyFont="1" applyFill="1" applyAlignment="1">
      <alignment vertical="center"/>
    </xf>
    <xf numFmtId="0" fontId="154" fillId="32" borderId="39" xfId="0" applyFont="1" applyFill="1" applyBorder="1" applyAlignment="1">
      <alignment horizontal="center" vertical="center"/>
    </xf>
    <xf numFmtId="0" fontId="154" fillId="32" borderId="277" xfId="0" applyFont="1" applyFill="1" applyBorder="1" applyAlignment="1">
      <alignment horizontal="center" vertical="center"/>
    </xf>
    <xf numFmtId="0" fontId="81"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57" fillId="32" borderId="0" xfId="0" applyFont="1" applyFill="1" applyAlignment="1">
      <alignment horizontal="left" vertical="center"/>
    </xf>
    <xf numFmtId="0" fontId="157" fillId="32" borderId="0" xfId="0" applyFont="1" applyFill="1" applyAlignment="1">
      <alignment vertical="center"/>
    </xf>
    <xf numFmtId="0" fontId="157" fillId="32" borderId="0" xfId="0" applyFont="1" applyFill="1" applyAlignment="1">
      <alignment horizontal="left" vertical="center" shrinkToFit="1"/>
    </xf>
    <xf numFmtId="0" fontId="158" fillId="32" borderId="0" xfId="0" applyFont="1" applyFill="1" applyAlignment="1">
      <alignment vertical="center"/>
    </xf>
    <xf numFmtId="0" fontId="14" fillId="32" borderId="0" xfId="58" applyFont="1" applyFill="1"/>
    <xf numFmtId="0" fontId="157"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54" fillId="32" borderId="30" xfId="0" applyFont="1" applyFill="1" applyBorder="1" applyAlignment="1">
      <alignment horizontal="center" vertical="center"/>
    </xf>
    <xf numFmtId="0" fontId="109" fillId="32" borderId="0" xfId="0" applyFont="1" applyFill="1" applyAlignment="1">
      <alignment vertical="center"/>
    </xf>
    <xf numFmtId="0" fontId="155" fillId="32" borderId="0" xfId="0" applyFont="1" applyFill="1" applyAlignment="1">
      <alignment horizontal="center" vertical="top"/>
    </xf>
    <xf numFmtId="0" fontId="156" fillId="32" borderId="0" xfId="0" applyFont="1" applyFill="1" applyAlignment="1">
      <alignment horizontal="center" vertical="top"/>
    </xf>
    <xf numFmtId="180" fontId="10" fillId="29" borderId="0" xfId="58" applyNumberFormat="1" applyFont="1" applyFill="1" applyAlignment="1">
      <alignment horizontal="center"/>
    </xf>
    <xf numFmtId="0" fontId="158" fillId="32" borderId="0" xfId="0" applyFont="1" applyFill="1" applyAlignment="1">
      <alignment horizontal="center" vertical="center"/>
    </xf>
    <xf numFmtId="0" fontId="5" fillId="0" borderId="0" xfId="0" quotePrefix="1" applyFont="1" applyFill="1" applyAlignment="1">
      <alignment horizontal="left" vertical="center"/>
    </xf>
    <xf numFmtId="0" fontId="15" fillId="0" borderId="0" xfId="63" applyNumberFormat="1" applyFont="1" applyFill="1" applyBorder="1" applyAlignment="1">
      <alignment vertical="center"/>
    </xf>
    <xf numFmtId="0" fontId="42" fillId="30" borderId="12" xfId="0" applyFont="1" applyFill="1" applyBorder="1" applyAlignment="1">
      <alignment vertical="center" wrapText="1"/>
    </xf>
    <xf numFmtId="0" fontId="42" fillId="30" borderId="10" xfId="0" applyFont="1" applyFill="1" applyBorder="1" applyAlignment="1">
      <alignment vertical="center" wrapText="1"/>
    </xf>
    <xf numFmtId="0" fontId="4" fillId="0" borderId="72" xfId="0" applyFont="1" applyBorder="1" applyAlignment="1">
      <alignment horizontal="center" vertical="center"/>
    </xf>
    <xf numFmtId="0" fontId="4" fillId="0" borderId="72" xfId="0" applyFont="1" applyBorder="1" applyAlignment="1">
      <alignment horizontal="right"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shrinkToFit="1"/>
    </xf>
    <xf numFmtId="0" fontId="119"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4" fillId="0" borderId="72" xfId="0" applyFont="1" applyFill="1" applyBorder="1" applyAlignment="1">
      <alignment horizontal="center" vertical="center"/>
    </xf>
    <xf numFmtId="0" fontId="117" fillId="0" borderId="13" xfId="0" applyFont="1" applyBorder="1" applyAlignment="1">
      <alignment horizontal="center" vertical="center" wrapText="1"/>
    </xf>
    <xf numFmtId="0" fontId="114" fillId="0" borderId="32" xfId="0" applyFont="1" applyBorder="1" applyAlignment="1">
      <alignment horizontal="center" vertical="center"/>
    </xf>
    <xf numFmtId="0" fontId="160" fillId="0" borderId="0" xfId="0" applyFont="1" applyFill="1"/>
    <xf numFmtId="0" fontId="160" fillId="0" borderId="0" xfId="0" applyFont="1" applyFill="1" applyAlignment="1">
      <alignment horizontal="center"/>
    </xf>
    <xf numFmtId="0" fontId="0" fillId="0" borderId="10" xfId="0" applyBorder="1" applyAlignment="1">
      <alignment horizontal="center" vertical="center" wrapText="1"/>
    </xf>
    <xf numFmtId="0" fontId="15" fillId="0" borderId="0" xfId="63" applyFont="1" applyFill="1" applyBorder="1" applyAlignment="1">
      <alignment vertical="center"/>
    </xf>
    <xf numFmtId="0" fontId="163" fillId="29" borderId="10" xfId="0" applyFont="1" applyFill="1" applyBorder="1" applyAlignment="1">
      <alignment horizontal="left" vertical="center" wrapText="1"/>
    </xf>
    <xf numFmtId="0" fontId="163" fillId="0" borderId="10" xfId="0" applyFont="1" applyFill="1" applyBorder="1" applyAlignment="1">
      <alignment horizontal="left" vertical="center" wrapText="1"/>
    </xf>
    <xf numFmtId="0" fontId="163" fillId="0" borderId="10" xfId="0" applyFont="1" applyFill="1" applyBorder="1" applyAlignment="1">
      <alignment horizontal="center" vertical="center" wrapText="1"/>
    </xf>
    <xf numFmtId="0" fontId="164" fillId="29" borderId="31" xfId="28" applyFont="1" applyFill="1" applyBorder="1" applyAlignment="1" applyProtection="1">
      <alignment horizontal="left" vertical="center"/>
    </xf>
    <xf numFmtId="0" fontId="165" fillId="29" borderId="30" xfId="0" applyFont="1" applyFill="1" applyBorder="1" applyAlignment="1">
      <alignment horizontal="center" vertical="center"/>
    </xf>
    <xf numFmtId="0" fontId="165" fillId="31" borderId="29" xfId="0" applyFont="1" applyFill="1" applyBorder="1" applyAlignment="1">
      <alignment horizontal="center" vertical="center"/>
    </xf>
    <xf numFmtId="0" fontId="165" fillId="31" borderId="30" xfId="0" applyFont="1" applyFill="1" applyBorder="1" applyAlignment="1">
      <alignment horizontal="center" vertical="center"/>
    </xf>
    <xf numFmtId="0" fontId="141" fillId="32" borderId="36" xfId="0" applyFont="1" applyFill="1" applyBorder="1" applyAlignment="1">
      <alignment vertical="center"/>
    </xf>
    <xf numFmtId="0" fontId="141" fillId="32" borderId="37" xfId="0" applyFont="1" applyFill="1" applyBorder="1" applyAlignment="1">
      <alignment vertical="center"/>
    </xf>
    <xf numFmtId="0" fontId="141" fillId="32" borderId="38" xfId="0" applyFont="1" applyFill="1" applyBorder="1" applyAlignment="1">
      <alignment vertical="center"/>
    </xf>
    <xf numFmtId="0" fontId="141" fillId="32" borderId="74" xfId="0" applyFont="1" applyFill="1" applyBorder="1" applyAlignment="1">
      <alignment vertical="center"/>
    </xf>
    <xf numFmtId="0" fontId="141" fillId="32" borderId="58" xfId="0" applyFont="1" applyFill="1" applyBorder="1" applyAlignment="1">
      <alignment vertical="center"/>
    </xf>
    <xf numFmtId="0" fontId="11" fillId="32" borderId="0"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1" fillId="32" borderId="0" xfId="0" applyFont="1" applyFill="1" applyAlignment="1">
      <alignment vertical="center"/>
    </xf>
    <xf numFmtId="0" fontId="11" fillId="32" borderId="0" xfId="0" applyFont="1" applyFill="1" applyBorder="1" applyAlignment="1">
      <alignment horizontal="center" vertical="center"/>
    </xf>
    <xf numFmtId="0" fontId="166" fillId="0" borderId="10" xfId="0" applyFont="1" applyFill="1" applyBorder="1" applyAlignment="1">
      <alignment horizontal="left" vertical="center" wrapText="1"/>
    </xf>
    <xf numFmtId="0" fontId="166" fillId="29" borderId="10" xfId="0" applyFont="1" applyFill="1" applyBorder="1" applyAlignment="1">
      <alignment horizontal="center" vertical="center" wrapText="1" shrinkToFit="1"/>
    </xf>
    <xf numFmtId="0" fontId="135" fillId="0" borderId="0" xfId="0" applyFont="1" applyAlignment="1">
      <alignment vertical="center" wrapText="1"/>
    </xf>
    <xf numFmtId="0" fontId="0" fillId="0" borderId="0" xfId="0" applyAlignment="1">
      <alignment vertical="center" wrapText="1"/>
    </xf>
    <xf numFmtId="0" fontId="135" fillId="26" borderId="0" xfId="0" applyFont="1" applyFill="1" applyAlignment="1">
      <alignment horizontal="left" vertical="center"/>
    </xf>
    <xf numFmtId="0" fontId="174" fillId="29" borderId="31" xfId="28" applyFont="1" applyFill="1" applyBorder="1" applyAlignment="1" applyProtection="1">
      <alignment horizontal="left" vertical="center"/>
    </xf>
    <xf numFmtId="0" fontId="174" fillId="31" borderId="31" xfId="28" applyFont="1" applyFill="1" applyBorder="1" applyAlignment="1" applyProtection="1">
      <alignment horizontal="left" vertical="center"/>
    </xf>
    <xf numFmtId="0" fontId="165" fillId="30" borderId="30" xfId="0" applyFont="1" applyFill="1" applyBorder="1" applyAlignment="1">
      <alignment horizontal="center" vertical="center"/>
    </xf>
    <xf numFmtId="0" fontId="146" fillId="26" borderId="39" xfId="0" applyFont="1" applyFill="1" applyBorder="1" applyAlignment="1">
      <alignment vertical="center" wrapText="1"/>
    </xf>
    <xf numFmtId="0" fontId="146" fillId="26" borderId="0" xfId="0" applyFont="1" applyFill="1" applyBorder="1" applyAlignment="1">
      <alignment vertical="center" wrapText="1"/>
    </xf>
    <xf numFmtId="0" fontId="146" fillId="26" borderId="13" xfId="0" applyFont="1" applyFill="1" applyBorder="1" applyAlignment="1">
      <alignment vertical="center" wrapText="1"/>
    </xf>
    <xf numFmtId="0" fontId="14" fillId="0" borderId="0" xfId="0" applyFont="1" applyBorder="1" applyAlignment="1">
      <alignment horizontal="distributed" vertical="center"/>
    </xf>
    <xf numFmtId="0" fontId="14" fillId="34" borderId="29" xfId="0" applyFont="1" applyFill="1" applyBorder="1" applyAlignment="1">
      <alignment horizontal="center" vertical="center"/>
    </xf>
    <xf numFmtId="0" fontId="8" fillId="0" borderId="0" xfId="0" applyFont="1" applyBorder="1"/>
    <xf numFmtId="0" fontId="11" fillId="32" borderId="0" xfId="0" applyFont="1" applyFill="1" applyBorder="1" applyAlignment="1">
      <alignment horizontal="center" vertical="center" wrapText="1"/>
    </xf>
    <xf numFmtId="0" fontId="11" fillId="32" borderId="0" xfId="0" applyFont="1" applyFill="1" applyAlignment="1">
      <alignment vertical="center"/>
    </xf>
    <xf numFmtId="0" fontId="1" fillId="29" borderId="0" xfId="0" applyFont="1" applyFill="1" applyAlignment="1">
      <alignment vertical="center"/>
    </xf>
    <xf numFmtId="0" fontId="43" fillId="29" borderId="0" xfId="0" applyFont="1" applyFill="1"/>
    <xf numFmtId="0" fontId="40" fillId="29" borderId="0" xfId="0" applyFont="1" applyFill="1" applyAlignment="1">
      <alignment vertical="center"/>
    </xf>
    <xf numFmtId="0" fontId="29" fillId="29" borderId="0" xfId="0" applyFont="1" applyFill="1"/>
    <xf numFmtId="0" fontId="167" fillId="32" borderId="0" xfId="0" applyFont="1" applyFill="1" applyAlignment="1">
      <alignment vertical="center"/>
    </xf>
    <xf numFmtId="0" fontId="1" fillId="32" borderId="0" xfId="0" applyFont="1" applyFill="1" applyAlignment="1">
      <alignment vertical="center"/>
    </xf>
    <xf numFmtId="0" fontId="1" fillId="32" borderId="0" xfId="0" applyFont="1" applyFill="1" applyBorder="1" applyAlignment="1">
      <alignment vertical="center"/>
    </xf>
    <xf numFmtId="0" fontId="1" fillId="32" borderId="46" xfId="0" applyFont="1" applyFill="1" applyBorder="1" applyAlignment="1">
      <alignment vertical="center"/>
    </xf>
    <xf numFmtId="0" fontId="168" fillId="36" borderId="0" xfId="0" applyFont="1" applyFill="1" applyBorder="1" applyAlignment="1">
      <alignment horizontal="left" vertical="center"/>
    </xf>
    <xf numFmtId="0" fontId="40" fillId="32" borderId="0" xfId="0" applyFont="1" applyFill="1" applyBorder="1" applyAlignment="1">
      <alignment vertical="center"/>
    </xf>
    <xf numFmtId="0" fontId="11" fillId="32" borderId="0" xfId="0" applyFont="1" applyFill="1" applyAlignment="1">
      <alignment horizontal="center" vertical="center"/>
    </xf>
    <xf numFmtId="0" fontId="10" fillId="32" borderId="0" xfId="0" applyFont="1" applyFill="1" applyAlignment="1">
      <alignment horizontal="distributed" vertical="center" indent="1"/>
    </xf>
    <xf numFmtId="0" fontId="170" fillId="36" borderId="0" xfId="0" applyFont="1" applyFill="1" applyBorder="1" applyAlignment="1">
      <alignment horizontal="center" vertical="center"/>
    </xf>
    <xf numFmtId="0" fontId="11" fillId="32" borderId="0" xfId="0" applyFont="1" applyFill="1" applyBorder="1" applyAlignment="1">
      <alignment horizontal="right" vertical="center"/>
    </xf>
    <xf numFmtId="0" fontId="3" fillId="32" borderId="0" xfId="0" applyFont="1" applyFill="1" applyBorder="1" applyAlignment="1">
      <alignment horizontal="right" vertical="center"/>
    </xf>
    <xf numFmtId="0" fontId="10" fillId="32" borderId="0" xfId="0" applyFont="1" applyFill="1" applyAlignment="1">
      <alignment vertical="center"/>
    </xf>
    <xf numFmtId="0" fontId="3" fillId="32" borderId="0" xfId="0" applyFont="1" applyFill="1" applyBorder="1" applyAlignment="1">
      <alignment vertical="center"/>
    </xf>
    <xf numFmtId="0" fontId="3" fillId="32" borderId="0" xfId="0" applyFont="1" applyFill="1" applyAlignment="1">
      <alignment vertical="center"/>
    </xf>
    <xf numFmtId="0" fontId="171" fillId="32" borderId="0" xfId="0" applyFont="1" applyFill="1" applyBorder="1" applyAlignment="1">
      <alignment vertical="center"/>
    </xf>
    <xf numFmtId="0" fontId="172" fillId="32" borderId="0" xfId="0" applyFont="1" applyFill="1" applyBorder="1" applyAlignment="1">
      <alignment vertical="center"/>
    </xf>
    <xf numFmtId="0" fontId="40" fillId="32" borderId="0" xfId="0" applyFont="1" applyFill="1" applyAlignment="1">
      <alignment vertical="center"/>
    </xf>
    <xf numFmtId="0" fontId="1" fillId="32" borderId="0"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171" fillId="32" borderId="0" xfId="0" applyFont="1" applyFill="1" applyAlignment="1">
      <alignment vertical="center" wrapText="1"/>
    </xf>
    <xf numFmtId="0" fontId="82" fillId="32" borderId="0" xfId="0" applyFont="1" applyFill="1" applyAlignment="1">
      <alignment vertical="center"/>
    </xf>
    <xf numFmtId="0" fontId="82" fillId="32" borderId="0" xfId="0" applyFont="1" applyFill="1" applyAlignment="1">
      <alignment horizontal="left" vertical="center"/>
    </xf>
    <xf numFmtId="0" fontId="165" fillId="32" borderId="0" xfId="0" applyFont="1" applyFill="1" applyAlignment="1">
      <alignment vertical="center"/>
    </xf>
    <xf numFmtId="0" fontId="171" fillId="32" borderId="0" xfId="0" applyFont="1" applyFill="1" applyAlignment="1">
      <alignment vertical="center"/>
    </xf>
    <xf numFmtId="0" fontId="47" fillId="32" borderId="0" xfId="0" applyFont="1" applyFill="1" applyAlignment="1">
      <alignment vertical="center" wrapText="1"/>
    </xf>
    <xf numFmtId="0" fontId="82" fillId="32" borderId="0" xfId="0" applyFont="1" applyFill="1" applyAlignment="1">
      <alignment vertical="center" wrapText="1"/>
    </xf>
    <xf numFmtId="0" fontId="4" fillId="32" borderId="0" xfId="0" applyFont="1" applyFill="1" applyAlignment="1">
      <alignment vertical="center" wrapText="1"/>
    </xf>
    <xf numFmtId="0" fontId="3" fillId="32" borderId="0" xfId="0" applyFont="1" applyFill="1" applyAlignment="1">
      <alignment vertical="center" wrapText="1"/>
    </xf>
    <xf numFmtId="0" fontId="142" fillId="32" borderId="0" xfId="0" applyFont="1" applyFill="1" applyAlignment="1">
      <alignment vertical="center"/>
    </xf>
    <xf numFmtId="0" fontId="173" fillId="32" borderId="0" xfId="0" applyFont="1" applyFill="1" applyAlignment="1">
      <alignment vertical="center"/>
    </xf>
    <xf numFmtId="9" fontId="177" fillId="29" borderId="31" xfId="28" applyNumberFormat="1" applyFont="1" applyFill="1" applyBorder="1" applyAlignment="1" applyProtection="1">
      <alignment horizontal="left" vertical="center"/>
    </xf>
    <xf numFmtId="0" fontId="177" fillId="29" borderId="31" xfId="28" applyFont="1" applyFill="1" applyBorder="1" applyAlignment="1" applyProtection="1">
      <alignment horizontal="left" vertical="center"/>
    </xf>
    <xf numFmtId="0" fontId="96" fillId="0" borderId="35" xfId="48" applyFont="1" applyFill="1" applyBorder="1" applyAlignment="1">
      <alignment vertical="center"/>
    </xf>
    <xf numFmtId="0" fontId="96" fillId="0" borderId="98" xfId="48" applyFont="1" applyFill="1" applyBorder="1" applyAlignment="1">
      <alignment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27" borderId="39" xfId="48" applyFont="1" applyFill="1" applyBorder="1" applyAlignment="1">
      <alignment horizontal="left" vertical="center"/>
    </xf>
    <xf numFmtId="0" fontId="97" fillId="27" borderId="68" xfId="48" applyFont="1" applyFill="1" applyBorder="1" applyAlignment="1">
      <alignment horizontal="center" vertical="center"/>
    </xf>
    <xf numFmtId="0" fontId="97" fillId="0" borderId="68" xfId="48" applyFont="1" applyFill="1" applyBorder="1" applyAlignment="1">
      <alignment vertical="center"/>
    </xf>
    <xf numFmtId="0" fontId="96" fillId="0" borderId="22" xfId="48" applyFont="1" applyFill="1" applyBorder="1" applyAlignment="1">
      <alignment vertical="center"/>
    </xf>
    <xf numFmtId="0" fontId="97" fillId="32" borderId="40" xfId="48" applyFont="1" applyFill="1" applyBorder="1">
      <alignment vertical="center"/>
    </xf>
    <xf numFmtId="0" fontId="96" fillId="32" borderId="18" xfId="48" applyFont="1" applyFill="1" applyBorder="1" applyAlignment="1">
      <alignment vertical="center"/>
    </xf>
    <xf numFmtId="0" fontId="97" fillId="32" borderId="68" xfId="48" applyFont="1" applyFill="1" applyBorder="1" applyAlignment="1">
      <alignment horizontal="center" vertical="center"/>
    </xf>
    <xf numFmtId="0" fontId="1" fillId="32" borderId="35" xfId="48" applyFont="1" applyFill="1" applyBorder="1" applyAlignment="1">
      <alignment vertical="center"/>
    </xf>
    <xf numFmtId="0" fontId="1" fillId="32" borderId="45" xfId="48" applyFont="1" applyFill="1" applyBorder="1" applyAlignment="1">
      <alignment horizontal="center" vertical="center"/>
    </xf>
    <xf numFmtId="0" fontId="97" fillId="32" borderId="68" xfId="48" applyFont="1" applyFill="1" applyBorder="1" applyAlignment="1">
      <alignment vertical="center"/>
    </xf>
    <xf numFmtId="0" fontId="97" fillId="32" borderId="67" xfId="48" applyFont="1" applyFill="1" applyBorder="1" applyAlignment="1">
      <alignment horizontal="center" vertical="center"/>
    </xf>
    <xf numFmtId="0" fontId="122" fillId="32" borderId="63" xfId="48" applyFont="1" applyFill="1" applyBorder="1" applyAlignment="1">
      <alignment vertical="center"/>
    </xf>
    <xf numFmtId="0" fontId="96" fillId="32" borderId="17" xfId="48" applyFont="1" applyFill="1" applyBorder="1" applyAlignment="1">
      <alignment vertical="center"/>
    </xf>
    <xf numFmtId="0" fontId="1" fillId="32" borderId="60" xfId="48" applyFont="1" applyFill="1" applyBorder="1" applyAlignment="1">
      <alignment vertical="center"/>
    </xf>
    <xf numFmtId="0" fontId="97" fillId="0" borderId="69" xfId="48" applyFont="1" applyFill="1" applyBorder="1" applyAlignment="1">
      <alignment horizontal="center" vertical="center"/>
    </xf>
    <xf numFmtId="0" fontId="97" fillId="0" borderId="59" xfId="48" applyFont="1" applyFill="1" applyBorder="1" applyAlignment="1">
      <alignment vertical="center"/>
    </xf>
    <xf numFmtId="0" fontId="97" fillId="0" borderId="40" xfId="48" applyFont="1" applyFill="1" applyBorder="1">
      <alignment vertical="center"/>
    </xf>
    <xf numFmtId="0" fontId="1" fillId="0" borderId="0" xfId="48" applyFont="1" applyFill="1" applyBorder="1" applyAlignment="1">
      <alignment vertical="center"/>
    </xf>
    <xf numFmtId="0" fontId="1" fillId="0" borderId="13" xfId="48" applyFont="1" applyFill="1" applyBorder="1" applyAlignment="1">
      <alignment horizontal="center" vertical="center"/>
    </xf>
    <xf numFmtId="0" fontId="45" fillId="26" borderId="134" xfId="0" applyFont="1" applyFill="1" applyBorder="1" applyAlignment="1">
      <alignment horizontal="center" vertical="center"/>
    </xf>
    <xf numFmtId="14" fontId="45" fillId="26" borderId="134" xfId="0" applyNumberFormat="1" applyFont="1" applyFill="1" applyBorder="1" applyAlignment="1">
      <alignment horizontal="center" vertical="center"/>
    </xf>
    <xf numFmtId="0" fontId="45" fillId="26" borderId="135"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36" xfId="0" applyFont="1" applyFill="1" applyBorder="1" applyAlignment="1">
      <alignment vertical="center"/>
    </xf>
    <xf numFmtId="0" fontId="24" fillId="26" borderId="137" xfId="0" applyFont="1" applyFill="1" applyBorder="1" applyAlignment="1">
      <alignment vertical="center"/>
    </xf>
    <xf numFmtId="0" fontId="24" fillId="26" borderId="138" xfId="0" applyFont="1" applyFill="1" applyBorder="1" applyAlignment="1">
      <alignment vertical="center"/>
    </xf>
    <xf numFmtId="0" fontId="0" fillId="26" borderId="120" xfId="0" applyFont="1" applyFill="1" applyBorder="1" applyAlignment="1">
      <alignment horizontal="distributed" vertical="center" indent="4"/>
    </xf>
    <xf numFmtId="0" fontId="0" fillId="26" borderId="134" xfId="0" applyFont="1" applyFill="1" applyBorder="1" applyAlignment="1">
      <alignment horizontal="distributed" vertical="center" indent="4"/>
    </xf>
    <xf numFmtId="0" fontId="0" fillId="26" borderId="135" xfId="0" applyFont="1" applyFill="1" applyBorder="1" applyAlignment="1">
      <alignment horizontal="distributed" vertical="center" indent="4"/>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58" fontId="24" fillId="0" borderId="120" xfId="0" applyNumberFormat="1" applyFont="1" applyFill="1" applyBorder="1" applyAlignment="1">
      <alignment vertical="center"/>
    </xf>
    <xf numFmtId="58" fontId="24" fillId="0" borderId="134" xfId="0" applyNumberFormat="1" applyFont="1" applyFill="1" applyBorder="1" applyAlignment="1">
      <alignment vertical="center"/>
    </xf>
    <xf numFmtId="58" fontId="24" fillId="0" borderId="135" xfId="0" applyNumberFormat="1" applyFont="1" applyFill="1" applyBorder="1" applyAlignment="1">
      <alignment vertical="center"/>
    </xf>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0" fontId="24" fillId="26" borderId="104" xfId="0" applyNumberFormat="1" applyFont="1" applyFill="1" applyBorder="1" applyAlignment="1">
      <alignment horizontal="center" vertical="center"/>
    </xf>
    <xf numFmtId="0" fontId="0" fillId="0" borderId="139" xfId="0" applyBorder="1" applyAlignment="1">
      <alignment horizontal="center" vertical="center"/>
    </xf>
    <xf numFmtId="0" fontId="24" fillId="0" borderId="120"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26" borderId="120" xfId="0" applyNumberFormat="1" applyFont="1" applyFill="1" applyBorder="1" applyAlignment="1">
      <alignment horizontal="left" vertical="center"/>
    </xf>
    <xf numFmtId="0" fontId="24" fillId="26" borderId="134" xfId="0" applyNumberFormat="1" applyFont="1" applyFill="1" applyBorder="1" applyAlignment="1">
      <alignment horizontal="left" vertical="center"/>
    </xf>
    <xf numFmtId="0" fontId="24" fillId="26" borderId="135" xfId="0" applyNumberFormat="1" applyFont="1" applyFill="1" applyBorder="1" applyAlignment="1">
      <alignment horizontal="left" vertical="center"/>
    </xf>
    <xf numFmtId="187"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25" fillId="25" borderId="0" xfId="0" applyFont="1" applyFill="1" applyBorder="1" applyAlignment="1">
      <alignment horizontal="left" vertical="center"/>
    </xf>
    <xf numFmtId="0" fontId="0" fillId="25" borderId="37" xfId="0" applyFill="1" applyBorder="1" applyAlignment="1">
      <alignment horizontal="left"/>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40" xfId="0" applyNumberFormat="1" applyFont="1" applyFill="1" applyBorder="1" applyAlignment="1">
      <alignment horizontal="center" vertical="center"/>
    </xf>
    <xf numFmtId="180" fontId="0" fillId="26" borderId="103" xfId="0" applyNumberFormat="1" applyFill="1" applyBorder="1" applyAlignment="1">
      <alignment vertical="center"/>
    </xf>
    <xf numFmtId="180" fontId="0" fillId="26" borderId="141" xfId="0" applyNumberFormat="1" applyFill="1" applyBorder="1" applyAlignment="1">
      <alignment vertical="center"/>
    </xf>
    <xf numFmtId="180" fontId="25" fillId="26" borderId="120" xfId="0" applyNumberFormat="1" applyFont="1" applyFill="1" applyBorder="1" applyAlignment="1">
      <alignment horizontal="center" vertical="center"/>
    </xf>
    <xf numFmtId="180" fontId="0" fillId="26" borderId="134" xfId="0" applyNumberFormat="1" applyFill="1" applyBorder="1" applyAlignment="1">
      <alignment vertical="center"/>
    </xf>
    <xf numFmtId="180" fontId="0" fillId="26" borderId="135" xfId="0" applyNumberFormat="1" applyFill="1" applyBorder="1" applyAlignment="1">
      <alignment vertical="center"/>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0" fillId="0" borderId="134" xfId="0" applyFont="1" applyBorder="1" applyAlignment="1">
      <alignment horizontal="distributed" vertical="center" indent="4"/>
    </xf>
    <xf numFmtId="0" fontId="0" fillId="0" borderId="135" xfId="0" applyFont="1" applyBorder="1" applyAlignment="1">
      <alignment horizontal="distributed" vertical="center" indent="4"/>
    </xf>
    <xf numFmtId="0" fontId="25" fillId="25" borderId="37" xfId="0" applyFont="1" applyFill="1" applyBorder="1" applyAlignment="1">
      <alignment horizontal="left" vertical="center"/>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40" xfId="0" applyNumberFormat="1" applyFont="1" applyFill="1" applyBorder="1" applyAlignment="1">
      <alignment horizontal="left" vertical="center" indent="2"/>
    </xf>
    <xf numFmtId="0" fontId="0" fillId="0" borderId="103" xfId="0" applyBorder="1" applyAlignment="1">
      <alignment horizontal="left" vertical="center" indent="2"/>
    </xf>
    <xf numFmtId="0" fontId="0" fillId="0" borderId="141" xfId="0" applyBorder="1" applyAlignment="1">
      <alignment horizontal="left" vertical="center" indent="2"/>
    </xf>
    <xf numFmtId="0" fontId="81" fillId="25" borderId="0" xfId="28" applyFill="1" applyBorder="1" applyAlignment="1" applyProtection="1">
      <alignment horizontal="center" vertical="center"/>
    </xf>
    <xf numFmtId="0" fontId="0" fillId="26" borderId="120" xfId="0" applyNumberFormat="1" applyFont="1" applyFill="1" applyBorder="1" applyAlignment="1">
      <alignment horizontal="distributed" vertical="center" indent="4"/>
    </xf>
    <xf numFmtId="0" fontId="0" fillId="26" borderId="134" xfId="0" applyNumberFormat="1" applyFont="1" applyFill="1" applyBorder="1" applyAlignment="1">
      <alignment horizontal="distributed" vertical="center" indent="4"/>
    </xf>
    <xf numFmtId="0" fontId="0" fillId="26" borderId="135" xfId="0" applyNumberFormat="1" applyFont="1" applyFill="1" applyBorder="1" applyAlignment="1">
      <alignment horizontal="distributed" vertical="center" indent="4"/>
    </xf>
    <xf numFmtId="0" fontId="24" fillId="25" borderId="142"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180" fontId="25" fillId="26" borderId="120" xfId="0" applyNumberFormat="1" applyFont="1" applyFill="1" applyBorder="1" applyAlignment="1">
      <alignment horizontal="left" vertical="center" indent="2"/>
    </xf>
    <xf numFmtId="180" fontId="0" fillId="26" borderId="134" xfId="0" applyNumberFormat="1" applyFill="1" applyBorder="1" applyAlignment="1">
      <alignment horizontal="left" vertical="center" indent="2"/>
    </xf>
    <xf numFmtId="180" fontId="0" fillId="26" borderId="135" xfId="0" applyNumberFormat="1" applyFill="1" applyBorder="1" applyAlignment="1">
      <alignment horizontal="left" vertical="center" indent="2"/>
    </xf>
    <xf numFmtId="180" fontId="25" fillId="26" borderId="134" xfId="0" applyNumberFormat="1" applyFont="1" applyFill="1" applyBorder="1" applyAlignment="1">
      <alignment horizontal="left" vertical="center" indent="2"/>
    </xf>
    <xf numFmtId="180" fontId="25" fillId="26" borderId="135" xfId="0" applyNumberFormat="1" applyFont="1" applyFill="1" applyBorder="1" applyAlignment="1">
      <alignment horizontal="left" vertical="center" indent="2"/>
    </xf>
    <xf numFmtId="38" fontId="0" fillId="0" borderId="120" xfId="0" applyNumberFormat="1" applyFill="1" applyBorder="1" applyAlignment="1">
      <alignment vertical="center"/>
    </xf>
    <xf numFmtId="0" fontId="0" fillId="0" borderId="135" xfId="0" applyFill="1" applyBorder="1" applyAlignment="1">
      <alignment vertical="center"/>
    </xf>
    <xf numFmtId="187" fontId="24" fillId="26" borderId="120" xfId="34" applyNumberFormat="1" applyFont="1" applyFill="1" applyBorder="1" applyAlignment="1">
      <alignment horizontal="right" vertical="center"/>
    </xf>
    <xf numFmtId="187" fontId="24" fillId="26" borderId="134" xfId="34" applyNumberFormat="1" applyFont="1" applyFill="1" applyBorder="1" applyAlignment="1">
      <alignment horizontal="right" vertical="center"/>
    </xf>
    <xf numFmtId="187" fontId="24" fillId="26" borderId="135" xfId="34" applyNumberFormat="1" applyFont="1" applyFill="1" applyBorder="1" applyAlignment="1">
      <alignment horizontal="right" vertical="center"/>
    </xf>
    <xf numFmtId="0" fontId="0" fillId="0" borderId="134" xfId="0" applyBorder="1" applyAlignment="1">
      <alignment horizontal="right" vertical="center"/>
    </xf>
    <xf numFmtId="0" fontId="0" fillId="0" borderId="135" xfId="0" applyBorder="1" applyAlignment="1">
      <alignment horizontal="right" vertical="center"/>
    </xf>
    <xf numFmtId="0" fontId="114" fillId="0" borderId="30" xfId="0" applyFont="1" applyBorder="1" applyAlignment="1">
      <alignment horizontal="left" vertical="center"/>
    </xf>
    <xf numFmtId="0" fontId="114" fillId="0" borderId="31" xfId="0" applyFont="1" applyBorder="1" applyAlignment="1">
      <alignment horizontal="left" vertical="center"/>
    </xf>
    <xf numFmtId="0" fontId="117" fillId="0" borderId="37"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40" fillId="29" borderId="29" xfId="0" applyFont="1" applyFill="1" applyBorder="1" applyAlignment="1">
      <alignment horizontal="center" vertical="center" textRotation="255"/>
    </xf>
    <xf numFmtId="0" fontId="40" fillId="29" borderId="11" xfId="0" applyFont="1" applyFill="1" applyBorder="1" applyAlignment="1">
      <alignment horizontal="center" vertical="center" textRotation="255"/>
    </xf>
    <xf numFmtId="0" fontId="40" fillId="29" borderId="12" xfId="0" applyFont="1" applyFill="1" applyBorder="1" applyAlignment="1">
      <alignment horizontal="center" vertical="center" textRotation="255"/>
    </xf>
    <xf numFmtId="0" fontId="42" fillId="29" borderId="29" xfId="0" applyFont="1" applyFill="1" applyBorder="1" applyAlignment="1">
      <alignment horizontal="left" vertical="center" wrapText="1"/>
    </xf>
    <xf numFmtId="0" fontId="42" fillId="29" borderId="11" xfId="0" applyFont="1" applyFill="1" applyBorder="1" applyAlignment="1">
      <alignment horizontal="left" vertical="center" wrapText="1"/>
    </xf>
    <xf numFmtId="0" fontId="42" fillId="29" borderId="12" xfId="0" applyFont="1" applyFill="1" applyBorder="1" applyAlignment="1">
      <alignment horizontal="left" vertical="center" wrapText="1"/>
    </xf>
    <xf numFmtId="0" fontId="42" fillId="31" borderId="29" xfId="0" applyFont="1" applyFill="1" applyBorder="1" applyAlignment="1">
      <alignment horizontal="center" vertical="center" shrinkToFit="1"/>
    </xf>
    <xf numFmtId="0" fontId="42" fillId="31" borderId="11" xfId="0" applyFont="1" applyFill="1" applyBorder="1" applyAlignment="1">
      <alignment horizontal="center" vertical="center" shrinkToFit="1"/>
    </xf>
    <xf numFmtId="0" fontId="116" fillId="30" borderId="31" xfId="28" applyFont="1" applyFill="1" applyBorder="1" applyAlignment="1" applyProtection="1">
      <alignment horizontal="left" vertical="center" wrapText="1" shrinkToFit="1"/>
    </xf>
    <xf numFmtId="0" fontId="116" fillId="30" borderId="32" xfId="28" applyFont="1" applyFill="1" applyBorder="1" applyAlignment="1" applyProtection="1">
      <alignment horizontal="left" vertical="center" wrapText="1" shrinkToFit="1"/>
    </xf>
    <xf numFmtId="0" fontId="40" fillId="30" borderId="29" xfId="0" applyFont="1" applyFill="1" applyBorder="1" applyAlignment="1">
      <alignment horizontal="center" vertical="center" textRotation="255" shrinkToFit="1"/>
    </xf>
    <xf numFmtId="0" fontId="40" fillId="30" borderId="11" xfId="0" applyFont="1" applyFill="1" applyBorder="1" applyAlignment="1">
      <alignment horizontal="center" vertical="center" textRotation="255" shrinkToFit="1"/>
    </xf>
    <xf numFmtId="0" fontId="40" fillId="30" borderId="12" xfId="0" applyFont="1" applyFill="1" applyBorder="1" applyAlignment="1">
      <alignment horizontal="center" vertical="center" textRotation="255" shrinkToFit="1"/>
    </xf>
    <xf numFmtId="0" fontId="40" fillId="29" borderId="10" xfId="0" applyFont="1" applyFill="1" applyBorder="1" applyAlignment="1">
      <alignment horizontal="center" vertical="center" textRotation="255"/>
    </xf>
    <xf numFmtId="0" fontId="40" fillId="30" borderId="29" xfId="0" applyFont="1" applyFill="1" applyBorder="1" applyAlignment="1">
      <alignment horizontal="center" vertical="center" textRotation="255"/>
    </xf>
    <xf numFmtId="0" fontId="40" fillId="30" borderId="11" xfId="0" applyFont="1" applyFill="1" applyBorder="1" applyAlignment="1">
      <alignment horizontal="center" vertical="center" textRotation="255"/>
    </xf>
    <xf numFmtId="0" fontId="40" fillId="30" borderId="12" xfId="0" applyFont="1" applyFill="1" applyBorder="1" applyAlignment="1">
      <alignment horizontal="center" vertical="center" textRotation="255"/>
    </xf>
    <xf numFmtId="0" fontId="40" fillId="30" borderId="36" xfId="0" applyFont="1" applyFill="1" applyBorder="1" applyAlignment="1">
      <alignment horizontal="center" vertical="center" textRotation="255"/>
    </xf>
    <xf numFmtId="0" fontId="40" fillId="30" borderId="38" xfId="0" applyFont="1" applyFill="1" applyBorder="1" applyAlignment="1">
      <alignment horizontal="center" vertical="center" textRotation="255"/>
    </xf>
    <xf numFmtId="0" fontId="40" fillId="30" borderId="39" xfId="0" applyFont="1" applyFill="1" applyBorder="1" applyAlignment="1">
      <alignment horizontal="center" vertical="center" textRotation="255"/>
    </xf>
    <xf numFmtId="0" fontId="40" fillId="30" borderId="13" xfId="0" applyFont="1" applyFill="1" applyBorder="1" applyAlignment="1">
      <alignment horizontal="center" vertical="center" textRotation="255"/>
    </xf>
    <xf numFmtId="0" fontId="40" fillId="30" borderId="74" xfId="0" applyFont="1" applyFill="1" applyBorder="1" applyAlignment="1">
      <alignment horizontal="center" vertical="center" textRotation="255"/>
    </xf>
    <xf numFmtId="0" fontId="40" fillId="30" borderId="58" xfId="0" applyFont="1" applyFill="1" applyBorder="1" applyAlignment="1">
      <alignment horizontal="center" vertical="center" textRotation="255"/>
    </xf>
    <xf numFmtId="0" fontId="40" fillId="31" borderId="29" xfId="0" applyFont="1" applyFill="1" applyBorder="1" applyAlignment="1">
      <alignment horizontal="center" vertical="center" textRotation="255"/>
    </xf>
    <xf numFmtId="0" fontId="40" fillId="31" borderId="11" xfId="0" applyFont="1" applyFill="1" applyBorder="1" applyAlignment="1">
      <alignment horizontal="center" vertical="center" textRotation="255"/>
    </xf>
    <xf numFmtId="0" fontId="40" fillId="31" borderId="12" xfId="0" applyFont="1" applyFill="1" applyBorder="1" applyAlignment="1">
      <alignment horizontal="center" vertical="center" textRotation="255"/>
    </xf>
    <xf numFmtId="0" fontId="42" fillId="31" borderId="29" xfId="0" applyFont="1" applyFill="1" applyBorder="1" applyAlignment="1">
      <alignment horizontal="left" vertical="center" wrapText="1"/>
    </xf>
    <xf numFmtId="0" fontId="42" fillId="31" borderId="11" xfId="0" applyFont="1" applyFill="1" applyBorder="1" applyAlignment="1">
      <alignment horizontal="left" vertical="center" wrapText="1"/>
    </xf>
    <xf numFmtId="0" fontId="42" fillId="31" borderId="12" xfId="0" applyFont="1" applyFill="1" applyBorder="1" applyAlignment="1">
      <alignment horizontal="left" vertical="center" wrapText="1"/>
    </xf>
    <xf numFmtId="0" fontId="40" fillId="31" borderId="29" xfId="0" applyFont="1" applyFill="1" applyBorder="1" applyAlignment="1">
      <alignment horizontal="center" vertical="center" textRotation="255" shrinkToFit="1"/>
    </xf>
    <xf numFmtId="0" fontId="40" fillId="31" borderId="11" xfId="0" applyFont="1" applyFill="1" applyBorder="1" applyAlignment="1">
      <alignment horizontal="center" vertical="center" textRotation="255" shrinkToFit="1"/>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0" fontId="4" fillId="0" borderId="72" xfId="0" applyFont="1" applyBorder="1" applyAlignment="1">
      <alignment horizontal="center" vertical="center"/>
    </xf>
    <xf numFmtId="0" fontId="86" fillId="27" borderId="143" xfId="65" applyFont="1" applyFill="1" applyBorder="1" applyAlignment="1">
      <alignment horizontal="left" vertical="center"/>
    </xf>
    <xf numFmtId="0" fontId="40" fillId="29" borderId="29" xfId="0" applyFont="1" applyFill="1" applyBorder="1" applyAlignment="1">
      <alignment horizontal="center" vertical="center" textRotation="255" shrinkToFit="1"/>
    </xf>
    <xf numFmtId="0" fontId="40" fillId="29" borderId="11" xfId="0" applyFont="1" applyFill="1" applyBorder="1" applyAlignment="1">
      <alignment horizontal="center" vertical="center" textRotation="255" shrinkToFit="1"/>
    </xf>
    <xf numFmtId="0" fontId="42" fillId="29" borderId="29" xfId="0" applyFont="1" applyFill="1" applyBorder="1" applyAlignment="1">
      <alignment horizontal="left" vertical="center" wrapText="1" shrinkToFit="1"/>
    </xf>
    <xf numFmtId="0" fontId="42" fillId="29" borderId="11" xfId="0" applyFont="1" applyFill="1" applyBorder="1" applyAlignment="1">
      <alignment horizontal="left" vertical="center" wrapText="1" shrinkToFit="1"/>
    </xf>
    <xf numFmtId="0" fontId="42" fillId="29" borderId="12" xfId="0" applyFont="1" applyFill="1" applyBorder="1" applyAlignment="1">
      <alignment horizontal="left" vertical="center" wrapText="1" shrinkToFit="1"/>
    </xf>
    <xf numFmtId="0" fontId="86" fillId="27" borderId="144" xfId="65" applyFont="1" applyFill="1" applyBorder="1" applyAlignment="1">
      <alignment horizontal="left" vertical="center" wrapText="1"/>
    </xf>
    <xf numFmtId="0" fontId="86" fillId="27" borderId="145" xfId="65" applyFont="1" applyFill="1" applyBorder="1" applyAlignment="1">
      <alignment horizontal="left" vertical="center" wrapText="1"/>
    </xf>
    <xf numFmtId="0" fontId="86" fillId="27" borderId="146" xfId="65" applyFont="1" applyFill="1" applyBorder="1" applyAlignment="1">
      <alignment horizontal="left" vertical="center" wrapText="1"/>
    </xf>
    <xf numFmtId="0" fontId="40" fillId="29" borderId="36" xfId="0" applyFont="1" applyFill="1" applyBorder="1" applyAlignment="1">
      <alignment horizontal="center" vertical="center" textRotation="255"/>
    </xf>
    <xf numFmtId="0" fontId="40" fillId="29" borderId="38" xfId="0" applyFont="1" applyFill="1" applyBorder="1" applyAlignment="1">
      <alignment horizontal="center"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80" fontId="4" fillId="27" borderId="0" xfId="65" applyNumberFormat="1" applyFont="1" applyFill="1" applyBorder="1" applyAlignment="1">
      <alignment horizontal="center" vertical="center"/>
    </xf>
    <xf numFmtId="0" fontId="42" fillId="0" borderId="29"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86" fillId="27" borderId="0" xfId="65" applyFont="1" applyFill="1" applyAlignment="1">
      <alignment horizontal="left" vertical="center"/>
    </xf>
    <xf numFmtId="0" fontId="40" fillId="31" borderId="37" xfId="0" applyFont="1" applyFill="1" applyBorder="1" applyAlignment="1">
      <alignment horizontal="left" vertical="center"/>
    </xf>
    <xf numFmtId="0" fontId="40" fillId="31" borderId="0" xfId="0" applyFont="1" applyFill="1" applyBorder="1" applyAlignment="1">
      <alignment horizontal="left" vertical="center"/>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6" xfId="0" applyFont="1" applyFill="1" applyBorder="1" applyAlignment="1">
      <alignment horizontal="center" vertical="center" textRotation="255"/>
    </xf>
    <xf numFmtId="0" fontId="40" fillId="31" borderId="38" xfId="0" applyFont="1" applyFill="1" applyBorder="1" applyAlignment="1">
      <alignment horizontal="center" vertical="center" textRotation="255"/>
    </xf>
    <xf numFmtId="0" fontId="40" fillId="31" borderId="39" xfId="0" applyFont="1" applyFill="1" applyBorder="1" applyAlignment="1">
      <alignment horizontal="center" vertical="center" textRotation="255"/>
    </xf>
    <xf numFmtId="0" fontId="40" fillId="31" borderId="13" xfId="0" applyFont="1" applyFill="1" applyBorder="1" applyAlignment="1">
      <alignment horizontal="center" vertical="center" textRotation="255"/>
    </xf>
    <xf numFmtId="0" fontId="40" fillId="31" borderId="74" xfId="0" applyFont="1" applyFill="1" applyBorder="1" applyAlignment="1">
      <alignment horizontal="center" vertical="center" textRotation="255"/>
    </xf>
    <xf numFmtId="0" fontId="40" fillId="31" borderId="58" xfId="0" applyFont="1" applyFill="1" applyBorder="1" applyAlignment="1">
      <alignment horizontal="center" vertical="center" textRotation="255"/>
    </xf>
    <xf numFmtId="0" fontId="129" fillId="0" borderId="29" xfId="0" applyFont="1" applyFill="1" applyBorder="1" applyAlignment="1">
      <alignment horizontal="center" vertical="center" wrapText="1" shrinkToFit="1"/>
    </xf>
    <xf numFmtId="0" fontId="129" fillId="0" borderId="11" xfId="0" applyFont="1" applyFill="1" applyBorder="1" applyAlignment="1">
      <alignment horizontal="center" vertical="center" wrapText="1" shrinkToFit="1"/>
    </xf>
    <xf numFmtId="0" fontId="129" fillId="0" borderId="12" xfId="0" applyFont="1" applyFill="1" applyBorder="1" applyAlignment="1">
      <alignment horizontal="center" vertical="center" wrapText="1" shrinkToFit="1"/>
    </xf>
    <xf numFmtId="0" fontId="40" fillId="30" borderId="30" xfId="0" applyFont="1" applyFill="1" applyBorder="1" applyAlignment="1">
      <alignment horizontal="center" vertical="center" textRotation="255"/>
    </xf>
    <xf numFmtId="0" fontId="40" fillId="30" borderId="32" xfId="0" applyFont="1" applyFill="1" applyBorder="1" applyAlignment="1">
      <alignment horizontal="center" vertical="center" textRotation="255"/>
    </xf>
    <xf numFmtId="0" fontId="26" fillId="0" borderId="55" xfId="0" applyFont="1" applyFill="1" applyBorder="1" applyAlignment="1">
      <alignment horizontal="left" vertical="center" wrapText="1"/>
    </xf>
    <xf numFmtId="0" fontId="5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47" fillId="0" borderId="90" xfId="0" applyFont="1" applyFill="1" applyBorder="1" applyAlignment="1">
      <alignment horizontal="center" vertical="center" shrinkToFit="1"/>
    </xf>
    <xf numFmtId="0" fontId="47" fillId="0" borderId="147" xfId="0" applyFont="1" applyFill="1" applyBorder="1" applyAlignment="1">
      <alignment horizontal="center" vertical="center" shrinkToFit="1"/>
    </xf>
    <xf numFmtId="0" fontId="47" fillId="0" borderId="89" xfId="0" applyFont="1" applyFill="1" applyBorder="1" applyAlignment="1">
      <alignment horizontal="center" vertical="center" shrinkToFit="1"/>
    </xf>
    <xf numFmtId="0" fontId="47" fillId="0" borderId="109"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0" xfId="0" applyFont="1" applyFill="1" applyBorder="1" applyAlignment="1">
      <alignment horizontal="left" vertical="center" indent="1" shrinkToFit="1"/>
    </xf>
    <xf numFmtId="0" fontId="3" fillId="0" borderId="21" xfId="0" applyFont="1" applyFill="1" applyBorder="1" applyAlignment="1">
      <alignment horizontal="left" vertical="center" indent="1"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148"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47" fillId="0" borderId="92" xfId="0" applyFont="1" applyFill="1" applyBorder="1" applyAlignment="1">
      <alignment horizontal="center" vertical="center" shrinkToFit="1"/>
    </xf>
    <xf numFmtId="0" fontId="11" fillId="0" borderId="93"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3" fillId="0" borderId="18" xfId="0" applyFont="1" applyFill="1" applyBorder="1" applyAlignment="1">
      <alignment vertical="center" shrinkToFit="1"/>
    </xf>
    <xf numFmtId="0" fontId="3" fillId="0" borderId="149" xfId="0" applyFont="1" applyFill="1" applyBorder="1" applyAlignment="1">
      <alignment vertical="center" shrinkToFit="1"/>
    </xf>
    <xf numFmtId="0" fontId="3" fillId="0" borderId="68" xfId="0" applyFont="1" applyFill="1" applyBorder="1" applyAlignment="1">
      <alignment vertical="center" shrinkToFit="1"/>
    </xf>
    <xf numFmtId="0" fontId="3" fillId="0" borderId="151" xfId="0" applyFont="1" applyFill="1" applyBorder="1" applyAlignment="1">
      <alignment vertical="center" shrinkToFit="1"/>
    </xf>
    <xf numFmtId="0" fontId="3" fillId="0" borderId="152" xfId="0" applyFont="1" applyFill="1" applyBorder="1" applyAlignment="1">
      <alignment horizontal="left" vertical="top" wrapText="1" indent="1" shrinkToFit="1"/>
    </xf>
    <xf numFmtId="0" fontId="3" fillId="0" borderId="153" xfId="0" applyFont="1" applyFill="1" applyBorder="1" applyAlignment="1">
      <alignment horizontal="left" vertical="top" indent="1" shrinkToFit="1"/>
    </xf>
    <xf numFmtId="0" fontId="3" fillId="0" borderId="154"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50"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50" xfId="0" applyFont="1" applyFill="1" applyBorder="1" applyAlignment="1">
      <alignment horizontal="center" vertical="center"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7"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49" xfId="0" applyFont="1" applyFill="1" applyBorder="1" applyAlignment="1">
      <alignment horizontal="distributed" vertical="center" wrapText="1" indent="3" shrinkToFit="1"/>
    </xf>
    <xf numFmtId="0" fontId="3" fillId="0" borderId="18" xfId="0" applyFont="1" applyFill="1" applyBorder="1" applyAlignment="1">
      <alignment horizontal="left" vertical="center" shrinkToFit="1"/>
    </xf>
    <xf numFmtId="0" fontId="3" fillId="0" borderId="149" xfId="0" applyFont="1" applyFill="1" applyBorder="1" applyAlignment="1">
      <alignment horizontal="left" vertical="center"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81" fillId="28" borderId="0" xfId="28" applyFill="1" applyBorder="1" applyAlignment="1" applyProtection="1">
      <alignment horizontal="center" vertical="center" wrapText="1"/>
    </xf>
    <xf numFmtId="0" fontId="11" fillId="0" borderId="0" xfId="0" applyFont="1" applyFill="1" applyBorder="1" applyAlignment="1">
      <alignment vertical="center"/>
    </xf>
    <xf numFmtId="0" fontId="3" fillId="0" borderId="15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0" xfId="0" applyFont="1" applyFill="1" applyBorder="1" applyAlignment="1">
      <alignment horizontal="distributed" vertical="center"/>
    </xf>
    <xf numFmtId="3" fontId="93" fillId="0" borderId="22" xfId="0" applyNumberFormat="1" applyFont="1" applyFill="1" applyBorder="1" applyAlignment="1">
      <alignment horizontal="center" vertical="center" shrinkToFit="1"/>
    </xf>
    <xf numFmtId="3" fontId="93" fillId="0" borderId="18" xfId="0" applyNumberFormat="1"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49"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0" xfId="58" applyFont="1" applyFill="1" applyAlignment="1">
      <alignment vertical="top" wrapText="1"/>
    </xf>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29" fillId="0" borderId="15" xfId="0" applyFont="1" applyFill="1" applyBorder="1" applyAlignment="1"/>
    <xf numFmtId="0" fontId="10" fillId="0" borderId="14" xfId="58" applyFont="1" applyFill="1" applyBorder="1" applyAlignment="1">
      <alignment vertical="center"/>
    </xf>
    <xf numFmtId="0" fontId="29" fillId="0" borderId="14" xfId="0" applyFont="1" applyFill="1" applyBorder="1" applyAlignment="1"/>
    <xf numFmtId="0" fontId="10" fillId="0" borderId="0" xfId="58" applyFont="1" applyFill="1" applyBorder="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6" fillId="0" borderId="0" xfId="58" applyFont="1" applyFill="1" applyAlignment="1"/>
    <xf numFmtId="0" fontId="10" fillId="0" borderId="0" xfId="58" applyFont="1" applyFill="1" applyAlignment="1">
      <alignment vertical="center"/>
    </xf>
    <xf numFmtId="0" fontId="49" fillId="0" borderId="0" xfId="58" applyFont="1" applyFill="1" applyAlignment="1">
      <alignment vertical="center"/>
    </xf>
    <xf numFmtId="0" fontId="10" fillId="0" borderId="0" xfId="58" applyFont="1" applyFill="1" applyAlignment="1">
      <alignment horizontal="center" vertical="center"/>
    </xf>
    <xf numFmtId="0" fontId="3" fillId="0" borderId="95" xfId="65" applyFill="1" applyBorder="1" applyAlignment="1">
      <alignment horizontal="left" vertical="center"/>
    </xf>
    <xf numFmtId="0" fontId="3" fillId="0" borderId="157"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29" xfId="65" applyFill="1" applyBorder="1" applyAlignment="1">
      <alignment horizontal="center" vertical="center"/>
    </xf>
    <xf numFmtId="0" fontId="3" fillId="0" borderId="12" xfId="65" applyFill="1" applyBorder="1" applyAlignment="1">
      <alignment horizontal="center"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0" fontId="81" fillId="28" borderId="21" xfId="28" applyFill="1" applyBorder="1" applyAlignment="1" applyProtection="1">
      <alignment horizontal="center" vertical="center" wrapText="1"/>
    </xf>
    <xf numFmtId="0" fontId="3" fillId="0" borderId="95" xfId="65" applyFill="1" applyBorder="1" applyAlignment="1">
      <alignment horizontal="center" vertical="center"/>
    </xf>
    <xf numFmtId="0" fontId="0" fillId="0" borderId="157" xfId="0" applyFill="1" applyBorder="1" applyAlignment="1">
      <alignment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154" fillId="32" borderId="31" xfId="0" applyFont="1" applyFill="1" applyBorder="1" applyAlignment="1">
      <alignment horizontal="left" vertical="center"/>
    </xf>
    <xf numFmtId="0" fontId="154" fillId="32" borderId="32" xfId="0" applyFont="1" applyFill="1" applyBorder="1" applyAlignment="1">
      <alignment horizontal="left" vertical="center"/>
    </xf>
    <xf numFmtId="0" fontId="154" fillId="32" borderId="280" xfId="0" applyFont="1" applyFill="1" applyBorder="1" applyAlignment="1">
      <alignment horizontal="left" vertical="center" wrapText="1"/>
    </xf>
    <xf numFmtId="0" fontId="154" fillId="32" borderId="281" xfId="0" applyFont="1" applyFill="1" applyBorder="1" applyAlignment="1">
      <alignment horizontal="left" vertical="center" wrapText="1"/>
    </xf>
    <xf numFmtId="0" fontId="154" fillId="32" borderId="282" xfId="0" applyFont="1" applyFill="1" applyBorder="1" applyAlignment="1">
      <alignment horizontal="left" vertical="center" wrapText="1"/>
    </xf>
    <xf numFmtId="0" fontId="154" fillId="32" borderId="31" xfId="0" applyFont="1" applyFill="1" applyBorder="1" applyAlignment="1">
      <alignment horizontal="left" vertical="center" shrinkToFit="1"/>
    </xf>
    <xf numFmtId="0" fontId="154" fillId="32" borderId="32" xfId="0" applyFont="1" applyFill="1" applyBorder="1" applyAlignment="1">
      <alignment horizontal="left" vertical="center" shrinkToFit="1"/>
    </xf>
    <xf numFmtId="0" fontId="154" fillId="32" borderId="278" xfId="0" applyFont="1" applyFill="1" applyBorder="1" applyAlignment="1">
      <alignment horizontal="left" vertical="center" shrinkToFit="1"/>
    </xf>
    <xf numFmtId="0" fontId="154" fillId="32" borderId="279" xfId="0" applyFont="1" applyFill="1" applyBorder="1" applyAlignment="1">
      <alignment horizontal="left" vertical="center" shrinkToFit="1"/>
    </xf>
    <xf numFmtId="179" fontId="159" fillId="32" borderId="30" xfId="0" applyNumberFormat="1" applyFont="1" applyFill="1" applyBorder="1" applyAlignment="1">
      <alignment horizontal="right" vertical="center"/>
    </xf>
    <xf numFmtId="179" fontId="159" fillId="32" borderId="31" xfId="0" applyNumberFormat="1" applyFont="1" applyFill="1" applyBorder="1" applyAlignment="1">
      <alignment horizontal="right" vertical="center"/>
    </xf>
    <xf numFmtId="179" fontId="159" fillId="32" borderId="277" xfId="0" applyNumberFormat="1" applyFont="1" applyFill="1" applyBorder="1" applyAlignment="1">
      <alignment horizontal="right" vertical="center"/>
    </xf>
    <xf numFmtId="179" fontId="159" fillId="32" borderId="278" xfId="0" applyNumberFormat="1" applyFont="1" applyFill="1" applyBorder="1" applyAlignment="1">
      <alignment horizontal="right" vertical="center"/>
    </xf>
    <xf numFmtId="0" fontId="154" fillId="32" borderId="278" xfId="0" applyFont="1" applyFill="1" applyBorder="1" applyAlignment="1">
      <alignment horizontal="left" vertical="center"/>
    </xf>
    <xf numFmtId="0" fontId="154" fillId="32" borderId="279" xfId="0" applyFont="1" applyFill="1" applyBorder="1" applyAlignment="1">
      <alignment horizontal="left" vertical="center"/>
    </xf>
    <xf numFmtId="0" fontId="159" fillId="32" borderId="74" xfId="0" applyFont="1" applyFill="1" applyBorder="1" applyAlignment="1">
      <alignment horizontal="center" vertical="center"/>
    </xf>
    <xf numFmtId="0" fontId="159" fillId="32" borderId="72" xfId="0" applyFont="1" applyFill="1" applyBorder="1" applyAlignment="1">
      <alignment horizontal="center" vertical="center"/>
    </xf>
    <xf numFmtId="0" fontId="154" fillId="32" borderId="72" xfId="0" applyFont="1" applyFill="1" applyBorder="1" applyAlignment="1">
      <alignment horizontal="left" vertical="center"/>
    </xf>
    <xf numFmtId="0" fontId="154" fillId="32" borderId="58" xfId="0" applyFont="1" applyFill="1" applyBorder="1" applyAlignment="1">
      <alignment horizontal="left" vertical="center"/>
    </xf>
    <xf numFmtId="0" fontId="158" fillId="32" borderId="0" xfId="0" applyFont="1" applyFill="1" applyAlignment="1">
      <alignment horizontal="distributed" vertical="distributed"/>
    </xf>
    <xf numFmtId="0" fontId="154" fillId="32" borderId="30" xfId="0" applyFont="1" applyFill="1" applyBorder="1" applyAlignment="1">
      <alignment horizontal="center" vertical="center"/>
    </xf>
    <xf numFmtId="0" fontId="154" fillId="32" borderId="31" xfId="0" applyFont="1" applyFill="1" applyBorder="1" applyAlignment="1">
      <alignment horizontal="center" vertical="center"/>
    </xf>
    <xf numFmtId="0" fontId="154" fillId="32" borderId="32" xfId="0" applyFont="1" applyFill="1" applyBorder="1" applyAlignment="1">
      <alignment horizontal="center" vertical="center"/>
    </xf>
    <xf numFmtId="0" fontId="158" fillId="32" borderId="0" xfId="0" applyFont="1" applyFill="1" applyAlignment="1">
      <alignment horizontal="left" vertical="center"/>
    </xf>
    <xf numFmtId="0" fontId="154" fillId="32" borderId="0" xfId="0" applyFont="1" applyFill="1" applyAlignment="1">
      <alignment horizontal="right" vertical="center"/>
    </xf>
    <xf numFmtId="0" fontId="157" fillId="32" borderId="0" xfId="0" applyFont="1" applyFill="1" applyAlignment="1">
      <alignment horizontal="left" vertical="center"/>
    </xf>
    <xf numFmtId="0" fontId="81" fillId="35" borderId="0" xfId="28" applyFill="1" applyBorder="1" applyAlignment="1" applyProtection="1">
      <alignment horizontal="center" vertical="center" wrapText="1"/>
    </xf>
    <xf numFmtId="0" fontId="155" fillId="32" borderId="0" xfId="0" applyFont="1" applyFill="1" applyAlignment="1">
      <alignment horizontal="center" vertical="top"/>
    </xf>
    <xf numFmtId="0" fontId="156" fillId="32" borderId="0" xfId="0" applyFont="1" applyFill="1" applyAlignment="1">
      <alignment horizontal="center" vertical="top"/>
    </xf>
    <xf numFmtId="0" fontId="157" fillId="32" borderId="0" xfId="0" applyFont="1" applyFill="1" applyAlignment="1">
      <alignment horizontal="left" vertical="top"/>
    </xf>
    <xf numFmtId="58" fontId="157" fillId="32" borderId="0" xfId="0" applyNumberFormat="1" applyFont="1" applyFill="1" applyAlignment="1">
      <alignment horizontal="left" vertical="top"/>
    </xf>
    <xf numFmtId="58" fontId="157" fillId="32" borderId="0" xfId="0" applyNumberFormat="1" applyFont="1" applyFill="1" applyAlignment="1">
      <alignment horizontal="left" vertical="center"/>
    </xf>
    <xf numFmtId="0" fontId="157" fillId="32" borderId="0" xfId="0" applyFont="1" applyFill="1" applyAlignment="1">
      <alignment horizontal="right" vertical="center"/>
    </xf>
    <xf numFmtId="180" fontId="158" fillId="32" borderId="0" xfId="0" applyNumberFormat="1" applyFont="1" applyFill="1" applyAlignment="1">
      <alignment horizontal="left" vertical="center"/>
    </xf>
    <xf numFmtId="0" fontId="14" fillId="32" borderId="0" xfId="58" applyFont="1" applyFill="1" applyAlignment="1">
      <alignment horizontal="left" vertical="center"/>
    </xf>
    <xf numFmtId="0" fontId="11" fillId="0" borderId="30" xfId="59" quotePrefix="1" applyFont="1" applyFill="1" applyBorder="1" applyAlignment="1">
      <alignment horizontal="center" vertical="center"/>
    </xf>
    <xf numFmtId="0" fontId="11" fillId="0" borderId="32" xfId="59" quotePrefix="1" applyFont="1" applyFill="1" applyBorder="1" applyAlignment="1">
      <alignment horizontal="center" vertical="center"/>
    </xf>
    <xf numFmtId="0" fontId="11" fillId="0" borderId="39" xfId="59" applyFont="1" applyFill="1" applyBorder="1" applyAlignment="1">
      <alignment vertical="center"/>
    </xf>
    <xf numFmtId="0" fontId="11" fillId="0" borderId="74" xfId="59" applyFont="1" applyFill="1" applyBorder="1" applyAlignment="1">
      <alignment vertical="center"/>
    </xf>
    <xf numFmtId="0" fontId="11" fillId="0" borderId="38" xfId="59" quotePrefix="1" applyFont="1" applyFill="1" applyBorder="1" applyAlignment="1">
      <alignment horizontal="left" vertical="center"/>
    </xf>
    <xf numFmtId="0" fontId="11" fillId="0" borderId="13" xfId="59" applyFont="1" applyFill="1" applyBorder="1" applyAlignment="1">
      <alignment vertical="center"/>
    </xf>
    <xf numFmtId="38" fontId="22" fillId="0" borderId="26" xfId="34" applyFont="1" applyFill="1" applyBorder="1" applyAlignment="1">
      <alignment horizontal="right" vertical="center" indent="1"/>
    </xf>
    <xf numFmtId="38" fontId="22" fillId="0" borderId="28" xfId="34" applyFont="1" applyFill="1" applyBorder="1" applyAlignment="1">
      <alignment horizontal="right" vertical="center" indent="1"/>
    </xf>
    <xf numFmtId="38" fontId="22" fillId="0" borderId="102" xfId="34" applyFont="1" applyFill="1" applyBorder="1" applyAlignment="1">
      <alignment horizontal="right" vertical="center" indent="1"/>
    </xf>
    <xf numFmtId="38" fontId="22" fillId="0" borderId="57" xfId="34" applyFont="1" applyFill="1" applyBorder="1" applyAlignment="1">
      <alignment horizontal="right" vertical="center" indent="1"/>
    </xf>
    <xf numFmtId="0" fontId="11" fillId="0" borderId="0" xfId="59" applyFont="1" applyFill="1" applyBorder="1" applyAlignment="1">
      <alignment vertical="top"/>
    </xf>
    <xf numFmtId="38" fontId="5" fillId="0" borderId="0" xfId="34" applyFont="1" applyFill="1" applyAlignment="1">
      <alignment horizontal="right" vertical="center" indent="1"/>
    </xf>
    <xf numFmtId="0" fontId="11" fillId="0" borderId="39" xfId="59" applyFont="1" applyFill="1" applyBorder="1" applyAlignment="1">
      <alignment horizontal="center" vertical="center"/>
    </xf>
    <xf numFmtId="0" fontId="11" fillId="27" borderId="0" xfId="59" quotePrefix="1" applyFont="1" applyFill="1" applyBorder="1" applyAlignment="1">
      <alignment horizontal="center" vertical="center"/>
    </xf>
    <xf numFmtId="0" fontId="11" fillId="0" borderId="0" xfId="59" applyFont="1" applyFill="1" applyBorder="1" applyAlignment="1">
      <alignment horizontal="center" vertical="center"/>
    </xf>
    <xf numFmtId="0" fontId="11" fillId="0" borderId="0" xfId="59" applyFont="1" applyFill="1" applyBorder="1" applyAlignment="1">
      <alignment vertical="center"/>
    </xf>
    <xf numFmtId="0" fontId="5" fillId="0" borderId="0" xfId="0" applyFont="1" applyFill="1" applyAlignment="1">
      <alignment vertical="center"/>
    </xf>
    <xf numFmtId="38" fontId="11" fillId="0" borderId="0" xfId="34"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0" fontId="5" fillId="0" borderId="0" xfId="59" applyFont="1" applyFill="1" applyBorder="1" applyAlignment="1">
      <alignment vertical="center"/>
    </xf>
    <xf numFmtId="9" fontId="10" fillId="0" borderId="0" xfId="59" applyNumberFormat="1" applyFont="1" applyFill="1" applyAlignment="1">
      <alignment horizontal="center" vertical="top"/>
    </xf>
    <xf numFmtId="0" fontId="11" fillId="27" borderId="0" xfId="59" applyFont="1" applyFill="1" applyBorder="1" applyAlignment="1">
      <alignment vertical="center"/>
    </xf>
    <xf numFmtId="0" fontId="11" fillId="27" borderId="0" xfId="59" quotePrefix="1" applyFont="1" applyFill="1" applyBorder="1" applyAlignment="1">
      <alignment horizontal="left" vertical="center"/>
    </xf>
    <xf numFmtId="0" fontId="10" fillId="0" borderId="14" xfId="59" applyFont="1" applyFill="1" applyBorder="1" applyAlignment="1">
      <alignment horizontal="left" vertical="center"/>
    </xf>
    <xf numFmtId="0" fontId="10" fillId="0" borderId="0" xfId="59" applyFont="1" applyFill="1">
      <alignment vertical="center"/>
    </xf>
    <xf numFmtId="0" fontId="11" fillId="0" borderId="0" xfId="59" applyFont="1" applyFill="1" applyAlignment="1">
      <alignment horizontal="center" vertical="center"/>
    </xf>
    <xf numFmtId="0" fontId="29" fillId="0" borderId="0" xfId="0" applyFont="1" applyFill="1" applyAlignment="1">
      <alignment vertical="center"/>
    </xf>
    <xf numFmtId="0" fontId="47" fillId="0" borderId="37" xfId="59" applyFont="1" applyFill="1" applyBorder="1" applyAlignment="1">
      <alignment horizontal="left" vertical="top" wrapText="1" indent="1"/>
    </xf>
    <xf numFmtId="0" fontId="11" fillId="0" borderId="37" xfId="59" applyFont="1" applyFill="1" applyBorder="1" applyAlignment="1">
      <alignment horizontal="left" vertical="top" indent="1"/>
    </xf>
    <xf numFmtId="0" fontId="11" fillId="0" borderId="0" xfId="59" applyFont="1" applyFill="1">
      <alignment vertical="center"/>
    </xf>
    <xf numFmtId="0" fontId="11" fillId="0" borderId="31" xfId="59" quotePrefix="1" applyFont="1" applyFill="1" applyBorder="1" applyAlignment="1">
      <alignment horizontal="center" vertical="center"/>
    </xf>
    <xf numFmtId="0" fontId="10" fillId="0" borderId="0" xfId="59" applyFont="1" applyFill="1" applyBorder="1" applyAlignment="1">
      <alignment vertical="center" shrinkToFit="1"/>
    </xf>
    <xf numFmtId="0" fontId="0" fillId="0" borderId="0" xfId="0" applyFill="1" applyAlignment="1">
      <alignment vertical="center" shrinkToFit="1"/>
    </xf>
    <xf numFmtId="0" fontId="47" fillId="0" borderId="36" xfId="59" applyFont="1" applyFill="1" applyBorder="1" applyAlignment="1">
      <alignment vertical="top" wrapText="1"/>
    </xf>
    <xf numFmtId="0" fontId="0" fillId="0" borderId="37" xfId="0" applyFill="1" applyBorder="1" applyAlignment="1">
      <alignment vertical="top"/>
    </xf>
    <xf numFmtId="0" fontId="0" fillId="0" borderId="38" xfId="0" applyFill="1" applyBorder="1" applyAlignment="1">
      <alignment vertical="top"/>
    </xf>
    <xf numFmtId="0" fontId="0" fillId="0" borderId="39" xfId="0" applyFill="1" applyBorder="1" applyAlignment="1">
      <alignment vertical="top"/>
    </xf>
    <xf numFmtId="0" fontId="0" fillId="0" borderId="0" xfId="0" applyFill="1" applyAlignment="1">
      <alignment vertical="top"/>
    </xf>
    <xf numFmtId="0" fontId="0" fillId="0" borderId="13" xfId="0" applyFill="1" applyBorder="1" applyAlignment="1">
      <alignment vertical="top"/>
    </xf>
    <xf numFmtId="0" fontId="5" fillId="0" borderId="0" xfId="0" applyFont="1" applyFill="1" applyAlignment="1">
      <alignment horizontal="center" vertical="top"/>
    </xf>
    <xf numFmtId="0" fontId="5" fillId="0" borderId="13" xfId="0" applyFont="1" applyFill="1" applyBorder="1" applyAlignment="1">
      <alignment horizontal="center" vertical="top"/>
    </xf>
    <xf numFmtId="0" fontId="5" fillId="0" borderId="39" xfId="0" applyFont="1" applyFill="1" applyBorder="1" applyAlignment="1">
      <alignment horizontal="center" vertical="center"/>
    </xf>
    <xf numFmtId="0" fontId="49" fillId="0" borderId="0" xfId="59" applyFont="1" applyFill="1" applyAlignment="1">
      <alignment horizontal="center" vertical="center"/>
    </xf>
    <xf numFmtId="0" fontId="11" fillId="0" borderId="0" xfId="59" applyNumberFormat="1" applyFont="1" applyFill="1" applyAlignment="1">
      <alignment vertical="center" shrinkToFit="1"/>
    </xf>
    <xf numFmtId="58" fontId="11" fillId="0" borderId="0" xfId="59" applyNumberFormat="1" applyFont="1" applyFill="1" applyAlignment="1">
      <alignment vertical="center" wrapText="1"/>
    </xf>
    <xf numFmtId="0" fontId="11" fillId="0" borderId="0" xfId="59" applyNumberFormat="1" applyFont="1" applyFill="1" applyAlignment="1">
      <alignment vertical="center" wrapText="1"/>
    </xf>
    <xf numFmtId="58" fontId="15" fillId="0" borderId="0" xfId="63" applyNumberFormat="1" applyFont="1" applyFill="1" applyBorder="1" applyAlignment="1">
      <alignment vertical="center"/>
    </xf>
    <xf numFmtId="58" fontId="15" fillId="0" borderId="37" xfId="63" applyNumberFormat="1" applyFont="1" applyFill="1" applyBorder="1" applyAlignment="1">
      <alignment vertical="center"/>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38"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4" fillId="0" borderId="36" xfId="63" applyFont="1" applyFill="1" applyBorder="1" applyAlignment="1">
      <alignment horizontal="center" vertical="center" wrapText="1"/>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NumberFormat="1" applyFont="1" applyFill="1" applyBorder="1" applyAlignment="1">
      <alignment horizontal="center" vertical="center"/>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5" fillId="0" borderId="0" xfId="63" applyNumberFormat="1" applyFont="1" applyFill="1" applyBorder="1" applyAlignment="1">
      <alignment vertical="center"/>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37" xfId="63" applyFont="1" applyFill="1" applyBorder="1" applyAlignment="1">
      <alignment horizontal="left" vertical="center" wrapText="1"/>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15" fillId="0" borderId="128" xfId="63" applyNumberFormat="1" applyFont="1" applyFill="1" applyBorder="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distributed" textRotation="255" indent="2"/>
    </xf>
    <xf numFmtId="0" fontId="40" fillId="26" borderId="118" xfId="0" applyFont="1" applyFill="1" applyBorder="1" applyAlignment="1">
      <alignment horizontal="center" vertical="center"/>
    </xf>
    <xf numFmtId="0" fontId="40" fillId="26" borderId="158" xfId="0" applyFont="1" applyFill="1" applyBorder="1" applyAlignment="1">
      <alignment horizontal="center" vertical="center"/>
    </xf>
    <xf numFmtId="0" fontId="40" fillId="26" borderId="68" xfId="0" applyFont="1" applyFill="1" applyBorder="1" applyAlignment="1">
      <alignment horizontal="center" vertical="center"/>
    </xf>
    <xf numFmtId="0" fontId="40" fillId="26" borderId="159" xfId="0" applyFont="1" applyFill="1" applyBorder="1" applyAlignment="1">
      <alignment horizontal="distributed" vertical="center"/>
    </xf>
    <xf numFmtId="0" fontId="40" fillId="26" borderId="118" xfId="0" applyFont="1" applyFill="1" applyBorder="1" applyAlignment="1">
      <alignment horizontal="distributed" vertical="center"/>
    </xf>
    <xf numFmtId="0" fontId="40" fillId="26" borderId="64" xfId="0" applyFont="1" applyFill="1" applyBorder="1" applyAlignment="1">
      <alignment horizontal="left" vertical="center"/>
    </xf>
    <xf numFmtId="0" fontId="40" fillId="26" borderId="110" xfId="0" applyFont="1" applyFill="1" applyBorder="1" applyAlignment="1">
      <alignment horizontal="left" vertical="center"/>
    </xf>
    <xf numFmtId="0" fontId="40" fillId="26" borderId="115"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40" fillId="26" borderId="65" xfId="0" applyFont="1" applyFill="1" applyBorder="1" applyAlignment="1">
      <alignment horizontal="left" vertical="center"/>
    </xf>
    <xf numFmtId="0" fontId="40" fillId="26" borderId="106" xfId="0" applyFont="1" applyFill="1" applyBorder="1" applyAlignment="1">
      <alignment horizontal="center" vertical="center" wrapText="1"/>
    </xf>
    <xf numFmtId="0" fontId="40" fillId="26" borderId="106" xfId="0" applyFont="1" applyFill="1" applyBorder="1" applyAlignment="1">
      <alignment horizontal="center" vertical="center"/>
    </xf>
    <xf numFmtId="0" fontId="40" fillId="26" borderId="159" xfId="0" applyFont="1" applyFill="1" applyBorder="1" applyAlignment="1">
      <alignment horizontal="center" vertical="center"/>
    </xf>
    <xf numFmtId="0" fontId="40" fillId="26" borderId="105" xfId="0" applyFont="1" applyFill="1" applyBorder="1" applyAlignment="1">
      <alignment horizontal="center" vertical="center"/>
    </xf>
    <xf numFmtId="0" fontId="40" fillId="26" borderId="106" xfId="0" applyFont="1" applyFill="1" applyBorder="1" applyAlignment="1">
      <alignment horizontal="distributed" vertical="center"/>
    </xf>
    <xf numFmtId="0" fontId="40" fillId="26" borderId="68" xfId="0" applyFont="1" applyFill="1" applyBorder="1" applyAlignment="1">
      <alignment horizontal="distributed" vertical="center"/>
    </xf>
    <xf numFmtId="0" fontId="40" fillId="26" borderId="68" xfId="0" applyFont="1" applyFill="1" applyBorder="1" applyAlignment="1">
      <alignment horizontal="left" vertical="center"/>
    </xf>
    <xf numFmtId="0" fontId="40" fillId="26" borderId="22" xfId="0" applyFont="1" applyFill="1" applyBorder="1" applyAlignment="1">
      <alignment horizontal="left" vertical="center"/>
    </xf>
    <xf numFmtId="0" fontId="4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40" fillId="26" borderId="18" xfId="0" applyFont="1" applyFill="1" applyBorder="1" applyAlignment="1">
      <alignment horizontal="left" vertical="center"/>
    </xf>
    <xf numFmtId="0" fontId="40" fillId="26" borderId="42" xfId="0" applyFont="1" applyFill="1" applyBorder="1" applyAlignment="1">
      <alignment horizontal="left" vertical="center"/>
    </xf>
    <xf numFmtId="0" fontId="40" fillId="26" borderId="71" xfId="0" applyFont="1" applyFill="1" applyBorder="1" applyAlignment="1">
      <alignment horizontal="center" vertical="center"/>
    </xf>
    <xf numFmtId="0" fontId="40" fillId="26" borderId="160" xfId="0" applyFont="1" applyFill="1" applyBorder="1" applyAlignment="1">
      <alignment horizontal="center" vertical="center"/>
    </xf>
    <xf numFmtId="0" fontId="40" fillId="26" borderId="107" xfId="0" applyFont="1" applyFill="1" applyBorder="1" applyAlignment="1">
      <alignment horizontal="distributed" vertical="center"/>
    </xf>
    <xf numFmtId="0" fontId="40" fillId="26" borderId="71" xfId="0" applyFont="1" applyFill="1" applyBorder="1" applyAlignment="1">
      <alignment horizontal="distributed" vertical="center"/>
    </xf>
    <xf numFmtId="0" fontId="4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40" fillId="26" borderId="98" xfId="0" applyNumberFormat="1" applyFont="1" applyFill="1" applyBorder="1" applyAlignment="1">
      <alignment horizontal="center" vertical="center"/>
    </xf>
    <xf numFmtId="180" fontId="40" fillId="26" borderId="48" xfId="0" applyNumberFormat="1" applyFont="1" applyFill="1" applyBorder="1" applyAlignment="1">
      <alignment horizontal="center" vertical="center"/>
    </xf>
    <xf numFmtId="0" fontId="40" fillId="26" borderId="48" xfId="0" applyFont="1" applyFill="1" applyBorder="1" applyAlignment="1">
      <alignment horizontal="center" vertical="center"/>
    </xf>
    <xf numFmtId="0" fontId="40" fillId="26" borderId="50" xfId="0" applyFont="1" applyFill="1" applyBorder="1" applyAlignment="1">
      <alignment horizontal="center" vertical="center"/>
    </xf>
    <xf numFmtId="0" fontId="40" fillId="26" borderId="68" xfId="0" applyNumberFormat="1" applyFont="1" applyFill="1" applyBorder="1" applyAlignment="1">
      <alignment horizontal="left" vertical="center"/>
    </xf>
    <xf numFmtId="0" fontId="40" fillId="26" borderId="22" xfId="0" applyNumberFormat="1" applyFont="1" applyFill="1" applyBorder="1" applyAlignment="1">
      <alignment horizontal="left" vertical="center"/>
    </xf>
    <xf numFmtId="0" fontId="4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40" fillId="26" borderId="107" xfId="0" applyFont="1" applyFill="1" applyBorder="1" applyAlignment="1">
      <alignment horizontal="center" vertical="center"/>
    </xf>
    <xf numFmtId="0" fontId="40" fillId="26" borderId="161" xfId="0" applyFont="1" applyFill="1" applyBorder="1" applyAlignment="1">
      <alignment horizontal="distributed" vertical="center"/>
    </xf>
    <xf numFmtId="0" fontId="40" fillId="26" borderId="162" xfId="0" applyFont="1" applyFill="1" applyBorder="1" applyAlignment="1">
      <alignment horizontal="distributed" vertical="center"/>
    </xf>
    <xf numFmtId="0" fontId="40" fillId="26" borderId="163"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40" fillId="26" borderId="36" xfId="0" applyFont="1" applyFill="1" applyBorder="1" applyAlignment="1">
      <alignment horizontal="center" vertical="center"/>
    </xf>
    <xf numFmtId="0" fontId="40" fillId="26" borderId="37" xfId="0" applyFont="1" applyFill="1" applyBorder="1" applyAlignment="1">
      <alignment horizontal="center" vertical="center"/>
    </xf>
    <xf numFmtId="0" fontId="0" fillId="26" borderId="38" xfId="0" applyFill="1" applyBorder="1" applyAlignment="1">
      <alignment horizontal="center" vertical="center"/>
    </xf>
    <xf numFmtId="0" fontId="40" fillId="26" borderId="44" xfId="0" applyFont="1" applyFill="1" applyBorder="1" applyAlignment="1">
      <alignment horizontal="center" vertical="center"/>
    </xf>
    <xf numFmtId="0" fontId="40" fillId="26" borderId="17" xfId="0" applyFont="1" applyFill="1" applyBorder="1" applyAlignment="1">
      <alignment horizontal="center" vertical="center"/>
    </xf>
    <xf numFmtId="0" fontId="0" fillId="26" borderId="45" xfId="0" applyFill="1" applyBorder="1" applyAlignment="1">
      <alignment horizontal="center" vertical="center"/>
    </xf>
    <xf numFmtId="0" fontId="40" fillId="26" borderId="159" xfId="0" applyFont="1" applyFill="1" applyBorder="1" applyAlignment="1">
      <alignment horizontal="center" vertical="center" shrinkToFit="1"/>
    </xf>
    <xf numFmtId="0" fontId="40" fillId="26" borderId="65" xfId="0" applyFont="1" applyFill="1" applyBorder="1" applyAlignment="1">
      <alignment horizontal="center" vertical="center" shrinkToFit="1"/>
    </xf>
    <xf numFmtId="0" fontId="40" fillId="26" borderId="158" xfId="0" applyFont="1" applyFill="1" applyBorder="1" applyAlignment="1">
      <alignment horizontal="center" vertical="center" shrinkToFit="1"/>
    </xf>
    <xf numFmtId="0" fontId="40" fillId="26" borderId="60" xfId="0" applyFont="1" applyFill="1" applyBorder="1" applyAlignment="1">
      <alignment horizontal="center" vertical="center"/>
    </xf>
    <xf numFmtId="0" fontId="40" fillId="26" borderId="67" xfId="0" applyFont="1" applyFill="1" applyBorder="1" applyAlignment="1">
      <alignment horizontal="center" vertical="center"/>
    </xf>
    <xf numFmtId="0" fontId="40" fillId="26" borderId="84" xfId="0" applyFont="1" applyFill="1" applyBorder="1" applyAlignment="1">
      <alignment horizontal="center" vertical="center"/>
    </xf>
    <xf numFmtId="0" fontId="40" fillId="26" borderId="22" xfId="0" applyFont="1" applyFill="1" applyBorder="1" applyAlignment="1">
      <alignment horizontal="center" vertical="center"/>
    </xf>
    <xf numFmtId="0" fontId="0" fillId="26" borderId="42" xfId="0" applyFill="1" applyBorder="1" applyAlignment="1">
      <alignment horizontal="center" vertical="center"/>
    </xf>
    <xf numFmtId="0" fontId="40" fillId="26" borderId="18" xfId="0" applyFont="1" applyFill="1" applyBorder="1" applyAlignment="1">
      <alignment horizontal="center" vertical="center"/>
    </xf>
    <xf numFmtId="0" fontId="40" fillId="26" borderId="35" xfId="0" applyFont="1" applyFill="1" applyBorder="1" applyAlignment="1">
      <alignment horizontal="center" vertical="center"/>
    </xf>
    <xf numFmtId="0" fontId="0" fillId="26" borderId="42" xfId="0" applyFill="1" applyBorder="1" applyAlignment="1">
      <alignment vertical="center"/>
    </xf>
    <xf numFmtId="0" fontId="40" fillId="26" borderId="22" xfId="0" applyFont="1" applyFill="1" applyBorder="1" applyAlignment="1">
      <alignment vertical="center"/>
    </xf>
    <xf numFmtId="0" fontId="40" fillId="26" borderId="105" xfId="0" applyFont="1" applyFill="1" applyBorder="1" applyAlignment="1">
      <alignment horizontal="left" vertical="center"/>
    </xf>
    <xf numFmtId="0" fontId="40" fillId="26" borderId="22" xfId="0" applyFont="1" applyFill="1" applyBorder="1" applyAlignment="1">
      <alignment horizontal="center"/>
    </xf>
    <xf numFmtId="0" fontId="40" fillId="26" borderId="18" xfId="0" applyFont="1" applyFill="1" applyBorder="1" applyAlignment="1">
      <alignment horizontal="center"/>
    </xf>
    <xf numFmtId="0" fontId="40" fillId="26" borderId="35" xfId="0" applyFont="1" applyFill="1" applyBorder="1" applyAlignment="1">
      <alignment horizontal="center"/>
    </xf>
    <xf numFmtId="0" fontId="40" fillId="26" borderId="98" xfId="0" applyFont="1" applyFill="1" applyBorder="1" applyAlignment="1">
      <alignment horizontal="left" vertical="center"/>
    </xf>
    <xf numFmtId="0" fontId="40" fillId="26" borderId="48" xfId="0" applyFont="1" applyFill="1" applyBorder="1" applyAlignment="1">
      <alignment horizontal="left" vertical="center"/>
    </xf>
    <xf numFmtId="0" fontId="0" fillId="26" borderId="50" xfId="0" applyFill="1" applyBorder="1" applyAlignment="1">
      <alignment vertical="center"/>
    </xf>
    <xf numFmtId="0" fontId="40" fillId="26" borderId="98" xfId="0" applyFont="1" applyFill="1" applyBorder="1" applyAlignment="1">
      <alignment vertical="center"/>
    </xf>
    <xf numFmtId="0" fontId="40" fillId="26" borderId="71" xfId="0" applyFont="1" applyFill="1" applyBorder="1" applyAlignment="1">
      <alignment horizontal="left" vertical="center"/>
    </xf>
    <xf numFmtId="0" fontId="40" fillId="26" borderId="160" xfId="0" applyFont="1" applyFill="1" applyBorder="1" applyAlignment="1">
      <alignment horizontal="left" vertical="center"/>
    </xf>
    <xf numFmtId="0" fontId="40" fillId="26" borderId="98" xfId="0" applyFont="1" applyFill="1" applyBorder="1" applyAlignment="1">
      <alignment horizontal="center"/>
    </xf>
    <xf numFmtId="0" fontId="40" fillId="26" borderId="48" xfId="0" applyFont="1" applyFill="1" applyBorder="1" applyAlignment="1">
      <alignment horizontal="center"/>
    </xf>
    <xf numFmtId="0" fontId="40" fillId="26" borderId="49" xfId="0" applyFont="1" applyFill="1" applyBorder="1" applyAlignment="1">
      <alignment horizontal="center"/>
    </xf>
    <xf numFmtId="0" fontId="40" fillId="26" borderId="97" xfId="0" applyFont="1" applyFill="1" applyBorder="1" applyAlignment="1">
      <alignment horizontal="center"/>
    </xf>
    <xf numFmtId="0" fontId="40" fillId="26" borderId="23" xfId="0" applyFont="1" applyFill="1" applyBorder="1" applyAlignment="1">
      <alignment horizontal="center"/>
    </xf>
    <xf numFmtId="0" fontId="40" fillId="26" borderId="59" xfId="0" applyFont="1" applyFill="1" applyBorder="1" applyAlignment="1">
      <alignment horizontal="center"/>
    </xf>
    <xf numFmtId="0" fontId="40" fillId="26" borderId="63" xfId="0" applyFont="1" applyFill="1" applyBorder="1" applyAlignment="1">
      <alignment horizontal="center"/>
    </xf>
    <xf numFmtId="0" fontId="40" fillId="26" borderId="17" xfId="0" applyFont="1" applyFill="1" applyBorder="1" applyAlignment="1">
      <alignment horizontal="center"/>
    </xf>
    <xf numFmtId="0" fontId="40" fillId="26" borderId="60" xfId="0" applyFont="1" applyFill="1" applyBorder="1" applyAlignment="1">
      <alignment horizont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73"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94" xfId="47" applyFont="1" applyFill="1" applyBorder="1" applyAlignment="1">
      <alignment horizontal="center" vertical="center"/>
    </xf>
    <xf numFmtId="0" fontId="14" fillId="0" borderId="101" xfId="47" applyFont="1" applyFill="1" applyBorder="1" applyAlignment="1">
      <alignment horizontal="center" vertical="center"/>
    </xf>
    <xf numFmtId="0" fontId="45" fillId="0" borderId="37" xfId="47" applyFont="1" applyFill="1" applyBorder="1" applyAlignment="1">
      <alignment horizontal="center" vertical="center"/>
    </xf>
    <xf numFmtId="0" fontId="45" fillId="0" borderId="38" xfId="47" applyFont="1" applyFill="1" applyBorder="1" applyAlignment="1">
      <alignment horizontal="center" vertical="center"/>
    </xf>
    <xf numFmtId="0" fontId="45" fillId="0" borderId="20" xfId="47" applyFont="1" applyFill="1" applyBorder="1" applyAlignment="1">
      <alignment horizontal="center" vertical="center"/>
    </xf>
    <xf numFmtId="0" fontId="45" fillId="0" borderId="0" xfId="47" applyFont="1" applyFill="1" applyBorder="1" applyAlignment="1">
      <alignment horizontal="center" vertical="center"/>
    </xf>
    <xf numFmtId="0" fontId="45" fillId="0" borderId="13" xfId="47" applyFont="1" applyFill="1" applyBorder="1" applyAlignment="1">
      <alignment horizontal="center" vertical="center"/>
    </xf>
    <xf numFmtId="0" fontId="45" fillId="0" borderId="96" xfId="47" applyFont="1" applyFill="1" applyBorder="1" applyAlignment="1">
      <alignment horizontal="center" vertical="center"/>
    </xf>
    <xf numFmtId="0" fontId="45" fillId="0" borderId="72" xfId="47" applyFont="1" applyFill="1" applyBorder="1" applyAlignment="1">
      <alignment horizontal="center" vertical="center"/>
    </xf>
    <xf numFmtId="0" fontId="45" fillId="0" borderId="58" xfId="47" applyFont="1" applyFill="1" applyBorder="1" applyAlignment="1">
      <alignment horizontal="center" vertical="center"/>
    </xf>
    <xf numFmtId="0" fontId="14" fillId="0" borderId="36" xfId="47" applyFont="1" applyFill="1" applyBorder="1" applyAlignment="1">
      <alignment vertical="center"/>
    </xf>
    <xf numFmtId="0" fontId="45" fillId="0" borderId="37" xfId="47" applyFont="1" applyFill="1" applyBorder="1" applyAlignment="1">
      <alignment vertical="center"/>
    </xf>
    <xf numFmtId="0" fontId="45" fillId="0" borderId="73" xfId="47" applyFont="1" applyFill="1" applyBorder="1" applyAlignment="1">
      <alignment vertical="center"/>
    </xf>
    <xf numFmtId="0" fontId="45" fillId="0" borderId="39" xfId="47" applyFont="1" applyFill="1" applyBorder="1" applyAlignment="1">
      <alignment vertical="center"/>
    </xf>
    <xf numFmtId="0" fontId="45" fillId="0" borderId="0" xfId="47" applyFont="1" applyFill="1" applyAlignment="1">
      <alignment vertical="center"/>
    </xf>
    <xf numFmtId="0" fontId="45" fillId="0" borderId="21" xfId="47" applyFont="1" applyFill="1" applyBorder="1" applyAlignment="1">
      <alignment vertical="center"/>
    </xf>
    <xf numFmtId="0" fontId="45" fillId="0" borderId="74" xfId="47" applyFont="1" applyFill="1" applyBorder="1" applyAlignment="1">
      <alignment vertical="center"/>
    </xf>
    <xf numFmtId="0" fontId="45" fillId="0" borderId="72" xfId="47" applyFont="1" applyFill="1" applyBorder="1" applyAlignment="1">
      <alignment vertical="center"/>
    </xf>
    <xf numFmtId="0" fontId="45" fillId="0" borderId="94" xfId="47" applyFont="1" applyFill="1" applyBorder="1" applyAlignment="1">
      <alignment vertical="center"/>
    </xf>
    <xf numFmtId="0" fontId="14" fillId="0" borderId="164" xfId="47" applyFont="1" applyFill="1" applyBorder="1" applyAlignment="1">
      <alignment horizontal="center" vertical="center"/>
    </xf>
    <xf numFmtId="0" fontId="45" fillId="0" borderId="31" xfId="47" applyFont="1" applyFill="1" applyBorder="1" applyAlignment="1">
      <alignment horizontal="center" vertical="center"/>
    </xf>
    <xf numFmtId="0" fontId="45" fillId="0" borderId="93" xfId="47" applyFont="1" applyFill="1" applyBorder="1" applyAlignment="1">
      <alignment horizontal="center" vertic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4"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10"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4" xfId="47" applyFont="1" applyFill="1" applyBorder="1" applyAlignment="1">
      <alignment horizontal="center" vertical="center" shrinkToFit="1"/>
    </xf>
    <xf numFmtId="0" fontId="14" fillId="0" borderId="95"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90" xfId="47" applyFont="1" applyFill="1" applyBorder="1" applyAlignment="1">
      <alignment horizontal="center" vertical="center"/>
    </xf>
    <xf numFmtId="0" fontId="40" fillId="0" borderId="147"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49" fontId="5" fillId="0" borderId="165" xfId="0" applyNumberFormat="1" applyFont="1" applyFill="1" applyBorder="1" applyAlignment="1">
      <alignment vertical="center" textRotation="255"/>
    </xf>
    <xf numFmtId="0" fontId="5" fillId="0" borderId="166" xfId="0" applyFont="1" applyFill="1" applyBorder="1" applyAlignment="1">
      <alignment vertical="center" textRotation="255"/>
    </xf>
    <xf numFmtId="0" fontId="5" fillId="0" borderId="167" xfId="0" applyFont="1" applyFill="1" applyBorder="1" applyAlignment="1">
      <alignment vertical="center" textRotation="255"/>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0" fillId="0" borderId="0" xfId="0" applyFont="1" applyFill="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5"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02"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7" xfId="0" applyFont="1" applyFill="1" applyBorder="1" applyAlignment="1">
      <alignment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5" fillId="0" borderId="37" xfId="0" applyFont="1" applyFill="1" applyBorder="1" applyAlignment="1">
      <alignment horizontal="left" vertical="center"/>
    </xf>
    <xf numFmtId="0" fontId="0" fillId="0" borderId="38" xfId="0" applyFont="1" applyFill="1" applyBorder="1" applyAlignment="1">
      <alignment horizontal="left" vertical="center"/>
    </xf>
    <xf numFmtId="0" fontId="5"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101"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4" xfId="0" applyFont="1" applyFill="1" applyBorder="1" applyAlignment="1">
      <alignment horizontal="left" vertical="center"/>
    </xf>
    <xf numFmtId="0" fontId="5" fillId="0" borderId="20" xfId="0" applyFont="1" applyFill="1" applyBorder="1" applyAlignment="1">
      <alignment vertical="center"/>
    </xf>
    <xf numFmtId="0" fontId="5"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183" fontId="5" fillId="0" borderId="14" xfId="0" applyNumberFormat="1" applyFont="1" applyFill="1" applyBorder="1" applyAlignment="1">
      <alignment horizontal="distributed"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4" xfId="0" applyFont="1" applyFill="1" applyBorder="1" applyAlignment="1">
      <alignment horizontal="left" vertical="center"/>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0" xfId="0" quotePrefix="1" applyFont="1" applyFill="1" applyAlignment="1">
      <alignment horizontal="center" vertical="center"/>
    </xf>
    <xf numFmtId="0" fontId="5" fillId="0" borderId="168" xfId="0" applyFont="1" applyFill="1" applyBorder="1" applyAlignment="1">
      <alignment horizontal="center" vertical="center"/>
    </xf>
    <xf numFmtId="0" fontId="0" fillId="0" borderId="91" xfId="0" applyFont="1" applyFill="1" applyBorder="1" applyAlignment="1">
      <alignment vertical="center"/>
    </xf>
    <xf numFmtId="0" fontId="0" fillId="0" borderId="147" xfId="0" applyFont="1" applyFill="1" applyBorder="1" applyAlignment="1">
      <alignment vertical="center"/>
    </xf>
    <xf numFmtId="0" fontId="5"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47" xfId="0" applyFont="1" applyFill="1" applyBorder="1" applyAlignment="1">
      <alignment horizontal="center" vertical="center"/>
    </xf>
    <xf numFmtId="0" fontId="5" fillId="0" borderId="19" xfId="0" quotePrefix="1" applyFont="1" applyFill="1" applyBorder="1" applyAlignment="1">
      <alignment horizontal="center" vertical="center"/>
    </xf>
    <xf numFmtId="0" fontId="0" fillId="0" borderId="2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9" xfId="0" applyFont="1" applyFill="1" applyBorder="1" applyAlignment="1">
      <alignment vertical="center"/>
    </xf>
    <xf numFmtId="0" fontId="0" fillId="0" borderId="74"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5" fillId="0" borderId="101" xfId="0" quotePrefix="1"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5" fillId="0" borderId="0" xfId="0" quotePrefix="1" applyFont="1" applyFill="1" applyBorder="1" applyAlignment="1">
      <alignment horizontal="center" vertical="center"/>
    </xf>
    <xf numFmtId="0" fontId="5" fillId="0" borderId="30" xfId="0" quotePrefix="1" applyFont="1" applyFill="1" applyBorder="1" applyAlignment="1">
      <alignment horizontal="center" vertical="center"/>
    </xf>
    <xf numFmtId="0" fontId="15" fillId="0" borderId="0" xfId="0" quotePrefix="1" applyNumberFormat="1" applyFont="1" applyFill="1" applyAlignment="1">
      <alignment horizontal="center" vertical="center" shrinkToFit="1"/>
    </xf>
    <xf numFmtId="0" fontId="46" fillId="0" borderId="0" xfId="0" applyNumberFormat="1" applyFont="1" applyFill="1" applyAlignment="1">
      <alignment horizontal="center" vertical="center" shrinkToFit="1"/>
    </xf>
    <xf numFmtId="0" fontId="151" fillId="0" borderId="0" xfId="0" applyFont="1" applyFill="1" applyAlignment="1">
      <alignment horizontal="right" vertical="center"/>
    </xf>
    <xf numFmtId="0" fontId="5" fillId="0" borderId="91"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8"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64"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4" xfId="0" applyNumberFormat="1" applyFont="1" applyFill="1" applyBorder="1" applyAlignment="1">
      <alignment horizontal="left" vertical="center"/>
    </xf>
    <xf numFmtId="0" fontId="5" fillId="0" borderId="164"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0" fillId="0" borderId="14" xfId="0" applyFont="1" applyFill="1" applyBorder="1" applyAlignment="1">
      <alignment horizontal="distributed" vertical="center"/>
    </xf>
    <xf numFmtId="0" fontId="5" fillId="0" borderId="271" xfId="0" quotePrefix="1" applyFont="1" applyFill="1" applyBorder="1" applyAlignment="1">
      <alignment horizontal="center" vertical="center"/>
    </xf>
    <xf numFmtId="0" fontId="5" fillId="0" borderId="195" xfId="0" quotePrefix="1" applyFont="1" applyFill="1" applyBorder="1" applyAlignment="1">
      <alignment horizontal="center" vertical="center"/>
    </xf>
    <xf numFmtId="0" fontId="5" fillId="0" borderId="196"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6"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73"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62"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118" xfId="62" applyFont="1" applyFill="1" applyBorder="1" applyAlignment="1">
      <alignment horizontal="center" vertical="center"/>
    </xf>
    <xf numFmtId="0" fontId="5" fillId="0" borderId="68"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69"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9"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69" xfId="62" applyFont="1" applyFill="1" applyBorder="1" applyAlignment="1">
      <alignment horizontal="center" vertical="center"/>
    </xf>
    <xf numFmtId="0" fontId="5" fillId="0" borderId="119"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46" xfId="62" applyFont="1" applyFill="1" applyBorder="1" applyAlignment="1">
      <alignment horizontal="center" vertical="center"/>
    </xf>
    <xf numFmtId="0" fontId="5" fillId="0" borderId="112" xfId="62" applyFont="1" applyFill="1" applyBorder="1" applyAlignment="1">
      <alignment horizontal="center" vertical="center"/>
    </xf>
    <xf numFmtId="0" fontId="5" fillId="0" borderId="113" xfId="62" applyFont="1" applyFill="1" applyBorder="1" applyAlignment="1">
      <alignment horizontal="center" vertical="center"/>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7" fillId="0" borderId="159"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114" xfId="62" applyFont="1" applyFill="1" applyBorder="1" applyAlignment="1">
      <alignment horizontal="center" vertical="center"/>
    </xf>
    <xf numFmtId="0" fontId="7" fillId="0" borderId="107" xfId="62" applyFont="1" applyFill="1" applyBorder="1" applyAlignment="1">
      <alignment horizontal="center" vertical="center"/>
    </xf>
    <xf numFmtId="0" fontId="5" fillId="0" borderId="169" xfId="62" applyFont="1" applyFill="1" applyBorder="1" applyAlignment="1">
      <alignment horizontal="center"/>
    </xf>
    <xf numFmtId="0" fontId="5" fillId="0" borderId="119"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12" xfId="62" applyFont="1" applyFill="1" applyBorder="1" applyAlignment="1">
      <alignment horizontal="center" vertical="top"/>
    </xf>
    <xf numFmtId="0" fontId="5" fillId="0" borderId="113" xfId="62" applyFont="1" applyFill="1" applyBorder="1" applyAlignment="1">
      <alignment horizontal="center" vertical="top"/>
    </xf>
    <xf numFmtId="0" fontId="5" fillId="0" borderId="173" xfId="62" applyFont="1" applyFill="1" applyBorder="1" applyAlignment="1">
      <alignment horizontal="center" vertical="center"/>
    </xf>
    <xf numFmtId="0" fontId="5" fillId="0" borderId="69" xfId="62" applyFont="1" applyFill="1" applyBorder="1" applyAlignment="1">
      <alignment horizontal="center" vertical="center"/>
    </xf>
    <xf numFmtId="178" fontId="5" fillId="0" borderId="169" xfId="62" applyNumberFormat="1" applyFont="1" applyFill="1" applyBorder="1" applyAlignment="1">
      <alignment horizontal="right" vertical="center"/>
    </xf>
    <xf numFmtId="178" fontId="5" fillId="0" borderId="24" xfId="62" applyNumberFormat="1" applyFont="1" applyFill="1" applyBorder="1" applyAlignment="1">
      <alignment horizontal="right" vertical="center"/>
    </xf>
    <xf numFmtId="0" fontId="27" fillId="0" borderId="105" xfId="62" applyFont="1" applyFill="1" applyBorder="1" applyAlignment="1">
      <alignment horizontal="center" vertical="center" wrapText="1"/>
    </xf>
    <xf numFmtId="0" fontId="27" fillId="0" borderId="83" xfId="62" applyFont="1" applyFill="1" applyBorder="1" applyAlignment="1">
      <alignment horizontal="center" vertical="center" wrapText="1"/>
    </xf>
    <xf numFmtId="0" fontId="27" fillId="0" borderId="174" xfId="62" applyFont="1" applyFill="1" applyBorder="1" applyAlignment="1">
      <alignment horizontal="center" vertical="center" wrapText="1"/>
    </xf>
    <xf numFmtId="0" fontId="5" fillId="0" borderId="106" xfId="62" applyFont="1" applyFill="1" applyBorder="1" applyAlignment="1">
      <alignment horizontal="center" vertical="center"/>
    </xf>
    <xf numFmtId="0" fontId="5" fillId="0" borderId="68" xfId="62" applyFont="1" applyFill="1" applyBorder="1" applyAlignment="1">
      <alignment horizontal="left" vertical="center"/>
    </xf>
    <xf numFmtId="178" fontId="5" fillId="0" borderId="22" xfId="62" applyNumberFormat="1" applyFont="1" applyFill="1" applyBorder="1" applyAlignment="1">
      <alignment horizontal="right" vertical="center"/>
    </xf>
    <xf numFmtId="0" fontId="27" fillId="0" borderId="170" xfId="62" applyFont="1" applyFill="1" applyBorder="1" applyAlignment="1">
      <alignment horizontal="distributed" vertical="center"/>
    </xf>
    <xf numFmtId="0" fontId="27" fillId="0" borderId="171" xfId="62" applyFont="1" applyFill="1" applyBorder="1" applyAlignment="1">
      <alignment horizontal="distributed" vertical="center"/>
    </xf>
    <xf numFmtId="0" fontId="5" fillId="0" borderId="172" xfId="62" applyFont="1" applyFill="1" applyBorder="1" applyAlignment="1">
      <alignment horizontal="center" vertical="center"/>
    </xf>
    <xf numFmtId="0" fontId="5" fillId="0" borderId="111" xfId="62" applyFont="1" applyFill="1" applyBorder="1" applyAlignment="1">
      <alignment horizontal="center" vertical="center"/>
    </xf>
    <xf numFmtId="0" fontId="5" fillId="0" borderId="173" xfId="62" applyFont="1" applyFill="1" applyBorder="1" applyAlignment="1">
      <alignment horizontal="left" vertical="center"/>
    </xf>
    <xf numFmtId="0" fontId="5" fillId="0" borderId="69" xfId="62" applyFont="1" applyFill="1" applyBorder="1" applyAlignment="1">
      <alignment horizontal="left" vertical="center"/>
    </xf>
    <xf numFmtId="0" fontId="5" fillId="0" borderId="35"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70" xfId="62" applyFont="1" applyFill="1" applyBorder="1" applyAlignment="1">
      <alignment horizontal="left" vertical="center"/>
    </xf>
    <xf numFmtId="0" fontId="5" fillId="0" borderId="85" xfId="62" applyFont="1" applyFill="1" applyBorder="1" applyAlignment="1">
      <alignment horizontal="left" vertical="center"/>
    </xf>
    <xf numFmtId="0" fontId="5" fillId="0" borderId="85" xfId="62" applyFont="1" applyFill="1" applyBorder="1" applyAlignment="1">
      <alignment horizontal="center" vertical="center"/>
    </xf>
    <xf numFmtId="0" fontId="27" fillId="0" borderId="70" xfId="62" applyFont="1" applyFill="1" applyBorder="1" applyAlignment="1">
      <alignment horizontal="center" vertical="center"/>
    </xf>
    <xf numFmtId="0" fontId="0" fillId="0" borderId="85" xfId="0" applyFill="1" applyBorder="1" applyAlignment="1">
      <alignment horizontal="center" vertical="center"/>
    </xf>
    <xf numFmtId="178" fontId="5" fillId="0" borderId="112" xfId="62" applyNumberFormat="1" applyFont="1" applyFill="1" applyBorder="1" applyAlignment="1">
      <alignment horizontal="right" vertical="center"/>
    </xf>
    <xf numFmtId="0" fontId="27" fillId="0" borderId="171" xfId="62" applyFont="1" applyFill="1" applyBorder="1" applyAlignment="1">
      <alignment horizontal="center" vertical="center" wrapText="1"/>
    </xf>
    <xf numFmtId="0" fontId="5" fillId="0" borderId="159" xfId="62" applyFont="1" applyFill="1" applyBorder="1" applyAlignment="1">
      <alignment horizontal="center" vertical="center"/>
    </xf>
    <xf numFmtId="0" fontId="5" fillId="0" borderId="118" xfId="62" applyFont="1" applyFill="1" applyBorder="1" applyAlignment="1">
      <alignment horizontal="left" vertical="center"/>
    </xf>
    <xf numFmtId="0" fontId="27" fillId="0" borderId="118"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58" xfId="62" applyFont="1" applyFill="1" applyBorder="1" applyAlignment="1">
      <alignment horizontal="center" vertical="center" wrapText="1"/>
    </xf>
    <xf numFmtId="0" fontId="5" fillId="0" borderId="175" xfId="62" applyFont="1" applyFill="1" applyBorder="1" applyAlignment="1">
      <alignment horizontal="center" vertical="center"/>
    </xf>
    <xf numFmtId="0" fontId="27" fillId="0" borderId="84" xfId="62" applyFont="1" applyFill="1" applyBorder="1" applyAlignment="1">
      <alignment horizontal="center" vertical="center" wrapText="1"/>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0" fillId="0" borderId="71" xfId="0"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27" fillId="0" borderId="173" xfId="62" applyFont="1" applyFill="1" applyBorder="1" applyAlignment="1">
      <alignment horizontal="center" vertical="center"/>
    </xf>
    <xf numFmtId="0" fontId="0" fillId="0" borderId="69" xfId="0" applyFill="1" applyBorder="1" applyAlignment="1">
      <alignment horizontal="center" vertical="center"/>
    </xf>
    <xf numFmtId="0" fontId="78" fillId="0" borderId="36" xfId="60" applyFont="1" applyFill="1" applyBorder="1" applyAlignment="1">
      <alignment horizontal="right" vertical="center" wrapText="1" indent="1"/>
    </xf>
    <xf numFmtId="0" fontId="78" fillId="0" borderId="37" xfId="60" applyFont="1" applyFill="1" applyBorder="1" applyAlignment="1">
      <alignment horizontal="right" vertical="center" wrapText="1" indent="1"/>
    </xf>
    <xf numFmtId="0" fontId="78" fillId="0" borderId="38" xfId="60" applyFont="1" applyFill="1" applyBorder="1" applyAlignment="1">
      <alignment horizontal="right" vertical="center" wrapText="1" indent="1"/>
    </xf>
    <xf numFmtId="0" fontId="78" fillId="0" borderId="30" xfId="60" applyFont="1" applyFill="1" applyBorder="1" applyAlignment="1">
      <alignment horizontal="justify" vertical="center" wrapText="1"/>
    </xf>
    <xf numFmtId="0" fontId="78" fillId="0" borderId="31" xfId="60" applyFont="1" applyFill="1" applyBorder="1" applyAlignment="1">
      <alignment horizontal="justify" vertical="center" wrapText="1"/>
    </xf>
    <xf numFmtId="0" fontId="78" fillId="0" borderId="32" xfId="60" applyFont="1" applyFill="1" applyBorder="1" applyAlignment="1">
      <alignment horizontal="justify" vertical="center" wrapText="1"/>
    </xf>
    <xf numFmtId="0" fontId="78" fillId="0" borderId="30" xfId="60" applyFont="1" applyFill="1" applyBorder="1" applyAlignment="1">
      <alignment horizontal="center" vertical="center" wrapText="1"/>
    </xf>
    <xf numFmtId="0" fontId="78" fillId="0" borderId="32" xfId="60" applyFont="1" applyFill="1" applyBorder="1" applyAlignment="1">
      <alignment horizontal="center" vertical="center" wrapText="1"/>
    </xf>
    <xf numFmtId="0" fontId="78" fillId="0" borderId="30" xfId="60" applyFont="1" applyFill="1" applyBorder="1" applyAlignment="1">
      <alignment horizontal="center" vertical="top" wrapText="1"/>
    </xf>
    <xf numFmtId="0" fontId="78" fillId="0" borderId="31" xfId="60" applyFont="1" applyFill="1" applyBorder="1" applyAlignment="1">
      <alignment horizontal="center" vertical="top" wrapText="1"/>
    </xf>
    <xf numFmtId="0" fontId="78" fillId="0" borderId="32" xfId="60" applyFont="1" applyFill="1" applyBorder="1" applyAlignment="1">
      <alignment horizontal="center" vertical="top" wrapText="1"/>
    </xf>
    <xf numFmtId="0" fontId="78" fillId="0" borderId="30" xfId="60" applyFont="1" applyFill="1" applyBorder="1" applyAlignment="1">
      <alignment horizontal="left" vertical="center" wrapText="1" indent="2"/>
    </xf>
    <xf numFmtId="0" fontId="78" fillId="0" borderId="31" xfId="60" applyFont="1" applyFill="1" applyBorder="1" applyAlignment="1">
      <alignment horizontal="left" vertical="center" wrapText="1" indent="2"/>
    </xf>
    <xf numFmtId="0" fontId="78" fillId="0" borderId="32" xfId="60" applyFont="1" applyFill="1" applyBorder="1" applyAlignment="1">
      <alignment horizontal="left" vertical="center" wrapText="1" indent="2"/>
    </xf>
    <xf numFmtId="0" fontId="78" fillId="0" borderId="30" xfId="60" applyFont="1" applyFill="1" applyBorder="1" applyAlignment="1">
      <alignment horizontal="justify" vertical="top" wrapText="1"/>
    </xf>
    <xf numFmtId="0" fontId="78" fillId="0" borderId="32" xfId="60" applyFont="1" applyFill="1" applyBorder="1" applyAlignment="1">
      <alignment horizontal="justify" vertical="top" wrapText="1"/>
    </xf>
    <xf numFmtId="0" fontId="49" fillId="0" borderId="0" xfId="60" applyFont="1" applyFill="1" applyAlignment="1">
      <alignment horizontal="center" vertical="center"/>
    </xf>
    <xf numFmtId="0" fontId="78"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78" fillId="0" borderId="0" xfId="60" applyFont="1" applyFill="1" applyAlignment="1">
      <alignment horizontal="left" vertical="center"/>
    </xf>
    <xf numFmtId="0" fontId="141" fillId="32" borderId="36"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39"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26" borderId="36" xfId="0" applyFont="1" applyFill="1" applyBorder="1" applyAlignment="1">
      <alignment horizontal="center" vertical="center" justifyLastLine="1"/>
    </xf>
    <xf numFmtId="0" fontId="141" fillId="26" borderId="37" xfId="0" applyFont="1" applyFill="1" applyBorder="1" applyAlignment="1">
      <alignment horizontal="center" vertical="center" justifyLastLine="1"/>
    </xf>
    <xf numFmtId="0" fontId="141" fillId="26" borderId="38" xfId="0" applyFont="1" applyFill="1" applyBorder="1" applyAlignment="1">
      <alignment horizontal="center" vertical="center" justifyLastLine="1"/>
    </xf>
    <xf numFmtId="0" fontId="141" fillId="26" borderId="39" xfId="0" applyFont="1" applyFill="1" applyBorder="1" applyAlignment="1">
      <alignment horizontal="center" vertical="center" justifyLastLine="1"/>
    </xf>
    <xf numFmtId="0" fontId="141" fillId="26" borderId="0" xfId="0" applyFont="1" applyFill="1" applyBorder="1" applyAlignment="1">
      <alignment horizontal="center" vertical="center" justifyLastLine="1"/>
    </xf>
    <xf numFmtId="0" fontId="141" fillId="26" borderId="13" xfId="0" applyFont="1" applyFill="1" applyBorder="1" applyAlignment="1">
      <alignment horizontal="center" vertical="center" justifyLastLine="1"/>
    </xf>
    <xf numFmtId="0" fontId="141" fillId="33" borderId="0" xfId="0" applyFont="1" applyFill="1" applyBorder="1" applyAlignment="1">
      <alignment horizontal="left" vertical="center" wrapText="1"/>
    </xf>
    <xf numFmtId="0" fontId="141" fillId="33" borderId="0" xfId="0" applyFont="1" applyFill="1" applyAlignment="1">
      <alignment horizontal="left" vertical="center" wrapText="1"/>
    </xf>
    <xf numFmtId="0" fontId="145" fillId="33" borderId="0" xfId="0" applyFont="1" applyFill="1" applyBorder="1" applyAlignment="1">
      <alignment horizontal="center" vertical="center" wrapText="1"/>
    </xf>
    <xf numFmtId="0" fontId="141" fillId="33" borderId="0" xfId="0" applyFont="1" applyFill="1" applyBorder="1" applyAlignment="1">
      <alignment vertical="center"/>
    </xf>
    <xf numFmtId="0" fontId="141" fillId="33" borderId="13" xfId="0" applyFont="1" applyFill="1" applyBorder="1" applyAlignment="1">
      <alignment vertical="center"/>
    </xf>
    <xf numFmtId="0" fontId="141" fillId="33" borderId="72" xfId="0" applyFont="1" applyFill="1" applyBorder="1" applyAlignment="1">
      <alignment vertical="center"/>
    </xf>
    <xf numFmtId="0" fontId="141" fillId="33" borderId="58" xfId="0" applyFont="1" applyFill="1" applyBorder="1" applyAlignment="1">
      <alignment vertical="center"/>
    </xf>
    <xf numFmtId="0" fontId="11" fillId="32"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41" fillId="33" borderId="36" xfId="0" applyFont="1" applyFill="1" applyBorder="1" applyAlignment="1">
      <alignment horizontal="right" vertical="center"/>
    </xf>
    <xf numFmtId="0" fontId="141" fillId="33" borderId="37" xfId="0" applyFont="1" applyFill="1" applyBorder="1" applyAlignment="1">
      <alignment horizontal="right" vertical="center"/>
    </xf>
    <xf numFmtId="0" fontId="141" fillId="33" borderId="38" xfId="0" applyFont="1" applyFill="1" applyBorder="1" applyAlignment="1">
      <alignment horizontal="right" vertical="center"/>
    </xf>
    <xf numFmtId="0" fontId="141" fillId="33" borderId="74" xfId="0" applyFont="1" applyFill="1" applyBorder="1" applyAlignment="1">
      <alignment horizontal="right" vertical="center"/>
    </xf>
    <xf numFmtId="0" fontId="141" fillId="33" borderId="72" xfId="0" applyFont="1" applyFill="1" applyBorder="1" applyAlignment="1">
      <alignment horizontal="right" vertical="center"/>
    </xf>
    <xf numFmtId="0" fontId="141" fillId="33" borderId="58" xfId="0" applyFont="1" applyFill="1" applyBorder="1" applyAlignment="1">
      <alignment horizontal="right" vertical="center"/>
    </xf>
    <xf numFmtId="0" fontId="141" fillId="33" borderId="37" xfId="0" applyFont="1" applyFill="1" applyBorder="1" applyAlignment="1">
      <alignment vertical="center"/>
    </xf>
    <xf numFmtId="0" fontId="141" fillId="33" borderId="38" xfId="0" applyFont="1" applyFill="1" applyBorder="1" applyAlignment="1">
      <alignment vertical="center"/>
    </xf>
    <xf numFmtId="0" fontId="141" fillId="33" borderId="74" xfId="0" applyFont="1" applyFill="1" applyBorder="1" applyAlignment="1">
      <alignment vertical="center"/>
    </xf>
    <xf numFmtId="0" fontId="146" fillId="33" borderId="37" xfId="0" applyFont="1" applyFill="1" applyBorder="1" applyAlignment="1">
      <alignment horizontal="center" vertical="center" wrapText="1"/>
    </xf>
    <xf numFmtId="0" fontId="146" fillId="33" borderId="38" xfId="0" applyFont="1" applyFill="1" applyBorder="1" applyAlignment="1">
      <alignment horizontal="center" vertical="center" wrapText="1"/>
    </xf>
    <xf numFmtId="0" fontId="146" fillId="33" borderId="72" xfId="0" applyFont="1" applyFill="1" applyBorder="1" applyAlignment="1">
      <alignment horizontal="center" vertical="center" wrapText="1"/>
    </xf>
    <xf numFmtId="0" fontId="146" fillId="33" borderId="58" xfId="0" applyFont="1" applyFill="1" applyBorder="1" applyAlignment="1">
      <alignment horizontal="center" vertical="center" wrapText="1"/>
    </xf>
    <xf numFmtId="0" fontId="146" fillId="33" borderId="74" xfId="0" applyFont="1" applyFill="1" applyBorder="1" applyAlignment="1">
      <alignment horizontal="center" vertical="center"/>
    </xf>
    <xf numFmtId="0" fontId="146" fillId="33" borderId="72" xfId="0" applyFont="1" applyFill="1" applyBorder="1" applyAlignment="1">
      <alignment horizontal="center" vertical="center"/>
    </xf>
    <xf numFmtId="0" fontId="146" fillId="32" borderId="36" xfId="0" applyFont="1" applyFill="1" applyBorder="1" applyAlignment="1">
      <alignment horizontal="center" vertical="center"/>
    </xf>
    <xf numFmtId="0" fontId="146" fillId="32" borderId="37" xfId="0" applyFont="1" applyFill="1" applyBorder="1" applyAlignment="1">
      <alignment horizontal="center" vertical="center"/>
    </xf>
    <xf numFmtId="0" fontId="146" fillId="33" borderId="36" xfId="0" applyFont="1" applyFill="1" applyBorder="1" applyAlignment="1">
      <alignment horizontal="center" vertical="center"/>
    </xf>
    <xf numFmtId="0" fontId="146" fillId="33" borderId="37" xfId="0" applyFont="1" applyFill="1" applyBorder="1" applyAlignment="1">
      <alignment horizontal="center" vertical="center"/>
    </xf>
    <xf numFmtId="0" fontId="141" fillId="33" borderId="36" xfId="0" applyFont="1" applyFill="1" applyBorder="1" applyAlignment="1">
      <alignment horizontal="center" vertical="center"/>
    </xf>
    <xf numFmtId="0" fontId="141" fillId="33" borderId="37" xfId="0" applyFont="1" applyFill="1" applyBorder="1" applyAlignment="1">
      <alignment horizontal="center" vertical="center"/>
    </xf>
    <xf numFmtId="0" fontId="141" fillId="33" borderId="74" xfId="0" applyFont="1" applyFill="1" applyBorder="1" applyAlignment="1">
      <alignment horizontal="center" vertical="center"/>
    </xf>
    <xf numFmtId="0" fontId="141" fillId="33" borderId="72" xfId="0" applyFont="1" applyFill="1" applyBorder="1" applyAlignment="1">
      <alignment horizontal="center" vertical="center"/>
    </xf>
    <xf numFmtId="0" fontId="146" fillId="33" borderId="37" xfId="0" applyFont="1" applyFill="1" applyBorder="1" applyAlignment="1">
      <alignment horizontal="left" vertical="center"/>
    </xf>
    <xf numFmtId="0" fontId="146" fillId="33" borderId="37" xfId="0" applyFont="1" applyFill="1" applyBorder="1" applyAlignment="1">
      <alignment vertical="center"/>
    </xf>
    <xf numFmtId="0" fontId="146" fillId="33" borderId="38" xfId="0" applyFont="1" applyFill="1" applyBorder="1" applyAlignment="1">
      <alignment vertical="center"/>
    </xf>
    <xf numFmtId="0" fontId="146" fillId="33" borderId="72" xfId="0" applyFont="1" applyFill="1" applyBorder="1" applyAlignment="1">
      <alignment vertical="center"/>
    </xf>
    <xf numFmtId="0" fontId="146" fillId="33" borderId="58" xfId="0" applyFont="1" applyFill="1" applyBorder="1" applyAlignment="1">
      <alignment vertical="center"/>
    </xf>
    <xf numFmtId="0" fontId="141" fillId="32" borderId="74" xfId="0" applyFont="1" applyFill="1" applyBorder="1" applyAlignment="1">
      <alignment horizontal="center" vertical="center"/>
    </xf>
    <xf numFmtId="0" fontId="141" fillId="32" borderId="72" xfId="0" applyFont="1" applyFill="1" applyBorder="1" applyAlignment="1">
      <alignment horizontal="center" vertical="center"/>
    </xf>
    <xf numFmtId="0" fontId="141" fillId="32" borderId="37" xfId="0" applyFont="1" applyFill="1" applyBorder="1" applyAlignment="1">
      <alignment horizontal="center" vertical="center" wrapText="1"/>
    </xf>
    <xf numFmtId="0" fontId="141" fillId="32" borderId="72" xfId="0" applyFont="1" applyFill="1" applyBorder="1" applyAlignment="1">
      <alignment horizontal="center" vertical="center" wrapText="1"/>
    </xf>
    <xf numFmtId="0" fontId="112" fillId="32" borderId="0" xfId="0" applyFont="1" applyFill="1" applyBorder="1" applyAlignment="1">
      <alignment horizontal="left" vertical="center"/>
    </xf>
    <xf numFmtId="0" fontId="141" fillId="32" borderId="37" xfId="0" applyFont="1" applyFill="1" applyBorder="1" applyAlignment="1">
      <alignment horizontal="distributed" vertical="center"/>
    </xf>
    <xf numFmtId="0" fontId="141" fillId="32" borderId="72" xfId="0" applyFont="1" applyFill="1" applyBorder="1" applyAlignment="1">
      <alignment horizontal="distributed" vertical="center"/>
    </xf>
    <xf numFmtId="0" fontId="141" fillId="32" borderId="58" xfId="0" applyFont="1" applyFill="1" applyBorder="1" applyAlignment="1">
      <alignment horizontal="center" vertical="center"/>
    </xf>
    <xf numFmtId="0" fontId="141" fillId="32" borderId="36" xfId="0" applyFont="1" applyFill="1" applyBorder="1" applyAlignment="1">
      <alignment vertical="center"/>
    </xf>
    <xf numFmtId="0" fontId="141" fillId="32" borderId="37" xfId="0" applyFont="1" applyFill="1" applyBorder="1" applyAlignment="1">
      <alignment vertical="center"/>
    </xf>
    <xf numFmtId="0" fontId="141" fillId="32" borderId="38" xfId="0" applyFont="1" applyFill="1" applyBorder="1" applyAlignment="1">
      <alignment vertical="center"/>
    </xf>
    <xf numFmtId="0" fontId="141" fillId="32" borderId="74" xfId="0" applyFont="1" applyFill="1" applyBorder="1" applyAlignment="1">
      <alignment vertical="center"/>
    </xf>
    <xf numFmtId="0" fontId="141" fillId="32" borderId="72" xfId="0" applyFont="1" applyFill="1" applyBorder="1" applyAlignment="1">
      <alignment vertical="center"/>
    </xf>
    <xf numFmtId="0" fontId="141" fillId="32" borderId="58" xfId="0" applyFont="1" applyFill="1" applyBorder="1" applyAlignment="1">
      <alignment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58" xfId="0" applyFont="1" applyFill="1" applyBorder="1" applyAlignment="1">
      <alignment horizontal="center" vertical="center"/>
    </xf>
    <xf numFmtId="0" fontId="142" fillId="33" borderId="37" xfId="0" applyFont="1" applyFill="1" applyBorder="1" applyAlignment="1">
      <alignment horizontal="center" vertical="center" wrapText="1"/>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2" fillId="33" borderId="72" xfId="0" applyFont="1" applyFill="1" applyBorder="1" applyAlignment="1">
      <alignment horizontal="center" vertical="center"/>
    </xf>
    <xf numFmtId="0" fontId="142" fillId="33" borderId="58" xfId="0" applyFont="1" applyFill="1" applyBorder="1" applyAlignment="1">
      <alignment horizontal="center" vertical="center"/>
    </xf>
    <xf numFmtId="0" fontId="141" fillId="33" borderId="36" xfId="0" applyFont="1" applyFill="1" applyBorder="1" applyAlignment="1">
      <alignment vertical="center"/>
    </xf>
    <xf numFmtId="0" fontId="143" fillId="26" borderId="36" xfId="0" applyFont="1" applyFill="1" applyBorder="1" applyAlignment="1">
      <alignment horizontal="distributed" vertical="center"/>
    </xf>
    <xf numFmtId="0" fontId="143" fillId="26" borderId="37" xfId="0" applyFont="1" applyFill="1" applyBorder="1" applyAlignment="1">
      <alignment horizontal="distributed" vertical="center"/>
    </xf>
    <xf numFmtId="0" fontId="143" fillId="26" borderId="38" xfId="0" applyFont="1" applyFill="1" applyBorder="1" applyAlignment="1">
      <alignment horizontal="distributed" vertical="center"/>
    </xf>
    <xf numFmtId="0" fontId="143" fillId="26" borderId="74" xfId="0" applyFont="1" applyFill="1" applyBorder="1" applyAlignment="1">
      <alignment horizontal="distributed" vertical="center"/>
    </xf>
    <xf numFmtId="0" fontId="143" fillId="26" borderId="72" xfId="0" applyFont="1" applyFill="1" applyBorder="1" applyAlignment="1">
      <alignment horizontal="distributed" vertical="center"/>
    </xf>
    <xf numFmtId="0" fontId="143" fillId="26" borderId="58" xfId="0" applyFont="1" applyFill="1" applyBorder="1" applyAlignment="1">
      <alignment horizontal="distributed" vertical="center"/>
    </xf>
    <xf numFmtId="0" fontId="143" fillId="26" borderId="36" xfId="0" applyFont="1" applyFill="1" applyBorder="1" applyAlignment="1">
      <alignment horizontal="distributed" vertical="center" wrapText="1"/>
    </xf>
    <xf numFmtId="0" fontId="143" fillId="26" borderId="37" xfId="0" applyFont="1" applyFill="1" applyBorder="1" applyAlignment="1">
      <alignment horizontal="distributed" vertical="center" wrapText="1"/>
    </xf>
    <xf numFmtId="0" fontId="143" fillId="26" borderId="38" xfId="0" applyFont="1" applyFill="1" applyBorder="1" applyAlignment="1">
      <alignment horizontal="distributed" vertical="center" wrapText="1"/>
    </xf>
    <xf numFmtId="0" fontId="143" fillId="26" borderId="74" xfId="0" applyFont="1" applyFill="1" applyBorder="1" applyAlignment="1">
      <alignment horizontal="distributed" vertical="center" wrapText="1"/>
    </xf>
    <xf numFmtId="0" fontId="143" fillId="26" borderId="72" xfId="0" applyFont="1" applyFill="1" applyBorder="1" applyAlignment="1">
      <alignment horizontal="distributed" vertical="center" wrapText="1"/>
    </xf>
    <xf numFmtId="0" fontId="143" fillId="26" borderId="58" xfId="0" applyFont="1" applyFill="1" applyBorder="1" applyAlignment="1">
      <alignment horizontal="distributed" vertical="center" wrapText="1"/>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180" fontId="141" fillId="33" borderId="37" xfId="0" applyNumberFormat="1" applyFont="1" applyFill="1" applyBorder="1" applyAlignment="1">
      <alignment horizontal="center" vertical="center"/>
    </xf>
    <xf numFmtId="0" fontId="141" fillId="33" borderId="38" xfId="0" applyFont="1" applyFill="1" applyBorder="1" applyAlignment="1">
      <alignment horizontal="center" vertical="center"/>
    </xf>
    <xf numFmtId="0" fontId="141" fillId="32" borderId="10" xfId="0" applyFont="1" applyFill="1" applyBorder="1" applyAlignment="1">
      <alignment horizontal="center" vertical="center" wrapText="1"/>
    </xf>
    <xf numFmtId="0" fontId="141" fillId="33" borderId="36" xfId="0" applyFont="1" applyFill="1" applyBorder="1" applyAlignment="1">
      <alignment horizontal="center" vertical="center" wrapText="1"/>
    </xf>
    <xf numFmtId="0" fontId="141" fillId="33" borderId="37" xfId="0" applyFont="1" applyFill="1" applyBorder="1" applyAlignment="1">
      <alignment horizontal="center" vertical="center" wrapText="1"/>
    </xf>
    <xf numFmtId="0" fontId="141" fillId="33" borderId="39" xfId="0" applyFont="1" applyFill="1" applyBorder="1" applyAlignment="1">
      <alignment horizontal="center" vertical="center" wrapText="1"/>
    </xf>
    <xf numFmtId="0" fontId="141" fillId="33" borderId="0" xfId="0" applyFont="1" applyFill="1" applyBorder="1" applyAlignment="1">
      <alignment horizontal="center" vertical="center" wrapText="1"/>
    </xf>
    <xf numFmtId="0" fontId="141" fillId="33" borderId="74" xfId="0" applyFont="1" applyFill="1" applyBorder="1" applyAlignment="1">
      <alignment horizontal="center" vertical="center" wrapText="1"/>
    </xf>
    <xf numFmtId="0" fontId="141" fillId="33" borderId="72" xfId="0" applyFont="1" applyFill="1" applyBorder="1" applyAlignment="1">
      <alignment horizontal="center" vertical="center" wrapText="1"/>
    </xf>
    <xf numFmtId="0" fontId="141" fillId="32" borderId="36" xfId="0" applyFont="1" applyFill="1" applyBorder="1" applyAlignment="1">
      <alignment horizontal="right" vertical="center"/>
    </xf>
    <xf numFmtId="0" fontId="141" fillId="32" borderId="37" xfId="0" applyFont="1" applyFill="1" applyBorder="1" applyAlignment="1">
      <alignment horizontal="right" vertical="center"/>
    </xf>
    <xf numFmtId="0" fontId="141" fillId="32" borderId="38" xfId="0" applyFont="1" applyFill="1" applyBorder="1" applyAlignment="1">
      <alignment horizontal="right" vertical="center"/>
    </xf>
    <xf numFmtId="0" fontId="141" fillId="32" borderId="74" xfId="0" applyFont="1" applyFill="1" applyBorder="1" applyAlignment="1">
      <alignment horizontal="right" vertical="center"/>
    </xf>
    <xf numFmtId="0" fontId="141" fillId="32" borderId="72" xfId="0" applyFont="1" applyFill="1" applyBorder="1" applyAlignment="1">
      <alignment horizontal="right" vertical="center"/>
    </xf>
    <xf numFmtId="0" fontId="141" fillId="32" borderId="58" xfId="0" applyFont="1" applyFill="1" applyBorder="1" applyAlignment="1">
      <alignment horizontal="right" vertical="center"/>
    </xf>
    <xf numFmtId="0" fontId="146" fillId="32" borderId="74" xfId="0" applyFont="1" applyFill="1" applyBorder="1" applyAlignment="1">
      <alignment horizontal="center" vertical="center"/>
    </xf>
    <xf numFmtId="0" fontId="146" fillId="32" borderId="72" xfId="0" applyFont="1" applyFill="1" applyBorder="1" applyAlignment="1">
      <alignment horizontal="center" vertical="center"/>
    </xf>
    <xf numFmtId="0" fontId="141" fillId="33" borderId="36" xfId="0" applyFont="1" applyFill="1" applyBorder="1" applyAlignment="1">
      <alignment horizontal="right" vertical="center" wrapText="1"/>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38" xfId="0" applyFont="1" applyFill="1" applyBorder="1" applyAlignment="1">
      <alignment horizontal="center" vertical="center" wrapText="1"/>
    </xf>
    <xf numFmtId="0" fontId="141" fillId="33" borderId="58" xfId="0" applyFont="1" applyFill="1" applyBorder="1" applyAlignment="1">
      <alignment horizontal="center" vertical="center" wrapText="1"/>
    </xf>
    <xf numFmtId="0" fontId="141" fillId="33" borderId="36" xfId="0" applyFont="1" applyFill="1" applyBorder="1" applyAlignment="1">
      <alignment horizontal="left" vertical="center"/>
    </xf>
    <xf numFmtId="0" fontId="141" fillId="33" borderId="37" xfId="0" applyFont="1" applyFill="1" applyBorder="1" applyAlignment="1">
      <alignment horizontal="left" vertical="center"/>
    </xf>
    <xf numFmtId="0" fontId="141" fillId="33" borderId="38" xfId="0" applyFont="1" applyFill="1" applyBorder="1" applyAlignment="1">
      <alignment horizontal="left" vertical="center"/>
    </xf>
    <xf numFmtId="0" fontId="141" fillId="33" borderId="39" xfId="0" applyFont="1" applyFill="1" applyBorder="1" applyAlignment="1">
      <alignment horizontal="left" vertical="center"/>
    </xf>
    <xf numFmtId="0" fontId="141" fillId="33" borderId="0" xfId="0" applyFont="1" applyFill="1" applyBorder="1" applyAlignment="1">
      <alignment horizontal="left" vertical="center"/>
    </xf>
    <xf numFmtId="0" fontId="141" fillId="33" borderId="13" xfId="0" applyFont="1" applyFill="1" applyBorder="1" applyAlignment="1">
      <alignment horizontal="left" vertical="center"/>
    </xf>
    <xf numFmtId="0" fontId="141" fillId="33" borderId="39" xfId="0" applyFont="1" applyFill="1" applyBorder="1" applyAlignment="1">
      <alignment vertical="center"/>
    </xf>
    <xf numFmtId="0" fontId="141" fillId="33" borderId="36" xfId="0" applyFont="1" applyFill="1" applyBorder="1" applyAlignment="1">
      <alignment vertical="center" shrinkToFit="1"/>
    </xf>
    <xf numFmtId="0" fontId="141" fillId="33" borderId="37" xfId="0" applyFont="1" applyFill="1" applyBorder="1" applyAlignment="1">
      <alignment vertical="center" shrinkToFit="1"/>
    </xf>
    <xf numFmtId="0" fontId="141" fillId="33" borderId="38" xfId="0" applyFont="1" applyFill="1" applyBorder="1" applyAlignment="1">
      <alignment vertical="center" shrinkToFit="1"/>
    </xf>
    <xf numFmtId="0" fontId="141" fillId="33" borderId="39" xfId="0" applyFont="1" applyFill="1" applyBorder="1" applyAlignment="1">
      <alignment vertical="center" shrinkToFit="1"/>
    </xf>
    <xf numFmtId="0" fontId="141" fillId="33" borderId="0" xfId="0" applyFont="1" applyFill="1" applyBorder="1" applyAlignment="1">
      <alignment vertical="center" shrinkToFit="1"/>
    </xf>
    <xf numFmtId="0" fontId="141" fillId="33" borderId="13" xfId="0" applyFont="1" applyFill="1" applyBorder="1" applyAlignment="1">
      <alignment vertical="center" shrinkToFit="1"/>
    </xf>
    <xf numFmtId="0" fontId="147" fillId="26" borderId="0" xfId="0" applyFont="1" applyFill="1" applyAlignment="1">
      <alignment horizontal="center" vertical="top"/>
    </xf>
    <xf numFmtId="0" fontId="148" fillId="26" borderId="0" xfId="0" applyFont="1" applyFill="1" applyAlignment="1">
      <alignment horizontal="center" vertical="top"/>
    </xf>
    <xf numFmtId="0" fontId="142" fillId="26" borderId="0" xfId="0" applyFont="1" applyFill="1" applyAlignment="1">
      <alignment horizontal="distributed" vertical="center"/>
    </xf>
    <xf numFmtId="0" fontId="141" fillId="32" borderId="0" xfId="0" applyFont="1" applyFill="1" applyAlignment="1">
      <alignment horizontal="distributed" vertical="center"/>
    </xf>
    <xf numFmtId="0" fontId="141" fillId="33" borderId="72" xfId="0" applyNumberFormat="1" applyFont="1" applyFill="1" applyBorder="1" applyAlignment="1">
      <alignment horizontal="left" vertical="center"/>
    </xf>
    <xf numFmtId="0" fontId="141" fillId="32" borderId="37" xfId="0" applyFont="1" applyFill="1" applyBorder="1" applyAlignment="1">
      <alignment horizontal="distributed" vertical="center" wrapText="1"/>
    </xf>
    <xf numFmtId="0" fontId="141" fillId="32" borderId="0" xfId="0" applyFont="1" applyFill="1" applyAlignment="1">
      <alignment horizontal="distributed" vertical="center" wrapText="1"/>
    </xf>
    <xf numFmtId="0" fontId="141" fillId="32" borderId="72" xfId="0" applyFont="1" applyFill="1" applyBorder="1" applyAlignment="1">
      <alignment horizontal="distributed" vertical="center" wrapText="1"/>
    </xf>
    <xf numFmtId="0" fontId="146" fillId="32" borderId="37" xfId="0" applyFont="1" applyFill="1" applyBorder="1" applyAlignment="1">
      <alignment horizontal="left" vertical="center"/>
    </xf>
    <xf numFmtId="0" fontId="146" fillId="32" borderId="37" xfId="0" applyFont="1" applyFill="1" applyBorder="1" applyAlignment="1">
      <alignment vertical="center"/>
    </xf>
    <xf numFmtId="0" fontId="146" fillId="32" borderId="38" xfId="0" applyFont="1" applyFill="1" applyBorder="1" applyAlignment="1">
      <alignment vertical="center"/>
    </xf>
    <xf numFmtId="0" fontId="146" fillId="32" borderId="72" xfId="0" applyFont="1" applyFill="1" applyBorder="1" applyAlignment="1">
      <alignment vertical="center"/>
    </xf>
    <xf numFmtId="0" fontId="146" fillId="32" borderId="58" xfId="0" applyFont="1" applyFill="1" applyBorder="1" applyAlignment="1">
      <alignment vertical="center"/>
    </xf>
    <xf numFmtId="0" fontId="141" fillId="33" borderId="74" xfId="0" applyFont="1" applyFill="1" applyBorder="1" applyAlignment="1">
      <alignment horizontal="left" vertical="center"/>
    </xf>
    <xf numFmtId="0" fontId="141" fillId="33" borderId="72" xfId="0" applyFont="1" applyFill="1" applyBorder="1" applyAlignment="1">
      <alignment horizontal="left" vertical="center"/>
    </xf>
    <xf numFmtId="0" fontId="141" fillId="33" borderId="58" xfId="0" applyFont="1" applyFill="1" applyBorder="1" applyAlignment="1">
      <alignment horizontal="left" vertical="center"/>
    </xf>
    <xf numFmtId="0" fontId="142" fillId="32" borderId="37" xfId="0" applyFont="1" applyFill="1" applyBorder="1" applyAlignment="1">
      <alignment horizontal="distributed" vertical="center" wrapText="1"/>
    </xf>
    <xf numFmtId="0" fontId="142" fillId="32" borderId="0" xfId="0" applyFont="1" applyFill="1" applyBorder="1" applyAlignment="1">
      <alignment horizontal="distributed" vertical="center" wrapText="1"/>
    </xf>
    <xf numFmtId="0" fontId="142" fillId="32" borderId="0" xfId="0" applyFont="1" applyFill="1" applyAlignment="1">
      <alignment horizontal="distributed" vertical="center" wrapText="1"/>
    </xf>
    <xf numFmtId="0" fontId="142" fillId="32" borderId="72" xfId="0" applyFont="1" applyFill="1" applyBorder="1" applyAlignment="1">
      <alignment horizontal="distributed" vertical="center" wrapText="1"/>
    </xf>
    <xf numFmtId="0" fontId="141" fillId="33" borderId="36" xfId="0" applyFont="1" applyFill="1" applyBorder="1" applyAlignment="1">
      <alignment horizontal="left" vertical="center" shrinkToFit="1"/>
    </xf>
    <xf numFmtId="0" fontId="141" fillId="33" borderId="37" xfId="0" applyFont="1" applyFill="1" applyBorder="1" applyAlignment="1">
      <alignment horizontal="left" vertical="center" shrinkToFit="1"/>
    </xf>
    <xf numFmtId="0" fontId="141" fillId="33" borderId="38" xfId="0" applyFont="1" applyFill="1" applyBorder="1" applyAlignment="1">
      <alignment horizontal="left" vertical="center" shrinkToFit="1"/>
    </xf>
    <xf numFmtId="0" fontId="141" fillId="33" borderId="74" xfId="0" applyFont="1" applyFill="1" applyBorder="1" applyAlignment="1">
      <alignment horizontal="left" vertical="center" shrinkToFit="1"/>
    </xf>
    <xf numFmtId="0" fontId="141" fillId="33" borderId="72" xfId="0" applyFont="1" applyFill="1" applyBorder="1" applyAlignment="1">
      <alignment horizontal="left" vertical="center" shrinkToFit="1"/>
    </xf>
    <xf numFmtId="0" fontId="141" fillId="33" borderId="58" xfId="0" applyFont="1" applyFill="1" applyBorder="1" applyAlignment="1">
      <alignment horizontal="left" vertical="center" shrinkToFit="1"/>
    </xf>
    <xf numFmtId="180" fontId="141" fillId="33" borderId="36" xfId="0" applyNumberFormat="1" applyFont="1" applyFill="1" applyBorder="1" applyAlignment="1">
      <alignment horizontal="center" vertical="center" wrapText="1"/>
    </xf>
    <xf numFmtId="180" fontId="141" fillId="33" borderId="37" xfId="0" applyNumberFormat="1" applyFont="1" applyFill="1" applyBorder="1" applyAlignment="1">
      <alignment horizontal="center" vertical="center" wrapText="1"/>
    </xf>
    <xf numFmtId="180" fontId="141" fillId="33" borderId="38" xfId="0" applyNumberFormat="1" applyFont="1" applyFill="1" applyBorder="1" applyAlignment="1">
      <alignment horizontal="center" vertical="center" wrapText="1"/>
    </xf>
    <xf numFmtId="180" fontId="141" fillId="33" borderId="74" xfId="0" applyNumberFormat="1" applyFont="1" applyFill="1" applyBorder="1" applyAlignment="1">
      <alignment horizontal="center" vertical="center" wrapText="1"/>
    </xf>
    <xf numFmtId="180" fontId="141" fillId="33" borderId="72" xfId="0" applyNumberFormat="1" applyFont="1" applyFill="1" applyBorder="1" applyAlignment="1">
      <alignment horizontal="center" vertical="center" wrapText="1"/>
    </xf>
    <xf numFmtId="180" fontId="141" fillId="33" borderId="58" xfId="0" applyNumberFormat="1" applyFont="1" applyFill="1" applyBorder="1" applyAlignment="1">
      <alignment horizontal="center" vertical="center" wrapText="1"/>
    </xf>
    <xf numFmtId="0" fontId="146" fillId="32" borderId="37" xfId="0" applyFont="1" applyFill="1" applyBorder="1" applyAlignment="1">
      <alignment horizontal="distributed" vertical="center" wrapText="1"/>
    </xf>
    <xf numFmtId="0" fontId="146" fillId="32" borderId="72" xfId="0" applyFont="1" applyFill="1" applyBorder="1" applyAlignment="1">
      <alignment horizontal="distributed" vertical="center" wrapText="1"/>
    </xf>
    <xf numFmtId="0" fontId="143" fillId="32" borderId="37" xfId="0" applyFont="1" applyFill="1" applyBorder="1" applyAlignment="1">
      <alignment horizontal="distributed" vertical="center" wrapText="1"/>
    </xf>
    <xf numFmtId="0" fontId="143" fillId="32" borderId="72" xfId="0" applyFont="1" applyFill="1" applyBorder="1" applyAlignment="1">
      <alignment horizontal="distributed" vertical="center" wrapText="1"/>
    </xf>
    <xf numFmtId="0" fontId="143" fillId="32" borderId="37" xfId="0" applyFont="1" applyFill="1" applyBorder="1" applyAlignment="1">
      <alignment horizontal="distributed" vertical="center"/>
    </xf>
    <xf numFmtId="0" fontId="143" fillId="32" borderId="72" xfId="0" applyFont="1" applyFill="1" applyBorder="1" applyAlignment="1">
      <alignment horizontal="distributed" vertical="center"/>
    </xf>
    <xf numFmtId="0" fontId="175" fillId="32" borderId="37" xfId="0" applyFont="1" applyFill="1" applyBorder="1" applyAlignment="1">
      <alignment horizontal="distributed" vertical="center"/>
    </xf>
    <xf numFmtId="0" fontId="175" fillId="32" borderId="72" xfId="0" applyFont="1" applyFill="1" applyBorder="1" applyAlignment="1">
      <alignment horizontal="distributed" vertical="center"/>
    </xf>
    <xf numFmtId="0" fontId="146" fillId="33" borderId="36" xfId="0" applyFont="1" applyFill="1" applyBorder="1" applyAlignment="1">
      <alignment horizontal="center" vertical="center" wrapText="1"/>
    </xf>
    <xf numFmtId="0" fontId="146" fillId="33" borderId="74" xfId="0" applyFont="1" applyFill="1" applyBorder="1" applyAlignment="1">
      <alignment horizontal="center" vertical="center" wrapText="1"/>
    </xf>
    <xf numFmtId="0" fontId="146" fillId="32" borderId="36" xfId="0" applyFont="1" applyFill="1" applyBorder="1" applyAlignment="1">
      <alignment horizontal="center" vertical="center" wrapText="1"/>
    </xf>
    <xf numFmtId="0" fontId="146" fillId="32" borderId="37" xfId="0" applyFont="1" applyFill="1" applyBorder="1" applyAlignment="1">
      <alignment horizontal="center" vertical="center" wrapText="1"/>
    </xf>
    <xf numFmtId="0" fontId="141" fillId="32" borderId="38" xfId="0" applyFont="1" applyFill="1" applyBorder="1" applyAlignment="1">
      <alignment horizontal="center" vertical="center" wrapText="1"/>
    </xf>
    <xf numFmtId="0" fontId="141" fillId="32" borderId="58" xfId="0" applyFont="1" applyFill="1" applyBorder="1" applyAlignment="1">
      <alignment horizontal="center" vertical="center" wrapText="1"/>
    </xf>
    <xf numFmtId="0" fontId="146" fillId="32" borderId="74" xfId="0" applyFont="1" applyFill="1" applyBorder="1" applyAlignment="1">
      <alignment horizontal="center" vertical="center" wrapText="1"/>
    </xf>
    <xf numFmtId="0" fontId="146" fillId="32" borderId="72" xfId="0" applyFont="1" applyFill="1" applyBorder="1" applyAlignment="1">
      <alignment horizontal="center" vertical="center" wrapText="1"/>
    </xf>
    <xf numFmtId="0" fontId="10" fillId="26" borderId="0" xfId="0" applyFont="1" applyFill="1" applyAlignment="1">
      <alignment horizontal="left" vertical="center"/>
    </xf>
    <xf numFmtId="0" fontId="11" fillId="32" borderId="37" xfId="0" applyFont="1" applyFill="1" applyBorder="1" applyAlignment="1">
      <alignment horizontal="distributed" vertical="center"/>
    </xf>
    <xf numFmtId="0" fontId="11" fillId="32" borderId="0" xfId="0" applyFont="1" applyFill="1" applyAlignment="1">
      <alignment horizontal="distributed" vertical="center"/>
    </xf>
    <xf numFmtId="0" fontId="11" fillId="32" borderId="72" xfId="0" applyFont="1" applyFill="1" applyBorder="1" applyAlignment="1">
      <alignment horizontal="distributed" vertical="center"/>
    </xf>
    <xf numFmtId="0" fontId="11" fillId="32" borderId="37" xfId="0" applyFont="1" applyFill="1" applyBorder="1" applyAlignment="1">
      <alignment horizontal="distributed" vertical="center" wrapText="1"/>
    </xf>
    <xf numFmtId="0" fontId="11" fillId="32" borderId="0" xfId="0" applyFont="1" applyFill="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142" fillId="33" borderId="36" xfId="0" applyFont="1" applyFill="1" applyBorder="1" applyAlignment="1">
      <alignment horizontal="center" vertical="center" wrapText="1"/>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42" fillId="33" borderId="36" xfId="0" applyFont="1" applyFill="1" applyBorder="1" applyAlignment="1">
      <alignment horizontal="right" vertical="center" wrapText="1"/>
    </xf>
    <xf numFmtId="0" fontId="141" fillId="33" borderId="38" xfId="0" applyFont="1" applyFill="1" applyBorder="1" applyAlignment="1">
      <alignment horizontal="right" vertical="center" wrapText="1"/>
    </xf>
    <xf numFmtId="0" fontId="141" fillId="33" borderId="58" xfId="0" applyFont="1" applyFill="1" applyBorder="1" applyAlignment="1">
      <alignment horizontal="right" vertical="center" wrapText="1"/>
    </xf>
    <xf numFmtId="0" fontId="141" fillId="33" borderId="0" xfId="0" applyFont="1" applyFill="1" applyBorder="1" applyAlignment="1">
      <alignment horizontal="distributed" vertical="center"/>
    </xf>
    <xf numFmtId="0" fontId="141" fillId="33" borderId="0" xfId="0" applyFont="1" applyFill="1" applyAlignment="1">
      <alignment vertical="center"/>
    </xf>
    <xf numFmtId="0" fontId="141" fillId="32" borderId="0" xfId="0" applyFont="1" applyFill="1" applyBorder="1" applyAlignment="1">
      <alignment horizontal="center" vertical="center" wrapText="1"/>
    </xf>
    <xf numFmtId="0" fontId="149" fillId="32" borderId="37" xfId="0" applyFont="1" applyFill="1" applyBorder="1" applyAlignment="1">
      <alignment horizontal="distributed" vertical="center" wrapText="1"/>
    </xf>
    <xf numFmtId="0" fontId="149" fillId="32" borderId="72" xfId="0" applyFont="1" applyFill="1" applyBorder="1" applyAlignment="1">
      <alignment horizontal="distributed" vertical="center" wrapText="1"/>
    </xf>
    <xf numFmtId="0" fontId="175" fillId="32" borderId="37" xfId="0" applyFont="1" applyFill="1" applyBorder="1" applyAlignment="1">
      <alignment horizontal="left" vertical="center" wrapText="1"/>
    </xf>
    <xf numFmtId="0" fontId="175" fillId="32" borderId="72" xfId="0" applyFont="1" applyFill="1" applyBorder="1" applyAlignment="1">
      <alignment horizontal="left" vertical="center" wrapText="1"/>
    </xf>
    <xf numFmtId="0" fontId="141" fillId="34" borderId="36" xfId="0" applyFont="1" applyFill="1" applyBorder="1" applyAlignment="1">
      <alignment horizontal="center" vertical="center"/>
    </xf>
    <xf numFmtId="0" fontId="141" fillId="34" borderId="37" xfId="0" applyFont="1" applyFill="1" applyBorder="1" applyAlignment="1">
      <alignment horizontal="center" vertical="center"/>
    </xf>
    <xf numFmtId="0" fontId="141" fillId="34" borderId="38" xfId="0" applyFont="1" applyFill="1" applyBorder="1" applyAlignment="1">
      <alignment horizontal="center" vertical="center"/>
    </xf>
    <xf numFmtId="0" fontId="141" fillId="34" borderId="74" xfId="0" applyFont="1" applyFill="1" applyBorder="1" applyAlignment="1">
      <alignment horizontal="center" vertical="center"/>
    </xf>
    <xf numFmtId="0" fontId="141" fillId="34" borderId="72" xfId="0" applyFont="1" applyFill="1" applyBorder="1" applyAlignment="1">
      <alignment horizontal="center" vertical="center"/>
    </xf>
    <xf numFmtId="0" fontId="141" fillId="34" borderId="58" xfId="0" applyFont="1" applyFill="1" applyBorder="1" applyAlignment="1">
      <alignment horizontal="center" vertical="center"/>
    </xf>
    <xf numFmtId="0" fontId="141" fillId="32" borderId="36"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0" xfId="0" applyFont="1" applyFill="1" applyAlignment="1">
      <alignment vertical="center"/>
    </xf>
    <xf numFmtId="0" fontId="141" fillId="32" borderId="13" xfId="0" applyFont="1" applyFill="1" applyBorder="1" applyAlignment="1">
      <alignment vertical="center"/>
    </xf>
    <xf numFmtId="0" fontId="142" fillId="32" borderId="36" xfId="0" applyFont="1" applyFill="1" applyBorder="1" applyAlignment="1">
      <alignment horizontal="center" vertical="center"/>
    </xf>
    <xf numFmtId="0" fontId="142" fillId="32" borderId="37" xfId="0" applyFont="1" applyFill="1" applyBorder="1" applyAlignment="1">
      <alignment horizontal="center" vertical="center"/>
    </xf>
    <xf numFmtId="0" fontId="142" fillId="32" borderId="38" xfId="0" applyFont="1" applyFill="1" applyBorder="1" applyAlignment="1">
      <alignment horizontal="center" vertical="center"/>
    </xf>
    <xf numFmtId="0" fontId="142" fillId="32" borderId="74" xfId="0" applyFont="1" applyFill="1" applyBorder="1" applyAlignment="1">
      <alignment horizontal="center" vertical="center"/>
    </xf>
    <xf numFmtId="0" fontId="142" fillId="32" borderId="72" xfId="0" applyFont="1" applyFill="1" applyBorder="1" applyAlignment="1">
      <alignment horizontal="center" vertical="center"/>
    </xf>
    <xf numFmtId="0" fontId="142" fillId="32" borderId="58" xfId="0" applyFont="1" applyFill="1" applyBorder="1" applyAlignment="1">
      <alignment horizontal="center" vertical="center"/>
    </xf>
    <xf numFmtId="0" fontId="141" fillId="33" borderId="36" xfId="0" applyFont="1" applyFill="1" applyBorder="1" applyAlignment="1">
      <alignment horizontal="left" vertical="top"/>
    </xf>
    <xf numFmtId="0" fontId="141" fillId="33" borderId="37" xfId="0" applyFont="1" applyFill="1" applyBorder="1" applyAlignment="1">
      <alignment horizontal="left" vertical="top"/>
    </xf>
    <xf numFmtId="0" fontId="141" fillId="33" borderId="38" xfId="0" applyFont="1" applyFill="1" applyBorder="1" applyAlignment="1">
      <alignment horizontal="left" vertical="top"/>
    </xf>
    <xf numFmtId="0" fontId="141" fillId="33" borderId="39" xfId="0" applyFont="1" applyFill="1" applyBorder="1" applyAlignment="1">
      <alignment horizontal="left" vertical="top"/>
    </xf>
    <xf numFmtId="0" fontId="141" fillId="33" borderId="0" xfId="0" applyFont="1" applyFill="1" applyBorder="1" applyAlignment="1">
      <alignment horizontal="left" vertical="top"/>
    </xf>
    <xf numFmtId="0" fontId="141" fillId="33" borderId="13" xfId="0" applyFont="1" applyFill="1" applyBorder="1" applyAlignment="1">
      <alignment horizontal="left" vertical="top"/>
    </xf>
    <xf numFmtId="0" fontId="142" fillId="33" borderId="74" xfId="0" applyFont="1" applyFill="1" applyBorder="1" applyAlignment="1">
      <alignment horizontal="center" vertical="center" wrapText="1"/>
    </xf>
    <xf numFmtId="0" fontId="146" fillId="33" borderId="10"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12" fillId="29" borderId="0" xfId="0" applyFont="1" applyFill="1" applyAlignment="1">
      <alignment horizontal="left" vertical="center"/>
    </xf>
    <xf numFmtId="0" fontId="142" fillId="26" borderId="36" xfId="0" applyFont="1" applyFill="1" applyBorder="1" applyAlignment="1">
      <alignment horizontal="center" vertical="center" wrapText="1"/>
    </xf>
    <xf numFmtId="0" fontId="142" fillId="26" borderId="37" xfId="0" applyFont="1" applyFill="1" applyBorder="1" applyAlignment="1">
      <alignment horizontal="center" vertical="center" wrapText="1"/>
    </xf>
    <xf numFmtId="0" fontId="142" fillId="26" borderId="38" xfId="0" applyFont="1" applyFill="1" applyBorder="1" applyAlignment="1">
      <alignment horizontal="center" vertical="center" wrapText="1"/>
    </xf>
    <xf numFmtId="0" fontId="142" fillId="26" borderId="39" xfId="0" applyFont="1" applyFill="1" applyBorder="1" applyAlignment="1">
      <alignment horizontal="center" vertical="center" wrapText="1"/>
    </xf>
    <xf numFmtId="0" fontId="142" fillId="26" borderId="0" xfId="0" applyFont="1" applyFill="1" applyBorder="1" applyAlignment="1">
      <alignment horizontal="center" vertical="center" wrapText="1"/>
    </xf>
    <xf numFmtId="0" fontId="142" fillId="26" borderId="13" xfId="0" applyFont="1" applyFill="1" applyBorder="1" applyAlignment="1">
      <alignment horizontal="center" vertical="center" wrapText="1"/>
    </xf>
    <xf numFmtId="0" fontId="141" fillId="32" borderId="36" xfId="0" applyFont="1" applyFill="1" applyBorder="1" applyAlignment="1">
      <alignment horizontal="center" vertical="center" justifyLastLine="1"/>
    </xf>
    <xf numFmtId="0" fontId="141" fillId="32" borderId="37" xfId="0" applyFont="1" applyFill="1" applyBorder="1" applyAlignment="1">
      <alignment horizontal="center" vertical="center" justifyLastLine="1"/>
    </xf>
    <xf numFmtId="0" fontId="141" fillId="32" borderId="38" xfId="0" applyFont="1" applyFill="1" applyBorder="1" applyAlignment="1">
      <alignment horizontal="center" vertical="center" justifyLastLine="1"/>
    </xf>
    <xf numFmtId="0" fontId="141" fillId="32" borderId="39" xfId="0" applyFont="1" applyFill="1" applyBorder="1" applyAlignment="1">
      <alignment horizontal="center" vertical="center" justifyLastLine="1"/>
    </xf>
    <xf numFmtId="0" fontId="141" fillId="32" borderId="0" xfId="0" applyFont="1" applyFill="1" applyBorder="1" applyAlignment="1">
      <alignment horizontal="center" vertical="center" justifyLastLine="1"/>
    </xf>
    <xf numFmtId="0" fontId="141" fillId="32" borderId="13" xfId="0" applyFont="1" applyFill="1" applyBorder="1" applyAlignment="1">
      <alignment horizontal="center" vertical="center" justifyLastLine="1"/>
    </xf>
    <xf numFmtId="0" fontId="142" fillId="33" borderId="36" xfId="0" applyFont="1" applyFill="1" applyBorder="1" applyAlignment="1">
      <alignment horizontal="left" vertical="center" wrapText="1"/>
    </xf>
    <xf numFmtId="0" fontId="142" fillId="33" borderId="37" xfId="0" applyFont="1" applyFill="1" applyBorder="1" applyAlignment="1">
      <alignment horizontal="left" vertical="center" wrapText="1"/>
    </xf>
    <xf numFmtId="0" fontId="142" fillId="33" borderId="38" xfId="0" applyFont="1" applyFill="1" applyBorder="1" applyAlignment="1">
      <alignment horizontal="left" vertical="center" wrapText="1"/>
    </xf>
    <xf numFmtId="0" fontId="142" fillId="33" borderId="39" xfId="0" applyFont="1" applyFill="1" applyBorder="1" applyAlignment="1">
      <alignment horizontal="left" vertical="center" wrapText="1"/>
    </xf>
    <xf numFmtId="0" fontId="142" fillId="33" borderId="0" xfId="0" applyFont="1" applyFill="1" applyBorder="1" applyAlignment="1">
      <alignment horizontal="left" vertical="center" wrapText="1"/>
    </xf>
    <xf numFmtId="0" fontId="142" fillId="33" borderId="13" xfId="0" applyFont="1" applyFill="1" applyBorder="1" applyAlignment="1">
      <alignment horizontal="left" vertical="center" wrapText="1"/>
    </xf>
    <xf numFmtId="0" fontId="141" fillId="26" borderId="74" xfId="0" applyFont="1" applyFill="1" applyBorder="1" applyAlignment="1">
      <alignment horizontal="center" vertical="center" justifyLastLine="1"/>
    </xf>
    <xf numFmtId="0" fontId="141" fillId="26" borderId="72" xfId="0" applyFont="1" applyFill="1" applyBorder="1" applyAlignment="1">
      <alignment horizontal="center" vertical="center" justifyLastLine="1"/>
    </xf>
    <xf numFmtId="0" fontId="141" fillId="26" borderId="58" xfId="0" applyFont="1" applyFill="1" applyBorder="1" applyAlignment="1">
      <alignment horizontal="center" vertical="center" justifyLastLine="1"/>
    </xf>
    <xf numFmtId="0" fontId="150" fillId="32" borderId="37" xfId="0" applyFont="1" applyFill="1" applyBorder="1" applyAlignment="1">
      <alignment vertical="center"/>
    </xf>
    <xf numFmtId="0" fontId="150" fillId="32" borderId="38" xfId="0" applyFont="1" applyFill="1" applyBorder="1" applyAlignment="1">
      <alignment vertical="center"/>
    </xf>
    <xf numFmtId="0" fontId="150" fillId="32" borderId="39" xfId="0" applyFont="1" applyFill="1" applyBorder="1" applyAlignment="1">
      <alignment vertical="center"/>
    </xf>
    <xf numFmtId="0" fontId="150" fillId="32" borderId="0" xfId="0" applyFont="1" applyFill="1" applyAlignment="1">
      <alignment vertical="center"/>
    </xf>
    <xf numFmtId="0" fontId="150" fillId="32" borderId="13" xfId="0" applyFont="1" applyFill="1" applyBorder="1" applyAlignment="1">
      <alignment vertical="center"/>
    </xf>
    <xf numFmtId="0" fontId="150" fillId="32" borderId="74" xfId="0" applyFont="1" applyFill="1" applyBorder="1" applyAlignment="1">
      <alignment vertical="center"/>
    </xf>
    <xf numFmtId="0" fontId="150" fillId="32" borderId="72" xfId="0" applyFont="1" applyFill="1" applyBorder="1" applyAlignment="1">
      <alignment vertical="center"/>
    </xf>
    <xf numFmtId="0" fontId="150" fillId="32" borderId="58" xfId="0" applyFont="1" applyFill="1" applyBorder="1" applyAlignment="1">
      <alignment vertical="center"/>
    </xf>
    <xf numFmtId="0" fontId="141" fillId="33" borderId="36" xfId="0" applyNumberFormat="1" applyFont="1" applyFill="1" applyBorder="1" applyAlignment="1">
      <alignment horizontal="center" vertical="center"/>
    </xf>
    <xf numFmtId="0" fontId="141" fillId="33" borderId="37" xfId="0" applyNumberFormat="1" applyFont="1" applyFill="1" applyBorder="1" applyAlignment="1">
      <alignment horizontal="center" vertical="center"/>
    </xf>
    <xf numFmtId="0" fontId="141" fillId="33" borderId="38" xfId="0" applyNumberFormat="1" applyFont="1" applyFill="1" applyBorder="1" applyAlignment="1">
      <alignment horizontal="center" vertical="center"/>
    </xf>
    <xf numFmtId="0" fontId="141" fillId="33" borderId="74" xfId="0" applyNumberFormat="1" applyFont="1" applyFill="1" applyBorder="1" applyAlignment="1">
      <alignment horizontal="center" vertical="center"/>
    </xf>
    <xf numFmtId="0" fontId="141" fillId="33" borderId="72" xfId="0" applyNumberFormat="1" applyFont="1" applyFill="1" applyBorder="1" applyAlignment="1">
      <alignment horizontal="center" vertical="center"/>
    </xf>
    <xf numFmtId="0" fontId="141" fillId="33" borderId="58"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xf>
    <xf numFmtId="0" fontId="11" fillId="34" borderId="36"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58" xfId="0" applyFont="1" applyFill="1" applyBorder="1" applyAlignment="1">
      <alignment horizontal="center" vertical="center"/>
    </xf>
    <xf numFmtId="0" fontId="143" fillId="26" borderId="0" xfId="0" applyFont="1" applyFill="1" applyAlignment="1">
      <alignment horizontal="distributed" vertical="center" wrapText="1"/>
    </xf>
    <xf numFmtId="0" fontId="135" fillId="0" borderId="0" xfId="0" applyFont="1" applyAlignment="1">
      <alignment vertical="center" wrapText="1"/>
    </xf>
    <xf numFmtId="0" fontId="0" fillId="0" borderId="0" xfId="0" applyAlignment="1">
      <alignment vertical="center" wrapText="1"/>
    </xf>
    <xf numFmtId="0" fontId="11" fillId="0" borderId="0" xfId="58" applyNumberFormat="1" applyFont="1" applyFill="1" applyAlignment="1">
      <alignment horizontal="left" vertical="top" wrapText="1"/>
    </xf>
    <xf numFmtId="0" fontId="10" fillId="0" borderId="0" xfId="58" applyFont="1" applyFill="1" applyBorder="1" applyAlignment="1">
      <alignment vertical="center"/>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142" fillId="32" borderId="0" xfId="0" applyFont="1" applyFill="1" applyAlignment="1">
      <alignment horizontal="left" vertical="center" wrapText="1"/>
    </xf>
    <xf numFmtId="0" fontId="171" fillId="29" borderId="0" xfId="0" applyFont="1" applyFill="1" applyAlignment="1">
      <alignment horizontal="left" vertical="center" wrapText="1"/>
    </xf>
    <xf numFmtId="0" fontId="81" fillId="29" borderId="0" xfId="28" applyFill="1" applyBorder="1" applyAlignment="1" applyProtection="1">
      <alignment horizontal="center" vertical="center" wrapText="1"/>
    </xf>
    <xf numFmtId="0" fontId="3" fillId="32" borderId="172" xfId="0" applyFont="1" applyFill="1" applyBorder="1" applyAlignment="1">
      <alignment horizontal="center" vertical="center"/>
    </xf>
    <xf numFmtId="0" fontId="3" fillId="32" borderId="111" xfId="0" applyFont="1" applyFill="1" applyBorder="1" applyAlignment="1">
      <alignment horizontal="center" vertical="center"/>
    </xf>
    <xf numFmtId="0" fontId="3" fillId="32" borderId="175" xfId="0" applyFont="1" applyFill="1" applyBorder="1" applyAlignment="1">
      <alignment horizontal="center" vertical="center"/>
    </xf>
    <xf numFmtId="0" fontId="47" fillId="32" borderId="169" xfId="0" applyFont="1" applyFill="1" applyBorder="1" applyAlignment="1">
      <alignment horizontal="center" vertical="center" wrapText="1"/>
    </xf>
    <xf numFmtId="0" fontId="47" fillId="32" borderId="37" xfId="0" applyFont="1" applyFill="1" applyBorder="1" applyAlignment="1">
      <alignment horizontal="center" vertical="center" wrapText="1"/>
    </xf>
    <xf numFmtId="0" fontId="47" fillId="32" borderId="119" xfId="0" applyFont="1" applyFill="1" applyBorder="1" applyAlignment="1">
      <alignment horizontal="center" vertical="center" wrapText="1"/>
    </xf>
    <xf numFmtId="0" fontId="47" fillId="32" borderId="63" xfId="0" applyFont="1" applyFill="1" applyBorder="1" applyAlignment="1">
      <alignment horizontal="center" vertical="center" wrapText="1"/>
    </xf>
    <xf numFmtId="0" fontId="47" fillId="32" borderId="17" xfId="0" applyFont="1" applyFill="1" applyBorder="1" applyAlignment="1">
      <alignment horizontal="center" vertical="center" wrapText="1"/>
    </xf>
    <xf numFmtId="0" fontId="47" fillId="32" borderId="60" xfId="0" applyFont="1" applyFill="1" applyBorder="1" applyAlignment="1">
      <alignment horizontal="center" vertical="center" wrapText="1"/>
    </xf>
    <xf numFmtId="0" fontId="82" fillId="32" borderId="169" xfId="0" applyFont="1" applyFill="1" applyBorder="1" applyAlignment="1">
      <alignment horizontal="center" vertical="center" wrapText="1"/>
    </xf>
    <xf numFmtId="0" fontId="82" fillId="32" borderId="37" xfId="0" applyFont="1" applyFill="1" applyBorder="1" applyAlignment="1">
      <alignment horizontal="center" vertical="center" wrapText="1"/>
    </xf>
    <xf numFmtId="0" fontId="82" fillId="32" borderId="119" xfId="0" applyFont="1" applyFill="1" applyBorder="1" applyAlignment="1">
      <alignment horizontal="center" vertical="center" wrapText="1"/>
    </xf>
    <xf numFmtId="0" fontId="82" fillId="32" borderId="24" xfId="0" applyFont="1" applyFill="1" applyBorder="1" applyAlignment="1">
      <alignment horizontal="center" vertical="center" wrapText="1"/>
    </xf>
    <xf numFmtId="0" fontId="82" fillId="32" borderId="0" xfId="0" applyFont="1" applyFill="1" applyBorder="1" applyAlignment="1">
      <alignment horizontal="center" vertical="center" wrapText="1"/>
    </xf>
    <xf numFmtId="0" fontId="82" fillId="32" borderId="46" xfId="0" applyFont="1" applyFill="1" applyBorder="1" applyAlignment="1">
      <alignment horizontal="center" vertical="center" wrapText="1"/>
    </xf>
    <xf numFmtId="0" fontId="82" fillId="32" borderId="112" xfId="0" applyFont="1" applyFill="1" applyBorder="1" applyAlignment="1">
      <alignment horizontal="center" vertical="center" wrapText="1"/>
    </xf>
    <xf numFmtId="0" fontId="82" fillId="32" borderId="72" xfId="0" applyFont="1" applyFill="1" applyBorder="1" applyAlignment="1">
      <alignment horizontal="center" vertical="center" wrapText="1"/>
    </xf>
    <xf numFmtId="0" fontId="82" fillId="32" borderId="113" xfId="0" applyFont="1" applyFill="1" applyBorder="1" applyAlignment="1">
      <alignment horizontal="center" vertical="center" wrapText="1"/>
    </xf>
    <xf numFmtId="0" fontId="3" fillId="32" borderId="173" xfId="0" applyFont="1" applyFill="1" applyBorder="1" applyAlignment="1">
      <alignment horizontal="center" vertical="center"/>
    </xf>
    <xf numFmtId="0" fontId="3" fillId="32" borderId="69" xfId="0" applyFont="1" applyFill="1" applyBorder="1" applyAlignment="1">
      <alignment horizontal="center" vertical="center"/>
    </xf>
    <xf numFmtId="0" fontId="3" fillId="32" borderId="85" xfId="0" applyFont="1" applyFill="1" applyBorder="1" applyAlignment="1">
      <alignment horizontal="center" vertical="center"/>
    </xf>
    <xf numFmtId="0" fontId="82" fillId="32" borderId="63" xfId="0" applyFont="1" applyFill="1" applyBorder="1" applyAlignment="1">
      <alignment horizontal="center" vertical="center" wrapText="1"/>
    </xf>
    <xf numFmtId="0" fontId="82" fillId="32" borderId="17" xfId="0" applyFont="1" applyFill="1" applyBorder="1" applyAlignment="1">
      <alignment horizontal="center" vertical="center" wrapText="1"/>
    </xf>
    <xf numFmtId="0" fontId="82" fillId="32" borderId="60" xfId="0" applyFont="1" applyFill="1" applyBorder="1" applyAlignment="1">
      <alignment horizontal="center" vertical="center" wrapText="1"/>
    </xf>
    <xf numFmtId="0" fontId="47" fillId="32" borderId="294" xfId="0" applyFont="1" applyFill="1" applyBorder="1" applyAlignment="1">
      <alignment horizontal="center" vertical="center" shrinkToFit="1"/>
    </xf>
    <xf numFmtId="0" fontId="47" fillId="32" borderId="296" xfId="0" applyFont="1" applyFill="1" applyBorder="1" applyAlignment="1">
      <alignment horizontal="center" vertical="center" shrinkToFit="1"/>
    </xf>
    <xf numFmtId="0" fontId="47" fillId="32" borderId="285" xfId="0" applyFont="1" applyFill="1" applyBorder="1" applyAlignment="1">
      <alignment horizontal="center" vertical="center" shrinkToFit="1"/>
    </xf>
    <xf numFmtId="0" fontId="47" fillId="32" borderId="289" xfId="0" applyFont="1" applyFill="1" applyBorder="1" applyAlignment="1">
      <alignment horizontal="center" vertical="center" shrinkToFit="1"/>
    </xf>
    <xf numFmtId="0" fontId="47" fillId="32" borderId="298" xfId="0" applyFont="1" applyFill="1" applyBorder="1" applyAlignment="1">
      <alignment horizontal="center" vertical="center" shrinkToFit="1"/>
    </xf>
    <xf numFmtId="0" fontId="47" fillId="32" borderId="303" xfId="0" applyFont="1" applyFill="1" applyBorder="1" applyAlignment="1">
      <alignment horizontal="center" vertical="center" shrinkToFit="1"/>
    </xf>
    <xf numFmtId="0" fontId="47" fillId="32" borderId="169" xfId="0" applyFont="1" applyFill="1" applyBorder="1" applyAlignment="1">
      <alignment horizontal="center" vertical="center" shrinkToFit="1"/>
    </xf>
    <xf numFmtId="0" fontId="47" fillId="32" borderId="37" xfId="0" applyFont="1" applyFill="1" applyBorder="1" applyAlignment="1">
      <alignment horizontal="center" vertical="center" shrinkToFit="1"/>
    </xf>
    <xf numFmtId="0" fontId="47" fillId="32" borderId="119" xfId="0" applyFont="1" applyFill="1" applyBorder="1" applyAlignment="1">
      <alignment horizontal="center" vertical="center" shrinkToFit="1"/>
    </xf>
    <xf numFmtId="0" fontId="47" fillId="32" borderId="24" xfId="0" applyFont="1" applyFill="1" applyBorder="1" applyAlignment="1">
      <alignment horizontal="center" vertical="center" shrinkToFit="1"/>
    </xf>
    <xf numFmtId="0" fontId="47" fillId="32" borderId="0" xfId="0" applyFont="1" applyFill="1" applyBorder="1" applyAlignment="1">
      <alignment horizontal="center" vertical="center" shrinkToFit="1"/>
    </xf>
    <xf numFmtId="0" fontId="47" fillId="32" borderId="46" xfId="0" applyFont="1" applyFill="1" applyBorder="1" applyAlignment="1">
      <alignment horizontal="center" vertical="center" shrinkToFit="1"/>
    </xf>
    <xf numFmtId="0" fontId="47" fillId="32" borderId="112" xfId="0" applyFont="1" applyFill="1" applyBorder="1" applyAlignment="1">
      <alignment horizontal="center" vertical="center" shrinkToFit="1"/>
    </xf>
    <xf numFmtId="0" fontId="47" fillId="32" borderId="72" xfId="0" applyFont="1" applyFill="1" applyBorder="1" applyAlignment="1">
      <alignment horizontal="center" vertical="center" shrinkToFit="1"/>
    </xf>
    <xf numFmtId="0" fontId="47" fillId="32" borderId="113" xfId="0" applyFont="1" applyFill="1" applyBorder="1" applyAlignment="1">
      <alignment horizontal="center" vertical="center" shrinkToFit="1"/>
    </xf>
    <xf numFmtId="0" fontId="47" fillId="32" borderId="97" xfId="0" applyFont="1" applyFill="1" applyBorder="1" applyAlignment="1">
      <alignment horizontal="center" vertical="center" wrapText="1"/>
    </xf>
    <xf numFmtId="0" fontId="47" fillId="32" borderId="23" xfId="0" applyFont="1" applyFill="1" applyBorder="1" applyAlignment="1">
      <alignment horizontal="center" vertical="center" wrapText="1"/>
    </xf>
    <xf numFmtId="0" fontId="47" fillId="32" borderId="59" xfId="0" applyFont="1" applyFill="1" applyBorder="1" applyAlignment="1">
      <alignment horizontal="center" vertical="center" wrapText="1"/>
    </xf>
    <xf numFmtId="0" fontId="47" fillId="32" borderId="299" xfId="0" applyFont="1" applyFill="1" applyBorder="1" applyAlignment="1">
      <alignment horizontal="center" vertical="center" shrinkToFit="1"/>
    </xf>
    <xf numFmtId="0" fontId="82" fillId="32" borderId="97" xfId="0" applyFont="1" applyFill="1" applyBorder="1" applyAlignment="1">
      <alignment horizontal="center" vertical="center" wrapText="1"/>
    </xf>
    <xf numFmtId="0" fontId="82" fillId="32" borderId="23" xfId="0" applyFont="1" applyFill="1" applyBorder="1" applyAlignment="1">
      <alignment horizontal="center" vertical="center" wrapText="1"/>
    </xf>
    <xf numFmtId="0" fontId="82" fillId="32" borderId="59" xfId="0" applyFont="1" applyFill="1" applyBorder="1" applyAlignment="1">
      <alignment horizontal="center" vertical="center" wrapText="1"/>
    </xf>
    <xf numFmtId="0" fontId="47" fillId="32" borderId="301" xfId="0" applyFont="1" applyFill="1" applyBorder="1" applyAlignment="1">
      <alignment horizontal="center" vertical="center" shrinkToFit="1"/>
    </xf>
    <xf numFmtId="0" fontId="47" fillId="32" borderId="309" xfId="0" applyFont="1" applyFill="1" applyBorder="1" applyAlignment="1">
      <alignment horizontal="center" vertical="center" shrinkToFit="1"/>
    </xf>
    <xf numFmtId="0" fontId="47" fillId="32" borderId="112" xfId="0" applyFont="1" applyFill="1" applyBorder="1" applyAlignment="1">
      <alignment horizontal="center" vertical="center" wrapText="1"/>
    </xf>
    <xf numFmtId="0" fontId="47" fillId="32" borderId="72" xfId="0" applyFont="1" applyFill="1" applyBorder="1" applyAlignment="1">
      <alignment horizontal="center" vertical="center" wrapText="1"/>
    </xf>
    <xf numFmtId="0" fontId="47" fillId="32" borderId="113" xfId="0" applyFont="1" applyFill="1" applyBorder="1" applyAlignment="1">
      <alignment horizontal="center" vertical="center" wrapText="1"/>
    </xf>
    <xf numFmtId="0" fontId="47" fillId="32" borderId="307" xfId="0" applyFont="1" applyFill="1" applyBorder="1" applyAlignment="1">
      <alignment horizontal="center" vertical="center" shrinkToFit="1"/>
    </xf>
    <xf numFmtId="0" fontId="47" fillId="32" borderId="305" xfId="0" applyFont="1" applyFill="1" applyBorder="1" applyAlignment="1">
      <alignment horizontal="center" vertical="center" shrinkToFit="1"/>
    </xf>
    <xf numFmtId="0" fontId="47" fillId="32" borderId="306" xfId="0" applyFont="1" applyFill="1" applyBorder="1" applyAlignment="1">
      <alignment horizontal="center" vertical="center" shrinkToFit="1"/>
    </xf>
    <xf numFmtId="0" fontId="3" fillId="32" borderId="294" xfId="0" applyFont="1" applyFill="1" applyBorder="1" applyAlignment="1">
      <alignment horizontal="center" vertical="center" shrinkToFit="1"/>
    </xf>
    <xf numFmtId="0" fontId="3" fillId="32" borderId="296" xfId="0" applyFont="1" applyFill="1" applyBorder="1" applyAlignment="1">
      <alignment horizontal="center" vertical="center" shrinkToFit="1"/>
    </xf>
    <xf numFmtId="0" fontId="3" fillId="32" borderId="285" xfId="0" applyFont="1" applyFill="1" applyBorder="1" applyAlignment="1">
      <alignment horizontal="center" vertical="center" shrinkToFit="1"/>
    </xf>
    <xf numFmtId="0" fontId="3" fillId="32" borderId="289" xfId="0" applyFont="1" applyFill="1" applyBorder="1" applyAlignment="1">
      <alignment horizontal="center" vertical="center" shrinkToFit="1"/>
    </xf>
    <xf numFmtId="0" fontId="11" fillId="32" borderId="97" xfId="0" applyFont="1" applyFill="1" applyBorder="1" applyAlignment="1">
      <alignment horizontal="center" vertical="center" wrapText="1"/>
    </xf>
    <xf numFmtId="0" fontId="11" fillId="32" borderId="23" xfId="0" applyFont="1" applyFill="1" applyBorder="1" applyAlignment="1">
      <alignment horizontal="center" vertical="center" wrapText="1"/>
    </xf>
    <xf numFmtId="0" fontId="11" fillId="32" borderId="59" xfId="0" applyFont="1" applyFill="1" applyBorder="1" applyAlignment="1">
      <alignment horizontal="center" vertical="center" wrapText="1"/>
    </xf>
    <xf numFmtId="0" fontId="11" fillId="32" borderId="63" xfId="0" applyFont="1" applyFill="1" applyBorder="1" applyAlignment="1">
      <alignment horizontal="center" vertical="center" wrapText="1"/>
    </xf>
    <xf numFmtId="0" fontId="11" fillId="32" borderId="17" xfId="0" applyFont="1" applyFill="1" applyBorder="1" applyAlignment="1">
      <alignment horizontal="center" vertical="center" wrapText="1"/>
    </xf>
    <xf numFmtId="0" fontId="11" fillId="32" borderId="60" xfId="0" applyFont="1" applyFill="1" applyBorder="1" applyAlignment="1">
      <alignment horizontal="center" vertical="center" wrapText="1"/>
    </xf>
    <xf numFmtId="0" fontId="3" fillId="32" borderId="299" xfId="0" applyFont="1" applyFill="1" applyBorder="1" applyAlignment="1">
      <alignment horizontal="center" vertical="center" shrinkToFit="1"/>
    </xf>
    <xf numFmtId="0" fontId="11" fillId="32" borderId="112" xfId="0" applyFont="1" applyFill="1" applyBorder="1" applyAlignment="1">
      <alignment horizontal="center" vertical="center" wrapText="1"/>
    </xf>
    <xf numFmtId="0" fontId="11" fillId="32" borderId="113" xfId="0" applyFont="1" applyFill="1" applyBorder="1" applyAlignment="1">
      <alignment horizontal="center" vertical="center" wrapText="1"/>
    </xf>
    <xf numFmtId="0" fontId="3" fillId="32" borderId="295" xfId="0" applyFont="1" applyFill="1" applyBorder="1" applyAlignment="1">
      <alignment horizontal="center" vertical="center" shrinkToFit="1"/>
    </xf>
    <xf numFmtId="0" fontId="3" fillId="32" borderId="297" xfId="0" applyFont="1" applyFill="1" applyBorder="1" applyAlignment="1">
      <alignment horizontal="center" vertical="center" shrinkToFit="1"/>
    </xf>
    <xf numFmtId="0" fontId="3" fillId="32" borderId="172" xfId="0" applyFont="1" applyFill="1" applyBorder="1" applyAlignment="1">
      <alignment horizontal="center" vertical="center" textRotation="255"/>
    </xf>
    <xf numFmtId="0" fontId="3" fillId="32" borderId="111" xfId="0" applyFont="1" applyFill="1" applyBorder="1" applyAlignment="1">
      <alignment horizontal="center" vertical="center" textRotation="255"/>
    </xf>
    <xf numFmtId="0" fontId="3" fillId="32" borderId="175" xfId="0" applyFont="1" applyFill="1" applyBorder="1" applyAlignment="1">
      <alignment horizontal="center" vertical="center" textRotation="255"/>
    </xf>
    <xf numFmtId="0" fontId="3" fillId="32" borderId="169" xfId="0" applyFont="1" applyFill="1" applyBorder="1" applyAlignment="1">
      <alignment horizontal="center" vertical="center"/>
    </xf>
    <xf numFmtId="0" fontId="3" fillId="32" borderId="37" xfId="0" applyFont="1" applyFill="1" applyBorder="1" applyAlignment="1">
      <alignment horizontal="center" vertical="center"/>
    </xf>
    <xf numFmtId="0" fontId="3" fillId="32" borderId="119"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46" xfId="0" applyFont="1" applyFill="1" applyBorder="1" applyAlignment="1">
      <alignment horizontal="center" vertical="center"/>
    </xf>
    <xf numFmtId="0" fontId="3" fillId="32" borderId="169" xfId="0" applyFont="1" applyFill="1" applyBorder="1" applyAlignment="1">
      <alignment horizontal="distributed" vertical="center" indent="2"/>
    </xf>
    <xf numFmtId="0" fontId="3" fillId="32" borderId="37" xfId="0" applyFont="1" applyFill="1" applyBorder="1" applyAlignment="1">
      <alignment horizontal="distributed" vertical="center" indent="2"/>
    </xf>
    <xf numFmtId="0" fontId="3" fillId="32" borderId="119" xfId="0" applyFont="1" applyFill="1" applyBorder="1" applyAlignment="1">
      <alignment horizontal="distributed" vertical="center" indent="2"/>
    </xf>
    <xf numFmtId="0" fontId="3" fillId="32" borderId="24"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3" fillId="32" borderId="46" xfId="0" applyFont="1" applyFill="1" applyBorder="1" applyAlignment="1">
      <alignment horizontal="distributed" vertical="center" indent="2"/>
    </xf>
    <xf numFmtId="0" fontId="3" fillId="32" borderId="112" xfId="0" applyFont="1" applyFill="1" applyBorder="1" applyAlignment="1">
      <alignment horizontal="distributed" vertical="center" indent="2"/>
    </xf>
    <xf numFmtId="0" fontId="3" fillId="32" borderId="72" xfId="0" applyFont="1" applyFill="1" applyBorder="1" applyAlignment="1">
      <alignment horizontal="distributed" vertical="center" indent="2"/>
    </xf>
    <xf numFmtId="0" fontId="3" fillId="32" borderId="113" xfId="0" applyFont="1" applyFill="1" applyBorder="1" applyAlignment="1">
      <alignment horizontal="distributed" vertical="center" indent="2"/>
    </xf>
    <xf numFmtId="0" fontId="3" fillId="32" borderId="63"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60" xfId="0" applyFont="1" applyFill="1" applyBorder="1" applyAlignment="1">
      <alignment horizontal="center" vertical="center"/>
    </xf>
    <xf numFmtId="0" fontId="3" fillId="32" borderId="283" xfId="0" applyFont="1" applyFill="1" applyBorder="1" applyAlignment="1">
      <alignment horizontal="center" vertical="center"/>
    </xf>
    <xf numFmtId="0" fontId="3" fillId="32" borderId="284" xfId="0" applyFont="1" applyFill="1" applyBorder="1" applyAlignment="1">
      <alignment horizontal="center" vertical="center"/>
    </xf>
    <xf numFmtId="0" fontId="3" fillId="32" borderId="287" xfId="0" applyFont="1" applyFill="1" applyBorder="1" applyAlignment="1">
      <alignment horizontal="center" vertical="center"/>
    </xf>
    <xf numFmtId="0" fontId="3" fillId="32" borderId="288" xfId="0" applyFont="1" applyFill="1" applyBorder="1" applyAlignment="1">
      <alignment horizontal="center" vertical="center"/>
    </xf>
    <xf numFmtId="0" fontId="3" fillId="32" borderId="285" xfId="0" applyFont="1" applyFill="1" applyBorder="1" applyAlignment="1">
      <alignment horizontal="center" vertical="center" wrapText="1"/>
    </xf>
    <xf numFmtId="0" fontId="3" fillId="32" borderId="289" xfId="0" applyFont="1" applyFill="1" applyBorder="1" applyAlignment="1">
      <alignment horizontal="center" vertical="center"/>
    </xf>
    <xf numFmtId="0" fontId="3" fillId="32" borderId="286" xfId="0" applyFont="1" applyFill="1" applyBorder="1" applyAlignment="1">
      <alignment horizontal="center" vertical="center"/>
    </xf>
    <xf numFmtId="0" fontId="3" fillId="32" borderId="290" xfId="0" applyFont="1" applyFill="1" applyBorder="1" applyAlignment="1">
      <alignment horizontal="center" vertical="center"/>
    </xf>
    <xf numFmtId="0" fontId="3" fillId="32" borderId="169" xfId="0" applyFont="1" applyFill="1" applyBorder="1" applyAlignment="1">
      <alignment horizontal="center" vertical="center" justifyLastLine="1"/>
    </xf>
    <xf numFmtId="0" fontId="3" fillId="32" borderId="38" xfId="0" applyFont="1" applyFill="1" applyBorder="1" applyAlignment="1">
      <alignment horizontal="center" vertical="center" justifyLastLine="1"/>
    </xf>
    <xf numFmtId="0" fontId="3" fillId="32" borderId="24" xfId="0" applyFont="1" applyFill="1" applyBorder="1" applyAlignment="1">
      <alignment horizontal="center" vertical="center" justifyLastLine="1"/>
    </xf>
    <xf numFmtId="0" fontId="3" fillId="32" borderId="13" xfId="0" applyFont="1" applyFill="1" applyBorder="1" applyAlignment="1">
      <alignment horizontal="center" vertical="center" justifyLastLine="1"/>
    </xf>
    <xf numFmtId="0" fontId="3" fillId="32" borderId="97"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59" xfId="0" applyFont="1" applyFill="1" applyBorder="1" applyAlignment="1">
      <alignment horizontal="center" vertical="center"/>
    </xf>
    <xf numFmtId="0" fontId="3" fillId="32" borderId="291" xfId="0" applyFont="1" applyFill="1" applyBorder="1" applyAlignment="1">
      <alignment horizontal="center" vertical="center"/>
    </xf>
    <xf numFmtId="0" fontId="3" fillId="32" borderId="292" xfId="0" applyFont="1" applyFill="1" applyBorder="1" applyAlignment="1">
      <alignment horizontal="center" vertical="center"/>
    </xf>
    <xf numFmtId="0" fontId="3" fillId="32" borderId="112" xfId="0" applyFont="1" applyFill="1" applyBorder="1" applyAlignment="1">
      <alignment horizontal="center" vertical="center"/>
    </xf>
    <xf numFmtId="0" fontId="3" fillId="32" borderId="72" xfId="0" applyFont="1" applyFill="1" applyBorder="1" applyAlignment="1">
      <alignment horizontal="center" vertical="center"/>
    </xf>
    <xf numFmtId="0" fontId="3" fillId="32" borderId="113" xfId="0" applyFont="1" applyFill="1" applyBorder="1" applyAlignment="1">
      <alignment horizontal="center" vertical="center"/>
    </xf>
    <xf numFmtId="0" fontId="3" fillId="32" borderId="59" xfId="0" applyFont="1" applyFill="1" applyBorder="1" applyAlignment="1">
      <alignment horizontal="center" vertical="center" wrapText="1"/>
    </xf>
    <xf numFmtId="0" fontId="3" fillId="32" borderId="70" xfId="0" applyFont="1" applyFill="1" applyBorder="1" applyAlignment="1">
      <alignment horizontal="center" vertical="center"/>
    </xf>
    <xf numFmtId="0" fontId="3" fillId="32" borderId="97" xfId="0" applyFont="1" applyFill="1" applyBorder="1" applyAlignment="1">
      <alignment horizontal="center" vertical="center" wrapText="1" justifyLastLine="1"/>
    </xf>
    <xf numFmtId="0" fontId="3" fillId="32" borderId="41" xfId="0" applyFont="1" applyFill="1" applyBorder="1" applyAlignment="1">
      <alignment horizontal="center" vertical="center" wrapText="1" justifyLastLine="1"/>
    </xf>
    <xf numFmtId="0" fontId="3" fillId="32" borderId="24" xfId="0" applyFont="1" applyFill="1" applyBorder="1" applyAlignment="1">
      <alignment horizontal="center" vertical="center" wrapText="1" justifyLastLine="1"/>
    </xf>
    <xf numFmtId="0" fontId="3" fillId="32" borderId="13" xfId="0" applyFont="1" applyFill="1" applyBorder="1" applyAlignment="1">
      <alignment horizontal="center" vertical="center" wrapText="1" justifyLastLine="1"/>
    </xf>
    <xf numFmtId="0" fontId="3" fillId="32" borderId="112" xfId="0" applyFont="1" applyFill="1" applyBorder="1" applyAlignment="1">
      <alignment horizontal="center" vertical="center" wrapText="1" justifyLastLine="1"/>
    </xf>
    <xf numFmtId="0" fontId="3" fillId="32" borderId="58" xfId="0" applyFont="1" applyFill="1" applyBorder="1" applyAlignment="1">
      <alignment horizontal="center" vertical="center" wrapText="1" justifyLastLine="1"/>
    </xf>
    <xf numFmtId="0" fontId="3" fillId="32" borderId="291" xfId="0" applyFont="1" applyFill="1" applyBorder="1" applyAlignment="1">
      <alignment horizontal="center" vertical="center" wrapText="1"/>
    </xf>
    <xf numFmtId="0" fontId="3" fillId="32" borderId="293" xfId="0" applyFont="1" applyFill="1" applyBorder="1" applyAlignment="1">
      <alignment horizontal="center" vertical="center" wrapText="1"/>
    </xf>
    <xf numFmtId="0" fontId="3" fillId="32" borderId="113" xfId="0" applyFont="1" applyFill="1" applyBorder="1" applyAlignment="1">
      <alignment horizontal="center" vertical="center" wrapText="1"/>
    </xf>
    <xf numFmtId="0" fontId="3" fillId="32" borderId="46" xfId="0" applyFont="1" applyFill="1" applyBorder="1" applyAlignment="1">
      <alignment horizontal="center" vertical="center" wrapText="1"/>
    </xf>
    <xf numFmtId="0" fontId="167" fillId="32" borderId="0" xfId="0" applyFont="1" applyFill="1" applyAlignment="1">
      <alignment horizontal="center" vertical="center" wrapText="1"/>
    </xf>
    <xf numFmtId="0" fontId="11" fillId="32" borderId="0" xfId="0" applyFont="1" applyFill="1" applyAlignment="1">
      <alignment horizontal="center" vertical="center" wrapText="1"/>
    </xf>
    <xf numFmtId="0" fontId="11" fillId="32" borderId="70" xfId="0" applyFont="1" applyFill="1" applyBorder="1" applyAlignment="1">
      <alignment horizontal="center" vertical="center" wrapText="1"/>
    </xf>
    <xf numFmtId="0" fontId="11" fillId="32" borderId="67" xfId="0" applyFont="1" applyFill="1" applyBorder="1" applyAlignment="1">
      <alignment horizontal="center" vertical="center" wrapText="1"/>
    </xf>
    <xf numFmtId="0" fontId="11" fillId="32" borderId="97" xfId="0" applyFont="1" applyFill="1" applyBorder="1" applyAlignment="1">
      <alignment horizontal="center" vertical="center"/>
    </xf>
    <xf numFmtId="0" fontId="11" fillId="32" borderId="59" xfId="0" applyFont="1" applyFill="1" applyBorder="1" applyAlignment="1">
      <alignment horizontal="center" vertical="center"/>
    </xf>
    <xf numFmtId="0" fontId="11" fillId="32" borderId="63" xfId="0" applyFont="1" applyFill="1" applyBorder="1" applyAlignment="1">
      <alignment horizontal="center" vertical="center"/>
    </xf>
    <xf numFmtId="0" fontId="11" fillId="32" borderId="60" xfId="0" applyFont="1" applyFill="1" applyBorder="1" applyAlignment="1">
      <alignment horizontal="center" vertical="center"/>
    </xf>
    <xf numFmtId="0" fontId="11" fillId="32" borderId="17" xfId="0" applyFont="1" applyFill="1" applyBorder="1" applyAlignment="1">
      <alignment horizontal="center" vertical="center"/>
    </xf>
    <xf numFmtId="0" fontId="169" fillId="32" borderId="0" xfId="0" applyFont="1" applyFill="1" applyBorder="1" applyAlignment="1">
      <alignment horizontal="left" vertical="center" wrapText="1"/>
    </xf>
    <xf numFmtId="0" fontId="11" fillId="32" borderId="0" xfId="0" applyFont="1" applyFill="1" applyAlignment="1">
      <alignment horizontal="center" vertical="center"/>
    </xf>
    <xf numFmtId="0" fontId="11" fillId="32" borderId="18" xfId="0" applyFont="1" applyFill="1" applyBorder="1" applyAlignment="1">
      <alignment horizontal="center" vertical="center"/>
    </xf>
    <xf numFmtId="0" fontId="3" fillId="32" borderId="0" xfId="0" applyFont="1" applyFill="1" applyBorder="1" applyAlignment="1">
      <alignment horizontal="right" vertical="center"/>
    </xf>
    <xf numFmtId="0" fontId="40" fillId="32" borderId="0" xfId="0" applyFont="1" applyFill="1" applyBorder="1" applyAlignment="1">
      <alignment vertical="center"/>
    </xf>
    <xf numFmtId="0" fontId="168" fillId="32" borderId="17" xfId="0" applyFont="1" applyFill="1" applyBorder="1" applyAlignment="1">
      <alignment horizontal="center" vertical="center"/>
    </xf>
    <xf numFmtId="0" fontId="47" fillId="32" borderId="173" xfId="0" applyFont="1" applyFill="1" applyBorder="1" applyAlignment="1">
      <alignment horizontal="center" vertical="center" shrinkToFit="1"/>
    </xf>
    <xf numFmtId="0" fontId="47" fillId="32" borderId="69" xfId="0" applyFont="1" applyFill="1" applyBorder="1" applyAlignment="1">
      <alignment horizontal="center" vertical="center" shrinkToFit="1"/>
    </xf>
    <xf numFmtId="0" fontId="47" fillId="32" borderId="85" xfId="0" applyFont="1" applyFill="1" applyBorder="1" applyAlignment="1">
      <alignment horizontal="center" vertical="center" shrinkToFit="1"/>
    </xf>
    <xf numFmtId="49" fontId="3" fillId="32" borderId="169" xfId="0" applyNumberFormat="1" applyFont="1" applyFill="1" applyBorder="1" applyAlignment="1">
      <alignment horizontal="center" vertical="center"/>
    </xf>
    <xf numFmtId="49" fontId="3" fillId="32" borderId="38" xfId="0" applyNumberFormat="1" applyFont="1" applyFill="1" applyBorder="1" applyAlignment="1">
      <alignment horizontal="center" vertical="center"/>
    </xf>
    <xf numFmtId="49" fontId="3" fillId="32" borderId="24" xfId="0" applyNumberFormat="1" applyFont="1" applyFill="1" applyBorder="1" applyAlignment="1">
      <alignment horizontal="center" vertical="center"/>
    </xf>
    <xf numFmtId="49" fontId="3" fillId="32" borderId="13" xfId="0" applyNumberFormat="1" applyFont="1" applyFill="1" applyBorder="1" applyAlignment="1">
      <alignment horizontal="center" vertical="center"/>
    </xf>
    <xf numFmtId="49" fontId="3" fillId="32" borderId="97" xfId="0" applyNumberFormat="1" applyFont="1" applyFill="1" applyBorder="1" applyAlignment="1">
      <alignment horizontal="center" vertical="center"/>
    </xf>
    <xf numFmtId="49" fontId="3" fillId="32" borderId="41" xfId="0" applyNumberFormat="1" applyFont="1" applyFill="1" applyBorder="1" applyAlignment="1">
      <alignment horizontal="center" vertical="center"/>
    </xf>
    <xf numFmtId="49" fontId="3" fillId="32" borderId="112" xfId="0" applyNumberFormat="1" applyFont="1" applyFill="1" applyBorder="1" applyAlignment="1">
      <alignment horizontal="center" vertical="center"/>
    </xf>
    <xf numFmtId="49" fontId="3" fillId="32" borderId="58" xfId="0" applyNumberFormat="1" applyFont="1" applyFill="1" applyBorder="1" applyAlignment="1">
      <alignment horizontal="center" vertical="center"/>
    </xf>
    <xf numFmtId="0" fontId="47" fillId="32" borderId="295" xfId="0" applyFont="1" applyFill="1" applyBorder="1" applyAlignment="1">
      <alignment horizontal="center" vertical="center" shrinkToFit="1"/>
    </xf>
    <xf numFmtId="0" fontId="47" fillId="32" borderId="297" xfId="0" applyFont="1" applyFill="1" applyBorder="1" applyAlignment="1">
      <alignment horizontal="center" vertical="center" shrinkToFit="1"/>
    </xf>
    <xf numFmtId="0" fontId="47" fillId="32" borderId="300" xfId="0" applyFont="1" applyFill="1" applyBorder="1" applyAlignment="1">
      <alignment horizontal="center" vertical="center" shrinkToFit="1"/>
    </xf>
    <xf numFmtId="0" fontId="3" fillId="32" borderId="302" xfId="0" applyFont="1" applyFill="1" applyBorder="1" applyAlignment="1">
      <alignment horizontal="center" vertical="center" shrinkToFit="1"/>
    </xf>
    <xf numFmtId="0" fontId="3" fillId="32" borderId="304" xfId="0" applyFont="1" applyFill="1" applyBorder="1" applyAlignment="1">
      <alignment horizontal="center" vertical="center" shrinkToFit="1"/>
    </xf>
    <xf numFmtId="0" fontId="47" fillId="32" borderId="302" xfId="0" applyFont="1" applyFill="1" applyBorder="1" applyAlignment="1">
      <alignment horizontal="center" vertical="center" shrinkToFit="1"/>
    </xf>
    <xf numFmtId="0" fontId="47" fillId="32" borderId="304" xfId="0" applyFont="1" applyFill="1" applyBorder="1" applyAlignment="1">
      <alignment horizontal="center" vertical="center" shrinkToFit="1"/>
    </xf>
    <xf numFmtId="49" fontId="3" fillId="32" borderId="63" xfId="0" applyNumberFormat="1" applyFont="1" applyFill="1" applyBorder="1" applyAlignment="1">
      <alignment horizontal="center" vertical="center"/>
    </xf>
    <xf numFmtId="49" fontId="3" fillId="32" borderId="45" xfId="0" applyNumberFormat="1" applyFont="1" applyFill="1" applyBorder="1" applyAlignment="1">
      <alignment horizontal="center" vertical="center"/>
    </xf>
    <xf numFmtId="0" fontId="47" fillId="32" borderId="308" xfId="0" applyFont="1" applyFill="1" applyBorder="1" applyAlignment="1">
      <alignment horizontal="center" vertical="center" shrinkToFit="1"/>
    </xf>
    <xf numFmtId="0" fontId="3" fillId="32" borderId="0" xfId="0" applyFont="1" applyFill="1" applyAlignment="1">
      <alignment horizontal="left" vertical="center" wrapText="1"/>
    </xf>
    <xf numFmtId="0" fontId="82" fillId="32" borderId="0" xfId="0" applyFont="1" applyFill="1" applyAlignment="1">
      <alignment horizontal="left" vertical="center"/>
    </xf>
    <xf numFmtId="0" fontId="82" fillId="32" borderId="0" xfId="0" applyFont="1" applyFill="1" applyAlignment="1">
      <alignment horizontal="left" vertical="center" wrapText="1"/>
    </xf>
    <xf numFmtId="0" fontId="4" fillId="32" borderId="0" xfId="0" applyFont="1" applyFill="1" applyAlignment="1">
      <alignment horizontal="left" vertical="center" wrapText="1"/>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112" fillId="26" borderId="0" xfId="0" applyFont="1" applyFill="1" applyBorder="1" applyAlignment="1">
      <alignment horizontal="left" vertical="center"/>
    </xf>
    <xf numFmtId="0" fontId="112" fillId="26" borderId="0" xfId="0" applyFont="1" applyFill="1" applyAlignment="1">
      <alignment horizontal="left" vertical="center"/>
    </xf>
    <xf numFmtId="0" fontId="10" fillId="26" borderId="72" xfId="0" applyFont="1" applyFill="1" applyBorder="1" applyAlignment="1">
      <alignment horizontal="left" vertical="center"/>
    </xf>
    <xf numFmtId="0" fontId="110" fillId="26" borderId="0" xfId="0" applyFont="1" applyFill="1" applyAlignment="1">
      <alignment horizontal="center" vertical="top"/>
    </xf>
    <xf numFmtId="0" fontId="48" fillId="26" borderId="0" xfId="0" applyFont="1" applyFill="1" applyAlignment="1">
      <alignment horizontal="center" vertical="top"/>
    </xf>
    <xf numFmtId="0" fontId="112"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1" fillId="26" borderId="0" xfId="0" applyFont="1" applyFill="1" applyBorder="1" applyAlignment="1">
      <alignment horizontal="right" vertical="center"/>
    </xf>
    <xf numFmtId="0" fontId="11" fillId="32" borderId="0" xfId="0" applyFont="1" applyFill="1" applyBorder="1" applyAlignment="1">
      <alignment horizontal="distributed" vertical="center"/>
    </xf>
    <xf numFmtId="0" fontId="11" fillId="33" borderId="72" xfId="0" applyFont="1" applyFill="1" applyBorder="1" applyAlignment="1">
      <alignment vertical="center"/>
    </xf>
    <xf numFmtId="0" fontId="3" fillId="26" borderId="72" xfId="0" applyFont="1" applyFill="1" applyBorder="1" applyAlignment="1">
      <alignment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0" xfId="0" applyFont="1" applyFill="1" applyAlignment="1">
      <alignment horizontal="center" vertical="center"/>
    </xf>
    <xf numFmtId="0" fontId="11" fillId="33" borderId="1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72" xfId="0" applyFont="1" applyFill="1" applyBorder="1" applyAlignment="1">
      <alignment horizontal="right" vertical="center"/>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11" fillId="32" borderId="36" xfId="0" applyFont="1" applyFill="1" applyBorder="1" applyAlignment="1">
      <alignment horizontal="center" vertical="center"/>
    </xf>
    <xf numFmtId="0" fontId="111" fillId="32" borderId="37" xfId="0" applyFont="1" applyFill="1" applyBorder="1" applyAlignment="1">
      <alignment horizontal="center" vertical="center"/>
    </xf>
    <xf numFmtId="0" fontId="111" fillId="32" borderId="37" xfId="0" applyFont="1" applyFill="1" applyBorder="1" applyAlignment="1">
      <alignment horizontal="left" vertical="center"/>
    </xf>
    <xf numFmtId="0" fontId="111" fillId="32" borderId="37" xfId="0" applyFont="1" applyFill="1" applyBorder="1" applyAlignment="1">
      <alignment vertical="center"/>
    </xf>
    <xf numFmtId="0" fontId="111" fillId="32" borderId="38" xfId="0" applyFont="1" applyFill="1" applyBorder="1" applyAlignment="1">
      <alignment vertical="center"/>
    </xf>
    <xf numFmtId="0" fontId="111" fillId="32" borderId="72" xfId="0" applyFont="1" applyFill="1" applyBorder="1" applyAlignment="1">
      <alignment vertical="center"/>
    </xf>
    <xf numFmtId="0" fontId="111" fillId="32" borderId="58" xfId="0" applyFont="1" applyFill="1" applyBorder="1" applyAlignment="1">
      <alignmen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111" fillId="34" borderId="36" xfId="0" applyFont="1" applyFill="1" applyBorder="1" applyAlignment="1">
      <alignment horizontal="center" vertical="center"/>
    </xf>
    <xf numFmtId="0" fontId="111" fillId="34" borderId="37" xfId="0" applyFont="1" applyFill="1" applyBorder="1" applyAlignment="1">
      <alignment horizontal="center" vertical="center"/>
    </xf>
    <xf numFmtId="0" fontId="111" fillId="34" borderId="37" xfId="0" applyFont="1" applyFill="1" applyBorder="1" applyAlignment="1">
      <alignment horizontal="left" vertical="center"/>
    </xf>
    <xf numFmtId="0" fontId="111" fillId="34" borderId="37" xfId="0" applyFont="1" applyFill="1" applyBorder="1" applyAlignment="1">
      <alignment vertical="center"/>
    </xf>
    <xf numFmtId="0" fontId="111" fillId="34" borderId="38" xfId="0" applyFont="1" applyFill="1" applyBorder="1" applyAlignment="1">
      <alignment vertical="center"/>
    </xf>
    <xf numFmtId="0" fontId="111" fillId="34" borderId="72" xfId="0" applyFont="1" applyFill="1" applyBorder="1" applyAlignment="1">
      <alignment vertical="center"/>
    </xf>
    <xf numFmtId="0" fontId="111"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 fillId="33" borderId="74" xfId="0" applyFont="1" applyFill="1" applyBorder="1" applyAlignment="1">
      <alignment vertical="center"/>
    </xf>
    <xf numFmtId="0" fontId="11" fillId="33" borderId="58" xfId="0" applyFont="1" applyFill="1" applyBorder="1" applyAlignment="1">
      <alignment vertical="center"/>
    </xf>
    <xf numFmtId="0" fontId="111" fillId="34" borderId="74" xfId="0" applyFont="1" applyFill="1" applyBorder="1" applyAlignment="1">
      <alignment horizontal="center" vertical="center"/>
    </xf>
    <xf numFmtId="0" fontId="111" fillId="34" borderId="72" xfId="0" applyFont="1" applyFill="1" applyBorder="1" applyAlignment="1">
      <alignment horizontal="center" vertical="center"/>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11" fillId="32" borderId="74" xfId="0" applyFont="1" applyFill="1" applyBorder="1" applyAlignment="1">
      <alignment horizontal="center" vertical="center"/>
    </xf>
    <xf numFmtId="0" fontId="111" fillId="32" borderId="72" xfId="0" applyFont="1" applyFill="1" applyBorder="1" applyAlignment="1">
      <alignment horizontal="center" vertical="center"/>
    </xf>
    <xf numFmtId="0" fontId="11" fillId="33" borderId="0" xfId="0" applyFont="1" applyFill="1" applyBorder="1" applyAlignment="1">
      <alignment horizontal="center" vertical="center"/>
    </xf>
    <xf numFmtId="0" fontId="3" fillId="33" borderId="39" xfId="0" applyFont="1" applyFill="1" applyBorder="1" applyAlignment="1">
      <alignment horizontal="center" vertical="center" wrapText="1"/>
    </xf>
    <xf numFmtId="0" fontId="111" fillId="34" borderId="37" xfId="0" applyFont="1" applyFill="1" applyBorder="1" applyAlignment="1">
      <alignment horizontal="center" vertical="center" wrapText="1"/>
    </xf>
    <xf numFmtId="0" fontId="111" fillId="34" borderId="72" xfId="0" applyFont="1" applyFill="1" applyBorder="1" applyAlignment="1">
      <alignment horizontal="center" vertical="center" wrapText="1"/>
    </xf>
    <xf numFmtId="0" fontId="111" fillId="34" borderId="10" xfId="0" applyFont="1" applyFill="1" applyBorder="1" applyAlignment="1">
      <alignment horizontal="center" vertical="center" wrapText="1"/>
    </xf>
    <xf numFmtId="0" fontId="111" fillId="34" borderId="38" xfId="0" applyFont="1" applyFill="1" applyBorder="1" applyAlignment="1">
      <alignment horizontal="center" vertical="center" wrapText="1"/>
    </xf>
    <xf numFmtId="0" fontId="111" fillId="34" borderId="58" xfId="0" applyFont="1" applyFill="1" applyBorder="1" applyAlignment="1">
      <alignment horizontal="center" vertical="center" wrapText="1"/>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11" fillId="33" borderId="36" xfId="0" applyFont="1" applyFill="1" applyBorder="1" applyAlignment="1">
      <alignment horizontal="center" vertical="center"/>
    </xf>
    <xf numFmtId="0" fontId="111" fillId="33" borderId="37" xfId="0" applyFont="1" applyFill="1" applyBorder="1" applyAlignment="1">
      <alignment horizontal="center" vertical="center"/>
    </xf>
    <xf numFmtId="0" fontId="111" fillId="33" borderId="37" xfId="0" applyFont="1" applyFill="1" applyBorder="1" applyAlignment="1">
      <alignment horizontal="left" vertical="center"/>
    </xf>
    <xf numFmtId="0" fontId="111" fillId="33" borderId="37" xfId="0" applyFont="1" applyFill="1" applyBorder="1" applyAlignment="1">
      <alignment vertical="center"/>
    </xf>
    <xf numFmtId="0" fontId="111" fillId="33" borderId="38" xfId="0" applyFont="1" applyFill="1" applyBorder="1" applyAlignment="1">
      <alignment vertical="center"/>
    </xf>
    <xf numFmtId="0" fontId="111" fillId="33" borderId="72" xfId="0" applyFont="1" applyFill="1" applyBorder="1" applyAlignment="1">
      <alignment vertical="center"/>
    </xf>
    <xf numFmtId="0" fontId="111" fillId="33" borderId="58" xfId="0" applyFont="1" applyFill="1" applyBorder="1" applyAlignment="1">
      <alignment vertical="center"/>
    </xf>
    <xf numFmtId="0" fontId="111" fillId="33" borderId="74" xfId="0" applyFont="1" applyFill="1" applyBorder="1" applyAlignment="1">
      <alignment horizontal="center" vertical="center"/>
    </xf>
    <xf numFmtId="0" fontId="111" fillId="33" borderId="72"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111" fillId="33" borderId="37" xfId="0" applyFont="1" applyFill="1" applyBorder="1" applyAlignment="1">
      <alignment horizontal="center" vertical="center" wrapText="1"/>
    </xf>
    <xf numFmtId="0" fontId="111" fillId="33" borderId="72" xfId="0" applyFont="1" applyFill="1" applyBorder="1" applyAlignment="1">
      <alignment horizontal="center" vertical="center" wrapText="1"/>
    </xf>
    <xf numFmtId="0" fontId="111" fillId="33" borderId="10" xfId="0" applyFont="1" applyFill="1" applyBorder="1" applyAlignment="1">
      <alignment horizontal="center" vertical="center" wrapText="1"/>
    </xf>
    <xf numFmtId="0" fontId="111" fillId="33" borderId="38" xfId="0" applyFont="1" applyFill="1" applyBorder="1" applyAlignment="1">
      <alignment horizontal="center" vertical="center" wrapText="1"/>
    </xf>
    <xf numFmtId="0" fontId="111"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3" borderId="36" xfId="0" applyFont="1" applyFill="1" applyBorder="1" applyAlignment="1">
      <alignment horizontal="center" vertical="center"/>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35" fillId="26" borderId="0" xfId="0" applyFont="1" applyFill="1" applyAlignment="1">
      <alignment horizontal="left" vertical="center"/>
    </xf>
    <xf numFmtId="0" fontId="0" fillId="0" borderId="0" xfId="0" applyAlignment="1">
      <alignment vertical="center"/>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4" fillId="0" borderId="36" xfId="0" applyFont="1" applyBorder="1" applyAlignment="1">
      <alignment horizontal="distributed" vertical="center"/>
    </xf>
    <xf numFmtId="0" fontId="14" fillId="0" borderId="38" xfId="0" applyFont="1" applyBorder="1" applyAlignment="1">
      <alignment horizontal="distributed" vertical="center"/>
    </xf>
    <xf numFmtId="0" fontId="14" fillId="0" borderId="0" xfId="0" applyFont="1" applyBorder="1" applyAlignment="1">
      <alignment horizontal="center" vertical="center"/>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74" xfId="0" applyFont="1" applyBorder="1" applyAlignment="1">
      <alignment horizontal="center" vertical="center"/>
    </xf>
    <xf numFmtId="0" fontId="14" fillId="0" borderId="58" xfId="0" applyFont="1" applyBorder="1" applyAlignment="1">
      <alignment horizontal="center" vertical="center"/>
    </xf>
    <xf numFmtId="0" fontId="14" fillId="34" borderId="72" xfId="0"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180" fontId="14" fillId="34" borderId="37" xfId="0" applyNumberFormat="1" applyFont="1" applyFill="1" applyBorder="1" applyAlignment="1">
      <alignment horizontal="center" vertical="center" wrapText="1"/>
    </xf>
    <xf numFmtId="180" fontId="14" fillId="34" borderId="38" xfId="0" applyNumberFormat="1" applyFont="1" applyFill="1" applyBorder="1" applyAlignment="1">
      <alignment horizontal="center" vertical="center" wrapText="1"/>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34" borderId="29" xfId="0" applyFont="1" applyFill="1" applyBorder="1" applyAlignment="1">
      <alignment horizontal="center" textRotation="255" wrapText="1"/>
    </xf>
    <xf numFmtId="0" fontId="7" fillId="34" borderId="39" xfId="0" applyFont="1" applyFill="1" applyBorder="1" applyAlignment="1">
      <alignment horizontal="center" textRotation="255" wrapText="1"/>
    </xf>
    <xf numFmtId="0" fontId="7" fillId="34" borderId="11" xfId="0" applyFont="1" applyFill="1" applyBorder="1" applyAlignment="1">
      <alignment horizontal="center" textRotation="255" wrapText="1"/>
    </xf>
    <xf numFmtId="0" fontId="7" fillId="34" borderId="12" xfId="0" applyFont="1" applyFill="1" applyBorder="1" applyAlignment="1">
      <alignment horizontal="center" textRotation="255" wrapText="1"/>
    </xf>
    <xf numFmtId="0" fontId="7" fillId="32" borderId="36" xfId="0" applyFont="1" applyFill="1" applyBorder="1" applyAlignment="1">
      <alignment horizontal="distributed" vertical="center"/>
    </xf>
    <xf numFmtId="0" fontId="7" fillId="32" borderId="37" xfId="0" applyFont="1" applyFill="1" applyBorder="1" applyAlignment="1">
      <alignment horizontal="distributed" vertical="center"/>
    </xf>
    <xf numFmtId="0" fontId="7" fillId="32" borderId="38" xfId="0" applyFont="1" applyFill="1" applyBorder="1" applyAlignment="1">
      <alignment horizontal="distributed" vertical="center"/>
    </xf>
    <xf numFmtId="0" fontId="7" fillId="34" borderId="0" xfId="0" applyFont="1" applyFill="1" applyBorder="1" applyAlignment="1">
      <alignment horizontal="center" textRotation="255" wrapText="1"/>
    </xf>
    <xf numFmtId="0" fontId="7" fillId="34" borderId="13" xfId="0" applyFont="1" applyFill="1" applyBorder="1" applyAlignment="1">
      <alignment horizontal="center" textRotation="255" wrapText="1"/>
    </xf>
    <xf numFmtId="0" fontId="7" fillId="32" borderId="179" xfId="0" applyFont="1" applyFill="1" applyBorder="1" applyAlignment="1">
      <alignment horizontal="distributed" vertical="center"/>
    </xf>
    <xf numFmtId="0" fontId="7" fillId="32" borderId="31" xfId="0" applyFont="1" applyFill="1" applyBorder="1" applyAlignment="1">
      <alignment horizontal="distributed" vertical="center"/>
    </xf>
    <xf numFmtId="0" fontId="7" fillId="32" borderId="32" xfId="0" applyFont="1" applyFill="1" applyBorder="1" applyAlignment="1">
      <alignment horizontal="distributed" vertical="center"/>
    </xf>
    <xf numFmtId="0" fontId="58" fillId="0" borderId="0" xfId="0" applyFont="1" applyAlignment="1">
      <alignment horizontal="center" vertical="center"/>
    </xf>
    <xf numFmtId="0" fontId="14" fillId="32" borderId="30" xfId="0" applyFont="1" applyFill="1" applyBorder="1" applyAlignment="1">
      <alignment horizontal="distributed" vertical="center"/>
    </xf>
    <xf numFmtId="0" fontId="14" fillId="32" borderId="32" xfId="0" applyFont="1" applyFill="1" applyBorder="1" applyAlignment="1">
      <alignment horizontal="distributed" vertical="center"/>
    </xf>
    <xf numFmtId="0" fontId="14" fillId="34" borderId="3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8" xfId="0" applyFont="1" applyFill="1" applyBorder="1" applyAlignment="1">
      <alignment horizontal="center" vertical="center"/>
    </xf>
    <xf numFmtId="0" fontId="14" fillId="34" borderId="74" xfId="0" applyFont="1" applyFill="1" applyBorder="1" applyAlignment="1">
      <alignment horizontal="center" vertical="center" wrapText="1"/>
    </xf>
    <xf numFmtId="0" fontId="137" fillId="0" borderId="31" xfId="0" applyFont="1" applyBorder="1" applyAlignment="1">
      <alignment horizontal="center"/>
    </xf>
    <xf numFmtId="0" fontId="137" fillId="0" borderId="72" xfId="0" applyFont="1" applyBorder="1" applyAlignment="1">
      <alignment horizontal="center"/>
    </xf>
    <xf numFmtId="0" fontId="7" fillId="32" borderId="176" xfId="0" applyFont="1" applyFill="1" applyBorder="1" applyAlignment="1">
      <alignment horizontal="distributed" vertical="center"/>
    </xf>
    <xf numFmtId="0" fontId="7" fillId="32" borderId="177" xfId="0" applyFont="1" applyFill="1" applyBorder="1" applyAlignment="1">
      <alignment horizontal="distributed" vertical="center"/>
    </xf>
    <xf numFmtId="0" fontId="7" fillId="32" borderId="178" xfId="0" applyFont="1" applyFill="1" applyBorder="1" applyAlignment="1">
      <alignment horizontal="distributed" vertical="center"/>
    </xf>
    <xf numFmtId="0" fontId="14" fillId="32" borderId="36" xfId="0" applyFont="1" applyFill="1" applyBorder="1" applyAlignment="1">
      <alignment horizontal="distributed" vertical="center" wrapText="1"/>
    </xf>
    <xf numFmtId="0" fontId="14" fillId="32" borderId="38" xfId="0" applyFont="1" applyFill="1" applyBorder="1" applyAlignment="1">
      <alignment horizontal="distributed" vertical="center"/>
    </xf>
    <xf numFmtId="0" fontId="176" fillId="32" borderId="36" xfId="0" applyFont="1" applyFill="1" applyBorder="1" applyAlignment="1">
      <alignment horizontal="distributed" vertical="center" wrapText="1"/>
    </xf>
    <xf numFmtId="0" fontId="176" fillId="32" borderId="38" xfId="0" applyFont="1" applyFill="1" applyBorder="1" applyAlignment="1">
      <alignment horizontal="distributed" vertical="center"/>
    </xf>
    <xf numFmtId="0" fontId="7" fillId="32" borderId="180" xfId="0" applyFont="1" applyFill="1" applyBorder="1" applyAlignment="1">
      <alignment horizontal="distributed" vertical="center"/>
    </xf>
    <xf numFmtId="0" fontId="7" fillId="32" borderId="181" xfId="0" applyFont="1" applyFill="1" applyBorder="1" applyAlignment="1">
      <alignment horizontal="distributed" vertical="center"/>
    </xf>
    <xf numFmtId="0" fontId="7" fillId="32" borderId="182" xfId="0" applyFont="1" applyFill="1" applyBorder="1" applyAlignment="1">
      <alignment horizontal="distributed" vertical="center"/>
    </xf>
    <xf numFmtId="0" fontId="7" fillId="32" borderId="74" xfId="0" applyFont="1" applyFill="1" applyBorder="1" applyAlignment="1">
      <alignment horizontal="distributed" vertical="center"/>
    </xf>
    <xf numFmtId="0" fontId="7" fillId="32" borderId="72" xfId="0" applyFont="1" applyFill="1" applyBorder="1" applyAlignment="1">
      <alignment horizontal="distributed" vertical="center"/>
    </xf>
    <xf numFmtId="0" fontId="7" fillId="32" borderId="58" xfId="0" applyFont="1" applyFill="1" applyBorder="1" applyAlignment="1">
      <alignment horizontal="distributed" vertical="center"/>
    </xf>
    <xf numFmtId="0" fontId="7" fillId="32" borderId="30" xfId="0" applyFont="1" applyFill="1" applyBorder="1" applyAlignment="1">
      <alignment horizontal="distributed" vertical="center"/>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34" borderId="30" xfId="0"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2" xfId="0" applyFont="1" applyFill="1" applyBorder="1" applyAlignment="1">
      <alignment horizontal="distributed" vertical="center"/>
    </xf>
    <xf numFmtId="0" fontId="138" fillId="26" borderId="0" xfId="0" applyFont="1" applyFill="1" applyAlignment="1">
      <alignment horizontal="left" vertical="center"/>
    </xf>
    <xf numFmtId="0" fontId="129"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horizontal="left" vertic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3" xfId="0" applyFont="1" applyFill="1" applyBorder="1" applyAlignment="1">
      <alignment horizontal="center"/>
    </xf>
    <xf numFmtId="0" fontId="7" fillId="0" borderId="10" xfId="0" applyFont="1" applyFill="1" applyBorder="1" applyAlignment="1">
      <alignment horizont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4"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107"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7" borderId="0" xfId="0" applyFont="1" applyFill="1" applyBorder="1" applyAlignment="1"/>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60" fillId="0" borderId="37" xfId="0" applyFont="1" applyFill="1" applyBorder="1" applyAlignment="1">
      <alignment horizontal="left"/>
    </xf>
    <xf numFmtId="0" fontId="160" fillId="0" borderId="30" xfId="0" applyFont="1" applyFill="1" applyBorder="1" applyAlignment="1">
      <alignment horizontal="center" vertical="center" wrapText="1"/>
    </xf>
    <xf numFmtId="0" fontId="160" fillId="0" borderId="31" xfId="0" applyFont="1" applyFill="1" applyBorder="1" applyAlignment="1">
      <alignment horizontal="center" vertical="center"/>
    </xf>
    <xf numFmtId="0" fontId="160" fillId="0" borderId="32" xfId="0" applyFont="1" applyFill="1" applyBorder="1" applyAlignment="1">
      <alignment horizontal="center" vertical="center"/>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11" fillId="0" borderId="37"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08"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left" vertical="center"/>
    </xf>
    <xf numFmtId="0" fontId="11" fillId="0" borderId="58" xfId="0" applyFont="1" applyFill="1" applyBorder="1" applyAlignment="1">
      <alignment horizontal="left" vertical="center"/>
    </xf>
    <xf numFmtId="0" fontId="47" fillId="0" borderId="30" xfId="0" applyFont="1" applyFill="1" applyBorder="1" applyAlignment="1">
      <alignment horizontal="center" vertical="center" shrinkToFit="1"/>
    </xf>
    <xf numFmtId="0" fontId="47" fillId="0" borderId="32" xfId="0" applyFont="1" applyFill="1" applyBorder="1" applyAlignment="1">
      <alignment horizontal="center" vertical="center" shrinkToFit="1"/>
    </xf>
    <xf numFmtId="0" fontId="47" fillId="0" borderId="31" xfId="0" applyFont="1" applyFill="1" applyBorder="1" applyAlignment="1">
      <alignment horizontal="center" vertical="center" shrinkToFit="1"/>
    </xf>
    <xf numFmtId="0" fontId="32" fillId="0" borderId="0" xfId="0" applyFont="1" applyFill="1" applyAlignment="1">
      <alignment horizontal="center" vertical="center"/>
    </xf>
    <xf numFmtId="0" fontId="33" fillId="0" borderId="168" xfId="0" applyFont="1" applyFill="1" applyBorder="1" applyAlignment="1">
      <alignment horizontal="center" vertical="center"/>
    </xf>
    <xf numFmtId="0" fontId="33" fillId="0" borderId="91" xfId="0" applyFont="1" applyFill="1" applyBorder="1" applyAlignment="1">
      <alignment horizontal="center" vertical="center"/>
    </xf>
    <xf numFmtId="0" fontId="5" fillId="0" borderId="187" xfId="0" applyFont="1" applyFill="1" applyBorder="1" applyAlignment="1">
      <alignment horizontal="left" vertical="center"/>
    </xf>
    <xf numFmtId="0" fontId="0" fillId="0" borderId="91" xfId="0" applyFill="1" applyBorder="1"/>
    <xf numFmtId="0" fontId="0" fillId="0" borderId="92" xfId="0" applyFill="1" applyBorder="1"/>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7" fillId="0" borderId="191" xfId="0" applyFont="1" applyFill="1" applyBorder="1" applyAlignment="1">
      <alignment horizontal="left" vertical="center"/>
    </xf>
    <xf numFmtId="0" fontId="7" fillId="0" borderId="10" xfId="0" applyFont="1" applyFill="1" applyBorder="1" applyAlignment="1">
      <alignment horizontal="left" vertical="center"/>
    </xf>
    <xf numFmtId="0" fontId="7" fillId="0" borderId="78" xfId="0" applyFont="1" applyFill="1" applyBorder="1" applyAlignment="1">
      <alignment horizontal="left" vertical="center"/>
    </xf>
    <xf numFmtId="0" fontId="33" fillId="0" borderId="80" xfId="0" applyFont="1" applyFill="1" applyBorder="1" applyAlignment="1">
      <alignment horizontal="center" vertical="center"/>
    </xf>
    <xf numFmtId="0" fontId="33" fillId="0" borderId="192" xfId="0" applyFont="1" applyFill="1" applyBorder="1" applyAlignment="1">
      <alignment horizontal="center" vertical="center"/>
    </xf>
    <xf numFmtId="0" fontId="7" fillId="0" borderId="193" xfId="0" applyFont="1" applyFill="1" applyBorder="1" applyAlignment="1">
      <alignment vertical="center"/>
    </xf>
    <xf numFmtId="0" fontId="7" fillId="0" borderId="80" xfId="0" applyFont="1" applyFill="1" applyBorder="1" applyAlignment="1">
      <alignment vertical="center"/>
    </xf>
    <xf numFmtId="0" fontId="7" fillId="0" borderId="81" xfId="0" applyFont="1" applyFill="1" applyBorder="1" applyAlignment="1">
      <alignment vertical="center"/>
    </xf>
    <xf numFmtId="0" fontId="33" fillId="0" borderId="79" xfId="0" applyFont="1" applyFill="1" applyBorder="1" applyAlignment="1">
      <alignment horizontal="center" vertical="center"/>
    </xf>
    <xf numFmtId="0" fontId="5" fillId="0" borderId="194" xfId="0" applyFont="1" applyFill="1" applyBorder="1" applyAlignment="1">
      <alignment horizontal="left" vertical="center"/>
    </xf>
    <xf numFmtId="0" fontId="5" fillId="0" borderId="195" xfId="0" applyFont="1" applyFill="1" applyBorder="1" applyAlignment="1">
      <alignment horizontal="left" vertical="center"/>
    </xf>
    <xf numFmtId="0" fontId="5" fillId="0" borderId="196" xfId="0" applyFont="1" applyFill="1" applyBorder="1" applyAlignment="1">
      <alignment horizontal="left" vertical="center"/>
    </xf>
    <xf numFmtId="0" fontId="7" fillId="0" borderId="193"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193" xfId="0" applyFont="1" applyFill="1" applyBorder="1" applyAlignment="1">
      <alignment horizontal="left" vertical="center"/>
    </xf>
    <xf numFmtId="0" fontId="7" fillId="0" borderId="80" xfId="0" applyFont="1" applyFill="1" applyBorder="1" applyAlignment="1">
      <alignment horizontal="left" vertical="center"/>
    </xf>
    <xf numFmtId="0" fontId="7" fillId="0" borderId="81" xfId="0" applyFont="1" applyFill="1" applyBorder="1" applyAlignment="1">
      <alignment horizontal="left" vertical="center"/>
    </xf>
    <xf numFmtId="0" fontId="35" fillId="0" borderId="197" xfId="0" applyFont="1" applyFill="1" applyBorder="1" applyAlignment="1">
      <alignment horizontal="center" vertical="center" wrapText="1"/>
    </xf>
    <xf numFmtId="0" fontId="35" fillId="0" borderId="198" xfId="0" applyFont="1" applyFill="1" applyBorder="1" applyAlignment="1">
      <alignment horizontal="center" vertical="center" wrapText="1"/>
    </xf>
    <xf numFmtId="0" fontId="35" fillId="0" borderId="199" xfId="0" applyFont="1" applyFill="1" applyBorder="1" applyAlignment="1">
      <alignment horizontal="center" vertical="center" wrapText="1"/>
    </xf>
    <xf numFmtId="0" fontId="33" fillId="0" borderId="89" xfId="0" applyFont="1" applyFill="1" applyBorder="1" applyAlignment="1">
      <alignment horizontal="center" vertical="center"/>
    </xf>
    <xf numFmtId="0" fontId="33" fillId="0" borderId="109" xfId="0" applyFont="1" applyFill="1" applyBorder="1" applyAlignment="1">
      <alignment horizontal="center" vertical="center"/>
    </xf>
    <xf numFmtId="0" fontId="33" fillId="0" borderId="90" xfId="0" applyFont="1" applyFill="1" applyBorder="1" applyAlignment="1">
      <alignment horizontal="center" vertical="center"/>
    </xf>
    <xf numFmtId="0" fontId="7" fillId="0" borderId="200" xfId="0" applyFont="1" applyFill="1" applyBorder="1" applyAlignment="1">
      <alignment horizontal="right" vertical="center"/>
    </xf>
    <xf numFmtId="0" fontId="7" fillId="0" borderId="109" xfId="0" applyFont="1" applyFill="1" applyBorder="1" applyAlignment="1">
      <alignment horizontal="right" vertical="center"/>
    </xf>
    <xf numFmtId="0" fontId="33" fillId="0" borderId="201" xfId="0" applyFont="1" applyFill="1" applyBorder="1" applyAlignment="1">
      <alignment horizontal="center" vertical="center"/>
    </xf>
    <xf numFmtId="0" fontId="7" fillId="0" borderId="187" xfId="0" applyFont="1" applyFill="1" applyBorder="1" applyAlignment="1">
      <alignment vertical="center"/>
    </xf>
    <xf numFmtId="0" fontId="7" fillId="0" borderId="91" xfId="0" applyFont="1" applyFill="1" applyBorder="1" applyAlignment="1">
      <alignment vertical="center"/>
    </xf>
    <xf numFmtId="0" fontId="7" fillId="0" borderId="147" xfId="0" applyFont="1" applyFill="1" applyBorder="1" applyAlignment="1">
      <alignment vertical="center"/>
    </xf>
    <xf numFmtId="192" fontId="7" fillId="0" borderId="90" xfId="0" applyNumberFormat="1" applyFont="1" applyFill="1" applyBorder="1" applyAlignment="1">
      <alignment horizontal="right" vertical="center"/>
    </xf>
    <xf numFmtId="192" fontId="7" fillId="0" borderId="91" xfId="0" applyNumberFormat="1" applyFont="1" applyFill="1" applyBorder="1" applyAlignment="1">
      <alignment horizontal="right" vertical="center"/>
    </xf>
    <xf numFmtId="192" fontId="7" fillId="0" borderId="92" xfId="0" applyNumberFormat="1" applyFont="1" applyFill="1" applyBorder="1" applyAlignment="1">
      <alignment horizontal="right" vertical="center"/>
    </xf>
    <xf numFmtId="0" fontId="7" fillId="0" borderId="18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33" fillId="0" borderId="157"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74" xfId="0" applyFont="1" applyFill="1" applyBorder="1" applyAlignment="1">
      <alignment horizontal="center" vertical="center"/>
    </xf>
    <xf numFmtId="0" fontId="5" fillId="0" borderId="188"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0" fontId="7" fillId="0" borderId="187"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92" xfId="0" applyFont="1" applyFill="1" applyBorder="1" applyAlignment="1">
      <alignment horizontal="center" vertical="center" shrinkToFit="1"/>
    </xf>
    <xf numFmtId="0" fontId="33" fillId="0" borderId="102" xfId="0" applyFont="1" applyFill="1" applyBorder="1" applyAlignment="1">
      <alignment horizontal="center" vertical="center"/>
    </xf>
    <xf numFmtId="0" fontId="33" fillId="0" borderId="55" xfId="0" applyFont="1" applyFill="1" applyBorder="1" applyAlignment="1">
      <alignment horizontal="center" vertical="center"/>
    </xf>
    <xf numFmtId="0" fontId="7" fillId="0" borderId="18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33" fillId="0" borderId="10" xfId="0" applyFont="1" applyFill="1" applyBorder="1" applyAlignment="1">
      <alignment horizontal="center" vertical="center"/>
    </xf>
    <xf numFmtId="0" fontId="33" fillId="0" borderId="30" xfId="0" applyFont="1" applyFill="1" applyBorder="1" applyAlignment="1">
      <alignment horizontal="center" vertical="center"/>
    </xf>
    <xf numFmtId="0" fontId="7" fillId="0" borderId="191" xfId="0" applyFont="1" applyFill="1" applyBorder="1" applyAlignment="1">
      <alignment vertical="center"/>
    </xf>
    <xf numFmtId="0" fontId="7" fillId="0" borderId="10" xfId="0" applyFont="1" applyFill="1" applyBorder="1" applyAlignment="1">
      <alignment vertical="center"/>
    </xf>
    <xf numFmtId="0" fontId="7" fillId="0" borderId="78" xfId="0" applyFont="1" applyFill="1" applyBorder="1" applyAlignment="1">
      <alignment vertical="center"/>
    </xf>
    <xf numFmtId="0" fontId="2" fillId="0" borderId="77" xfId="0" applyFont="1" applyFill="1" applyBorder="1" applyAlignment="1">
      <alignment horizontal="center" wrapText="1"/>
    </xf>
    <xf numFmtId="0" fontId="2" fillId="0" borderId="10" xfId="0" applyFont="1" applyFill="1" applyBorder="1" applyAlignment="1">
      <alignment horizontal="center" wrapText="1"/>
    </xf>
    <xf numFmtId="0" fontId="2" fillId="0" borderId="30" xfId="0" applyFont="1" applyFill="1" applyBorder="1" applyAlignment="1">
      <alignment horizontal="center" wrapText="1"/>
    </xf>
    <xf numFmtId="0" fontId="7" fillId="0" borderId="188"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147" xfId="0" applyFont="1" applyFill="1" applyBorder="1" applyAlignment="1">
      <alignment horizontal="right" vertical="center"/>
    </xf>
    <xf numFmtId="0" fontId="7" fillId="0" borderId="202" xfId="0" applyFont="1" applyFill="1" applyBorder="1" applyAlignment="1">
      <alignment horizontal="right" vertical="center"/>
    </xf>
    <xf numFmtId="0" fontId="31" fillId="0" borderId="0" xfId="0" applyFont="1" applyFill="1" applyAlignment="1">
      <alignment horizontal="center" vertical="center"/>
    </xf>
    <xf numFmtId="0" fontId="7" fillId="0" borderId="191" xfId="0" applyFont="1" applyFill="1" applyBorder="1" applyAlignment="1">
      <alignment horizontal="center" vertical="center"/>
    </xf>
    <xf numFmtId="0" fontId="33" fillId="0" borderId="212" xfId="0" applyFont="1" applyFill="1" applyBorder="1" applyAlignment="1">
      <alignment horizontal="center" vertical="center"/>
    </xf>
    <xf numFmtId="0" fontId="7" fillId="0" borderId="3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78" xfId="0" applyFont="1" applyFill="1" applyBorder="1" applyAlignment="1">
      <alignment horizontal="right" vertical="center"/>
    </xf>
    <xf numFmtId="0" fontId="7" fillId="0" borderId="213" xfId="0" applyFont="1" applyFill="1" applyBorder="1" applyAlignment="1">
      <alignment vertical="center"/>
    </xf>
    <xf numFmtId="0" fontId="7" fillId="0" borderId="72" xfId="0" applyFont="1" applyFill="1" applyBorder="1" applyAlignment="1">
      <alignment vertical="center"/>
    </xf>
    <xf numFmtId="0" fontId="7" fillId="0" borderId="58" xfId="0" applyFont="1" applyFill="1" applyBorder="1" applyAlignment="1">
      <alignment vertical="center"/>
    </xf>
    <xf numFmtId="180" fontId="7" fillId="0" borderId="30" xfId="0" applyNumberFormat="1" applyFont="1" applyFill="1" applyBorder="1" applyAlignment="1">
      <alignment vertical="center" shrinkToFit="1"/>
    </xf>
    <xf numFmtId="180" fontId="7" fillId="0" borderId="31" xfId="0" applyNumberFormat="1" applyFont="1" applyFill="1" applyBorder="1" applyAlignment="1">
      <alignment vertical="center" shrinkToFit="1"/>
    </xf>
    <xf numFmtId="180" fontId="7" fillId="0" borderId="93" xfId="0" applyNumberFormat="1" applyFont="1" applyFill="1" applyBorder="1" applyAlignment="1">
      <alignment vertical="center" shrinkToFit="1"/>
    </xf>
    <xf numFmtId="0" fontId="33" fillId="0" borderId="214" xfId="0" applyFont="1" applyFill="1" applyBorder="1" applyAlignment="1">
      <alignment horizontal="center" vertical="center" shrinkToFit="1"/>
    </xf>
    <xf numFmtId="0" fontId="33" fillId="0" borderId="207" xfId="0" applyFont="1" applyFill="1" applyBorder="1" applyAlignment="1">
      <alignment horizontal="center" vertical="center" shrinkToFit="1"/>
    </xf>
    <xf numFmtId="0" fontId="33" fillId="0" borderId="215" xfId="0" applyFont="1" applyFill="1" applyBorder="1" applyAlignment="1">
      <alignment horizontal="center" vertical="center" shrinkToFit="1"/>
    </xf>
    <xf numFmtId="0" fontId="33" fillId="0" borderId="216" xfId="0" applyFont="1" applyFill="1" applyBorder="1" applyAlignment="1">
      <alignment horizontal="center" vertical="center"/>
    </xf>
    <xf numFmtId="0" fontId="7" fillId="0" borderId="196" xfId="0" applyFont="1" applyFill="1" applyBorder="1" applyAlignment="1">
      <alignment horizontal="center" vertical="center"/>
    </xf>
    <xf numFmtId="0" fontId="7" fillId="0" borderId="81" xfId="0" applyFont="1" applyFill="1" applyBorder="1" applyAlignment="1">
      <alignment horizontal="center" vertical="center"/>
    </xf>
    <xf numFmtId="0" fontId="33" fillId="0" borderId="203" xfId="0" applyFont="1" applyFill="1" applyBorder="1" applyAlignment="1">
      <alignment horizontal="center" vertical="center"/>
    </xf>
    <xf numFmtId="0" fontId="33" fillId="0" borderId="204" xfId="0" applyFont="1" applyFill="1" applyBorder="1" applyAlignment="1">
      <alignment horizontal="center" vertical="center"/>
    </xf>
    <xf numFmtId="0" fontId="33" fillId="0" borderId="205" xfId="0" applyFont="1" applyFill="1" applyBorder="1" applyAlignment="1">
      <alignment horizontal="center" vertical="center"/>
    </xf>
    <xf numFmtId="0" fontId="7" fillId="0" borderId="206" xfId="0" applyFont="1" applyFill="1" applyBorder="1" applyAlignment="1">
      <alignment vertical="center"/>
    </xf>
    <xf numFmtId="0" fontId="7" fillId="0" borderId="207" xfId="0" applyFont="1" applyFill="1" applyBorder="1" applyAlignment="1">
      <alignment vertical="center"/>
    </xf>
    <xf numFmtId="0" fontId="7" fillId="0" borderId="208" xfId="0" applyFont="1" applyFill="1" applyBorder="1" applyAlignment="1">
      <alignment vertical="center"/>
    </xf>
    <xf numFmtId="0" fontId="7" fillId="0" borderId="188"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209" xfId="0" applyFont="1" applyFill="1" applyBorder="1" applyAlignment="1">
      <alignment horizontal="right" vertical="center"/>
    </xf>
    <xf numFmtId="0" fontId="7" fillId="0" borderId="210" xfId="0" applyFont="1" applyFill="1" applyBorder="1" applyAlignment="1">
      <alignment horizontal="right" vertical="center"/>
    </xf>
    <xf numFmtId="0" fontId="7" fillId="0" borderId="211" xfId="0" applyFont="1" applyFill="1" applyBorder="1" applyAlignment="1">
      <alignment horizontal="right" vertical="center"/>
    </xf>
    <xf numFmtId="0" fontId="33" fillId="0" borderId="77" xfId="0" applyFont="1" applyFill="1" applyBorder="1" applyAlignment="1">
      <alignment horizontal="center" vertical="center"/>
    </xf>
    <xf numFmtId="0" fontId="7" fillId="0" borderId="191" xfId="0" applyFont="1" applyFill="1" applyBorder="1" applyAlignment="1">
      <alignment horizontal="right" vertical="center"/>
    </xf>
    <xf numFmtId="0" fontId="27" fillId="0" borderId="217" xfId="0" applyFont="1" applyFill="1" applyBorder="1" applyAlignment="1">
      <alignment vertical="center" wrapText="1"/>
    </xf>
    <xf numFmtId="0" fontId="27" fillId="0" borderId="37" xfId="0" applyFont="1" applyFill="1" applyBorder="1" applyAlignment="1">
      <alignment vertical="center" wrapText="1"/>
    </xf>
    <xf numFmtId="0" fontId="27" fillId="0" borderId="38" xfId="0" applyFont="1" applyFill="1" applyBorder="1" applyAlignment="1">
      <alignment vertical="center" wrapText="1"/>
    </xf>
    <xf numFmtId="0" fontId="27" fillId="0" borderId="190" xfId="0" applyFont="1" applyFill="1" applyBorder="1" applyAlignment="1">
      <alignment vertical="center" wrapText="1"/>
    </xf>
    <xf numFmtId="0" fontId="27" fillId="0" borderId="55" xfId="0" applyFont="1" applyFill="1" applyBorder="1" applyAlignment="1">
      <alignment vertical="center" wrapText="1"/>
    </xf>
    <xf numFmtId="0" fontId="27" fillId="0" borderId="56" xfId="0" applyFont="1" applyFill="1" applyBorder="1" applyAlignment="1">
      <alignment vertical="center" wrapText="1"/>
    </xf>
    <xf numFmtId="0" fontId="7" fillId="0" borderId="78" xfId="0" applyFont="1" applyFill="1" applyBorder="1" applyAlignment="1">
      <alignment horizontal="center" vertical="center"/>
    </xf>
    <xf numFmtId="0" fontId="7" fillId="0" borderId="87" xfId="0" applyFont="1" applyFill="1" applyBorder="1" applyAlignment="1">
      <alignment vertical="center" shrinkToFit="1"/>
    </xf>
    <xf numFmtId="0" fontId="7" fillId="0" borderId="88" xfId="0" applyFont="1" applyFill="1" applyBorder="1" applyAlignment="1">
      <alignment vertical="center" shrinkToFit="1"/>
    </xf>
    <xf numFmtId="0" fontId="7" fillId="0" borderId="218" xfId="0" applyFont="1" applyFill="1" applyBorder="1" applyAlignment="1">
      <alignment vertical="center" shrinkToFit="1"/>
    </xf>
    <xf numFmtId="0" fontId="33" fillId="0" borderId="109" xfId="0" applyFont="1" applyFill="1" applyBorder="1" applyAlignment="1">
      <alignment horizontal="center" wrapText="1"/>
    </xf>
    <xf numFmtId="0" fontId="33" fillId="0" borderId="202" xfId="0" applyFont="1" applyFill="1" applyBorder="1" applyAlignment="1">
      <alignment horizontal="center" wrapText="1"/>
    </xf>
    <xf numFmtId="0" fontId="33" fillId="0" borderId="10" xfId="0" applyFont="1" applyFill="1" applyBorder="1" applyAlignment="1">
      <alignment horizontal="center" wrapText="1"/>
    </xf>
    <xf numFmtId="0" fontId="33" fillId="0" borderId="78" xfId="0" applyFont="1" applyFill="1" applyBorder="1" applyAlignment="1">
      <alignment horizontal="center" wrapText="1"/>
    </xf>
    <xf numFmtId="0" fontId="33" fillId="0" borderId="29" xfId="0" applyFont="1" applyFill="1" applyBorder="1" applyAlignment="1">
      <alignment horizontal="center" wrapText="1"/>
    </xf>
    <xf numFmtId="0" fontId="33" fillId="0" borderId="33" xfId="0" applyFont="1" applyFill="1" applyBorder="1" applyAlignment="1">
      <alignment horizontal="center" wrapText="1"/>
    </xf>
    <xf numFmtId="0" fontId="33" fillId="0" borderId="29"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219" xfId="0" applyFont="1" applyFill="1" applyBorder="1" applyAlignment="1">
      <alignment horizontal="center" vertical="center"/>
    </xf>
    <xf numFmtId="0" fontId="33" fillId="0" borderId="220"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8" xfId="0" applyFont="1" applyFill="1" applyBorder="1" applyAlignment="1">
      <alignment horizontal="center" vertical="center"/>
    </xf>
    <xf numFmtId="0" fontId="31" fillId="0" borderId="0" xfId="0" applyFont="1" applyFill="1" applyAlignment="1">
      <alignment horizontal="left" vertical="center"/>
    </xf>
    <xf numFmtId="0" fontId="33" fillId="0" borderId="26"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20"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102" xfId="0" applyFont="1" applyFill="1" applyBorder="1" applyAlignment="1">
      <alignment horizontal="center" vertical="center" textRotation="255"/>
    </xf>
    <xf numFmtId="0" fontId="33" fillId="0" borderId="57" xfId="0" applyFont="1" applyFill="1" applyBorder="1" applyAlignment="1">
      <alignment horizontal="center" vertical="center" textRotation="255"/>
    </xf>
    <xf numFmtId="0" fontId="33" fillId="0" borderId="26" xfId="0" applyFont="1" applyFill="1" applyBorder="1" applyAlignment="1">
      <alignment horizontal="center" vertical="top"/>
    </xf>
    <xf numFmtId="0" fontId="33" fillId="0" borderId="27" xfId="0" applyFont="1" applyFill="1" applyBorder="1" applyAlignment="1">
      <alignment horizontal="center" vertical="top"/>
    </xf>
    <xf numFmtId="0" fontId="33" fillId="0" borderId="20" xfId="0" applyFont="1" applyFill="1" applyBorder="1" applyAlignment="1">
      <alignment horizontal="center" vertical="top"/>
    </xf>
    <xf numFmtId="0" fontId="33" fillId="0" borderId="0" xfId="0" applyFont="1" applyFill="1" applyBorder="1" applyAlignment="1">
      <alignment horizontal="center" vertical="top"/>
    </xf>
    <xf numFmtId="0" fontId="33" fillId="0" borderId="102" xfId="0" applyFont="1" applyFill="1" applyBorder="1" applyAlignment="1">
      <alignment horizontal="center" vertical="top"/>
    </xf>
    <xf numFmtId="0" fontId="33" fillId="0" borderId="55" xfId="0" applyFont="1" applyFill="1" applyBorder="1" applyAlignment="1">
      <alignment horizontal="center" vertical="top"/>
    </xf>
    <xf numFmtId="0" fontId="27" fillId="0" borderId="221" xfId="0" applyFont="1" applyFill="1" applyBorder="1" applyAlignment="1">
      <alignment horizontal="left" vertical="center"/>
    </xf>
    <xf numFmtId="0" fontId="27" fillId="0" borderId="109" xfId="0" applyFont="1" applyFill="1" applyBorder="1" applyAlignment="1">
      <alignment horizontal="left" vertical="center"/>
    </xf>
    <xf numFmtId="0" fontId="7" fillId="0" borderId="109" xfId="0" applyFont="1" applyFill="1" applyBorder="1" applyAlignment="1">
      <alignment horizontal="center" vertical="center"/>
    </xf>
    <xf numFmtId="0" fontId="27" fillId="0" borderId="90" xfId="0" applyFont="1" applyFill="1" applyBorder="1" applyAlignment="1">
      <alignment vertical="center"/>
    </xf>
    <xf numFmtId="0" fontId="27" fillId="0" borderId="91" xfId="0" applyFont="1" applyFill="1" applyBorder="1" applyAlignment="1">
      <alignment vertical="center"/>
    </xf>
    <xf numFmtId="0" fontId="27" fillId="0" borderId="91" xfId="0" applyFont="1" applyFill="1" applyBorder="1" applyAlignment="1">
      <alignment horizontal="left" vertical="center"/>
    </xf>
    <xf numFmtId="0" fontId="27" fillId="0" borderId="147" xfId="0" applyFont="1" applyFill="1" applyBorder="1" applyAlignment="1">
      <alignment horizontal="left" vertical="center"/>
    </xf>
    <xf numFmtId="0" fontId="27" fillId="0" borderId="10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200" xfId="0" applyFont="1" applyFill="1" applyBorder="1" applyAlignment="1">
      <alignment horizontal="center" vertical="center"/>
    </xf>
    <xf numFmtId="0" fontId="27" fillId="0" borderId="201" xfId="0" applyFont="1" applyFill="1" applyBorder="1" applyAlignment="1">
      <alignment horizontal="center" vertical="center"/>
    </xf>
    <xf numFmtId="0" fontId="27" fillId="0" borderId="19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12" xfId="0" applyFont="1" applyFill="1" applyBorder="1" applyAlignment="1">
      <alignment horizontal="center" vertical="center"/>
    </xf>
    <xf numFmtId="0" fontId="7" fillId="0" borderId="90" xfId="0" applyFont="1" applyFill="1" applyBorder="1" applyAlignment="1">
      <alignment horizontal="center" vertical="center"/>
    </xf>
    <xf numFmtId="185" fontId="27" fillId="0" borderId="192" xfId="0" applyNumberFormat="1" applyFont="1" applyFill="1" applyBorder="1" applyAlignment="1">
      <alignment vertical="center"/>
    </xf>
    <xf numFmtId="185" fontId="27" fillId="0" borderId="195" xfId="0" applyNumberFormat="1" applyFont="1" applyFill="1" applyBorder="1" applyAlignment="1">
      <alignment vertical="center"/>
    </xf>
    <xf numFmtId="0" fontId="27" fillId="0" borderId="195" xfId="0" applyFont="1" applyFill="1" applyBorder="1" applyAlignment="1">
      <alignment horizontal="left" vertical="center"/>
    </xf>
    <xf numFmtId="0" fontId="27" fillId="0" borderId="196" xfId="0" applyFont="1" applyFill="1" applyBorder="1" applyAlignment="1">
      <alignment horizontal="left" vertical="center"/>
    </xf>
    <xf numFmtId="0" fontId="27" fillId="0" borderId="27" xfId="0" applyFont="1" applyFill="1" applyBorder="1" applyAlignment="1">
      <alignment vertical="center"/>
    </xf>
    <xf numFmtId="0" fontId="27" fillId="0" borderId="108" xfId="0" applyFont="1" applyFill="1" applyBorder="1" applyAlignment="1">
      <alignment vertical="center"/>
    </xf>
    <xf numFmtId="184" fontId="27" fillId="0" borderId="221" xfId="0" applyNumberFormat="1" applyFont="1" applyFill="1" applyBorder="1" applyAlignment="1">
      <alignment vertical="center"/>
    </xf>
    <xf numFmtId="184" fontId="27" fillId="0" borderId="222" xfId="0" applyNumberFormat="1" applyFont="1" applyFill="1" applyBorder="1" applyAlignment="1">
      <alignment vertical="center"/>
    </xf>
    <xf numFmtId="0" fontId="27" fillId="0" borderId="147" xfId="0" applyFont="1" applyFill="1" applyBorder="1" applyAlignment="1">
      <alignment horizontal="center" vertical="center"/>
    </xf>
    <xf numFmtId="0" fontId="27" fillId="0" borderId="221" xfId="0" applyFont="1" applyFill="1" applyBorder="1" applyAlignment="1">
      <alignment vertical="center"/>
    </xf>
    <xf numFmtId="178" fontId="27" fillId="0" borderId="19" xfId="0" applyNumberFormat="1" applyFont="1" applyFill="1" applyBorder="1" applyAlignment="1">
      <alignment vertical="center"/>
    </xf>
    <xf numFmtId="178" fontId="27" fillId="0" borderId="27" xfId="0" applyNumberFormat="1" applyFont="1" applyFill="1" applyBorder="1" applyAlignment="1">
      <alignment vertical="center"/>
    </xf>
    <xf numFmtId="0" fontId="27" fillId="0" borderId="10" xfId="0" applyFont="1" applyFill="1" applyBorder="1" applyAlignment="1">
      <alignment vertical="center"/>
    </xf>
    <xf numFmtId="178" fontId="27" fillId="0" borderId="30" xfId="0" applyNumberFormat="1" applyFont="1" applyFill="1" applyBorder="1" applyAlignment="1">
      <alignment vertical="center"/>
    </xf>
    <xf numFmtId="178" fontId="27" fillId="0" borderId="31" xfId="0" applyNumberFormat="1" applyFont="1" applyFill="1" applyBorder="1" applyAlignment="1">
      <alignment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184" fontId="27" fillId="0" borderId="10" xfId="0" applyNumberFormat="1" applyFont="1" applyFill="1" applyBorder="1" applyAlignment="1">
      <alignment vertical="center"/>
    </xf>
    <xf numFmtId="184" fontId="27" fillId="0" borderId="78" xfId="0" applyNumberFormat="1" applyFont="1" applyFill="1" applyBorder="1" applyAlignment="1">
      <alignment vertical="center"/>
    </xf>
    <xf numFmtId="0" fontId="27" fillId="0" borderId="80" xfId="0" applyFont="1" applyFill="1" applyBorder="1" applyAlignment="1">
      <alignment horizontal="center" vertical="center"/>
    </xf>
    <xf numFmtId="0" fontId="27" fillId="0" borderId="192" xfId="0" applyFont="1" applyFill="1" applyBorder="1" applyAlignment="1">
      <alignment horizontal="center" vertical="center"/>
    </xf>
    <xf numFmtId="0" fontId="27" fillId="0" borderId="193" xfId="0" applyFont="1" applyFill="1" applyBorder="1" applyAlignment="1">
      <alignment horizontal="center" vertical="center"/>
    </xf>
    <xf numFmtId="0" fontId="27" fillId="0" borderId="216" xfId="0" applyFont="1" applyFill="1" applyBorder="1" applyAlignment="1">
      <alignment horizontal="center" vertical="center"/>
    </xf>
    <xf numFmtId="0" fontId="27" fillId="0" borderId="196"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30" xfId="0" applyFont="1" applyFill="1" applyBorder="1" applyAlignment="1">
      <alignment vertical="center"/>
    </xf>
    <xf numFmtId="0" fontId="27" fillId="0" borderId="72"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30" xfId="0" applyFont="1" applyFill="1" applyBorder="1" applyAlignment="1">
      <alignment horizontal="center" vertical="center"/>
    </xf>
    <xf numFmtId="0" fontId="27" fillId="0" borderId="32" xfId="0" applyFont="1" applyFill="1" applyBorder="1" applyAlignment="1">
      <alignment horizontal="center" vertical="center"/>
    </xf>
    <xf numFmtId="184" fontId="27" fillId="0" borderId="12" xfId="0" applyNumberFormat="1" applyFont="1" applyFill="1" applyBorder="1" applyAlignment="1">
      <alignment vertical="center"/>
    </xf>
    <xf numFmtId="184" fontId="27" fillId="0" borderId="34" xfId="0" applyNumberFormat="1" applyFont="1" applyFill="1" applyBorder="1" applyAlignment="1">
      <alignment vertical="center"/>
    </xf>
    <xf numFmtId="0" fontId="36" fillId="0" borderId="26"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02" xfId="0" applyFont="1" applyFill="1" applyBorder="1" applyAlignment="1">
      <alignment horizontal="center" vertical="top" wrapText="1"/>
    </xf>
    <xf numFmtId="0" fontId="33" fillId="0" borderId="55" xfId="0" applyFont="1" applyFill="1" applyBorder="1" applyAlignment="1">
      <alignment horizontal="center" vertical="top" wrapText="1"/>
    </xf>
    <xf numFmtId="0" fontId="27" fillId="0" borderId="202"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192" xfId="0" applyFont="1" applyFill="1" applyBorder="1" applyAlignment="1">
      <alignment vertical="center"/>
    </xf>
    <xf numFmtId="0" fontId="27" fillId="0" borderId="195" xfId="0" applyFont="1" applyFill="1" applyBorder="1" applyAlignment="1">
      <alignment vertical="center"/>
    </xf>
    <xf numFmtId="0" fontId="27" fillId="0" borderId="81" xfId="0" applyFont="1" applyFill="1" applyBorder="1" applyAlignment="1">
      <alignment horizontal="center" vertical="center"/>
    </xf>
    <xf numFmtId="0" fontId="33" fillId="0" borderId="26" xfId="0" applyFont="1" applyFill="1" applyBorder="1" applyAlignment="1">
      <alignment horizontal="center" vertical="top" wrapText="1"/>
    </xf>
    <xf numFmtId="0" fontId="27" fillId="0" borderId="91" xfId="0" applyFont="1" applyFill="1" applyBorder="1" applyAlignment="1">
      <alignment horizontal="center" vertical="center"/>
    </xf>
    <xf numFmtId="0" fontId="27" fillId="0" borderId="27" xfId="0" applyFont="1" applyFill="1" applyBorder="1" applyAlignment="1">
      <alignment vertical="center" shrinkToFit="1"/>
    </xf>
    <xf numFmtId="0" fontId="27" fillId="0" borderId="108" xfId="0" applyFont="1" applyFill="1" applyBorder="1" applyAlignment="1">
      <alignment vertical="center" shrinkToFit="1"/>
    </xf>
    <xf numFmtId="0" fontId="27" fillId="0" borderId="1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31" xfId="0" applyFont="1" applyFill="1" applyBorder="1" applyAlignment="1">
      <alignment vertical="center" shrinkToFit="1"/>
    </xf>
    <xf numFmtId="0" fontId="27" fillId="0" borderId="32" xfId="0" applyFont="1" applyFill="1" applyBorder="1" applyAlignment="1">
      <alignment vertical="center" shrinkToFit="1"/>
    </xf>
    <xf numFmtId="0" fontId="27" fillId="0" borderId="31" xfId="0" applyFont="1" applyFill="1" applyBorder="1" applyAlignment="1">
      <alignment horizontal="center" vertical="center"/>
    </xf>
    <xf numFmtId="0" fontId="27" fillId="0" borderId="195" xfId="0" applyFont="1" applyFill="1" applyBorder="1" applyAlignment="1">
      <alignment horizontal="center" vertical="center"/>
    </xf>
    <xf numFmtId="0" fontId="27" fillId="0" borderId="72" xfId="0" applyFont="1" applyFill="1" applyBorder="1" applyAlignment="1">
      <alignment vertical="center" shrinkToFit="1"/>
    </xf>
    <xf numFmtId="0" fontId="27" fillId="0" borderId="58" xfId="0" applyFont="1" applyFill="1" applyBorder="1" applyAlignment="1">
      <alignment vertical="center" shrinkToFit="1"/>
    </xf>
    <xf numFmtId="0" fontId="27" fillId="0" borderId="72" xfId="0" applyFont="1" applyFill="1" applyBorder="1" applyAlignment="1">
      <alignment vertical="center"/>
    </xf>
    <xf numFmtId="0" fontId="27" fillId="0" borderId="58" xfId="0" applyFont="1" applyFill="1" applyBorder="1" applyAlignment="1">
      <alignment vertical="center"/>
    </xf>
    <xf numFmtId="0" fontId="27" fillId="0" borderId="147" xfId="0" applyFont="1" applyFill="1" applyBorder="1" applyAlignment="1">
      <alignment vertical="center"/>
    </xf>
    <xf numFmtId="0" fontId="27" fillId="0" borderId="187" xfId="0" applyFont="1" applyFill="1" applyBorder="1" applyAlignment="1">
      <alignment vertical="center"/>
    </xf>
    <xf numFmtId="0" fontId="27" fillId="0" borderId="223" xfId="0" applyFont="1" applyFill="1" applyBorder="1" applyAlignment="1">
      <alignment vertical="center"/>
    </xf>
    <xf numFmtId="0" fontId="27" fillId="0" borderId="196" xfId="0" applyFont="1" applyFill="1" applyBorder="1" applyAlignment="1">
      <alignment vertical="center"/>
    </xf>
    <xf numFmtId="0" fontId="39" fillId="0" borderId="26" xfId="0" applyFont="1" applyFill="1" applyBorder="1" applyAlignment="1">
      <alignment horizontal="center" vertical="top" wrapText="1"/>
    </xf>
    <xf numFmtId="0" fontId="39" fillId="0" borderId="27" xfId="0" applyFont="1" applyFill="1" applyBorder="1" applyAlignment="1">
      <alignment horizontal="center" vertical="top" wrapText="1"/>
    </xf>
    <xf numFmtId="0" fontId="39" fillId="0" borderId="20" xfId="0"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102" xfId="0" applyFont="1" applyFill="1" applyBorder="1" applyAlignment="1">
      <alignment horizontal="center" vertical="top" wrapText="1"/>
    </xf>
    <xf numFmtId="0" fontId="39" fillId="0" borderId="55" xfId="0" applyFont="1" applyFill="1" applyBorder="1" applyAlignment="1">
      <alignment horizontal="center" vertical="top" wrapText="1"/>
    </xf>
    <xf numFmtId="0" fontId="27" fillId="0" borderId="90" xfId="0" applyFont="1" applyFill="1" applyBorder="1" applyAlignment="1">
      <alignment horizontal="left" vertical="center"/>
    </xf>
    <xf numFmtId="178" fontId="27" fillId="0" borderId="192" xfId="0" applyNumberFormat="1" applyFont="1" applyFill="1" applyBorder="1" applyAlignment="1">
      <alignment vertical="center"/>
    </xf>
    <xf numFmtId="178" fontId="27" fillId="0" borderId="195" xfId="0" applyNumberFormat="1" applyFont="1" applyFill="1" applyBorder="1" applyAlignment="1">
      <alignment vertical="center"/>
    </xf>
    <xf numFmtId="184" fontId="27" fillId="0" borderId="80" xfId="0" applyNumberFormat="1" applyFont="1" applyFill="1" applyBorder="1" applyAlignment="1">
      <alignment vertical="center"/>
    </xf>
    <xf numFmtId="184" fontId="27" fillId="0" borderId="81" xfId="0" applyNumberFormat="1" applyFont="1" applyFill="1" applyBorder="1" applyAlignment="1">
      <alignment vertical="center"/>
    </xf>
    <xf numFmtId="0" fontId="37" fillId="0" borderId="26" xfId="0" applyFont="1" applyFill="1" applyBorder="1" applyAlignment="1">
      <alignment horizontal="center" vertical="center" textRotation="255"/>
    </xf>
    <xf numFmtId="0" fontId="37" fillId="0" borderId="28" xfId="0" applyFont="1" applyFill="1" applyBorder="1" applyAlignment="1">
      <alignment horizontal="center" vertical="center" textRotation="255"/>
    </xf>
    <xf numFmtId="0" fontId="37" fillId="0" borderId="20" xfId="0" applyFont="1" applyFill="1" applyBorder="1" applyAlignment="1">
      <alignment horizontal="center" vertical="center" textRotation="255"/>
    </xf>
    <xf numFmtId="0" fontId="37" fillId="0" borderId="21" xfId="0" applyFont="1" applyFill="1" applyBorder="1" applyAlignment="1">
      <alignment horizontal="center" vertical="center" textRotation="255"/>
    </xf>
    <xf numFmtId="0" fontId="37" fillId="0" borderId="102" xfId="0" applyFont="1" applyFill="1" applyBorder="1" applyAlignment="1">
      <alignment horizontal="center" vertical="center" textRotation="255"/>
    </xf>
    <xf numFmtId="0" fontId="37" fillId="0" borderId="57" xfId="0" applyFont="1" applyFill="1" applyBorder="1" applyAlignment="1">
      <alignment horizontal="center" vertical="center" textRotation="255"/>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Border="1" applyAlignment="1">
      <alignment horizontal="center"/>
    </xf>
    <xf numFmtId="0" fontId="7" fillId="0" borderId="236" xfId="0" applyFont="1" applyFill="1" applyBorder="1" applyAlignment="1">
      <alignment horizontal="center" vertical="center"/>
    </xf>
    <xf numFmtId="0" fontId="7" fillId="0" borderId="237" xfId="0" applyFont="1" applyFill="1" applyBorder="1" applyAlignment="1">
      <alignment horizontal="center" vertical="center"/>
    </xf>
    <xf numFmtId="0" fontId="7" fillId="0" borderId="102"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7" fillId="0" borderId="198" xfId="0" applyFont="1" applyFill="1" applyBorder="1" applyAlignment="1">
      <alignment horizontal="center"/>
    </xf>
    <xf numFmtId="0" fontId="7" fillId="0" borderId="5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1" xfId="0" applyFont="1" applyFill="1" applyBorder="1" applyAlignment="1">
      <alignment horizontal="center"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 fillId="0" borderId="88" xfId="0" applyFont="1" applyFill="1" applyBorder="1" applyAlignment="1">
      <alignment horizontal="center"/>
    </xf>
    <xf numFmtId="0" fontId="33" fillId="0" borderId="28" xfId="0" applyFont="1" applyFill="1" applyBorder="1" applyAlignment="1">
      <alignment horizontal="center" vertical="center"/>
    </xf>
    <xf numFmtId="0" fontId="33" fillId="0" borderId="57" xfId="0" applyFont="1" applyFill="1" applyBorder="1" applyAlignment="1">
      <alignment horizontal="center" vertical="center"/>
    </xf>
    <xf numFmtId="0" fontId="7" fillId="0" borderId="248" xfId="0" applyFont="1" applyFill="1" applyBorder="1" applyAlignment="1">
      <alignment horizontal="center" vertical="center"/>
    </xf>
    <xf numFmtId="0" fontId="7" fillId="0" borderId="249" xfId="0" applyFont="1" applyFill="1" applyBorder="1" applyAlignment="1">
      <alignment horizontal="center" vertical="center"/>
    </xf>
    <xf numFmtId="0" fontId="7" fillId="0" borderId="250" xfId="0" applyFont="1" applyFill="1" applyBorder="1" applyAlignment="1">
      <alignment horizontal="center" vertical="center"/>
    </xf>
    <xf numFmtId="0" fontId="7" fillId="0" borderId="251" xfId="0" applyFont="1" applyFill="1" applyBorder="1" applyAlignment="1">
      <alignment horizontal="center" vertical="center"/>
    </xf>
    <xf numFmtId="0" fontId="7" fillId="0" borderId="14"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102" xfId="0" applyFont="1" applyFill="1" applyBorder="1" applyAlignment="1">
      <alignment horizontal="center"/>
    </xf>
    <xf numFmtId="0" fontId="7" fillId="0" borderId="55" xfId="0" applyFont="1" applyFill="1" applyBorder="1" applyAlignment="1">
      <alignment horizontal="center"/>
    </xf>
    <xf numFmtId="0" fontId="7" fillId="0" borderId="246" xfId="0" applyFont="1" applyFill="1" applyBorder="1" applyAlignment="1">
      <alignment horizontal="center"/>
    </xf>
    <xf numFmtId="0" fontId="7" fillId="0" borderId="247" xfId="0" applyFont="1" applyFill="1" applyBorder="1" applyAlignment="1">
      <alignment horizontal="center"/>
    </xf>
    <xf numFmtId="0" fontId="7" fillId="0" borderId="229" xfId="0" applyFont="1" applyFill="1" applyBorder="1" applyAlignment="1">
      <alignment horizontal="center"/>
    </xf>
    <xf numFmtId="0" fontId="7" fillId="0" borderId="127" xfId="0" applyFont="1" applyFill="1" applyBorder="1" applyAlignment="1">
      <alignment horizontal="center"/>
    </xf>
    <xf numFmtId="0" fontId="7" fillId="0" borderId="199" xfId="0" applyFont="1" applyFill="1" applyBorder="1" applyAlignment="1">
      <alignment horizontal="center"/>
    </xf>
    <xf numFmtId="0" fontId="7" fillId="0" borderId="218" xfId="0" applyFont="1" applyFill="1" applyBorder="1" applyAlignment="1">
      <alignment horizontal="center"/>
    </xf>
    <xf numFmtId="0" fontId="7" fillId="0" borderId="240" xfId="0" applyFont="1" applyFill="1" applyBorder="1" applyAlignment="1">
      <alignment horizontal="center"/>
    </xf>
    <xf numFmtId="0" fontId="7" fillId="0" borderId="241" xfId="0" applyFont="1" applyFill="1" applyBorder="1" applyAlignment="1">
      <alignment horizontal="center"/>
    </xf>
    <xf numFmtId="0" fontId="7" fillId="0" borderId="239" xfId="0" applyFont="1" applyFill="1" applyBorder="1" applyAlignment="1">
      <alignment horizontal="right" vertical="center"/>
    </xf>
    <xf numFmtId="0" fontId="7" fillId="0" borderId="88" xfId="0" applyFont="1" applyFill="1" applyBorder="1" applyAlignment="1">
      <alignment horizontal="right" vertical="center"/>
    </xf>
    <xf numFmtId="0" fontId="7" fillId="0" borderId="240" xfId="0" applyFont="1" applyFill="1" applyBorder="1" applyAlignment="1">
      <alignment horizontal="right" vertical="center"/>
    </xf>
    <xf numFmtId="0" fontId="7" fillId="0" borderId="242" xfId="0" applyFont="1" applyFill="1" applyBorder="1" applyAlignment="1">
      <alignment horizontal="center"/>
    </xf>
    <xf numFmtId="0" fontId="7" fillId="0" borderId="255" xfId="0" applyFont="1" applyFill="1" applyBorder="1" applyAlignment="1">
      <alignment horizontal="right" vertical="center"/>
    </xf>
    <xf numFmtId="0" fontId="7" fillId="0" borderId="256"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232" xfId="0" applyFont="1" applyFill="1" applyBorder="1" applyAlignment="1">
      <alignment horizontal="center"/>
    </xf>
    <xf numFmtId="0" fontId="7" fillId="0" borderId="233" xfId="0" applyFont="1" applyFill="1" applyBorder="1" applyAlignment="1">
      <alignment horizontal="center"/>
    </xf>
    <xf numFmtId="0" fontId="7" fillId="0" borderId="234" xfId="0" applyFont="1" applyFill="1" applyBorder="1" applyAlignment="1">
      <alignment horizontal="center"/>
    </xf>
    <xf numFmtId="0" fontId="7" fillId="0" borderId="235" xfId="0" applyFont="1" applyFill="1" applyBorder="1" applyAlignment="1">
      <alignment horizontal="center"/>
    </xf>
    <xf numFmtId="0" fontId="7" fillId="0" borderId="254" xfId="0" applyFont="1" applyFill="1" applyBorder="1" applyAlignment="1">
      <alignment horizontal="center" vertical="center"/>
    </xf>
    <xf numFmtId="0" fontId="7" fillId="0" borderId="257" xfId="0" applyFont="1" applyFill="1" applyBorder="1" applyAlignment="1">
      <alignment horizontal="center" vertical="center"/>
    </xf>
    <xf numFmtId="0" fontId="7" fillId="0" borderId="239" xfId="0" applyFont="1" applyFill="1" applyBorder="1" applyAlignment="1">
      <alignment horizontal="center"/>
    </xf>
    <xf numFmtId="0" fontId="7" fillId="0" borderId="250" xfId="0" applyFont="1" applyFill="1" applyBorder="1" applyAlignment="1">
      <alignment horizontal="right" vertical="center"/>
    </xf>
    <xf numFmtId="0" fontId="7" fillId="0" borderId="251" xfId="0" applyFont="1" applyFill="1" applyBorder="1" applyAlignment="1">
      <alignment horizontal="right" vertical="center"/>
    </xf>
    <xf numFmtId="0" fontId="7" fillId="0" borderId="245"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246" xfId="0" applyFont="1" applyFill="1" applyBorder="1" applyAlignment="1">
      <alignment horizontal="right" vertical="center"/>
    </xf>
    <xf numFmtId="0" fontId="7" fillId="0" borderId="131" xfId="0" applyFont="1" applyFill="1" applyBorder="1" applyAlignment="1">
      <alignment horizontal="center"/>
    </xf>
    <xf numFmtId="0" fontId="7" fillId="0" borderId="227" xfId="0" applyFont="1" applyFill="1" applyBorder="1" applyAlignment="1">
      <alignment horizontal="center"/>
    </xf>
    <xf numFmtId="0" fontId="7" fillId="0" borderId="226" xfId="0" applyFont="1" applyFill="1" applyBorder="1" applyAlignment="1">
      <alignment horizontal="center"/>
    </xf>
    <xf numFmtId="0" fontId="7" fillId="0" borderId="228" xfId="0" applyFont="1" applyFill="1" applyBorder="1" applyAlignment="1">
      <alignment horizontal="center"/>
    </xf>
    <xf numFmtId="0" fontId="7" fillId="0" borderId="226" xfId="0" applyFont="1" applyFill="1" applyBorder="1" applyAlignment="1">
      <alignment horizontal="right" vertical="center"/>
    </xf>
    <xf numFmtId="0" fontId="7" fillId="0" borderId="227" xfId="0" applyFont="1" applyFill="1" applyBorder="1" applyAlignment="1">
      <alignment horizontal="right" vertical="center"/>
    </xf>
    <xf numFmtId="0" fontId="7" fillId="0" borderId="228" xfId="0" applyFont="1" applyFill="1" applyBorder="1" applyAlignment="1">
      <alignment horizontal="right" vertical="center"/>
    </xf>
    <xf numFmtId="0" fontId="7" fillId="0" borderId="232" xfId="0" applyFont="1" applyFill="1" applyBorder="1" applyAlignment="1">
      <alignment horizontal="right" vertical="center"/>
    </xf>
    <xf numFmtId="0" fontId="7" fillId="0" borderId="198" xfId="0" applyFont="1" applyFill="1" applyBorder="1" applyAlignment="1">
      <alignment horizontal="right" vertical="center"/>
    </xf>
    <xf numFmtId="0" fontId="7" fillId="0" borderId="233" xfId="0" applyFont="1" applyFill="1" applyBorder="1" applyAlignment="1">
      <alignment horizontal="right" vertical="center"/>
    </xf>
    <xf numFmtId="0" fontId="7" fillId="0" borderId="245" xfId="0" applyFont="1" applyFill="1" applyBorder="1" applyAlignment="1">
      <alignment horizontal="center"/>
    </xf>
    <xf numFmtId="0" fontId="7" fillId="0" borderId="252" xfId="0" applyFont="1" applyFill="1" applyBorder="1" applyAlignment="1">
      <alignment horizontal="center" vertical="center"/>
    </xf>
    <xf numFmtId="0" fontId="7" fillId="0" borderId="253"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7" xfId="0" applyFont="1" applyFill="1" applyBorder="1" applyAlignment="1">
      <alignment horizontal="center" vertical="center"/>
    </xf>
    <xf numFmtId="0" fontId="7" fillId="0" borderId="253" xfId="0" applyFont="1" applyFill="1" applyBorder="1" applyAlignment="1">
      <alignment horizontal="right" vertical="center"/>
    </xf>
    <xf numFmtId="0" fontId="7" fillId="0" borderId="62" xfId="0" applyFont="1" applyFill="1" applyBorder="1" applyAlignment="1">
      <alignment horizontal="right" vertical="center"/>
    </xf>
    <xf numFmtId="0" fontId="33" fillId="0" borderId="92" xfId="0" applyFont="1" applyFill="1" applyBorder="1" applyAlignment="1">
      <alignment horizontal="center" vertical="center"/>
    </xf>
    <xf numFmtId="0" fontId="33" fillId="0" borderId="208" xfId="0" applyFont="1" applyFill="1" applyBorder="1" applyAlignment="1">
      <alignment horizontal="center" vertical="center"/>
    </xf>
    <xf numFmtId="0" fontId="36" fillId="0" borderId="26" xfId="0" applyFont="1" applyFill="1" applyBorder="1" applyAlignment="1">
      <alignment horizontal="center" vertical="center" textRotation="255"/>
    </xf>
    <xf numFmtId="0" fontId="36" fillId="0" borderId="20" xfId="0" applyFont="1" applyFill="1" applyBorder="1" applyAlignment="1">
      <alignment horizontal="center" vertical="center" textRotation="255"/>
    </xf>
    <xf numFmtId="0" fontId="36" fillId="0" borderId="102" xfId="0" applyFont="1" applyFill="1" applyBorder="1" applyAlignment="1">
      <alignment horizontal="center" vertical="center" textRotation="255"/>
    </xf>
    <xf numFmtId="185" fontId="7" fillId="0" borderId="26" xfId="0" applyNumberFormat="1" applyFont="1" applyFill="1" applyBorder="1" applyAlignment="1">
      <alignment vertical="center"/>
    </xf>
    <xf numFmtId="185" fontId="7" fillId="0" borderId="27" xfId="0" applyNumberFormat="1" applyFont="1" applyFill="1" applyBorder="1" applyAlignment="1">
      <alignment vertical="center"/>
    </xf>
    <xf numFmtId="185" fontId="7" fillId="0" borderId="28" xfId="0" applyNumberFormat="1" applyFont="1" applyFill="1" applyBorder="1" applyAlignment="1">
      <alignment vertical="center"/>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40" fillId="0" borderId="55" xfId="0" applyFont="1" applyFill="1" applyBorder="1" applyAlignment="1">
      <alignment vertical="center"/>
    </xf>
    <xf numFmtId="0" fontId="40" fillId="0" borderId="57" xfId="0" applyFont="1" applyFill="1" applyBorder="1" applyAlignment="1">
      <alignment vertical="center"/>
    </xf>
    <xf numFmtId="0" fontId="7" fillId="0" borderId="198" xfId="0" applyFont="1" applyFill="1" applyBorder="1" applyAlignment="1">
      <alignment vertical="center"/>
    </xf>
    <xf numFmtId="0" fontId="7" fillId="0" borderId="233" xfId="0" applyFont="1" applyFill="1" applyBorder="1" applyAlignment="1">
      <alignment vertical="center"/>
    </xf>
    <xf numFmtId="0" fontId="7" fillId="0" borderId="232" xfId="0" applyFont="1" applyFill="1" applyBorder="1" applyAlignment="1">
      <alignment vertical="center" shrinkToFit="1"/>
    </xf>
    <xf numFmtId="0" fontId="7" fillId="0" borderId="233" xfId="0" applyFont="1" applyFill="1" applyBorder="1" applyAlignment="1">
      <alignment vertical="center" shrinkToFit="1"/>
    </xf>
    <xf numFmtId="0" fontId="7" fillId="0" borderId="232" xfId="0" applyFont="1" applyFill="1" applyBorder="1" applyAlignment="1">
      <alignment vertical="center"/>
    </xf>
    <xf numFmtId="0" fontId="7" fillId="0" borderId="263" xfId="0" applyFont="1" applyFill="1" applyBorder="1" applyAlignment="1">
      <alignment vertical="center"/>
    </xf>
    <xf numFmtId="178" fontId="7" fillId="0" borderId="19" xfId="0" applyNumberFormat="1" applyFont="1" applyFill="1" applyBorder="1" applyAlignment="1">
      <alignment vertical="center"/>
    </xf>
    <xf numFmtId="178" fontId="7" fillId="0" borderId="27" xfId="0" applyNumberFormat="1" applyFont="1" applyFill="1" applyBorder="1" applyAlignment="1">
      <alignment vertical="center"/>
    </xf>
    <xf numFmtId="178" fontId="7" fillId="0" borderId="264" xfId="0" applyNumberFormat="1" applyFont="1" applyFill="1" applyBorder="1" applyAlignment="1">
      <alignment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36" xfId="0" applyFont="1" applyFill="1" applyBorder="1" applyAlignment="1">
      <alignment horizontal="center" wrapText="1"/>
    </xf>
    <xf numFmtId="0" fontId="33" fillId="0" borderId="37" xfId="0" applyFont="1" applyFill="1" applyBorder="1" applyAlignment="1">
      <alignment horizontal="center" wrapText="1"/>
    </xf>
    <xf numFmtId="0" fontId="33" fillId="0" borderId="73" xfId="0" applyFont="1" applyFill="1" applyBorder="1" applyAlignment="1">
      <alignment horizontal="center" wrapText="1"/>
    </xf>
    <xf numFmtId="0" fontId="33" fillId="0" borderId="62" xfId="0" applyFont="1" applyFill="1" applyBorder="1" applyAlignment="1">
      <alignment horizontal="center" wrapText="1"/>
    </xf>
    <xf numFmtId="0" fontId="33" fillId="0" borderId="55" xfId="0" applyFont="1" applyFill="1" applyBorder="1" applyAlignment="1">
      <alignment horizontal="center" wrapText="1"/>
    </xf>
    <xf numFmtId="0" fontId="33" fillId="0" borderId="57" xfId="0" applyFont="1" applyFill="1" applyBorder="1" applyAlignment="1">
      <alignment horizontal="center" wrapText="1"/>
    </xf>
    <xf numFmtId="0" fontId="33" fillId="0" borderId="217" xfId="0" applyFont="1" applyFill="1" applyBorder="1" applyAlignment="1">
      <alignment horizontal="center" vertical="center"/>
    </xf>
    <xf numFmtId="0" fontId="33" fillId="0" borderId="258" xfId="0" applyFont="1" applyFill="1" applyBorder="1" applyAlignment="1">
      <alignment horizontal="center" vertical="center"/>
    </xf>
    <xf numFmtId="0" fontId="33" fillId="0" borderId="190" xfId="0" applyFont="1" applyFill="1" applyBorder="1" applyAlignment="1">
      <alignment horizontal="center" vertical="center"/>
    </xf>
    <xf numFmtId="0" fontId="33" fillId="0" borderId="259" xfId="0" applyFont="1" applyFill="1" applyBorder="1" applyAlignment="1">
      <alignment horizontal="center" vertical="center"/>
    </xf>
    <xf numFmtId="0" fontId="33" fillId="0" borderId="260" xfId="0" applyFont="1" applyFill="1" applyBorder="1" applyAlignment="1">
      <alignment horizontal="center" vertical="center" wrapText="1"/>
    </xf>
    <xf numFmtId="0" fontId="33" fillId="0" borderId="219" xfId="0" applyFont="1" applyFill="1" applyBorder="1" applyAlignment="1">
      <alignment horizontal="center" vertical="center" wrapText="1"/>
    </xf>
    <xf numFmtId="0" fontId="33" fillId="0" borderId="250" xfId="0" applyFont="1" applyFill="1" applyBorder="1" applyAlignment="1">
      <alignment horizontal="center" vertical="center" wrapText="1"/>
    </xf>
    <xf numFmtId="0" fontId="33" fillId="0" borderId="251" xfId="0" applyFont="1" applyFill="1" applyBorder="1" applyAlignment="1">
      <alignment horizontal="center" vertical="center" wrapText="1"/>
    </xf>
    <xf numFmtId="0" fontId="33" fillId="0" borderId="261" xfId="0" applyFont="1" applyFill="1" applyBorder="1" applyAlignment="1">
      <alignment horizontal="center" vertical="center"/>
    </xf>
    <xf numFmtId="0" fontId="36" fillId="0" borderId="29" xfId="0" applyFont="1" applyFill="1" applyBorder="1" applyAlignment="1">
      <alignment horizontal="center" wrapText="1"/>
    </xf>
    <xf numFmtId="0" fontId="36" fillId="0" borderId="36" xfId="0" applyFont="1" applyFill="1" applyBorder="1" applyAlignment="1">
      <alignment horizontal="center" wrapText="1"/>
    </xf>
    <xf numFmtId="0" fontId="36" fillId="0" borderId="11" xfId="0" applyFont="1" applyFill="1" applyBorder="1" applyAlignment="1">
      <alignment horizontal="center" wrapText="1"/>
    </xf>
    <xf numFmtId="0" fontId="36" fillId="0" borderId="39" xfId="0" applyFont="1" applyFill="1" applyBorder="1" applyAlignment="1">
      <alignment horizontal="center" wrapText="1"/>
    </xf>
    <xf numFmtId="0" fontId="33" fillId="0" borderId="239" xfId="0" applyFont="1" applyFill="1" applyBorder="1" applyAlignment="1">
      <alignment horizontal="center" vertical="center"/>
    </xf>
    <xf numFmtId="0" fontId="33" fillId="0" borderId="88" xfId="0" applyFont="1" applyFill="1" applyBorder="1" applyAlignment="1">
      <alignment horizontal="center" vertical="center"/>
    </xf>
    <xf numFmtId="0" fontId="33" fillId="0" borderId="262"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224" xfId="0" applyFont="1" applyFill="1" applyBorder="1" applyAlignment="1">
      <alignment horizontal="center" vertical="center"/>
    </xf>
    <xf numFmtId="0" fontId="33" fillId="0" borderId="260" xfId="0" applyFont="1" applyFill="1" applyBorder="1" applyAlignment="1">
      <alignment horizontal="center" vertical="center"/>
    </xf>
    <xf numFmtId="0" fontId="33" fillId="0" borderId="250" xfId="0" applyFont="1" applyFill="1" applyBorder="1" applyAlignment="1">
      <alignment horizontal="center" vertical="center"/>
    </xf>
    <xf numFmtId="0" fontId="33" fillId="0" borderId="129" xfId="0" applyFont="1" applyFill="1" applyBorder="1" applyAlignment="1">
      <alignment horizontal="center" vertical="center"/>
    </xf>
    <xf numFmtId="0" fontId="33" fillId="0" borderId="29" xfId="0" applyFont="1" applyFill="1" applyBorder="1" applyAlignment="1">
      <alignment horizontal="center" vertical="center" wrapText="1"/>
    </xf>
    <xf numFmtId="0" fontId="33" fillId="0" borderId="261"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02"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7" fillId="0" borderId="243" xfId="0" applyFont="1" applyFill="1" applyBorder="1" applyAlignment="1">
      <alignment horizontal="center"/>
    </xf>
    <xf numFmtId="0" fontId="7" fillId="0" borderId="244" xfId="0" applyFont="1" applyFill="1" applyBorder="1" applyAlignment="1">
      <alignment horizontal="center"/>
    </xf>
    <xf numFmtId="185" fontId="7" fillId="0" borderId="198" xfId="0" applyNumberFormat="1" applyFont="1" applyFill="1" applyBorder="1" applyAlignment="1">
      <alignment horizontal="right" vertical="center"/>
    </xf>
    <xf numFmtId="185" fontId="40" fillId="0" borderId="198" xfId="0" applyNumberFormat="1" applyFont="1" applyFill="1" applyBorder="1" applyAlignment="1">
      <alignment horizontal="right"/>
    </xf>
    <xf numFmtId="178" fontId="7" fillId="0" borderId="232" xfId="0" applyNumberFormat="1" applyFont="1" applyFill="1" applyBorder="1" applyAlignment="1">
      <alignment horizontal="right" vertical="center"/>
    </xf>
    <xf numFmtId="178" fontId="40" fillId="0" borderId="198" xfId="0" applyNumberFormat="1" applyFont="1" applyFill="1" applyBorder="1" applyAlignment="1">
      <alignment horizontal="right"/>
    </xf>
    <xf numFmtId="0" fontId="7" fillId="0" borderId="263" xfId="0" applyFont="1" applyFill="1" applyBorder="1" applyAlignment="1">
      <alignment horizontal="right" vertical="center"/>
    </xf>
    <xf numFmtId="0" fontId="7" fillId="0" borderId="265" xfId="0" applyFont="1" applyFill="1" applyBorder="1" applyAlignment="1">
      <alignment vertical="center" shrinkToFit="1"/>
    </xf>
    <xf numFmtId="0" fontId="7" fillId="0" borderId="198" xfId="0" applyFont="1" applyFill="1" applyBorder="1" applyAlignment="1">
      <alignment vertical="center" shrinkToFit="1"/>
    </xf>
    <xf numFmtId="0" fontId="7" fillId="0" borderId="235" xfId="0" applyFont="1" applyFill="1" applyBorder="1" applyAlignment="1">
      <alignment horizontal="right" vertical="center"/>
    </xf>
    <xf numFmtId="0" fontId="7" fillId="0" borderId="254" xfId="0" applyFont="1" applyFill="1" applyBorder="1" applyAlignment="1">
      <alignment horizontal="right" vertical="center"/>
    </xf>
    <xf numFmtId="0" fontId="7" fillId="0" borderId="224" xfId="0" applyFont="1" applyFill="1" applyBorder="1" applyAlignment="1">
      <alignment horizontal="right" vertical="center"/>
    </xf>
    <xf numFmtId="0" fontId="7" fillId="0" borderId="225" xfId="0" applyFont="1" applyFill="1" applyBorder="1" applyAlignment="1">
      <alignment horizontal="right" vertical="center"/>
    </xf>
    <xf numFmtId="0" fontId="7" fillId="0" borderId="242" xfId="0"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7" xfId="0" applyNumberFormat="1" applyFont="1" applyFill="1" applyBorder="1" applyAlignment="1">
      <alignment horizontal="right" vertical="center"/>
    </xf>
    <xf numFmtId="178" fontId="7" fillId="0" borderId="28" xfId="0" applyNumberFormat="1" applyFont="1" applyFill="1" applyBorder="1" applyAlignment="1">
      <alignment horizontal="right" vertical="center"/>
    </xf>
    <xf numFmtId="184" fontId="7" fillId="0" borderId="26" xfId="0" applyNumberFormat="1" applyFont="1" applyFill="1" applyBorder="1" applyAlignment="1">
      <alignment vertical="center"/>
    </xf>
    <xf numFmtId="184" fontId="7" fillId="0" borderId="27" xfId="0" applyNumberFormat="1" applyFont="1" applyFill="1" applyBorder="1" applyAlignment="1">
      <alignment vertical="center"/>
    </xf>
    <xf numFmtId="184" fontId="7" fillId="0" borderId="28" xfId="0" applyNumberFormat="1" applyFont="1" applyFill="1" applyBorder="1" applyAlignment="1">
      <alignment vertical="center"/>
    </xf>
    <xf numFmtId="184" fontId="7" fillId="0" borderId="102" xfId="0" applyNumberFormat="1" applyFont="1" applyFill="1" applyBorder="1" applyAlignment="1">
      <alignment vertical="center"/>
    </xf>
    <xf numFmtId="184" fontId="7" fillId="0" borderId="55" xfId="0" applyNumberFormat="1" applyFont="1" applyFill="1" applyBorder="1" applyAlignment="1">
      <alignment vertical="center"/>
    </xf>
    <xf numFmtId="184" fontId="7" fillId="0" borderId="57" xfId="0" applyNumberFormat="1" applyFont="1" applyFill="1" applyBorder="1" applyAlignment="1">
      <alignment vertical="center"/>
    </xf>
    <xf numFmtId="178" fontId="7" fillId="0" borderId="245" xfId="0" applyNumberFormat="1" applyFont="1" applyFill="1" applyBorder="1" applyAlignment="1">
      <alignment horizontal="right" vertical="center"/>
    </xf>
    <xf numFmtId="178" fontId="40" fillId="0" borderId="14" xfId="0" applyNumberFormat="1" applyFont="1" applyFill="1" applyBorder="1" applyAlignment="1">
      <alignment horizontal="right"/>
    </xf>
    <xf numFmtId="0" fontId="40" fillId="0" borderId="88" xfId="0" applyFont="1" applyFill="1" applyBorder="1" applyAlignment="1">
      <alignment horizontal="right"/>
    </xf>
    <xf numFmtId="0" fontId="7"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40" fillId="0" borderId="198" xfId="0" applyFont="1" applyFill="1" applyBorder="1" applyAlignment="1">
      <alignment horizontal="right"/>
    </xf>
    <xf numFmtId="0" fontId="7" fillId="0" borderId="127" xfId="0" applyFont="1" applyFill="1" applyBorder="1" applyAlignment="1">
      <alignment horizontal="right" vertical="center"/>
    </xf>
    <xf numFmtId="178" fontId="7" fillId="0" borderId="239" xfId="0" applyNumberFormat="1" applyFont="1" applyFill="1" applyBorder="1" applyAlignment="1">
      <alignment horizontal="right" vertical="center"/>
    </xf>
    <xf numFmtId="178" fontId="40" fillId="0" borderId="88" xfId="0" applyNumberFormat="1" applyFont="1" applyFill="1" applyBorder="1" applyAlignment="1">
      <alignment horizontal="right"/>
    </xf>
    <xf numFmtId="0" fontId="7" fillId="0" borderId="262" xfId="0" applyFont="1" applyFill="1" applyBorder="1" applyAlignment="1">
      <alignment horizontal="right" vertical="center"/>
    </xf>
    <xf numFmtId="0" fontId="7" fillId="0" borderId="131" xfId="0" applyFont="1" applyFill="1" applyBorder="1" applyAlignment="1">
      <alignment horizontal="right" vertical="center"/>
    </xf>
    <xf numFmtId="0" fontId="7" fillId="0" borderId="230" xfId="0" applyFont="1" applyFill="1" applyBorder="1" applyAlignment="1">
      <alignment horizontal="right" vertical="center"/>
    </xf>
    <xf numFmtId="0" fontId="33" fillId="0" borderId="266" xfId="0" applyFont="1" applyFill="1" applyBorder="1" applyAlignment="1">
      <alignment horizontal="center" vertical="center" textRotation="255"/>
    </xf>
    <xf numFmtId="0" fontId="33" fillId="0" borderId="267" xfId="0" applyFont="1" applyFill="1" applyBorder="1" applyAlignment="1">
      <alignment horizontal="center" vertical="center" textRotation="255"/>
    </xf>
    <xf numFmtId="0" fontId="33" fillId="0" borderId="268" xfId="0" applyFont="1" applyFill="1" applyBorder="1" applyAlignment="1">
      <alignment horizontal="center" vertical="center" textRotation="255"/>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02"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7" xfId="0" applyFont="1" applyFill="1" applyBorder="1" applyAlignment="1">
      <alignment horizontal="center" vertical="center"/>
    </xf>
    <xf numFmtId="0" fontId="7" fillId="0" borderId="221" xfId="0" applyFont="1" applyFill="1" applyBorder="1" applyAlignment="1">
      <alignment horizontal="right" vertical="center"/>
    </xf>
    <xf numFmtId="0" fontId="7" fillId="0" borderId="222"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269" xfId="0" applyFont="1" applyFill="1" applyBorder="1" applyAlignment="1">
      <alignment horizontal="right" vertical="center"/>
    </xf>
    <xf numFmtId="0" fontId="7" fillId="0" borderId="236" xfId="0" applyFont="1" applyFill="1" applyBorder="1" applyAlignment="1">
      <alignment horizontal="right" vertical="center"/>
    </xf>
    <xf numFmtId="0" fontId="7" fillId="0" borderId="237" xfId="0" applyFont="1" applyFill="1" applyBorder="1" applyAlignment="1">
      <alignment horizontal="right" vertical="center"/>
    </xf>
    <xf numFmtId="0" fontId="7" fillId="0" borderId="238" xfId="0" applyFont="1" applyFill="1" applyBorder="1" applyAlignment="1">
      <alignment horizontal="right" vertical="center"/>
    </xf>
    <xf numFmtId="0" fontId="7" fillId="0" borderId="197" xfId="0" applyFont="1" applyFill="1" applyBorder="1" applyAlignment="1">
      <alignment horizontal="center"/>
    </xf>
    <xf numFmtId="0" fontId="7" fillId="0" borderId="87"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57" xfId="0" applyFont="1" applyFill="1" applyBorder="1" applyAlignment="1">
      <alignment horizontal="center"/>
    </xf>
    <xf numFmtId="0" fontId="7" fillId="0" borderId="261" xfId="0" applyFont="1" applyFill="1" applyBorder="1" applyAlignment="1">
      <alignment horizontal="right" vertical="center"/>
    </xf>
    <xf numFmtId="0" fontId="7" fillId="0" borderId="270" xfId="0" applyFont="1" applyFill="1" applyBorder="1" applyAlignment="1">
      <alignment horizontal="right" vertical="center"/>
    </xf>
    <xf numFmtId="0" fontId="7" fillId="0" borderId="259"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269" xfId="0" applyFont="1" applyFill="1" applyBorder="1" applyAlignment="1">
      <alignment horizontal="center" vertical="center"/>
    </xf>
    <xf numFmtId="0" fontId="7" fillId="0" borderId="108" xfId="0" applyFont="1" applyFill="1" applyBorder="1" applyAlignment="1">
      <alignment horizontal="center"/>
    </xf>
    <xf numFmtId="0" fontId="7" fillId="0" borderId="56" xfId="0" applyFont="1" applyFill="1" applyBorder="1" applyAlignment="1">
      <alignment horizontal="center"/>
    </xf>
    <xf numFmtId="0" fontId="7" fillId="0" borderId="128" xfId="0" applyFont="1" applyFill="1" applyBorder="1" applyAlignment="1">
      <alignment horizontal="center" vertical="center"/>
    </xf>
    <xf numFmtId="0" fontId="78" fillId="0" borderId="10" xfId="61" applyFont="1" applyFill="1" applyBorder="1" applyAlignment="1">
      <alignment horizontal="center" vertical="center" wrapText="1"/>
    </xf>
    <xf numFmtId="0" fontId="78" fillId="0" borderId="20" xfId="61" applyFont="1" applyFill="1" applyBorder="1" applyAlignment="1">
      <alignment horizontal="justify" vertical="top" wrapText="1"/>
    </xf>
    <xf numFmtId="0" fontId="78" fillId="0" borderId="0" xfId="61" applyFont="1" applyFill="1" applyBorder="1" applyAlignment="1">
      <alignment horizontal="justify" vertical="top" wrapText="1"/>
    </xf>
    <xf numFmtId="0" fontId="78" fillId="0" borderId="21" xfId="61" applyFont="1" applyFill="1" applyBorder="1" applyAlignment="1">
      <alignment horizontal="justify" vertical="top" wrapText="1"/>
    </xf>
    <xf numFmtId="0" fontId="78" fillId="0" borderId="101" xfId="61" applyFont="1" applyFill="1" applyBorder="1" applyAlignment="1">
      <alignment horizontal="justify" wrapText="1"/>
    </xf>
    <xf numFmtId="0" fontId="78" fillId="0" borderId="37" xfId="61" applyFont="1" applyFill="1" applyBorder="1" applyAlignment="1">
      <alignment horizontal="justify" wrapText="1"/>
    </xf>
    <xf numFmtId="0" fontId="78" fillId="0" borderId="73" xfId="61" applyFont="1" applyFill="1" applyBorder="1" applyAlignment="1">
      <alignment horizontal="justify" wrapText="1"/>
    </xf>
    <xf numFmtId="0" fontId="78" fillId="0" borderId="29" xfId="61" applyFont="1" applyFill="1" applyBorder="1" applyAlignment="1">
      <alignment vertical="center" shrinkToFit="1"/>
    </xf>
    <xf numFmtId="0" fontId="29" fillId="0" borderId="0" xfId="61" applyFill="1" applyBorder="1" applyAlignment="1">
      <alignment vertical="center" wrapText="1"/>
    </xf>
    <xf numFmtId="0" fontId="78" fillId="0" borderId="77" xfId="61" applyFont="1" applyFill="1" applyBorder="1" applyAlignment="1">
      <alignment horizontal="justify" vertical="top" wrapText="1"/>
    </xf>
    <xf numFmtId="0" fontId="78" fillId="0" borderId="10" xfId="61" applyFont="1" applyFill="1" applyBorder="1" applyAlignment="1">
      <alignment horizontal="justify" vertical="top" wrapText="1"/>
    </xf>
    <xf numFmtId="0" fontId="78" fillId="0" borderId="271" xfId="61" applyFont="1" applyFill="1" applyBorder="1" applyAlignment="1">
      <alignment horizontal="left" vertical="center" wrapText="1" indent="1"/>
    </xf>
    <xf numFmtId="0" fontId="78" fillId="0" borderId="196" xfId="61" applyFont="1" applyFill="1" applyBorder="1" applyAlignment="1">
      <alignment horizontal="left" vertical="center" wrapText="1" indent="1"/>
    </xf>
    <xf numFmtId="0" fontId="78" fillId="0" borderId="80" xfId="61" applyFont="1" applyFill="1" applyBorder="1" applyAlignment="1">
      <alignment horizontal="justify" vertical="top" wrapText="1"/>
    </xf>
    <xf numFmtId="0" fontId="78" fillId="0" borderId="192" xfId="61" applyFont="1" applyFill="1" applyBorder="1" applyAlignment="1">
      <alignment horizontal="justify" vertical="top" wrapText="1"/>
    </xf>
    <xf numFmtId="0" fontId="78" fillId="0" borderId="81" xfId="61" applyFont="1" applyFill="1" applyBorder="1" applyAlignment="1">
      <alignment horizontal="justify" vertical="top" wrapText="1"/>
    </xf>
    <xf numFmtId="0" fontId="78" fillId="0" borderId="30" xfId="61" applyFont="1" applyFill="1" applyBorder="1" applyAlignment="1">
      <alignment horizontal="center" vertical="top" wrapText="1"/>
    </xf>
    <xf numFmtId="0" fontId="78" fillId="0" borderId="93" xfId="61" applyFont="1" applyFill="1" applyBorder="1" applyAlignment="1">
      <alignment horizontal="center" vertical="top" wrapText="1"/>
    </xf>
    <xf numFmtId="0" fontId="78" fillId="0" borderId="0" xfId="61" applyNumberFormat="1" applyFont="1" applyFill="1" applyBorder="1" applyAlignment="1">
      <alignment vertical="top"/>
    </xf>
    <xf numFmtId="0" fontId="78" fillId="0" borderId="72" xfId="61" applyFont="1" applyFill="1" applyBorder="1" applyAlignment="1">
      <alignment vertical="top"/>
    </xf>
    <xf numFmtId="0" fontId="78" fillId="0" borderId="36" xfId="61" applyFont="1" applyFill="1" applyBorder="1" applyAlignment="1">
      <alignment horizontal="center" vertical="center" wrapText="1"/>
    </xf>
    <xf numFmtId="0" fontId="78" fillId="0" borderId="73" xfId="61" applyFont="1" applyFill="1" applyBorder="1" applyAlignment="1">
      <alignment horizontal="center" vertical="center" wrapText="1"/>
    </xf>
    <xf numFmtId="0" fontId="78" fillId="0" borderId="74" xfId="61" applyFont="1" applyFill="1" applyBorder="1" applyAlignment="1">
      <alignment horizontal="center" vertical="center" wrapText="1"/>
    </xf>
    <xf numFmtId="0" fontId="78" fillId="0" borderId="94" xfId="61" applyFont="1" applyFill="1" applyBorder="1" applyAlignment="1">
      <alignment horizontal="center" vertical="center" wrapText="1"/>
    </xf>
    <xf numFmtId="0" fontId="78" fillId="0" borderId="101" xfId="61" applyFont="1" applyFill="1" applyBorder="1" applyAlignment="1">
      <alignment horizontal="distributed" vertical="center" wrapText="1" indent="1"/>
    </xf>
    <xf numFmtId="0" fontId="78" fillId="0" borderId="38" xfId="61" applyFont="1" applyFill="1" applyBorder="1" applyAlignment="1">
      <alignment horizontal="distributed" vertical="center" wrapText="1" indent="1"/>
    </xf>
    <xf numFmtId="0" fontId="78" fillId="0" borderId="96" xfId="61" applyFont="1" applyFill="1" applyBorder="1" applyAlignment="1">
      <alignment horizontal="distributed" vertical="center" wrapText="1" indent="1"/>
    </xf>
    <xf numFmtId="0" fontId="78" fillId="0" borderId="58" xfId="61" applyFont="1" applyFill="1" applyBorder="1" applyAlignment="1">
      <alignment horizontal="distributed" vertical="center" wrapText="1" indent="1"/>
    </xf>
    <xf numFmtId="0" fontId="78" fillId="0" borderId="30" xfId="61" applyFont="1" applyFill="1" applyBorder="1" applyAlignment="1">
      <alignment horizontal="distributed" vertical="center" wrapText="1" indent="3"/>
    </xf>
    <xf numFmtId="0" fontId="78" fillId="0" borderId="31" xfId="61" applyFont="1" applyFill="1" applyBorder="1" applyAlignment="1">
      <alignment horizontal="distributed" vertical="center" wrapText="1" indent="3"/>
    </xf>
    <xf numFmtId="0" fontId="78" fillId="0" borderId="32" xfId="61" applyFont="1" applyFill="1" applyBorder="1" applyAlignment="1">
      <alignment horizontal="distributed" vertical="center" wrapText="1" indent="3"/>
    </xf>
    <xf numFmtId="0" fontId="78" fillId="0" borderId="10" xfId="61" applyNumberFormat="1" applyFont="1" applyFill="1" applyBorder="1" applyAlignment="1">
      <alignment vertical="center" shrinkToFit="1"/>
    </xf>
    <xf numFmtId="0" fontId="78" fillId="0" borderId="10" xfId="61" applyFont="1" applyFill="1" applyBorder="1" applyAlignment="1">
      <alignment horizontal="justify" vertical="center" wrapText="1"/>
    </xf>
    <xf numFmtId="0" fontId="78" fillId="0" borderId="30" xfId="61" applyFont="1" applyFill="1" applyBorder="1" applyAlignment="1">
      <alignment horizontal="justify" vertical="center" wrapText="1"/>
    </xf>
    <xf numFmtId="0" fontId="78" fillId="0" borderId="77" xfId="61" applyFont="1" applyFill="1" applyBorder="1" applyAlignment="1">
      <alignment horizontal="distributed" vertical="center" wrapText="1" justifyLastLine="1"/>
    </xf>
    <xf numFmtId="0" fontId="78" fillId="0" borderId="36" xfId="61" applyFont="1" applyFill="1" applyBorder="1" applyAlignment="1">
      <alignment vertical="center" wrapText="1"/>
    </xf>
    <xf numFmtId="0" fontId="78" fillId="0" borderId="37" xfId="61" applyFont="1" applyFill="1" applyBorder="1" applyAlignment="1">
      <alignment vertical="center" wrapText="1"/>
    </xf>
    <xf numFmtId="0" fontId="78" fillId="0" borderId="38" xfId="61" applyFont="1" applyFill="1" applyBorder="1" applyAlignment="1">
      <alignment vertical="center" wrapText="1"/>
    </xf>
    <xf numFmtId="0" fontId="78" fillId="0" borderId="74" xfId="61" applyFont="1" applyFill="1" applyBorder="1" applyAlignment="1">
      <alignment vertical="center" wrapText="1"/>
    </xf>
    <xf numFmtId="0" fontId="78" fillId="0" borderId="72" xfId="61" applyFont="1" applyFill="1" applyBorder="1" applyAlignment="1">
      <alignment vertical="center" wrapText="1"/>
    </xf>
    <xf numFmtId="0" fontId="78" fillId="0" borderId="58" xfId="61" applyFont="1" applyFill="1" applyBorder="1" applyAlignment="1">
      <alignment vertical="center" wrapText="1"/>
    </xf>
    <xf numFmtId="0" fontId="78" fillId="0" borderId="10" xfId="61" applyFont="1" applyFill="1" applyBorder="1" applyAlignment="1">
      <alignment vertical="center" shrinkToFit="1"/>
    </xf>
    <xf numFmtId="0" fontId="78" fillId="0" borderId="164" xfId="61" applyFont="1" applyFill="1" applyBorder="1" applyAlignment="1">
      <alignment horizontal="justify" vertical="top" wrapText="1"/>
    </xf>
    <xf numFmtId="0" fontId="78" fillId="0" borderId="31" xfId="61" applyFont="1" applyFill="1" applyBorder="1" applyAlignment="1">
      <alignment horizontal="justify" vertical="top" wrapText="1"/>
    </xf>
    <xf numFmtId="0" fontId="78" fillId="0" borderId="93" xfId="61" applyFont="1" applyFill="1" applyBorder="1" applyAlignment="1">
      <alignment horizontal="justify" vertical="top" wrapText="1"/>
    </xf>
    <xf numFmtId="0" fontId="78" fillId="0" borderId="29" xfId="61" applyFont="1" applyFill="1" applyBorder="1" applyAlignment="1">
      <alignment horizontal="justify" vertical="center" wrapText="1"/>
    </xf>
    <xf numFmtId="0" fontId="78" fillId="0" borderId="36" xfId="61" applyFont="1" applyFill="1" applyBorder="1" applyAlignment="1">
      <alignment horizontal="justify" vertical="center" wrapText="1"/>
    </xf>
    <xf numFmtId="0" fontId="82" fillId="0" borderId="36" xfId="61" applyFont="1" applyFill="1" applyBorder="1" applyAlignment="1">
      <alignment horizontal="justify" vertical="center" wrapText="1"/>
    </xf>
    <xf numFmtId="0" fontId="82" fillId="0" borderId="37" xfId="61" applyFont="1" applyFill="1" applyBorder="1" applyAlignment="1">
      <alignment horizontal="justify" vertical="center" wrapText="1"/>
    </xf>
    <xf numFmtId="0" fontId="82" fillId="0" borderId="73" xfId="61" applyFont="1" applyFill="1" applyBorder="1" applyAlignment="1">
      <alignment horizontal="justify" vertical="center" wrapText="1"/>
    </xf>
    <xf numFmtId="0" fontId="82" fillId="0" borderId="39" xfId="61" applyFont="1" applyFill="1" applyBorder="1" applyAlignment="1">
      <alignment horizontal="justify" vertical="center" wrapText="1"/>
    </xf>
    <xf numFmtId="0" fontId="82" fillId="0" borderId="0" xfId="61" applyFont="1" applyFill="1" applyBorder="1" applyAlignment="1">
      <alignment horizontal="justify" vertical="center" wrapText="1"/>
    </xf>
    <xf numFmtId="0" fontId="82" fillId="0" borderId="21" xfId="61" applyFont="1" applyFill="1" applyBorder="1" applyAlignment="1">
      <alignment horizontal="justify" vertical="center" wrapText="1"/>
    </xf>
    <xf numFmtId="0" fontId="78" fillId="0" borderId="109" xfId="61" applyFont="1" applyFill="1" applyBorder="1" applyAlignment="1">
      <alignment horizontal="justify" vertical="top" wrapText="1"/>
    </xf>
    <xf numFmtId="0" fontId="78" fillId="0" borderId="109" xfId="61" applyFont="1" applyFill="1" applyBorder="1" applyAlignment="1">
      <alignment horizontal="justify" vertical="center" wrapText="1"/>
    </xf>
    <xf numFmtId="0" fontId="78" fillId="0" borderId="90" xfId="61" applyFont="1" applyFill="1" applyBorder="1" applyAlignment="1">
      <alignment horizontal="justify" vertical="center" wrapText="1"/>
    </xf>
    <xf numFmtId="0" fontId="78" fillId="0" borderId="30" xfId="61" applyFont="1" applyFill="1" applyBorder="1" applyAlignment="1">
      <alignment vertical="center" shrinkToFit="1"/>
    </xf>
    <xf numFmtId="0" fontId="78" fillId="0" borderId="31" xfId="61" applyFont="1" applyFill="1" applyBorder="1" applyAlignment="1">
      <alignment vertical="center" shrinkToFit="1"/>
    </xf>
    <xf numFmtId="0" fontId="78" fillId="0" borderId="32" xfId="61" applyFont="1" applyFill="1" applyBorder="1" applyAlignment="1">
      <alignment vertical="center" shrinkToFit="1"/>
    </xf>
    <xf numFmtId="0" fontId="78" fillId="0" borderId="31" xfId="61" applyFont="1" applyFill="1" applyBorder="1" applyAlignment="1">
      <alignment horizontal="justify" vertical="center" wrapText="1"/>
    </xf>
    <xf numFmtId="0" fontId="78" fillId="0" borderId="32" xfId="61" applyFont="1" applyFill="1" applyBorder="1" applyAlignment="1">
      <alignment horizontal="justify" vertical="center" wrapText="1"/>
    </xf>
    <xf numFmtId="193" fontId="82" fillId="0" borderId="30" xfId="61" applyNumberFormat="1" applyFont="1" applyFill="1" applyBorder="1" applyAlignment="1">
      <alignment horizontal="left" vertical="center" wrapText="1"/>
    </xf>
    <xf numFmtId="193" fontId="82" fillId="0" borderId="31" xfId="61" applyNumberFormat="1" applyFont="1" applyFill="1" applyBorder="1" applyAlignment="1">
      <alignment horizontal="left" vertical="center" wrapText="1"/>
    </xf>
    <xf numFmtId="193" fontId="82" fillId="0" borderId="32" xfId="61" applyNumberFormat="1" applyFont="1" applyFill="1" applyBorder="1" applyAlignment="1">
      <alignment horizontal="left" vertical="center" wrapText="1"/>
    </xf>
    <xf numFmtId="194" fontId="82" fillId="0" borderId="30" xfId="61" applyNumberFormat="1" applyFont="1" applyFill="1" applyBorder="1" applyAlignment="1">
      <alignment horizontal="left" vertical="center" wrapText="1"/>
    </xf>
    <xf numFmtId="194" fontId="82" fillId="0" borderId="31" xfId="61" applyNumberFormat="1" applyFont="1" applyFill="1" applyBorder="1" applyAlignment="1">
      <alignment horizontal="left" vertical="center" wrapText="1"/>
    </xf>
    <xf numFmtId="194" fontId="82"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98" xfId="65" applyFont="1" applyFill="1" applyBorder="1" applyAlignment="1">
      <alignment vertical="center" wrapText="1"/>
    </xf>
    <xf numFmtId="0" fontId="0" fillId="0" borderId="48" xfId="0" applyFill="1" applyBorder="1" applyAlignment="1">
      <alignment wrapText="1"/>
    </xf>
    <xf numFmtId="0" fontId="29" fillId="0" borderId="18" xfId="0" applyFont="1" applyFill="1" applyBorder="1" applyAlignment="1">
      <alignment wrapText="1"/>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11" fillId="0" borderId="18" xfId="65" applyFont="1" applyFill="1" applyBorder="1" applyAlignment="1" applyProtection="1">
      <alignment horizontal="left" vertical="center" wrapText="1" indent="1"/>
      <protection locked="0"/>
    </xf>
    <xf numFmtId="0" fontId="11" fillId="0" borderId="97"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7"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11" fillId="0" borderId="22" xfId="65" applyFont="1" applyFill="1" applyBorder="1" applyAlignment="1">
      <alignment horizontal="left" vertical="center" wrapText="1"/>
    </xf>
    <xf numFmtId="0" fontId="29" fillId="0" borderId="18" xfId="0" applyFont="1" applyFill="1" applyBorder="1" applyAlignment="1">
      <alignment horizontal="left" wrapText="1"/>
    </xf>
    <xf numFmtId="0" fontId="11" fillId="0" borderId="22"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35" xfId="65" applyFont="1" applyFill="1" applyBorder="1" applyAlignment="1">
      <alignment horizontal="center" vertical="center"/>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0" xfId="65" applyFont="1" applyFill="1" applyBorder="1" applyAlignment="1"/>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11" fillId="0" borderId="0" xfId="65" applyFont="1" applyFill="1" applyBorder="1" applyAlignment="1">
      <alignment horizontal="center" vertical="center"/>
    </xf>
    <xf numFmtId="0" fontId="11" fillId="0" borderId="37" xfId="65" applyFont="1" applyFill="1" applyBorder="1" applyAlignment="1">
      <alignment horizontal="distributed" vertical="center"/>
    </xf>
    <xf numFmtId="0" fontId="11" fillId="0" borderId="119" xfId="65" applyFont="1" applyFill="1" applyBorder="1" applyAlignment="1">
      <alignment horizontal="distributed" vertical="center"/>
    </xf>
    <xf numFmtId="0" fontId="11" fillId="0" borderId="169"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0" fillId="0" borderId="18" xfId="0" applyFill="1" applyBorder="1" applyAlignment="1">
      <alignment horizontal="left" wrapText="1"/>
    </xf>
    <xf numFmtId="0" fontId="29" fillId="0" borderId="0" xfId="0" applyFont="1" applyFill="1" applyBorder="1" applyAlignment="1"/>
    <xf numFmtId="0" fontId="97" fillId="0" borderId="30" xfId="56" applyFont="1"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29" fillId="0" borderId="31" xfId="56" applyFill="1" applyBorder="1" applyAlignment="1">
      <alignment vertical="center"/>
    </xf>
    <xf numFmtId="0" fontId="29" fillId="0" borderId="32" xfId="56" applyFill="1" applyBorder="1" applyAlignment="1">
      <alignment vertical="center"/>
    </xf>
    <xf numFmtId="0" fontId="97" fillId="29" borderId="30" xfId="56" applyFont="1" applyFill="1" applyBorder="1" applyAlignment="1"/>
    <xf numFmtId="0" fontId="29" fillId="29" borderId="31" xfId="56" applyFill="1" applyBorder="1" applyAlignment="1"/>
    <xf numFmtId="0" fontId="29" fillId="29" borderId="32" xfId="56" applyFill="1" applyBorder="1" applyAlignment="1"/>
    <xf numFmtId="0" fontId="100" fillId="0" borderId="30" xfId="56" applyFont="1" applyFill="1" applyBorder="1" applyAlignment="1">
      <alignment vertical="center"/>
    </xf>
    <xf numFmtId="0" fontId="101" fillId="0" borderId="31" xfId="56" applyFont="1" applyFill="1" applyBorder="1" applyAlignment="1">
      <alignment vertical="center"/>
    </xf>
    <xf numFmtId="0" fontId="40" fillId="0" borderId="31" xfId="56" applyFont="1" applyFill="1" applyBorder="1" applyAlignment="1"/>
    <xf numFmtId="0" fontId="29" fillId="0" borderId="31" xfId="56" applyFill="1" applyBorder="1" applyAlignment="1"/>
    <xf numFmtId="0" fontId="29" fillId="0" borderId="32" xfId="56" applyFill="1" applyBorder="1" applyAlignment="1"/>
    <xf numFmtId="0" fontId="97" fillId="0" borderId="30" xfId="56" applyFont="1" applyFill="1" applyBorder="1" applyAlignment="1">
      <alignment vertical="top"/>
    </xf>
    <xf numFmtId="0" fontId="29" fillId="0" borderId="31" xfId="56" applyFill="1" applyBorder="1" applyAlignment="1">
      <alignment vertical="top"/>
    </xf>
    <xf numFmtId="0" fontId="29" fillId="0" borderId="32" xfId="56" applyFill="1" applyBorder="1" applyAlignment="1">
      <alignment vertical="top"/>
    </xf>
    <xf numFmtId="0" fontId="81" fillId="27" borderId="0" xfId="28" applyFont="1" applyFill="1" applyAlignment="1" applyProtection="1">
      <alignment horizontal="center" vertical="center" wrapText="1"/>
    </xf>
    <xf numFmtId="0" fontId="81" fillId="27" borderId="0" xfId="28" applyFill="1" applyAlignment="1" applyProtection="1">
      <alignment horizontal="center" vertical="center"/>
    </xf>
    <xf numFmtId="0" fontId="97" fillId="0" borderId="31" xfId="56" applyFont="1" applyFill="1" applyBorder="1" applyAlignment="1"/>
    <xf numFmtId="0" fontId="99" fillId="0" borderId="31" xfId="56" applyFont="1" applyFill="1" applyBorder="1" applyAlignment="1"/>
    <xf numFmtId="0" fontId="97" fillId="0" borderId="98" xfId="56" applyFont="1" applyFill="1" applyBorder="1" applyAlignment="1">
      <alignment vertical="center" shrinkToFit="1"/>
    </xf>
    <xf numFmtId="0" fontId="29" fillId="0" borderId="49" xfId="56" applyFill="1" applyBorder="1" applyAlignment="1">
      <alignment vertical="center" shrinkToFit="1"/>
    </xf>
    <xf numFmtId="0" fontId="97" fillId="0" borderId="98" xfId="56" applyFont="1" applyFill="1" applyBorder="1" applyAlignment="1">
      <alignment vertical="center"/>
    </xf>
    <xf numFmtId="0" fontId="97" fillId="0" borderId="48" xfId="56" applyFont="1" applyFill="1" applyBorder="1" applyAlignment="1">
      <alignment vertical="center"/>
    </xf>
    <xf numFmtId="0" fontId="97" fillId="0" borderId="49" xfId="56" applyFont="1" applyFill="1" applyBorder="1" applyAlignment="1">
      <alignment vertical="center"/>
    </xf>
    <xf numFmtId="0" fontId="29" fillId="0" borderId="48" xfId="56" applyFill="1" applyBorder="1" applyAlignment="1">
      <alignment vertical="center"/>
    </xf>
    <xf numFmtId="0" fontId="29" fillId="0" borderId="50" xfId="56" applyFill="1" applyBorder="1" applyAlignment="1">
      <alignment vertical="center"/>
    </xf>
    <xf numFmtId="0" fontId="97" fillId="0" borderId="97" xfId="56" applyFont="1" applyFill="1" applyBorder="1" applyAlignment="1">
      <alignment vertical="center" shrinkToFit="1"/>
    </xf>
    <xf numFmtId="0" fontId="29" fillId="0" borderId="59" xfId="56" applyFill="1" applyBorder="1" applyAlignment="1">
      <alignment vertical="center" shrinkToFit="1"/>
    </xf>
    <xf numFmtId="0" fontId="97" fillId="0" borderId="70" xfId="56" applyFont="1" applyFill="1" applyBorder="1" applyAlignment="1">
      <alignment vertical="center"/>
    </xf>
    <xf numFmtId="0" fontId="97" fillId="0" borderId="22" xfId="56" applyFont="1" applyFill="1" applyBorder="1" applyAlignment="1">
      <alignment vertical="center"/>
    </xf>
    <xf numFmtId="0" fontId="29" fillId="0" borderId="18" xfId="56" applyFill="1" applyBorder="1" applyAlignment="1">
      <alignment vertical="center"/>
    </xf>
    <xf numFmtId="0" fontId="29" fillId="0" borderId="42" xfId="56" applyFill="1" applyBorder="1" applyAlignment="1">
      <alignment vertical="center"/>
    </xf>
    <xf numFmtId="0" fontId="97" fillId="0" borderId="43" xfId="56" applyFont="1" applyFill="1" applyBorder="1" applyAlignment="1">
      <alignment vertical="center"/>
    </xf>
    <xf numFmtId="0" fontId="29" fillId="0" borderId="23" xfId="56" applyFill="1" applyBorder="1" applyAlignment="1">
      <alignment vertical="center"/>
    </xf>
    <xf numFmtId="0" fontId="29" fillId="0" borderId="59" xfId="56" applyFill="1" applyBorder="1" applyAlignment="1">
      <alignment vertical="center"/>
    </xf>
    <xf numFmtId="0" fontId="97" fillId="0" borderId="22" xfId="56" applyFont="1" applyFill="1" applyBorder="1" applyAlignment="1">
      <alignment vertical="center" shrinkToFit="1"/>
    </xf>
    <xf numFmtId="0" fontId="29" fillId="0" borderId="35" xfId="56" applyFill="1" applyBorder="1" applyAlignment="1">
      <alignment vertical="center" shrinkToFit="1"/>
    </xf>
    <xf numFmtId="0" fontId="97" fillId="0" borderId="18" xfId="56" applyFont="1" applyFill="1" applyBorder="1" applyAlignment="1">
      <alignment vertical="center"/>
    </xf>
    <xf numFmtId="0" fontId="97" fillId="0" borderId="35" xfId="56" applyFont="1" applyFill="1" applyBorder="1" applyAlignment="1">
      <alignment vertical="center"/>
    </xf>
    <xf numFmtId="0" fontId="97" fillId="0" borderId="97" xfId="56" applyFont="1" applyFill="1" applyBorder="1" applyAlignment="1">
      <alignment vertical="center"/>
    </xf>
    <xf numFmtId="0" fontId="97" fillId="0" borderId="23" xfId="56" applyFont="1" applyFill="1" applyBorder="1" applyAlignment="1">
      <alignment vertical="center"/>
    </xf>
    <xf numFmtId="0" fontId="97" fillId="0" borderId="59" xfId="56" applyFont="1" applyFill="1" applyBorder="1" applyAlignment="1">
      <alignment vertical="center"/>
    </xf>
    <xf numFmtId="0" fontId="97" fillId="0" borderId="107" xfId="56" applyFont="1" applyFill="1" applyBorder="1" applyAlignment="1"/>
    <xf numFmtId="0" fontId="29" fillId="0" borderId="71" xfId="56" applyFill="1" applyBorder="1" applyAlignment="1"/>
    <xf numFmtId="0" fontId="97" fillId="0" borderId="71" xfId="56" applyFont="1" applyFill="1" applyBorder="1" applyAlignment="1">
      <alignment wrapText="1"/>
    </xf>
    <xf numFmtId="0" fontId="29" fillId="0" borderId="71" xfId="56" applyFont="1" applyFill="1" applyBorder="1" applyAlignment="1">
      <alignment wrapText="1"/>
    </xf>
    <xf numFmtId="0" fontId="97" fillId="0" borderId="71" xfId="56" applyFont="1" applyFill="1" applyBorder="1" applyAlignment="1"/>
    <xf numFmtId="0" fontId="29" fillId="0" borderId="160" xfId="56" applyFill="1" applyBorder="1" applyAlignment="1"/>
    <xf numFmtId="0" fontId="97" fillId="29" borderId="36" xfId="56" applyFont="1" applyFill="1" applyBorder="1" applyAlignment="1">
      <alignment vertical="center"/>
    </xf>
    <xf numFmtId="0" fontId="29" fillId="29" borderId="37" xfId="56" applyFill="1" applyBorder="1" applyAlignment="1">
      <alignment vertical="center"/>
    </xf>
    <xf numFmtId="0" fontId="29" fillId="29" borderId="119" xfId="56" applyFill="1" applyBorder="1" applyAlignment="1">
      <alignment vertical="center"/>
    </xf>
    <xf numFmtId="0" fontId="97" fillId="29" borderId="169" xfId="56" applyFont="1" applyFill="1" applyBorder="1" applyAlignment="1">
      <alignment horizontal="distributed" vertical="center" justifyLastLine="1"/>
    </xf>
    <xf numFmtId="0" fontId="29" fillId="29" borderId="37" xfId="56" applyFill="1" applyBorder="1" applyAlignment="1">
      <alignment horizontal="distributed" vertical="center" justifyLastLine="1"/>
    </xf>
    <xf numFmtId="0" fontId="29" fillId="29" borderId="119" xfId="56" applyFill="1" applyBorder="1" applyAlignment="1">
      <alignment horizontal="distributed" vertical="center" justifyLastLine="1"/>
    </xf>
    <xf numFmtId="0" fontId="29" fillId="29" borderId="24" xfId="56" applyFill="1" applyBorder="1" applyAlignment="1">
      <alignment horizontal="distributed" vertical="center" justifyLastLine="1"/>
    </xf>
    <xf numFmtId="0" fontId="29" fillId="29" borderId="0" xfId="56" applyFill="1" applyAlignment="1">
      <alignment horizontal="distributed" vertical="center" justifyLastLine="1"/>
    </xf>
    <xf numFmtId="0" fontId="29" fillId="29" borderId="46" xfId="56" applyFill="1" applyBorder="1" applyAlignment="1">
      <alignment horizontal="distributed" vertical="center" justifyLastLine="1"/>
    </xf>
    <xf numFmtId="0" fontId="29" fillId="29" borderId="63" xfId="56" applyFill="1" applyBorder="1" applyAlignment="1">
      <alignment horizontal="distributed" vertical="center" justifyLastLine="1"/>
    </xf>
    <xf numFmtId="0" fontId="29" fillId="29" borderId="17" xfId="56" applyFill="1" applyBorder="1" applyAlignment="1">
      <alignment horizontal="distributed" vertical="center" justifyLastLine="1"/>
    </xf>
    <xf numFmtId="0" fontId="29" fillId="29" borderId="60" xfId="56" applyFill="1" applyBorder="1" applyAlignment="1">
      <alignment horizontal="distributed" vertical="center" justifyLastLine="1"/>
    </xf>
    <xf numFmtId="0" fontId="97" fillId="29" borderId="64" xfId="56" applyFont="1" applyFill="1" applyBorder="1" applyAlignment="1">
      <alignment horizontal="distributed" vertical="center" justifyLastLine="1"/>
    </xf>
    <xf numFmtId="0" fontId="97" fillId="29" borderId="66" xfId="56" applyFont="1" applyFill="1" applyBorder="1" applyAlignment="1">
      <alignment horizontal="distributed" vertical="center" justifyLastLine="1"/>
    </xf>
    <xf numFmtId="0" fontId="29" fillId="29" borderId="38" xfId="56" applyFill="1" applyBorder="1" applyAlignment="1">
      <alignment horizontal="distributed" vertical="center" justifyLastLine="1"/>
    </xf>
    <xf numFmtId="0" fontId="29" fillId="29" borderId="13" xfId="56" applyFill="1" applyBorder="1" applyAlignment="1">
      <alignment horizontal="distributed" vertical="center" justifyLastLine="1"/>
    </xf>
    <xf numFmtId="0" fontId="29" fillId="29" borderId="45" xfId="56" applyFill="1" applyBorder="1" applyAlignment="1">
      <alignment horizontal="distributed" vertical="center" justifyLastLine="1"/>
    </xf>
    <xf numFmtId="0" fontId="98" fillId="29" borderId="97" xfId="56" applyFont="1" applyFill="1" applyBorder="1" applyAlignment="1">
      <alignment vertical="center"/>
    </xf>
    <xf numFmtId="0" fontId="29" fillId="29" borderId="59" xfId="56" applyFill="1" applyBorder="1" applyAlignment="1">
      <alignment vertical="center"/>
    </xf>
    <xf numFmtId="0" fontId="96" fillId="29" borderId="24" xfId="56" applyFont="1" applyFill="1" applyBorder="1" applyAlignment="1">
      <alignment vertical="center"/>
    </xf>
    <xf numFmtId="0" fontId="29" fillId="29" borderId="46" xfId="56" applyFill="1" applyBorder="1" applyAlignment="1">
      <alignment vertical="center"/>
    </xf>
    <xf numFmtId="0" fontId="96" fillId="29" borderId="63" xfId="56" applyFont="1" applyFill="1" applyBorder="1" applyAlignment="1">
      <alignment vertical="center"/>
    </xf>
    <xf numFmtId="0" fontId="29" fillId="29" borderId="60" xfId="56" applyFill="1" applyBorder="1" applyAlignment="1">
      <alignment vertical="center"/>
    </xf>
    <xf numFmtId="0" fontId="97" fillId="29" borderId="69" xfId="56" applyFont="1" applyFill="1" applyBorder="1" applyAlignment="1">
      <alignment horizontal="center" vertical="center"/>
    </xf>
    <xf numFmtId="0" fontId="97" fillId="29" borderId="67" xfId="56" applyFont="1" applyFill="1" applyBorder="1" applyAlignment="1">
      <alignment horizontal="center" vertical="center"/>
    </xf>
    <xf numFmtId="0" fontId="97" fillId="0" borderId="106" xfId="56" applyFont="1" applyFill="1" applyBorder="1" applyAlignment="1"/>
    <xf numFmtId="0" fontId="29" fillId="0" borderId="68" xfId="56" applyFill="1" applyBorder="1" applyAlignment="1"/>
    <xf numFmtId="0" fontId="97" fillId="0" borderId="68" xfId="56" applyFont="1" applyFill="1" applyBorder="1" applyAlignment="1"/>
    <xf numFmtId="0" fontId="29" fillId="0" borderId="105" xfId="56" applyFill="1" applyBorder="1" applyAlignment="1"/>
    <xf numFmtId="0" fontId="97" fillId="0" borderId="114" xfId="56" applyFont="1" applyFill="1" applyBorder="1" applyAlignment="1"/>
    <xf numFmtId="0" fontId="29" fillId="0" borderId="67" xfId="56" applyFill="1" applyBorder="1" applyAlignment="1"/>
    <xf numFmtId="0" fontId="97" fillId="0" borderId="22" xfId="56" applyFont="1" applyFill="1" applyBorder="1" applyAlignment="1"/>
    <xf numFmtId="0" fontId="29" fillId="0" borderId="18" xfId="56" applyFill="1" applyBorder="1" applyAlignment="1"/>
    <xf numFmtId="0" fontId="29" fillId="0" borderId="42" xfId="56" applyFill="1" applyBorder="1" applyAlignment="1"/>
    <xf numFmtId="0" fontId="97"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7" xfId="56" applyFill="1" applyBorder="1" applyAlignment="1">
      <alignment horizontal="distributed" justifyLastLine="1"/>
    </xf>
    <xf numFmtId="0" fontId="97" fillId="29" borderId="163" xfId="56" applyFont="1" applyFill="1" applyBorder="1" applyAlignment="1">
      <alignment horizontal="distributed" justifyLastLine="1"/>
    </xf>
    <xf numFmtId="0" fontId="97" fillId="29" borderId="31" xfId="56" applyFont="1" applyFill="1" applyBorder="1" applyAlignment="1">
      <alignment horizontal="distributed" justifyLastLine="1"/>
    </xf>
    <xf numFmtId="0" fontId="29" fillId="29" borderId="32" xfId="56" applyFill="1" applyBorder="1" applyAlignment="1">
      <alignment horizontal="distributed" justifyLastLine="1"/>
    </xf>
    <xf numFmtId="0" fontId="97" fillId="0" borderId="115" xfId="56" applyFont="1" applyFill="1" applyBorder="1" applyAlignment="1">
      <alignment wrapText="1"/>
    </xf>
    <xf numFmtId="0" fontId="29" fillId="0" borderId="65" xfId="56" applyFill="1" applyBorder="1" applyAlignment="1">
      <alignment wrapText="1"/>
    </xf>
    <xf numFmtId="0" fontId="29" fillId="0" borderId="66" xfId="56" applyFill="1" applyBorder="1" applyAlignment="1">
      <alignment wrapText="1"/>
    </xf>
    <xf numFmtId="0" fontId="97" fillId="0" borderId="64" xfId="56" applyFont="1" applyFill="1" applyBorder="1" applyAlignment="1"/>
    <xf numFmtId="0" fontId="97" fillId="0" borderId="65" xfId="56" applyFont="1" applyFill="1" applyBorder="1" applyAlignment="1"/>
    <xf numFmtId="0" fontId="29" fillId="0" borderId="110" xfId="56" applyFont="1" applyFill="1" applyBorder="1" applyAlignment="1"/>
    <xf numFmtId="0" fontId="97" fillId="29" borderId="115" xfId="56" applyFont="1" applyFill="1" applyBorder="1" applyAlignment="1">
      <alignment horizontal="distributed" vertical="center" justifyLastLine="1"/>
    </xf>
    <xf numFmtId="0" fontId="4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97" fillId="0" borderId="64" xfId="56" applyFont="1" applyFill="1" applyBorder="1" applyAlignment="1">
      <alignment vertical="top" wrapText="1"/>
    </xf>
    <xf numFmtId="0" fontId="29" fillId="0" borderId="65" xfId="56" applyFont="1" applyFill="1" applyBorder="1" applyAlignment="1">
      <alignment vertical="center"/>
    </xf>
    <xf numFmtId="0" fontId="29" fillId="0" borderId="110" xfId="56" applyFont="1" applyFill="1" applyBorder="1" applyAlignment="1">
      <alignment vertical="center"/>
    </xf>
    <xf numFmtId="0" fontId="97" fillId="29" borderId="47" xfId="56" applyFont="1" applyFill="1" applyBorder="1" applyAlignment="1">
      <alignment horizontal="distributed" vertical="center" justifyLastLine="1"/>
    </xf>
    <xf numFmtId="0" fontId="4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97" fillId="0" borderId="98"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97" fillId="29" borderId="30" xfId="56" applyFont="1" applyFill="1" applyBorder="1" applyAlignment="1">
      <alignment horizontal="distributed" vertical="center" justifyLastLine="1"/>
    </xf>
    <xf numFmtId="0" fontId="97" fillId="29" borderId="31" xfId="56" applyFont="1" applyFill="1" applyBorder="1" applyAlignment="1">
      <alignment horizontal="distributed" vertical="center" justifyLastLine="1"/>
    </xf>
    <xf numFmtId="0" fontId="97" fillId="29" borderId="117" xfId="56" applyFont="1" applyFill="1" applyBorder="1" applyAlignment="1">
      <alignment horizontal="distributed" vertical="center" justifyLastLine="1"/>
    </xf>
    <xf numFmtId="0" fontId="16" fillId="0" borderId="163" xfId="56" applyFont="1" applyFill="1" applyBorder="1" applyAlignment="1"/>
    <xf numFmtId="0" fontId="29" fillId="0" borderId="35" xfId="56" applyFill="1" applyBorder="1" applyAlignment="1"/>
    <xf numFmtId="0" fontId="97" fillId="0" borderId="98" xfId="56" applyFont="1" applyFill="1" applyBorder="1" applyAlignment="1"/>
    <xf numFmtId="0" fontId="29" fillId="0" borderId="48" xfId="56" applyFill="1" applyBorder="1" applyAlignment="1"/>
    <xf numFmtId="0" fontId="29" fillId="0" borderId="49" xfId="56" applyFill="1" applyBorder="1" applyAlignment="1"/>
    <xf numFmtId="0" fontId="29" fillId="0" borderId="50" xfId="56" applyFill="1" applyBorder="1" applyAlignment="1"/>
    <xf numFmtId="0" fontId="97" fillId="29" borderId="116" xfId="56" applyFont="1" applyFill="1" applyBorder="1" applyAlignment="1">
      <alignment horizontal="center" vertical="center" shrinkToFit="1"/>
    </xf>
    <xf numFmtId="0" fontId="29" fillId="29" borderId="111" xfId="56" applyFill="1" applyBorder="1" applyAlignment="1">
      <alignment horizontal="center" vertical="center" shrinkToFit="1"/>
    </xf>
    <xf numFmtId="0" fontId="29" fillId="29" borderId="114" xfId="56" applyFill="1" applyBorder="1" applyAlignment="1">
      <alignment horizontal="center" vertical="center" shrinkToFit="1"/>
    </xf>
    <xf numFmtId="0" fontId="97" fillId="29" borderId="116" xfId="56" applyFont="1" applyFill="1" applyBorder="1" applyAlignment="1">
      <alignment horizontal="distributed" vertical="center" justifyLastLine="1"/>
    </xf>
    <xf numFmtId="0" fontId="97" fillId="29" borderId="111" xfId="56" applyFont="1" applyFill="1" applyBorder="1" applyAlignment="1">
      <alignment horizontal="distributed" vertical="center" justifyLastLine="1"/>
    </xf>
    <xf numFmtId="0" fontId="29" fillId="29" borderId="175" xfId="56" applyFill="1" applyBorder="1" applyAlignment="1">
      <alignment horizontal="distributed" vertical="center" justifyLastLine="1"/>
    </xf>
    <xf numFmtId="0" fontId="97" fillId="0" borderId="23" xfId="56" applyFont="1" applyFill="1" applyBorder="1" applyAlignment="1">
      <alignment shrinkToFit="1"/>
    </xf>
    <xf numFmtId="0" fontId="29" fillId="0" borderId="41" xfId="56" applyFill="1" applyBorder="1" applyAlignment="1">
      <alignment shrinkToFit="1"/>
    </xf>
    <xf numFmtId="0" fontId="97" fillId="0" borderId="48" xfId="56" applyFont="1" applyFill="1" applyBorder="1" applyAlignment="1">
      <alignment shrinkToFit="1"/>
    </xf>
    <xf numFmtId="0" fontId="29" fillId="0" borderId="50" xfId="56" applyFill="1" applyBorder="1" applyAlignment="1">
      <alignment shrinkToFit="1"/>
    </xf>
    <xf numFmtId="0" fontId="96" fillId="29" borderId="65" xfId="56" applyFont="1" applyFill="1" applyBorder="1" applyAlignment="1">
      <alignment horizontal="distributed" vertical="center" justifyLastLine="1"/>
    </xf>
    <xf numFmtId="0" fontId="96" fillId="29" borderId="66" xfId="56" applyFont="1" applyFill="1" applyBorder="1" applyAlignment="1">
      <alignment horizontal="distributed" vertical="center" justifyLastLine="1"/>
    </xf>
    <xf numFmtId="0" fontId="96" fillId="29" borderId="110" xfId="56" applyFont="1" applyFill="1" applyBorder="1" applyAlignment="1">
      <alignment horizontal="distributed" vertical="center" justifyLastLine="1"/>
    </xf>
    <xf numFmtId="0" fontId="97" fillId="0" borderId="163"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97" fillId="29" borderId="172" xfId="56" applyFont="1" applyFill="1" applyBorder="1" applyAlignment="1">
      <alignment horizontal="distributed" vertical="center" justifyLastLine="1"/>
    </xf>
    <xf numFmtId="0" fontId="29" fillId="29" borderId="114" xfId="56" applyFill="1" applyBorder="1" applyAlignment="1">
      <alignment horizontal="distributed" vertical="center" justifyLastLine="1"/>
    </xf>
    <xf numFmtId="0" fontId="97" fillId="0" borderId="18" xfId="56" applyFont="1" applyFill="1" applyBorder="1" applyAlignment="1">
      <alignment shrinkToFit="1"/>
    </xf>
    <xf numFmtId="0" fontId="29" fillId="0" borderId="42" xfId="56" applyFill="1" applyBorder="1" applyAlignment="1">
      <alignment shrinkToFit="1"/>
    </xf>
    <xf numFmtId="0" fontId="97"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29" fillId="29" borderId="74" xfId="56" applyFill="1" applyBorder="1" applyAlignment="1">
      <alignment horizontal="distributed" vertical="center" justifyLastLine="1"/>
    </xf>
    <xf numFmtId="0" fontId="29" fillId="29" borderId="113" xfId="56" applyFill="1" applyBorder="1" applyAlignment="1">
      <alignment horizontal="distributed" vertical="center"/>
    </xf>
    <xf numFmtId="0" fontId="97"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97"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97"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97" fillId="0" borderId="97" xfId="56" applyFont="1" applyFill="1" applyBorder="1" applyAlignment="1">
      <alignment horizontal="center" vertical="center" justifyLastLine="1"/>
    </xf>
    <xf numFmtId="0" fontId="97" fillId="0" borderId="59" xfId="56" applyFont="1" applyFill="1" applyBorder="1" applyAlignment="1">
      <alignment horizontal="center" vertical="center" justifyLastLine="1"/>
    </xf>
    <xf numFmtId="0" fontId="97" fillId="0" borderId="112" xfId="56" applyFont="1" applyFill="1" applyBorder="1" applyAlignment="1">
      <alignment horizontal="center" vertical="center" justifyLastLine="1"/>
    </xf>
    <xf numFmtId="0" fontId="97" fillId="0" borderId="113" xfId="56" applyFont="1" applyFill="1" applyBorder="1" applyAlignment="1">
      <alignment horizontal="center" vertical="center" justifyLastLine="1"/>
    </xf>
    <xf numFmtId="0" fontId="97" fillId="0" borderId="97"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97"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128" fillId="0" borderId="0" xfId="56" applyFont="1" applyFill="1" applyAlignment="1">
      <alignment horizontal="center" vertical="center"/>
    </xf>
    <xf numFmtId="0" fontId="96" fillId="0" borderId="72" xfId="56" applyFont="1" applyFill="1" applyBorder="1" applyAlignment="1">
      <alignment vertical="center"/>
    </xf>
    <xf numFmtId="0" fontId="97" fillId="29" borderId="115"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29" fillId="0" borderId="65" xfId="56" applyFill="1" applyBorder="1" applyAlignment="1"/>
    <xf numFmtId="0" fontId="29" fillId="0" borderId="110" xfId="56" applyFill="1" applyBorder="1" applyAlignment="1"/>
    <xf numFmtId="0" fontId="96" fillId="0" borderId="30" xfId="56" applyFont="1" applyFill="1" applyBorder="1" applyAlignment="1">
      <alignment horizontal="center" vertical="center"/>
    </xf>
    <xf numFmtId="0" fontId="96" fillId="0" borderId="32" xfId="56" applyFont="1" applyFill="1" applyBorder="1" applyAlignment="1">
      <alignment horizontal="center" vertical="center"/>
    </xf>
    <xf numFmtId="0" fontId="123" fillId="27" borderId="0" xfId="28" applyFont="1" applyFill="1" applyBorder="1" applyAlignment="1" applyProtection="1">
      <alignment horizontal="center" vertical="center" wrapText="1"/>
    </xf>
    <xf numFmtId="0" fontId="97" fillId="0" borderId="22" xfId="48" applyNumberFormat="1" applyFont="1" applyFill="1" applyBorder="1" applyAlignment="1">
      <alignment horizontal="left" vertical="center"/>
    </xf>
    <xf numFmtId="0" fontId="97" fillId="0" borderId="18" xfId="48" applyNumberFormat="1" applyFont="1" applyFill="1" applyBorder="1" applyAlignment="1">
      <alignment horizontal="left" vertical="center"/>
    </xf>
    <xf numFmtId="0" fontId="97" fillId="0" borderId="42" xfId="48" applyNumberFormat="1" applyFont="1" applyFill="1" applyBorder="1" applyAlignment="1">
      <alignment horizontal="left" vertical="center"/>
    </xf>
    <xf numFmtId="0" fontId="97" fillId="27" borderId="159" xfId="48" applyFont="1" applyFill="1" applyBorder="1" applyAlignment="1">
      <alignment vertical="top" wrapText="1"/>
    </xf>
    <xf numFmtId="0" fontId="40" fillId="27" borderId="118" xfId="48" applyFont="1" applyFill="1" applyBorder="1" applyAlignment="1">
      <alignment vertical="top"/>
    </xf>
    <xf numFmtId="0" fontId="98" fillId="0" borderId="64" xfId="48" applyFont="1" applyBorder="1" applyAlignment="1">
      <alignment vertical="center" wrapText="1"/>
    </xf>
    <xf numFmtId="0" fontId="42" fillId="0" borderId="65" xfId="48" applyFont="1" applyBorder="1" applyAlignment="1">
      <alignment vertical="center" wrapText="1"/>
    </xf>
    <xf numFmtId="0" fontId="42" fillId="0" borderId="66" xfId="48" applyFont="1" applyBorder="1" applyAlignment="1">
      <alignment vertical="center" wrapText="1"/>
    </xf>
    <xf numFmtId="0" fontId="97" fillId="27" borderId="118" xfId="48" applyFont="1" applyFill="1" applyBorder="1" applyAlignment="1">
      <alignment vertical="top" wrapText="1"/>
    </xf>
    <xf numFmtId="0" fontId="1" fillId="27" borderId="118" xfId="48" applyFont="1" applyFill="1" applyBorder="1" applyAlignment="1">
      <alignment vertical="top" wrapText="1"/>
    </xf>
    <xf numFmtId="0" fontId="98" fillId="0" borderId="65" xfId="48" applyFont="1" applyBorder="1" applyAlignment="1">
      <alignment vertical="center" wrapText="1"/>
    </xf>
    <xf numFmtId="0" fontId="42" fillId="0" borderId="110" xfId="48" applyFont="1" applyBorder="1" applyAlignment="1">
      <alignment vertical="center"/>
    </xf>
    <xf numFmtId="0" fontId="97" fillId="27" borderId="115" xfId="48" applyFont="1" applyFill="1" applyBorder="1" applyAlignment="1">
      <alignment vertical="top" wrapText="1"/>
    </xf>
    <xf numFmtId="0" fontId="40" fillId="27" borderId="65" xfId="48" applyFont="1" applyFill="1" applyBorder="1" applyAlignment="1">
      <alignment vertical="top"/>
    </xf>
    <xf numFmtId="0" fontId="1" fillId="27" borderId="66" xfId="48" applyFont="1" applyFill="1" applyBorder="1" applyAlignment="1">
      <alignment vertical="top"/>
    </xf>
    <xf numFmtId="0" fontId="97" fillId="0" borderId="64" xfId="48" applyFont="1" applyFill="1" applyBorder="1" applyAlignment="1">
      <alignment vertical="top" wrapText="1"/>
    </xf>
    <xf numFmtId="0" fontId="1" fillId="0" borderId="65" xfId="48" applyFont="1" applyFill="1" applyBorder="1" applyAlignment="1">
      <alignment vertical="center"/>
    </xf>
    <xf numFmtId="0" fontId="1" fillId="0" borderId="110" xfId="48" applyFont="1" applyFill="1" applyBorder="1" applyAlignment="1">
      <alignment vertical="center"/>
    </xf>
    <xf numFmtId="0" fontId="97" fillId="27" borderId="106" xfId="48" applyFont="1" applyFill="1" applyBorder="1" applyAlignment="1">
      <alignment vertical="top" wrapText="1"/>
    </xf>
    <xf numFmtId="0" fontId="40" fillId="27" borderId="68" xfId="48" applyFont="1" applyFill="1" applyBorder="1" applyAlignment="1">
      <alignment vertical="top"/>
    </xf>
    <xf numFmtId="0" fontId="98" fillId="0" borderId="22" xfId="48" applyFont="1" applyBorder="1" applyAlignment="1">
      <alignment vertical="center" wrapText="1"/>
    </xf>
    <xf numFmtId="0" fontId="42" fillId="0" borderId="18" xfId="48" applyFont="1" applyBorder="1" applyAlignment="1">
      <alignment vertical="center" wrapText="1"/>
    </xf>
    <xf numFmtId="0" fontId="42" fillId="0" borderId="35" xfId="48" applyFont="1" applyBorder="1" applyAlignment="1">
      <alignment vertical="center" wrapText="1"/>
    </xf>
    <xf numFmtId="0" fontId="97" fillId="27" borderId="68" xfId="48" applyFont="1" applyFill="1" applyBorder="1" applyAlignment="1">
      <alignment vertical="top" wrapText="1"/>
    </xf>
    <xf numFmtId="0" fontId="1" fillId="27" borderId="68" xfId="48" applyFont="1" applyFill="1" applyBorder="1" applyAlignment="1">
      <alignment vertical="top" wrapText="1"/>
    </xf>
    <xf numFmtId="0" fontId="98" fillId="0" borderId="18" xfId="48" applyFont="1" applyBorder="1" applyAlignment="1">
      <alignment vertical="center" wrapText="1"/>
    </xf>
    <xf numFmtId="0" fontId="42" fillId="0" borderId="42" xfId="48" applyFont="1" applyBorder="1" applyAlignment="1">
      <alignment vertical="center" wrapText="1"/>
    </xf>
    <xf numFmtId="0" fontId="97" fillId="27" borderId="47" xfId="48" applyFont="1" applyFill="1" applyBorder="1" applyAlignment="1">
      <alignment vertical="center"/>
    </xf>
    <xf numFmtId="0" fontId="40" fillId="27" borderId="49" xfId="48" applyFont="1" applyFill="1" applyBorder="1" applyAlignment="1">
      <alignment vertical="center"/>
    </xf>
    <xf numFmtId="0" fontId="97" fillId="0" borderId="98" xfId="48" applyFont="1" applyFill="1" applyBorder="1" applyAlignment="1">
      <alignment vertical="center"/>
    </xf>
    <xf numFmtId="0" fontId="1" fillId="0" borderId="48" xfId="48" applyFont="1" applyFill="1" applyBorder="1" applyAlignment="1">
      <alignment vertical="center"/>
    </xf>
    <xf numFmtId="0" fontId="1" fillId="0" borderId="50" xfId="48" applyFont="1" applyFill="1" applyBorder="1" applyAlignment="1">
      <alignment vertical="center"/>
    </xf>
    <xf numFmtId="0" fontId="97" fillId="27" borderId="64" xfId="48" applyFont="1" applyFill="1" applyBorder="1" applyAlignment="1">
      <alignment horizontal="center" vertical="center"/>
    </xf>
    <xf numFmtId="0" fontId="96" fillId="27" borderId="65" xfId="48" applyFont="1" applyFill="1" applyBorder="1" applyAlignment="1">
      <alignment horizontal="center" vertical="center"/>
    </xf>
    <xf numFmtId="0" fontId="96" fillId="27" borderId="66" xfId="48" applyFont="1" applyFill="1" applyBorder="1" applyAlignment="1">
      <alignment horizontal="center" vertical="center"/>
    </xf>
    <xf numFmtId="0" fontId="97" fillId="27" borderId="64" xfId="48" applyFont="1" applyFill="1" applyBorder="1" applyAlignment="1">
      <alignment horizontal="center" vertical="center" wrapText="1"/>
    </xf>
    <xf numFmtId="0" fontId="96" fillId="27" borderId="110" xfId="48" applyFont="1" applyFill="1" applyBorder="1" applyAlignment="1">
      <alignment horizontal="center" vertical="center"/>
    </xf>
    <xf numFmtId="0" fontId="97" fillId="27" borderId="47" xfId="48" applyFont="1" applyFill="1" applyBorder="1" applyAlignment="1">
      <alignment vertical="top" wrapText="1"/>
    </xf>
    <xf numFmtId="0" fontId="40" fillId="27" borderId="48" xfId="48" applyFont="1" applyFill="1" applyBorder="1" applyAlignment="1">
      <alignment vertical="top"/>
    </xf>
    <xf numFmtId="0" fontId="1" fillId="27" borderId="49" xfId="48" applyFont="1" applyFill="1" applyBorder="1" applyAlignment="1">
      <alignment vertical="top"/>
    </xf>
    <xf numFmtId="0" fontId="97" fillId="0" borderId="98" xfId="48" applyFont="1" applyFill="1" applyBorder="1" applyAlignment="1">
      <alignment vertical="top" wrapText="1"/>
    </xf>
    <xf numFmtId="0" fontId="97" fillId="27" borderId="30" xfId="48" applyFont="1" applyFill="1" applyBorder="1" applyAlignment="1">
      <alignment vertical="center" wrapText="1"/>
    </xf>
    <xf numFmtId="0" fontId="97" fillId="27" borderId="31" xfId="48" applyFont="1" applyFill="1" applyBorder="1" applyAlignment="1">
      <alignment vertical="center" wrapText="1"/>
    </xf>
    <xf numFmtId="0" fontId="1" fillId="0" borderId="163"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97" fillId="27" borderId="173" xfId="48" applyFont="1" applyFill="1" applyBorder="1" applyAlignment="1">
      <alignment horizontal="center" vertical="center"/>
    </xf>
    <xf numFmtId="0" fontId="96" fillId="27" borderId="173" xfId="48" applyFont="1" applyFill="1" applyBorder="1" applyAlignment="1">
      <alignment vertical="center"/>
    </xf>
    <xf numFmtId="0" fontId="96" fillId="27" borderId="69" xfId="48" applyFont="1" applyFill="1" applyBorder="1" applyAlignment="1">
      <alignment vertical="center"/>
    </xf>
    <xf numFmtId="0" fontId="96" fillId="27" borderId="67" xfId="48" applyFont="1" applyFill="1" applyBorder="1" applyAlignment="1">
      <alignment vertical="center"/>
    </xf>
    <xf numFmtId="0" fontId="97" fillId="27" borderId="118" xfId="48" applyFont="1" applyFill="1" applyBorder="1" applyAlignment="1">
      <alignment horizontal="center" vertical="center"/>
    </xf>
    <xf numFmtId="0" fontId="97" fillId="27" borderId="169" xfId="48" applyFont="1" applyFill="1" applyBorder="1" applyAlignment="1">
      <alignment horizontal="center" vertical="center"/>
    </xf>
    <xf numFmtId="0" fontId="96" fillId="27" borderId="83" xfId="48" applyFont="1" applyFill="1" applyBorder="1" applyAlignment="1">
      <alignment horizontal="center" vertical="center"/>
    </xf>
    <xf numFmtId="0" fontId="96" fillId="27" borderId="69" xfId="48" applyFont="1" applyFill="1" applyBorder="1" applyAlignment="1">
      <alignment horizontal="center" vertical="center"/>
    </xf>
    <xf numFmtId="0" fontId="96" fillId="27" borderId="24" xfId="48" applyFont="1" applyFill="1" applyBorder="1" applyAlignment="1">
      <alignment horizontal="center" vertical="center"/>
    </xf>
    <xf numFmtId="0" fontId="96" fillId="27" borderId="174" xfId="48" applyFont="1" applyFill="1" applyBorder="1" applyAlignment="1">
      <alignment horizontal="center" vertical="center"/>
    </xf>
    <xf numFmtId="0" fontId="96" fillId="27" borderId="67" xfId="48" applyFont="1" applyFill="1" applyBorder="1" applyAlignment="1">
      <alignment horizontal="center" vertical="center"/>
    </xf>
    <xf numFmtId="0" fontId="96" fillId="27" borderId="63" xfId="48" applyFont="1" applyFill="1" applyBorder="1" applyAlignment="1">
      <alignment horizontal="center" vertical="center"/>
    </xf>
    <xf numFmtId="0" fontId="96" fillId="27" borderId="84" xfId="48" applyFont="1" applyFill="1" applyBorder="1" applyAlignment="1">
      <alignment horizontal="center" vertical="center"/>
    </xf>
    <xf numFmtId="0" fontId="98" fillId="27" borderId="70" xfId="48" applyFont="1" applyFill="1" applyBorder="1" applyAlignment="1">
      <alignment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68" xfId="48" applyFont="1" applyFill="1" applyBorder="1" applyAlignment="1">
      <alignment vertical="center"/>
    </xf>
    <xf numFmtId="0" fontId="96" fillId="0" borderId="22" xfId="48" applyFont="1" applyFill="1" applyBorder="1" applyAlignment="1">
      <alignment vertical="center"/>
    </xf>
    <xf numFmtId="0" fontId="96" fillId="0" borderId="105" xfId="48" applyFont="1" applyFill="1" applyBorder="1" applyAlignment="1">
      <alignment vertical="center"/>
    </xf>
    <xf numFmtId="0" fontId="97" fillId="0" borderId="67" xfId="48" applyFont="1" applyFill="1" applyBorder="1" applyAlignment="1">
      <alignment vertical="center"/>
    </xf>
    <xf numFmtId="0" fontId="96" fillId="0" borderId="67" xfId="48" applyFont="1" applyFill="1" applyBorder="1" applyAlignment="1">
      <alignment vertical="center"/>
    </xf>
    <xf numFmtId="0" fontId="96" fillId="0" borderId="63" xfId="48" applyFont="1" applyFill="1" applyBorder="1" applyAlignment="1">
      <alignment vertical="center"/>
    </xf>
    <xf numFmtId="0" fontId="96" fillId="0" borderId="84" xfId="48" applyFont="1" applyFill="1" applyBorder="1" applyAlignment="1">
      <alignment vertical="center"/>
    </xf>
    <xf numFmtId="0" fontId="97" fillId="0" borderId="70" xfId="48" applyFont="1" applyFill="1" applyBorder="1" applyAlignment="1">
      <alignment vertical="center"/>
    </xf>
    <xf numFmtId="0" fontId="97" fillId="0" borderId="22" xfId="48" applyFont="1" applyFill="1" applyBorder="1" applyAlignment="1">
      <alignment vertical="center" wrapText="1"/>
    </xf>
    <xf numFmtId="0" fontId="97" fillId="0" borderId="18" xfId="48" applyFont="1" applyFill="1" applyBorder="1" applyAlignment="1">
      <alignment vertical="center" wrapText="1"/>
    </xf>
    <xf numFmtId="0" fontId="97" fillId="0" borderId="35" xfId="48" applyFont="1" applyFill="1" applyBorder="1" applyAlignment="1">
      <alignment vertical="center" wrapText="1"/>
    </xf>
    <xf numFmtId="0" fontId="96" fillId="0" borderId="85" xfId="48" applyFont="1" applyFill="1" applyBorder="1" applyAlignment="1">
      <alignment vertical="center"/>
    </xf>
    <xf numFmtId="0" fontId="97" fillId="0" borderId="85" xfId="48" applyFont="1" applyFill="1" applyBorder="1" applyAlignment="1">
      <alignment vertical="center"/>
    </xf>
    <xf numFmtId="0" fontId="96" fillId="0" borderId="112" xfId="48" applyFont="1" applyFill="1" applyBorder="1" applyAlignment="1">
      <alignment vertical="center"/>
    </xf>
    <xf numFmtId="0" fontId="96" fillId="0" borderId="171" xfId="48" applyFont="1" applyFill="1" applyBorder="1" applyAlignment="1">
      <alignment vertical="center"/>
    </xf>
    <xf numFmtId="0" fontId="96" fillId="27" borderId="65" xfId="48" applyFont="1" applyFill="1" applyBorder="1" applyAlignment="1">
      <alignment vertical="center"/>
    </xf>
    <xf numFmtId="0" fontId="1" fillId="27" borderId="66" xfId="48" applyFont="1" applyFill="1" applyBorder="1" applyAlignment="1">
      <alignment vertical="center"/>
    </xf>
    <xf numFmtId="0" fontId="96" fillId="27" borderId="22" xfId="48" applyFont="1" applyFill="1" applyBorder="1" applyAlignment="1">
      <alignment vertical="center"/>
    </xf>
    <xf numFmtId="0" fontId="96" fillId="27" borderId="18" xfId="48" applyFont="1" applyFill="1" applyBorder="1" applyAlignment="1">
      <alignment vertical="center"/>
    </xf>
    <xf numFmtId="0" fontId="1" fillId="27" borderId="35" xfId="48" applyFont="1" applyFill="1" applyBorder="1" applyAlignment="1">
      <alignment vertical="center"/>
    </xf>
    <xf numFmtId="0" fontId="1" fillId="27" borderId="38" xfId="48" applyFont="1" applyFill="1" applyBorder="1" applyAlignment="1">
      <alignment horizontal="center" vertical="center"/>
    </xf>
    <xf numFmtId="0" fontId="1" fillId="27" borderId="24" xfId="48" applyFont="1" applyFill="1" applyBorder="1" applyAlignment="1">
      <alignment horizontal="center" vertical="center"/>
    </xf>
    <xf numFmtId="0" fontId="1" fillId="27" borderId="13" xfId="48" applyFont="1" applyFill="1" applyBorder="1" applyAlignment="1">
      <alignment horizontal="center" vertical="center"/>
    </xf>
    <xf numFmtId="0" fontId="1" fillId="27" borderId="63" xfId="48" applyFont="1" applyFill="1" applyBorder="1" applyAlignment="1">
      <alignment horizontal="center" vertical="center"/>
    </xf>
    <xf numFmtId="0" fontId="1" fillId="27" borderId="45" xfId="48" applyFont="1" applyFill="1" applyBorder="1" applyAlignment="1">
      <alignment horizontal="center" vertical="center"/>
    </xf>
    <xf numFmtId="0" fontId="97" fillId="27" borderId="70" xfId="48" applyFont="1" applyFill="1" applyBorder="1" applyAlignment="1">
      <alignment horizontal="center" vertical="center"/>
    </xf>
    <xf numFmtId="0" fontId="1" fillId="0" borderId="69" xfId="48" applyFont="1" applyFill="1" applyBorder="1" applyAlignment="1">
      <alignment vertical="center"/>
    </xf>
    <xf numFmtId="0" fontId="1" fillId="0" borderId="67" xfId="48" applyFont="1" applyFill="1" applyBorder="1" applyAlignment="1">
      <alignment vertical="center"/>
    </xf>
    <xf numFmtId="0" fontId="96" fillId="0" borderId="69" xfId="48" applyFont="1" applyFill="1" applyBorder="1" applyAlignment="1">
      <alignment vertical="center"/>
    </xf>
    <xf numFmtId="0" fontId="97" fillId="27" borderId="39" xfId="48" applyFont="1" applyFill="1" applyBorder="1" applyAlignment="1">
      <alignment horizontal="left" vertical="center"/>
    </xf>
    <xf numFmtId="0" fontId="97" fillId="27" borderId="0" xfId="48" applyFont="1" applyFill="1" applyBorder="1" applyAlignment="1">
      <alignment horizontal="left" vertical="center"/>
    </xf>
    <xf numFmtId="0" fontId="97" fillId="27" borderId="68" xfId="48" applyFont="1" applyFill="1" applyBorder="1" applyAlignment="1">
      <alignment horizontal="center" vertical="center"/>
    </xf>
    <xf numFmtId="0" fontId="96" fillId="27" borderId="68" xfId="48" applyFont="1" applyFill="1" applyBorder="1" applyAlignment="1">
      <alignment vertical="center"/>
    </xf>
    <xf numFmtId="0" fontId="97" fillId="27" borderId="22" xfId="48" applyFont="1" applyFill="1" applyBorder="1" applyAlignment="1">
      <alignment horizontal="center" vertical="center"/>
    </xf>
    <xf numFmtId="0" fontId="97" fillId="27" borderId="105" xfId="48" applyFont="1" applyFill="1" applyBorder="1" applyAlignment="1">
      <alignment horizontal="center" vertical="center"/>
    </xf>
    <xf numFmtId="0" fontId="96" fillId="0" borderId="22" xfId="48" applyFont="1" applyFill="1" applyBorder="1" applyAlignment="1">
      <alignment horizontal="center" vertical="center"/>
    </xf>
    <xf numFmtId="0" fontId="96" fillId="0" borderId="18" xfId="48" applyFont="1" applyFill="1" applyBorder="1" applyAlignment="1">
      <alignment vertical="center"/>
    </xf>
    <xf numFmtId="0" fontId="96" fillId="0" borderId="35" xfId="48" applyFont="1" applyFill="1" applyBorder="1" applyAlignment="1">
      <alignment vertical="center"/>
    </xf>
    <xf numFmtId="0" fontId="97" fillId="0" borderId="37" xfId="48" applyFont="1" applyFill="1" applyBorder="1" applyAlignment="1">
      <alignment horizontal="center" vertical="center"/>
    </xf>
    <xf numFmtId="0" fontId="1" fillId="0" borderId="38" xfId="48" applyFont="1" applyFill="1" applyBorder="1" applyAlignment="1">
      <alignment horizontal="center" vertical="center"/>
    </xf>
    <xf numFmtId="0" fontId="96" fillId="0" borderId="98" xfId="48" applyFont="1" applyFill="1" applyBorder="1" applyAlignment="1">
      <alignment vertical="center"/>
    </xf>
    <xf numFmtId="0" fontId="96" fillId="0" borderId="48" xfId="48" applyFont="1" applyFill="1" applyBorder="1" applyAlignment="1">
      <alignment vertical="center"/>
    </xf>
    <xf numFmtId="0" fontId="96" fillId="0" borderId="49" xfId="48" applyFont="1" applyFill="1" applyBorder="1" applyAlignment="1">
      <alignment vertical="center"/>
    </xf>
    <xf numFmtId="0" fontId="96" fillId="0" borderId="37" xfId="48" applyFont="1" applyFill="1" applyBorder="1" applyAlignment="1">
      <alignment vertical="center"/>
    </xf>
    <xf numFmtId="0" fontId="1" fillId="0" borderId="37" xfId="48" applyFont="1" applyFill="1" applyBorder="1" applyAlignment="1">
      <alignment vertical="center"/>
    </xf>
    <xf numFmtId="0" fontId="97" fillId="0" borderId="37" xfId="48" applyFont="1" applyFill="1" applyBorder="1" applyAlignment="1">
      <alignment horizontal="left"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4" xfId="0" applyFont="1" applyFill="1" applyBorder="1" applyAlignment="1">
      <alignment vertical="center"/>
    </xf>
    <xf numFmtId="0" fontId="5" fillId="0" borderId="0" xfId="0" quotePrefix="1" applyFont="1" applyFill="1" applyAlignment="1">
      <alignment horizontal="center" vertical="center" wrapText="1"/>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3" fillId="0" borderId="115"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10"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6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60" fillId="0" borderId="40" xfId="57" applyFont="1" applyFill="1" applyBorder="1" applyAlignment="1">
      <alignment horizontal="center" vertical="center"/>
    </xf>
    <xf numFmtId="0" fontId="60" fillId="0" borderId="18" xfId="57" applyFont="1" applyFill="1" applyBorder="1" applyAlignment="1">
      <alignment horizontal="center" vertical="center"/>
    </xf>
    <xf numFmtId="0" fontId="60" fillId="0" borderId="42" xfId="57" applyFont="1" applyFill="1" applyBorder="1" applyAlignment="1">
      <alignment horizontal="center"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60" fillId="0" borderId="17" xfId="57" applyFont="1" applyFill="1" applyBorder="1" applyAlignment="1">
      <alignment horizontal="center" vertical="center"/>
    </xf>
    <xf numFmtId="0" fontId="60" fillId="0" borderId="45" xfId="57" applyFont="1" applyFill="1" applyBorder="1" applyAlignment="1">
      <alignment horizontal="center" vertical="center"/>
    </xf>
    <xf numFmtId="0" fontId="4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5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48" fillId="0" borderId="36" xfId="65" applyFont="1" applyFill="1" applyBorder="1" applyAlignment="1">
      <alignment horizontal="center" vertical="center" wrapText="1"/>
    </xf>
    <xf numFmtId="0" fontId="48" fillId="0" borderId="38" xfId="65" applyFont="1" applyFill="1" applyBorder="1" applyAlignment="1">
      <alignment horizontal="center" vertical="center" wrapText="1"/>
    </xf>
    <xf numFmtId="0" fontId="48" fillId="0" borderId="39" xfId="65" applyFont="1" applyFill="1" applyBorder="1" applyAlignment="1">
      <alignment horizontal="center" vertical="center" wrapText="1"/>
    </xf>
    <xf numFmtId="0" fontId="48" fillId="0" borderId="13" xfId="65" applyFont="1" applyFill="1" applyBorder="1" applyAlignment="1">
      <alignment horizontal="center" vertical="center" wrapText="1"/>
    </xf>
    <xf numFmtId="0" fontId="48" fillId="0" borderId="74" xfId="65" applyFont="1" applyFill="1" applyBorder="1" applyAlignment="1">
      <alignment horizontal="center" vertical="center" wrapText="1"/>
    </xf>
    <xf numFmtId="0" fontId="48" fillId="0" borderId="58" xfId="65" applyFont="1" applyFill="1" applyBorder="1" applyAlignment="1">
      <alignment horizontal="center" vertical="center" wrapText="1"/>
    </xf>
    <xf numFmtId="58" fontId="60" fillId="0" borderId="36" xfId="57" applyNumberFormat="1" applyFont="1" applyFill="1" applyBorder="1" applyAlignment="1">
      <alignment horizontal="center" vertical="center"/>
    </xf>
    <xf numFmtId="0" fontId="60" fillId="0" borderId="37" xfId="57" applyFont="1" applyFill="1" applyBorder="1" applyAlignment="1">
      <alignment horizontal="center" vertical="center"/>
    </xf>
    <xf numFmtId="0" fontId="60" fillId="0" borderId="38" xfId="57" applyFont="1" applyFill="1" applyBorder="1" applyAlignment="1">
      <alignment horizontal="center" vertical="center"/>
    </xf>
    <xf numFmtId="0" fontId="60" fillId="0" borderId="39" xfId="57" applyFont="1" applyFill="1" applyBorder="1" applyAlignment="1">
      <alignment horizontal="center" vertical="center"/>
    </xf>
    <xf numFmtId="0" fontId="60" fillId="0" borderId="0" xfId="57" applyFont="1" applyFill="1" applyAlignment="1">
      <alignment horizontal="center" vertical="center"/>
    </xf>
    <xf numFmtId="0" fontId="60" fillId="0" borderId="13" xfId="57" applyFont="1" applyFill="1" applyBorder="1" applyAlignment="1">
      <alignment horizontal="center" vertical="center"/>
    </xf>
    <xf numFmtId="0" fontId="60" fillId="0" borderId="74" xfId="57" applyFont="1" applyFill="1" applyBorder="1" applyAlignment="1">
      <alignment horizontal="center" vertical="center"/>
    </xf>
    <xf numFmtId="0" fontId="60" fillId="0" borderId="72" xfId="57" applyFont="1" applyFill="1" applyBorder="1" applyAlignment="1">
      <alignment horizontal="center" vertical="center"/>
    </xf>
    <xf numFmtId="0" fontId="6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49" fillId="0" borderId="29" xfId="65" quotePrefix="1" applyNumberFormat="1" applyFont="1" applyFill="1" applyBorder="1" applyAlignment="1">
      <alignment horizontal="left" vertical="center" wrapText="1" indent="1"/>
    </xf>
    <xf numFmtId="0" fontId="4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11" fillId="0" borderId="0" xfId="65" applyFont="1" applyFill="1" applyBorder="1" applyAlignment="1">
      <alignment horizontal="left" vertical="top"/>
    </xf>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48" xfId="65" applyFont="1" applyFill="1" applyBorder="1" applyAlignment="1">
      <alignment horizontal="center" vertical="center"/>
    </xf>
    <xf numFmtId="0" fontId="0" fillId="0" borderId="48" xfId="0" applyFill="1" applyBorder="1" applyAlignment="1"/>
    <xf numFmtId="0" fontId="11" fillId="0" borderId="273" xfId="65" applyFont="1" applyFill="1" applyBorder="1" applyAlignment="1">
      <alignment horizontal="center" vertical="center"/>
    </xf>
    <xf numFmtId="0" fontId="29" fillId="0" borderId="273" xfId="0" applyFont="1" applyFill="1" applyBorder="1" applyAlignment="1"/>
    <xf numFmtId="0" fontId="11" fillId="0" borderId="272" xfId="65" applyFont="1" applyFill="1" applyBorder="1" applyAlignment="1">
      <alignment horizontal="center" vertical="center"/>
    </xf>
    <xf numFmtId="0" fontId="29" fillId="0" borderId="272" xfId="0" applyFont="1" applyFill="1" applyBorder="1" applyAlignment="1"/>
    <xf numFmtId="0" fontId="0" fillId="0" borderId="272" xfId="0" applyFill="1" applyBorder="1" applyAlignment="1"/>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27" fillId="0" borderId="0" xfId="0" applyFont="1" applyFill="1" applyBorder="1" applyAlignment="1">
      <alignment horizontal="distributed" vertical="center"/>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92" xfId="0" applyFont="1" applyFill="1" applyBorder="1" applyAlignment="1">
      <alignment vertical="center" wrapText="1"/>
    </xf>
    <xf numFmtId="0" fontId="5" fillId="0" borderId="195" xfId="0" applyFont="1" applyFill="1" applyBorder="1" applyAlignment="1">
      <alignment vertical="center"/>
    </xf>
    <xf numFmtId="0" fontId="5" fillId="0" borderId="196" xfId="0" applyFont="1" applyFill="1" applyBorder="1" applyAlignment="1">
      <alignment vertical="center"/>
    </xf>
    <xf numFmtId="0" fontId="5" fillId="0" borderId="109" xfId="0" applyFont="1" applyFill="1" applyBorder="1" applyAlignment="1">
      <alignment horizontal="center" vertical="center"/>
    </xf>
    <xf numFmtId="0" fontId="5" fillId="0" borderId="202"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9" xfId="0" applyFont="1" applyFill="1" applyBorder="1" applyAlignment="1">
      <alignment horizontal="center" vertical="center"/>
    </xf>
    <xf numFmtId="0" fontId="81"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0" xfId="58" applyFont="1" applyFill="1" applyBorder="1" applyAlignment="1">
      <alignment horizontal="left" vertic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3" fillId="0" borderId="0" xfId="58" applyFont="1" applyFill="1" applyBorder="1" applyAlignment="1">
      <alignment horizontal="left" vertical="top" wrapText="1"/>
    </xf>
    <xf numFmtId="0" fontId="3" fillId="0" borderId="0" xfId="58" applyFont="1" applyFill="1" applyBorder="1" applyAlignment="1">
      <alignment horizontal="center"/>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9" xfId="58" applyFont="1" applyFill="1" applyBorder="1" applyAlignment="1">
      <alignment horizontal="center"/>
    </xf>
    <xf numFmtId="0" fontId="3" fillId="0" borderId="13"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11" fillId="0" borderId="1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88"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vertical="center" wrapText="1"/>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82"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82" fillId="0" borderId="37" xfId="46" applyNumberFormat="1" applyFont="1" applyFill="1" applyBorder="1" applyAlignment="1">
      <alignment horizontal="right" vertical="center"/>
    </xf>
    <xf numFmtId="179" fontId="82" fillId="0" borderId="72" xfId="46" applyNumberFormat="1" applyFont="1" applyFill="1" applyBorder="1" applyAlignment="1">
      <alignment horizontal="right" vertical="center"/>
    </xf>
    <xf numFmtId="0" fontId="82" fillId="0" borderId="37" xfId="46" applyNumberFormat="1" applyFont="1" applyFill="1" applyBorder="1" applyAlignment="1">
      <alignment horizontal="left" vertical="center"/>
    </xf>
    <xf numFmtId="0" fontId="82" fillId="0" borderId="37" xfId="46" applyFont="1" applyFill="1" applyBorder="1" applyAlignment="1">
      <alignment horizontal="left" vertical="center"/>
    </xf>
    <xf numFmtId="0" fontId="82" fillId="0" borderId="72" xfId="46" applyFont="1" applyFill="1" applyBorder="1" applyAlignment="1">
      <alignment horizontal="left" vertical="center"/>
    </xf>
    <xf numFmtId="0" fontId="82" fillId="0" borderId="101" xfId="46" applyNumberFormat="1" applyFont="1" applyFill="1" applyBorder="1" applyAlignment="1">
      <alignment horizontal="center" vertical="center" wrapText="1"/>
    </xf>
    <xf numFmtId="0" fontId="82" fillId="0" borderId="37" xfId="46" applyNumberFormat="1" applyFont="1" applyFill="1" applyBorder="1" applyAlignment="1">
      <alignment horizontal="center" vertical="center" wrapText="1"/>
    </xf>
    <xf numFmtId="0" fontId="82" fillId="0" borderId="38" xfId="46" applyNumberFormat="1" applyFont="1" applyFill="1" applyBorder="1" applyAlignment="1">
      <alignment horizontal="center" vertical="center" wrapText="1"/>
    </xf>
    <xf numFmtId="0" fontId="82" fillId="0" borderId="20" xfId="46" applyNumberFormat="1" applyFont="1" applyFill="1" applyBorder="1" applyAlignment="1">
      <alignment horizontal="center" vertical="center" wrapText="1"/>
    </xf>
    <xf numFmtId="0" fontId="82" fillId="0" borderId="0" xfId="46" applyNumberFormat="1" applyFont="1" applyFill="1" applyAlignment="1">
      <alignment horizontal="center" vertical="center" wrapText="1"/>
    </xf>
    <xf numFmtId="0" fontId="82" fillId="0" borderId="13" xfId="46" applyNumberFormat="1" applyFont="1" applyFill="1" applyBorder="1" applyAlignment="1">
      <alignment horizontal="center" vertical="center" wrapText="1"/>
    </xf>
    <xf numFmtId="0" fontId="82" fillId="0" borderId="96" xfId="46" applyNumberFormat="1" applyFont="1" applyFill="1" applyBorder="1" applyAlignment="1">
      <alignment horizontal="center" vertical="center" wrapText="1"/>
    </xf>
    <xf numFmtId="0" fontId="82" fillId="0" borderId="72" xfId="46" applyNumberFormat="1" applyFont="1" applyFill="1" applyBorder="1" applyAlignment="1">
      <alignment horizontal="center" vertical="center" wrapText="1"/>
    </xf>
    <xf numFmtId="0" fontId="82" fillId="0" borderId="58" xfId="46" applyNumberFormat="1" applyFont="1" applyFill="1" applyBorder="1" applyAlignment="1">
      <alignment horizontal="center" vertical="center" wrapText="1"/>
    </xf>
    <xf numFmtId="0" fontId="82" fillId="0" borderId="36" xfId="46" applyNumberFormat="1" applyFont="1" applyFill="1" applyBorder="1" applyAlignment="1">
      <alignment horizontal="center" vertical="center" wrapText="1"/>
    </xf>
    <xf numFmtId="0" fontId="82" fillId="0" borderId="39" xfId="46" applyNumberFormat="1" applyFont="1" applyFill="1" applyBorder="1" applyAlignment="1">
      <alignment horizontal="center" vertical="center" wrapText="1"/>
    </xf>
    <xf numFmtId="0" fontId="82" fillId="0" borderId="74" xfId="46" applyNumberFormat="1" applyFont="1" applyFill="1" applyBorder="1" applyAlignment="1">
      <alignment horizontal="center" vertical="center" wrapText="1"/>
    </xf>
    <xf numFmtId="180" fontId="82" fillId="0" borderId="37" xfId="46" applyNumberFormat="1" applyFont="1" applyFill="1" applyBorder="1" applyAlignment="1">
      <alignment horizontal="center" vertical="center"/>
    </xf>
    <xf numFmtId="180" fontId="82" fillId="0" borderId="72" xfId="46" applyNumberFormat="1" applyFont="1" applyFill="1" applyBorder="1" applyAlignment="1">
      <alignment horizontal="center" vertical="center"/>
    </xf>
    <xf numFmtId="0" fontId="82" fillId="0" borderId="0" xfId="46" applyNumberFormat="1" applyFont="1" applyFill="1" applyBorder="1" applyAlignment="1">
      <alignment horizontal="center" vertical="center" wrapText="1"/>
    </xf>
    <xf numFmtId="0" fontId="82" fillId="0" borderId="0" xfId="46" applyNumberFormat="1" applyFont="1" applyFill="1" applyBorder="1" applyAlignment="1">
      <alignment horizontal="right" vertical="center"/>
    </xf>
    <xf numFmtId="0" fontId="82" fillId="0" borderId="0" xfId="46" applyNumberFormat="1" applyFont="1" applyFill="1" applyAlignment="1">
      <alignment horizontal="right" vertical="center"/>
    </xf>
    <xf numFmtId="0" fontId="82" fillId="0" borderId="0" xfId="46" applyNumberFormat="1" applyFont="1" applyFill="1" applyBorder="1" applyAlignment="1">
      <alignment vertical="center" shrinkToFit="1"/>
    </xf>
    <xf numFmtId="0" fontId="82" fillId="0" borderId="0" xfId="46" applyNumberFormat="1" applyFont="1" applyFill="1" applyAlignment="1">
      <alignment vertical="center" shrinkToFit="1"/>
    </xf>
    <xf numFmtId="0" fontId="82" fillId="0" borderId="72" xfId="46" applyNumberFormat="1" applyFont="1" applyFill="1" applyBorder="1" applyAlignment="1">
      <alignment horizontal="left" vertical="center"/>
    </xf>
    <xf numFmtId="0" fontId="82" fillId="0" borderId="101" xfId="46" applyNumberFormat="1" applyFont="1" applyFill="1" applyBorder="1" applyAlignment="1">
      <alignment horizontal="center" vertical="center"/>
    </xf>
    <xf numFmtId="0" fontId="82" fillId="0" borderId="37" xfId="46" applyNumberFormat="1" applyFont="1" applyFill="1" applyBorder="1" applyAlignment="1">
      <alignment horizontal="center"/>
    </xf>
    <xf numFmtId="0" fontId="82" fillId="0" borderId="38" xfId="46" applyNumberFormat="1" applyFont="1" applyFill="1" applyBorder="1" applyAlignment="1">
      <alignment horizontal="center"/>
    </xf>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58" xfId="46" applyNumberFormat="1" applyFont="1" applyFill="1" applyBorder="1" applyAlignment="1">
      <alignment horizont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82" fillId="0" borderId="37" xfId="46" applyFont="1" applyFill="1" applyBorder="1" applyAlignment="1">
      <alignment horizontal="center" vertical="center"/>
    </xf>
    <xf numFmtId="0" fontId="82" fillId="0" borderId="72" xfId="46" applyFont="1" applyFill="1" applyBorder="1" applyAlignment="1">
      <alignment horizontal="center" vertical="center"/>
    </xf>
    <xf numFmtId="0" fontId="82" fillId="0" borderId="37" xfId="46" applyNumberFormat="1" applyFont="1" applyFill="1" applyBorder="1" applyAlignment="1">
      <alignment vertical="center" shrinkToFit="1"/>
    </xf>
    <xf numFmtId="0" fontId="82" fillId="0" borderId="72" xfId="46" applyNumberFormat="1" applyFont="1" applyFill="1" applyBorder="1" applyAlignment="1">
      <alignment vertical="center" shrinkToFit="1"/>
    </xf>
    <xf numFmtId="0" fontId="82" fillId="0" borderId="90" xfId="46" applyNumberFormat="1" applyFont="1" applyFill="1" applyBorder="1" applyAlignment="1" applyProtection="1">
      <alignment horizontal="center" vertical="center" wrapText="1"/>
      <protection locked="0"/>
    </xf>
    <xf numFmtId="0" fontId="82" fillId="0" borderId="91" xfId="46" applyNumberFormat="1" applyFont="1" applyFill="1" applyBorder="1" applyAlignment="1" applyProtection="1">
      <alignment horizontal="center" vertical="center" wrapText="1"/>
      <protection locked="0"/>
    </xf>
    <xf numFmtId="0" fontId="82" fillId="0" borderId="39"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8" xfId="46" applyNumberFormat="1" applyFont="1" applyFill="1" applyBorder="1" applyAlignment="1">
      <alignment vertical="center"/>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13"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58" xfId="46" applyNumberFormat="1" applyFont="1" applyFill="1" applyBorder="1" applyAlignment="1">
      <alignment vertical="center"/>
    </xf>
    <xf numFmtId="0" fontId="82" fillId="0" borderId="37" xfId="46" applyNumberFormat="1" applyFont="1" applyFill="1" applyBorder="1" applyAlignment="1">
      <alignment horizontal="left" vertical="center" wrapText="1"/>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0" xfId="46" applyNumberFormat="1" applyFont="1" applyFill="1" applyAlignment="1">
      <alignment horizontal="left"/>
    </xf>
    <xf numFmtId="0" fontId="82" fillId="0" borderId="21" xfId="46" applyNumberFormat="1" applyFont="1" applyFill="1" applyBorder="1" applyAlignment="1">
      <alignment horizontal="left"/>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vertical="center" shrinkToFit="1"/>
    </xf>
    <xf numFmtId="0" fontId="82" fillId="0" borderId="37" xfId="46" applyNumberFormat="1" applyFont="1" applyFill="1" applyBorder="1" applyAlignment="1">
      <alignment horizontal="left" shrinkToFit="1"/>
    </xf>
    <xf numFmtId="0" fontId="82" fillId="0" borderId="38" xfId="46" applyNumberFormat="1" applyFont="1" applyFill="1" applyBorder="1" applyAlignment="1">
      <alignment horizontal="left" shrinkToFit="1"/>
    </xf>
    <xf numFmtId="0" fontId="82" fillId="0" borderId="74" xfId="46" applyNumberFormat="1" applyFont="1" applyFill="1" applyBorder="1" applyAlignment="1">
      <alignment horizontal="left" shrinkToFit="1"/>
    </xf>
    <xf numFmtId="0" fontId="82" fillId="0" borderId="72" xfId="46" applyNumberFormat="1" applyFont="1" applyFill="1" applyBorder="1" applyAlignment="1">
      <alignment horizontal="left" shrinkToFit="1"/>
    </xf>
    <xf numFmtId="0" fontId="82" fillId="0" borderId="58" xfId="46" applyNumberFormat="1" applyFont="1" applyFill="1" applyBorder="1" applyAlignment="1">
      <alignment horizontal="left" shrinkToFit="1"/>
    </xf>
    <xf numFmtId="0" fontId="82" fillId="0" borderId="0" xfId="46" applyNumberFormat="1" applyFont="1" applyFill="1" applyBorder="1" applyAlignment="1">
      <alignment horizontal="center"/>
    </xf>
    <xf numFmtId="0" fontId="82" fillId="0" borderId="0" xfId="46" applyNumberFormat="1" applyFont="1" applyFill="1" applyBorder="1" applyAlignment="1">
      <alignment wrapText="1"/>
    </xf>
    <xf numFmtId="0" fontId="82" fillId="0" borderId="0" xfId="46" applyNumberFormat="1" applyFont="1" applyFill="1" applyAlignment="1">
      <alignment wrapText="1"/>
    </xf>
    <xf numFmtId="0" fontId="82" fillId="0" borderId="168" xfId="46" applyNumberFormat="1" applyFont="1" applyFill="1" applyBorder="1" applyAlignment="1" applyProtection="1">
      <alignment horizontal="center" vertical="center" wrapText="1"/>
      <protection locked="0"/>
    </xf>
    <xf numFmtId="0" fontId="82" fillId="0" borderId="147" xfId="46" applyNumberFormat="1" applyFont="1" applyFill="1" applyBorder="1" applyAlignment="1" applyProtection="1">
      <alignment horizontal="center" vertical="center" wrapText="1"/>
      <protection locked="0"/>
    </xf>
    <xf numFmtId="0" fontId="113" fillId="0" borderId="55" xfId="46" applyNumberFormat="1" applyFont="1" applyFill="1" applyBorder="1" applyAlignment="1">
      <alignment horizontal="center"/>
    </xf>
    <xf numFmtId="0" fontId="82" fillId="0" borderId="92"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11" fillId="0" borderId="164" xfId="0" applyFont="1" applyFill="1" applyBorder="1" applyAlignment="1">
      <alignment vertical="center"/>
    </xf>
    <xf numFmtId="0" fontId="3" fillId="0" borderId="68" xfId="0" applyFont="1" applyFill="1" applyBorder="1" applyAlignment="1">
      <alignment horizontal="left" vertical="center" indent="1" shrinkToFit="1"/>
    </xf>
    <xf numFmtId="0" fontId="3" fillId="0" borderId="274" xfId="0" applyFont="1" applyFill="1" applyBorder="1" applyAlignment="1">
      <alignment horizontal="center" vertical="center" textRotation="255" shrinkToFit="1"/>
    </xf>
    <xf numFmtId="0" fontId="3" fillId="0" borderId="275" xfId="0" applyFont="1" applyFill="1" applyBorder="1" applyAlignment="1">
      <alignment horizontal="center" vertical="center" textRotation="255" shrinkToFit="1"/>
    </xf>
    <xf numFmtId="0" fontId="3" fillId="0" borderId="276" xfId="0" applyFont="1" applyFill="1" applyBorder="1" applyAlignment="1">
      <alignment horizontal="center" vertical="center" textRotation="255" shrinkToFit="1"/>
    </xf>
    <xf numFmtId="0" fontId="3" fillId="0" borderId="149"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7"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2" xfId="0" applyFont="1" applyFill="1" applyBorder="1" applyAlignment="1">
      <alignment horizontal="left" vertical="center" indent="1" shrinkToFit="1"/>
    </xf>
    <xf numFmtId="0" fontId="3" fillId="0" borderId="97"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3" fillId="0" borderId="24" xfId="0" applyFont="1" applyFill="1" applyBorder="1" applyAlignment="1">
      <alignment horizontal="left" vertical="center" wrapText="1" indent="1" shrinkToFit="1"/>
    </xf>
    <xf numFmtId="180" fontId="3" fillId="0" borderId="97"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7"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7"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56"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3" xfId="0" applyFont="1" applyFill="1" applyBorder="1" applyAlignment="1">
      <alignment horizontal="center" vertical="center" shrinkToFit="1"/>
    </xf>
    <xf numFmtId="0" fontId="53" fillId="0" borderId="0" xfId="0" applyFont="1" applyFill="1" applyAlignment="1">
      <alignment horizontal="center" vertical="center"/>
    </xf>
    <xf numFmtId="0" fontId="47" fillId="0" borderId="168"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3" fontId="103" fillId="0" borderId="22" xfId="0" applyNumberFormat="1" applyFont="1" applyFill="1" applyBorder="1" applyAlignment="1">
      <alignment horizontal="center" vertical="center" shrinkToFit="1"/>
    </xf>
    <xf numFmtId="3" fontId="103" fillId="0" borderId="18"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81"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3" fillId="0" borderId="10" xfId="58" applyFont="1" applyFill="1" applyBorder="1" applyAlignment="1">
      <alignment horizontal="center"/>
    </xf>
    <xf numFmtId="0" fontId="3" fillId="0" borderId="0" xfId="58" applyFont="1" applyFill="1" applyBorder="1" applyAlignment="1">
      <alignment horizontal="left" vertical="center" wrapText="1"/>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3" fillId="0" borderId="0" xfId="58" applyFont="1" applyFill="1" applyBorder="1" applyAlignment="1">
      <alignment vertical="center"/>
    </xf>
    <xf numFmtId="0" fontId="108" fillId="0" borderId="0" xfId="58" applyFont="1" applyFill="1" applyAlignment="1">
      <alignment horizontal="center"/>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0" fontId="7" fillId="0" borderId="194" xfId="0" applyFont="1" applyFill="1" applyBorder="1" applyAlignment="1">
      <alignment horizontal="left" vertical="center"/>
    </xf>
    <xf numFmtId="0" fontId="7" fillId="0" borderId="195" xfId="0" applyFont="1" applyFill="1" applyBorder="1" applyAlignment="1">
      <alignment horizontal="left" vertical="center"/>
    </xf>
    <xf numFmtId="0" fontId="7" fillId="0" borderId="196" xfId="0" applyFont="1" applyFill="1" applyBorder="1" applyAlignment="1">
      <alignment horizontal="left" vertical="center"/>
    </xf>
    <xf numFmtId="180" fontId="83" fillId="0" borderId="0" xfId="61" applyNumberFormat="1" applyFont="1" applyFill="1" applyAlignment="1">
      <alignment horizontal="center" vertical="center"/>
    </xf>
    <xf numFmtId="0" fontId="83" fillId="0" borderId="0" xfId="61" applyFont="1" applyFill="1" applyAlignment="1">
      <alignment horizontal="center" vertical="center"/>
    </xf>
    <xf numFmtId="0" fontId="83" fillId="0" borderId="31" xfId="61" applyFont="1" applyFill="1" applyBorder="1" applyAlignment="1">
      <alignment vertical="center"/>
    </xf>
    <xf numFmtId="0" fontId="83" fillId="0" borderId="31" xfId="61" applyNumberFormat="1" applyFont="1" applyFill="1" applyBorder="1" applyAlignment="1">
      <alignment horizontal="left" vertical="center"/>
    </xf>
    <xf numFmtId="0" fontId="83" fillId="0" borderId="31" xfId="61" applyNumberFormat="1" applyFont="1" applyFill="1" applyBorder="1" applyAlignment="1">
      <alignment vertical="center"/>
    </xf>
    <xf numFmtId="0" fontId="84" fillId="0" borderId="0" xfId="61" applyFont="1" applyFill="1" applyAlignment="1">
      <alignment horizontal="distributed" vertical="center" indent="10"/>
    </xf>
    <xf numFmtId="0" fontId="83" fillId="0" borderId="72" xfId="61" applyFont="1" applyFill="1" applyBorder="1" applyAlignment="1">
      <alignment vertical="center"/>
    </xf>
    <xf numFmtId="0" fontId="83"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403412</xdr:colOff>
      <xdr:row>45</xdr:row>
      <xdr:rowOff>89647</xdr:rowOff>
    </xdr:from>
    <xdr:to>
      <xdr:col>15</xdr:col>
      <xdr:colOff>683559</xdr:colOff>
      <xdr:row>51</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414618</xdr:colOff>
      <xdr:row>40</xdr:row>
      <xdr:rowOff>123265</xdr:rowOff>
    </xdr:from>
    <xdr:to>
      <xdr:col>15</xdr:col>
      <xdr:colOff>683559</xdr:colOff>
      <xdr:row>43</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392206</xdr:colOff>
      <xdr:row>53</xdr:row>
      <xdr:rowOff>78441</xdr:rowOff>
    </xdr:from>
    <xdr:to>
      <xdr:col>15</xdr:col>
      <xdr:colOff>672353</xdr:colOff>
      <xdr:row>63</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1191102</xdr:colOff>
      <xdr:row>65</xdr:row>
      <xdr:rowOff>136074</xdr:rowOff>
    </xdr:from>
    <xdr:to>
      <xdr:col>83</xdr:col>
      <xdr:colOff>2406</xdr:colOff>
      <xdr:row>76</xdr:row>
      <xdr:rowOff>47625</xdr:rowOff>
    </xdr:to>
    <xdr:sp macro="" textlink="">
      <xdr:nvSpPr>
        <xdr:cNvPr id="2" name="Text Box 4"/>
        <xdr:cNvSpPr txBox="1">
          <a:spLocks noChangeArrowheads="1"/>
        </xdr:cNvSpPr>
      </xdr:nvSpPr>
      <xdr:spPr bwMode="auto">
        <a:xfrm>
          <a:off x="8382477" y="10637387"/>
          <a:ext cx="6705148" cy="162605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161924</xdr:colOff>
      <xdr:row>65</xdr:row>
      <xdr:rowOff>0</xdr:rowOff>
    </xdr:from>
    <xdr:to>
      <xdr:col>2</xdr:col>
      <xdr:colOff>341924</xdr:colOff>
      <xdr:row>66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5</xdr:col>
      <xdr:colOff>261937</xdr:colOff>
      <xdr:row>64</xdr:row>
      <xdr:rowOff>39686</xdr:rowOff>
    </xdr:from>
    <xdr:to>
      <xdr:col>6</xdr:col>
      <xdr:colOff>13312</xdr:colOff>
      <xdr:row>66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11</xdr:col>
      <xdr:colOff>312738</xdr:colOff>
      <xdr:row>64</xdr:row>
      <xdr:rowOff>36513</xdr:rowOff>
    </xdr:from>
    <xdr:to>
      <xdr:col>11</xdr:col>
      <xdr:colOff>492738</xdr:colOff>
      <xdr:row>66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2</xdr:col>
      <xdr:colOff>161925</xdr:colOff>
      <xdr:row>67</xdr:row>
      <xdr:rowOff>134937</xdr:rowOff>
    </xdr:from>
    <xdr:to>
      <xdr:col>2</xdr:col>
      <xdr:colOff>341925</xdr:colOff>
      <xdr:row>68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5</xdr:col>
      <xdr:colOff>250824</xdr:colOff>
      <xdr:row>67</xdr:row>
      <xdr:rowOff>134938</xdr:rowOff>
    </xdr:from>
    <xdr:to>
      <xdr:col>6</xdr:col>
      <xdr:colOff>2199</xdr:colOff>
      <xdr:row>68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9</xdr:col>
      <xdr:colOff>14288</xdr:colOff>
      <xdr:row>68</xdr:row>
      <xdr:rowOff>7937</xdr:rowOff>
    </xdr:from>
    <xdr:to>
      <xdr:col>9</xdr:col>
      <xdr:colOff>185737</xdr:colOff>
      <xdr:row>69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12</xdr:col>
      <xdr:colOff>328611</xdr:colOff>
      <xdr:row>68</xdr:row>
      <xdr:rowOff>7937</xdr:rowOff>
    </xdr:from>
    <xdr:to>
      <xdr:col>13</xdr:col>
      <xdr:colOff>611</xdr:colOff>
      <xdr:row>69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2</xdr:col>
      <xdr:colOff>136525</xdr:colOff>
      <xdr:row>70</xdr:row>
      <xdr:rowOff>0</xdr:rowOff>
    </xdr:from>
    <xdr:to>
      <xdr:col>2</xdr:col>
      <xdr:colOff>316525</xdr:colOff>
      <xdr:row>71</xdr:row>
      <xdr:rowOff>8358</xdr:rowOff>
    </xdr:to>
    <xdr:sp macro="" textlink="">
      <xdr:nvSpPr>
        <xdr:cNvPr id="9" name="楕円 12">
          <a:extLst>
            <a:ext uri="{FF2B5EF4-FFF2-40B4-BE49-F238E27FC236}"/>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6</xdr:col>
      <xdr:colOff>215899</xdr:colOff>
      <xdr:row>69</xdr:row>
      <xdr:rowOff>159875</xdr:rowOff>
    </xdr:from>
    <xdr:to>
      <xdr:col>6</xdr:col>
      <xdr:colOff>395899</xdr:colOff>
      <xdr:row>70</xdr:row>
      <xdr:rowOff>169789</xdr:rowOff>
    </xdr:to>
    <xdr:sp macro="" textlink="">
      <xdr:nvSpPr>
        <xdr:cNvPr id="10"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12</xdr:col>
      <xdr:colOff>95250</xdr:colOff>
      <xdr:row>70</xdr:row>
      <xdr:rowOff>7938</xdr:rowOff>
    </xdr:from>
    <xdr:to>
      <xdr:col>12</xdr:col>
      <xdr:colOff>455250</xdr:colOff>
      <xdr:row>70</xdr:row>
      <xdr:rowOff>156173</xdr:rowOff>
    </xdr:to>
    <xdr:sp macro="" textlink="">
      <xdr:nvSpPr>
        <xdr:cNvPr id="11" name="楕円 14">
          <a:extLst>
            <a:ext uri="{FF2B5EF4-FFF2-40B4-BE49-F238E27FC236}"/>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123832</xdr:colOff>
      <xdr:row>64</xdr:row>
      <xdr:rowOff>38101</xdr:rowOff>
    </xdr:from>
    <xdr:to>
      <xdr:col>14</xdr:col>
      <xdr:colOff>303832</xdr:colOff>
      <xdr:row>66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14</xdr:col>
      <xdr:colOff>873124</xdr:colOff>
      <xdr:row>68</xdr:row>
      <xdr:rowOff>15874</xdr:rowOff>
    </xdr:from>
    <xdr:to>
      <xdr:col>15</xdr:col>
      <xdr:colOff>21249</xdr:colOff>
      <xdr:row>69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xdr:col>
      <xdr:colOff>161924</xdr:colOff>
      <xdr:row>65</xdr:row>
      <xdr:rowOff>0</xdr:rowOff>
    </xdr:from>
    <xdr:to>
      <xdr:col>1</xdr:col>
      <xdr:colOff>341924</xdr:colOff>
      <xdr:row>66</xdr:row>
      <xdr:rowOff>5375</xdr:rowOff>
    </xdr:to>
    <xdr:sp macro="" textlink="">
      <xdr:nvSpPr>
        <xdr:cNvPr id="14"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261937</xdr:colOff>
      <xdr:row>64</xdr:row>
      <xdr:rowOff>39686</xdr:rowOff>
    </xdr:from>
    <xdr:to>
      <xdr:col>5</xdr:col>
      <xdr:colOff>13312</xdr:colOff>
      <xdr:row>66</xdr:row>
      <xdr:rowOff>5374</xdr:rowOff>
    </xdr:to>
    <xdr:sp macro="" textlink="">
      <xdr:nvSpPr>
        <xdr:cNvPr id="15"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10</xdr:col>
      <xdr:colOff>312738</xdr:colOff>
      <xdr:row>64</xdr:row>
      <xdr:rowOff>36513</xdr:rowOff>
    </xdr:from>
    <xdr:to>
      <xdr:col>10</xdr:col>
      <xdr:colOff>492738</xdr:colOff>
      <xdr:row>66</xdr:row>
      <xdr:rowOff>2201</xdr:rowOff>
    </xdr:to>
    <xdr:sp macro="" textlink="">
      <xdr:nvSpPr>
        <xdr:cNvPr id="16"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xdr:col>
      <xdr:colOff>161925</xdr:colOff>
      <xdr:row>67</xdr:row>
      <xdr:rowOff>134937</xdr:rowOff>
    </xdr:from>
    <xdr:to>
      <xdr:col>1</xdr:col>
      <xdr:colOff>341925</xdr:colOff>
      <xdr:row>68</xdr:row>
      <xdr:rowOff>172062</xdr:rowOff>
    </xdr:to>
    <xdr:sp macro="" textlink="">
      <xdr:nvSpPr>
        <xdr:cNvPr id="17"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250824</xdr:colOff>
      <xdr:row>67</xdr:row>
      <xdr:rowOff>134938</xdr:rowOff>
    </xdr:from>
    <xdr:to>
      <xdr:col>5</xdr:col>
      <xdr:colOff>2199</xdr:colOff>
      <xdr:row>68</xdr:row>
      <xdr:rowOff>172063</xdr:rowOff>
    </xdr:to>
    <xdr:sp macro="" textlink="">
      <xdr:nvSpPr>
        <xdr:cNvPr id="18"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8</xdr:col>
      <xdr:colOff>14288</xdr:colOff>
      <xdr:row>68</xdr:row>
      <xdr:rowOff>7937</xdr:rowOff>
    </xdr:from>
    <xdr:to>
      <xdr:col>8</xdr:col>
      <xdr:colOff>185737</xdr:colOff>
      <xdr:row>69</xdr:row>
      <xdr:rowOff>0</xdr:rowOff>
    </xdr:to>
    <xdr:sp macro="" textlink="">
      <xdr:nvSpPr>
        <xdr:cNvPr id="19"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11</xdr:col>
      <xdr:colOff>328611</xdr:colOff>
      <xdr:row>68</xdr:row>
      <xdr:rowOff>7937</xdr:rowOff>
    </xdr:from>
    <xdr:to>
      <xdr:col>12</xdr:col>
      <xdr:colOff>611</xdr:colOff>
      <xdr:row>69</xdr:row>
      <xdr:rowOff>9525</xdr:rowOff>
    </xdr:to>
    <xdr:sp macro="" textlink="">
      <xdr:nvSpPr>
        <xdr:cNvPr id="20"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1</xdr:col>
      <xdr:colOff>136525</xdr:colOff>
      <xdr:row>70</xdr:row>
      <xdr:rowOff>0</xdr:rowOff>
    </xdr:from>
    <xdr:to>
      <xdr:col>1</xdr:col>
      <xdr:colOff>316525</xdr:colOff>
      <xdr:row>71</xdr:row>
      <xdr:rowOff>8358</xdr:rowOff>
    </xdr:to>
    <xdr:sp macro="" textlink="">
      <xdr:nvSpPr>
        <xdr:cNvPr id="21" name="楕円 12">
          <a:extLst>
            <a:ext uri="{FF2B5EF4-FFF2-40B4-BE49-F238E27FC236}"/>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5</xdr:col>
      <xdr:colOff>215899</xdr:colOff>
      <xdr:row>69</xdr:row>
      <xdr:rowOff>159875</xdr:rowOff>
    </xdr:from>
    <xdr:to>
      <xdr:col>5</xdr:col>
      <xdr:colOff>395899</xdr:colOff>
      <xdr:row>70</xdr:row>
      <xdr:rowOff>169789</xdr:rowOff>
    </xdr:to>
    <xdr:sp macro="" textlink="">
      <xdr:nvSpPr>
        <xdr:cNvPr id="22"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11</xdr:col>
      <xdr:colOff>95250</xdr:colOff>
      <xdr:row>70</xdr:row>
      <xdr:rowOff>7938</xdr:rowOff>
    </xdr:from>
    <xdr:to>
      <xdr:col>11</xdr:col>
      <xdr:colOff>455250</xdr:colOff>
      <xdr:row>70</xdr:row>
      <xdr:rowOff>156173</xdr:rowOff>
    </xdr:to>
    <xdr:sp macro="" textlink="">
      <xdr:nvSpPr>
        <xdr:cNvPr id="23" name="楕円 14">
          <a:extLst>
            <a:ext uri="{FF2B5EF4-FFF2-40B4-BE49-F238E27FC236}"/>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123832</xdr:colOff>
      <xdr:row>64</xdr:row>
      <xdr:rowOff>38101</xdr:rowOff>
    </xdr:from>
    <xdr:to>
      <xdr:col>13</xdr:col>
      <xdr:colOff>303832</xdr:colOff>
      <xdr:row>66</xdr:row>
      <xdr:rowOff>3789</xdr:rowOff>
    </xdr:to>
    <xdr:sp macro="" textlink="">
      <xdr:nvSpPr>
        <xdr:cNvPr id="24"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13</xdr:col>
      <xdr:colOff>873124</xdr:colOff>
      <xdr:row>68</xdr:row>
      <xdr:rowOff>15874</xdr:rowOff>
    </xdr:from>
    <xdr:to>
      <xdr:col>14</xdr:col>
      <xdr:colOff>21249</xdr:colOff>
      <xdr:row>69</xdr:row>
      <xdr:rowOff>17462</xdr:rowOff>
    </xdr:to>
    <xdr:sp macro="" textlink="">
      <xdr:nvSpPr>
        <xdr:cNvPr id="25"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215900</xdr:colOff>
      <xdr:row>22</xdr:row>
      <xdr:rowOff>25400</xdr:rowOff>
    </xdr:from>
    <xdr:to>
      <xdr:col>7</xdr:col>
      <xdr:colOff>6350</xdr:colOff>
      <xdr:row>22</xdr:row>
      <xdr:rowOff>25400</xdr:rowOff>
    </xdr:to>
    <xdr:sp macro="" textlink="">
      <xdr:nvSpPr>
        <xdr:cNvPr id="169240" name="Line 6"/>
        <xdr:cNvSpPr>
          <a:spLocks noChangeShapeType="1"/>
        </xdr:cNvSpPr>
      </xdr:nvSpPr>
      <xdr:spPr bwMode="auto">
        <a:xfrm>
          <a:off x="4775200" y="8001000"/>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342900</xdr:colOff>
      <xdr:row>11</xdr:row>
      <xdr:rowOff>371475</xdr:rowOff>
    </xdr:to>
    <xdr:sp macro="" textlink="">
      <xdr:nvSpPr>
        <xdr:cNvPr id="169241" name="Line 7"/>
        <xdr:cNvSpPr>
          <a:spLocks noChangeShapeType="1"/>
        </xdr:cNvSpPr>
      </xdr:nvSpPr>
      <xdr:spPr bwMode="auto">
        <a:xfrm flipV="1">
          <a:off x="7239000" y="4133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32</xdr:row>
      <xdr:rowOff>19050</xdr:rowOff>
    </xdr:from>
    <xdr:to>
      <xdr:col>6</xdr:col>
      <xdr:colOff>333375</xdr:colOff>
      <xdr:row>32</xdr:row>
      <xdr:rowOff>19050</xdr:rowOff>
    </xdr:to>
    <xdr:sp macro="" textlink="">
      <xdr:nvSpPr>
        <xdr:cNvPr id="169242" name="Line 8"/>
        <xdr:cNvSpPr>
          <a:spLocks noChangeShapeType="1"/>
        </xdr:cNvSpPr>
      </xdr:nvSpPr>
      <xdr:spPr bwMode="auto">
        <a:xfrm>
          <a:off x="7267575" y="11782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190500</xdr:colOff>
      <xdr:row>32</xdr:row>
      <xdr:rowOff>9525</xdr:rowOff>
    </xdr:to>
    <xdr:sp macro="" textlink="">
      <xdr:nvSpPr>
        <xdr:cNvPr id="169243" name="Line 10"/>
        <xdr:cNvSpPr>
          <a:spLocks noChangeShapeType="1"/>
        </xdr:cNvSpPr>
      </xdr:nvSpPr>
      <xdr:spPr bwMode="auto">
        <a:xfrm>
          <a:off x="7239000" y="4133850"/>
          <a:ext cx="0" cy="763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19</xdr:row>
      <xdr:rowOff>19050</xdr:rowOff>
    </xdr:from>
    <xdr:to>
      <xdr:col>3</xdr:col>
      <xdr:colOff>1257300</xdr:colOff>
      <xdr:row>19</xdr:row>
      <xdr:rowOff>400050</xdr:rowOff>
    </xdr:to>
    <xdr:sp macro="" textlink="">
      <xdr:nvSpPr>
        <xdr:cNvPr id="22" name="Line 1"/>
        <xdr:cNvSpPr>
          <a:spLocks noChangeShapeType="1"/>
        </xdr:cNvSpPr>
      </xdr:nvSpPr>
      <xdr:spPr bwMode="auto">
        <a:xfrm>
          <a:off x="3797300" y="1180465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19</xdr:row>
      <xdr:rowOff>209550</xdr:rowOff>
    </xdr:from>
    <xdr:to>
      <xdr:col>4</xdr:col>
      <xdr:colOff>209550</xdr:colOff>
      <xdr:row>19</xdr:row>
      <xdr:rowOff>209550</xdr:rowOff>
    </xdr:to>
    <xdr:sp macro="" textlink="">
      <xdr:nvSpPr>
        <xdr:cNvPr id="23" name="Line 2"/>
        <xdr:cNvSpPr>
          <a:spLocks noChangeShapeType="1"/>
        </xdr:cNvSpPr>
      </xdr:nvSpPr>
      <xdr:spPr bwMode="auto">
        <a:xfrm>
          <a:off x="3797300" y="11995150"/>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209551</xdr:colOff>
      <xdr:row>19</xdr:row>
      <xdr:rowOff>19050</xdr:rowOff>
    </xdr:from>
    <xdr:to>
      <xdr:col>4</xdr:col>
      <xdr:colOff>215901</xdr:colOff>
      <xdr:row>22</xdr:row>
      <xdr:rowOff>25400</xdr:rowOff>
    </xdr:to>
    <xdr:sp macro="" textlink="">
      <xdr:nvSpPr>
        <xdr:cNvPr id="24" name="Line 3"/>
        <xdr:cNvSpPr>
          <a:spLocks noChangeShapeType="1"/>
        </xdr:cNvSpPr>
      </xdr:nvSpPr>
      <xdr:spPr bwMode="auto">
        <a:xfrm>
          <a:off x="4768851" y="6851650"/>
          <a:ext cx="6350" cy="11493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19</xdr:row>
      <xdr:rowOff>0</xdr:rowOff>
    </xdr:from>
    <xdr:to>
      <xdr:col>4</xdr:col>
      <xdr:colOff>361950</xdr:colOff>
      <xdr:row>19</xdr:row>
      <xdr:rowOff>0</xdr:rowOff>
    </xdr:to>
    <xdr:sp macro="" textlink="">
      <xdr:nvSpPr>
        <xdr:cNvPr id="25" name="Line 4"/>
        <xdr:cNvSpPr>
          <a:spLocks noChangeShapeType="1"/>
        </xdr:cNvSpPr>
      </xdr:nvSpPr>
      <xdr:spPr bwMode="auto">
        <a:xfrm>
          <a:off x="4787900" y="1178560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16" workbookViewId="0">
      <selection activeCell="D7" sqref="D7:P7"/>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row>
    <row r="2" spans="1:34" ht="19.5" thickBot="1">
      <c r="A2" s="1"/>
      <c r="B2" s="275" t="s">
        <v>523</v>
      </c>
      <c r="C2" s="273"/>
      <c r="D2" s="273"/>
      <c r="E2" s="273"/>
      <c r="F2" s="274"/>
      <c r="G2" s="274"/>
      <c r="H2" s="273"/>
      <c r="I2" s="273"/>
      <c r="J2" s="273"/>
      <c r="K2" s="273"/>
      <c r="L2" s="273"/>
      <c r="M2" s="274"/>
      <c r="N2" s="273"/>
      <c r="O2" s="273"/>
      <c r="P2" s="273"/>
      <c r="Q2" s="273"/>
      <c r="R2" s="311" t="s">
        <v>588</v>
      </c>
      <c r="S2" s="273"/>
      <c r="T2" s="273"/>
      <c r="U2" s="273"/>
      <c r="V2" s="273"/>
      <c r="W2" s="273"/>
      <c r="X2" s="273"/>
      <c r="Y2" s="273"/>
      <c r="Z2" s="273"/>
      <c r="AA2" s="273"/>
      <c r="AB2" s="273"/>
    </row>
    <row r="3" spans="1:34" ht="30" customHeight="1" thickTop="1" thickBot="1">
      <c r="A3" s="1"/>
      <c r="B3" s="304" t="s">
        <v>101</v>
      </c>
      <c r="C3" s="1415"/>
      <c r="D3" s="1416"/>
      <c r="E3" s="1416"/>
      <c r="F3" s="1416"/>
      <c r="G3" s="1416"/>
      <c r="H3" s="1416"/>
      <c r="I3" s="1416"/>
      <c r="J3" s="1416"/>
      <c r="K3" s="1416"/>
      <c r="L3" s="1416"/>
      <c r="M3" s="1416"/>
      <c r="N3" s="1416"/>
      <c r="O3" s="1416"/>
      <c r="P3" s="1417"/>
      <c r="Q3" s="273"/>
      <c r="R3" s="281" t="s">
        <v>126</v>
      </c>
      <c r="S3" s="273"/>
      <c r="T3" s="273"/>
      <c r="U3" s="273"/>
      <c r="V3" s="273"/>
      <c r="W3" s="273"/>
      <c r="X3" s="273"/>
      <c r="Y3" s="273"/>
      <c r="Z3" s="273"/>
      <c r="AA3" s="273"/>
      <c r="AB3" s="273"/>
    </row>
    <row r="4" spans="1:34" ht="30" customHeight="1" thickTop="1" thickBot="1">
      <c r="A4" s="1"/>
      <c r="B4" s="276" t="s">
        <v>482</v>
      </c>
      <c r="C4" s="270"/>
      <c r="D4" s="1016" t="s">
        <v>1477</v>
      </c>
      <c r="E4" s="1393"/>
      <c r="F4" s="1393"/>
      <c r="G4" s="1393" t="s">
        <v>1303</v>
      </c>
      <c r="H4" s="1393"/>
      <c r="I4" s="1393" t="s">
        <v>1304</v>
      </c>
      <c r="J4" s="1393"/>
      <c r="K4" s="1394"/>
      <c r="L4" s="1393"/>
      <c r="M4" s="1393"/>
      <c r="N4" s="1393"/>
      <c r="O4" s="1393" t="s">
        <v>483</v>
      </c>
      <c r="P4" s="1395"/>
      <c r="Q4" s="283"/>
      <c r="R4" s="283" t="s">
        <v>1508</v>
      </c>
      <c r="S4" s="283"/>
      <c r="T4" s="283"/>
      <c r="U4" s="283"/>
      <c r="V4" s="273"/>
      <c r="W4" s="273"/>
      <c r="X4" s="273"/>
      <c r="Y4" s="273"/>
      <c r="Z4" s="273"/>
      <c r="AA4" s="273"/>
      <c r="AB4" s="273"/>
    </row>
    <row r="5" spans="1:34" ht="30" customHeight="1" thickTop="1" thickBot="1">
      <c r="A5" s="1"/>
      <c r="B5" s="276" t="s">
        <v>496</v>
      </c>
      <c r="C5" s="271"/>
      <c r="D5" s="1401"/>
      <c r="E5" s="1402"/>
      <c r="F5" s="1402"/>
      <c r="G5" s="1402"/>
      <c r="H5" s="1402"/>
      <c r="I5" s="1402"/>
      <c r="J5" s="1402"/>
      <c r="K5" s="1402"/>
      <c r="L5" s="1402"/>
      <c r="M5" s="1402"/>
      <c r="N5" s="1402"/>
      <c r="O5" s="1402"/>
      <c r="P5" s="1403"/>
      <c r="Q5" s="283"/>
      <c r="R5" s="283"/>
      <c r="S5" s="283"/>
      <c r="T5" s="283"/>
      <c r="U5" s="283"/>
      <c r="V5" s="273"/>
      <c r="W5" s="273"/>
      <c r="X5" s="273"/>
      <c r="Y5" s="273"/>
      <c r="Z5" s="273"/>
      <c r="AA5" s="273"/>
      <c r="AB5" s="273"/>
    </row>
    <row r="6" spans="1:34" ht="30" customHeight="1" thickTop="1" thickBot="1">
      <c r="A6" s="1"/>
      <c r="B6" s="276" t="s">
        <v>497</v>
      </c>
      <c r="C6" s="271"/>
      <c r="D6" s="1401"/>
      <c r="E6" s="1402"/>
      <c r="F6" s="1402"/>
      <c r="G6" s="1402"/>
      <c r="H6" s="1402"/>
      <c r="I6" s="1402"/>
      <c r="J6" s="1402"/>
      <c r="K6" s="1402"/>
      <c r="L6" s="1402"/>
      <c r="M6" s="1402"/>
      <c r="N6" s="1402"/>
      <c r="O6" s="1402"/>
      <c r="P6" s="1403"/>
      <c r="Q6" s="283"/>
      <c r="R6" s="283"/>
      <c r="S6" s="283"/>
      <c r="T6" s="283"/>
      <c r="U6" s="283"/>
      <c r="V6" s="273"/>
      <c r="W6" s="273"/>
      <c r="X6" s="273"/>
      <c r="Y6" s="273"/>
      <c r="Z6" s="273"/>
      <c r="AA6" s="273"/>
      <c r="AB6" s="273"/>
      <c r="AE6" s="201"/>
      <c r="AF6" s="201" t="s">
        <v>617</v>
      </c>
      <c r="AG6" s="201">
        <v>1</v>
      </c>
      <c r="AH6" s="201"/>
    </row>
    <row r="7" spans="1:34" ht="30" customHeight="1" thickTop="1" thickBot="1">
      <c r="A7" s="1"/>
      <c r="B7" s="276" t="s">
        <v>498</v>
      </c>
      <c r="C7" s="271"/>
      <c r="D7" s="1401"/>
      <c r="E7" s="1402"/>
      <c r="F7" s="1402"/>
      <c r="G7" s="1402"/>
      <c r="H7" s="1402"/>
      <c r="I7" s="1402"/>
      <c r="J7" s="1402"/>
      <c r="K7" s="1402"/>
      <c r="L7" s="1402"/>
      <c r="M7" s="1402"/>
      <c r="N7" s="1402"/>
      <c r="O7" s="1402"/>
      <c r="P7" s="1403"/>
      <c r="Q7" s="283"/>
      <c r="R7" s="283"/>
      <c r="S7" s="1448"/>
      <c r="T7" s="1448"/>
      <c r="U7" s="1448"/>
      <c r="V7" s="273"/>
      <c r="W7" s="273"/>
      <c r="X7" s="273"/>
      <c r="Y7" s="273"/>
      <c r="Z7" s="273"/>
      <c r="AA7" s="273"/>
      <c r="AB7" s="273"/>
      <c r="AE7" s="201"/>
      <c r="AF7" s="201" t="s">
        <v>618</v>
      </c>
      <c r="AG7" s="201">
        <v>2</v>
      </c>
      <c r="AH7" s="201"/>
    </row>
    <row r="8" spans="1:34" ht="30" customHeight="1" thickTop="1" thickBot="1">
      <c r="A8" s="1"/>
      <c r="B8" s="277" t="s">
        <v>649</v>
      </c>
      <c r="C8" s="272"/>
      <c r="D8" s="1401"/>
      <c r="E8" s="1436"/>
      <c r="F8" s="1436"/>
      <c r="G8" s="1436"/>
      <c r="H8" s="1436"/>
      <c r="I8" s="1436"/>
      <c r="J8" s="1436"/>
      <c r="K8" s="1436"/>
      <c r="L8" s="1436"/>
      <c r="M8" s="1436"/>
      <c r="N8" s="1436"/>
      <c r="O8" s="1436"/>
      <c r="P8" s="1437"/>
      <c r="Q8" s="283"/>
      <c r="R8" s="283"/>
      <c r="S8" s="1448"/>
      <c r="T8" s="1448"/>
      <c r="U8" s="1448"/>
      <c r="V8" s="273"/>
      <c r="W8" s="273"/>
      <c r="X8" s="273"/>
      <c r="Y8" s="273"/>
      <c r="Z8" s="273"/>
      <c r="AA8" s="273"/>
      <c r="AB8" s="273"/>
      <c r="AE8" s="201"/>
      <c r="AF8" s="201" t="s">
        <v>619</v>
      </c>
      <c r="AG8" s="201">
        <v>3</v>
      </c>
      <c r="AH8" s="201"/>
    </row>
    <row r="9" spans="1:34" ht="30" customHeight="1" thickTop="1" thickBot="1">
      <c r="A9" s="1"/>
      <c r="B9" s="277" t="s">
        <v>522</v>
      </c>
      <c r="C9" s="272"/>
      <c r="D9" s="1449"/>
      <c r="E9" s="1450"/>
      <c r="F9" s="1450"/>
      <c r="G9" s="1450"/>
      <c r="H9" s="1450"/>
      <c r="I9" s="1450"/>
      <c r="J9" s="1450"/>
      <c r="K9" s="1450"/>
      <c r="L9" s="1450"/>
      <c r="M9" s="1450"/>
      <c r="N9" s="1450"/>
      <c r="O9" s="1450"/>
      <c r="P9" s="1451"/>
      <c r="Q9" s="283"/>
      <c r="R9" s="283"/>
      <c r="S9" s="1448"/>
      <c r="T9" s="1448"/>
      <c r="U9" s="1448"/>
      <c r="V9" s="273"/>
      <c r="W9" s="273"/>
      <c r="X9" s="273"/>
      <c r="Y9" s="273"/>
      <c r="Z9" s="273"/>
      <c r="AA9" s="273"/>
      <c r="AB9" s="273"/>
      <c r="AE9" s="201"/>
      <c r="AF9" s="201" t="s">
        <v>620</v>
      </c>
      <c r="AG9" s="201">
        <v>4</v>
      </c>
      <c r="AH9" s="201"/>
    </row>
    <row r="10" spans="1:34" ht="30" customHeight="1" thickTop="1" thickBot="1">
      <c r="A10" s="1"/>
      <c r="B10" s="277" t="s">
        <v>586</v>
      </c>
      <c r="C10" s="272"/>
      <c r="D10" s="303" t="e">
        <f>VLOOKUP(E10,AF6:AG15,2,)</f>
        <v>#N/A</v>
      </c>
      <c r="E10" s="1413"/>
      <c r="F10" s="1413"/>
      <c r="G10" s="1413"/>
      <c r="H10" s="1413"/>
      <c r="I10" s="1413"/>
      <c r="J10" s="1414"/>
      <c r="K10" s="1452"/>
      <c r="L10" s="1453"/>
      <c r="M10" s="1453"/>
      <c r="N10" s="1453"/>
      <c r="O10" s="1453"/>
      <c r="P10" s="1454"/>
      <c r="Q10" s="282"/>
      <c r="R10" s="283" t="s">
        <v>672</v>
      </c>
      <c r="S10" s="284"/>
      <c r="T10" s="284"/>
      <c r="U10" s="284"/>
      <c r="V10" s="273"/>
      <c r="W10" s="273"/>
      <c r="X10" s="273"/>
      <c r="Y10" s="273"/>
      <c r="Z10" s="273"/>
      <c r="AA10" s="273"/>
      <c r="AB10" s="273"/>
      <c r="AE10" s="201"/>
      <c r="AF10" s="201" t="s">
        <v>650</v>
      </c>
      <c r="AG10" s="201">
        <v>5</v>
      </c>
      <c r="AH10" s="201"/>
    </row>
    <row r="11" spans="1:34" ht="30" customHeight="1" thickTop="1" thickBot="1">
      <c r="A11" s="1"/>
      <c r="B11" s="277" t="s">
        <v>582</v>
      </c>
      <c r="C11" s="272"/>
      <c r="D11" s="1431"/>
      <c r="E11" s="1432"/>
      <c r="F11" s="1432"/>
      <c r="G11" s="1432"/>
      <c r="H11" s="1432"/>
      <c r="I11" s="1432"/>
      <c r="J11" s="1433"/>
      <c r="K11" s="291"/>
      <c r="L11" s="291"/>
      <c r="M11" s="291"/>
      <c r="N11" s="291"/>
      <c r="O11" s="291"/>
      <c r="P11" s="292"/>
      <c r="Q11" s="282"/>
      <c r="R11" s="283" t="s">
        <v>673</v>
      </c>
      <c r="S11" s="284"/>
      <c r="T11" s="284"/>
      <c r="U11" s="284"/>
      <c r="V11" s="273"/>
      <c r="W11" s="273"/>
      <c r="X11" s="273"/>
      <c r="Y11" s="273"/>
      <c r="Z11" s="273"/>
      <c r="AA11" s="273"/>
      <c r="AB11" s="273"/>
      <c r="AE11" s="201"/>
      <c r="AF11" s="201" t="s">
        <v>622</v>
      </c>
      <c r="AG11" s="201">
        <v>6</v>
      </c>
      <c r="AH11" s="201"/>
    </row>
    <row r="12" spans="1:34" ht="30" customHeight="1" thickTop="1" thickBot="1">
      <c r="A12" s="1"/>
      <c r="B12" s="277" t="s">
        <v>506</v>
      </c>
      <c r="C12" s="272"/>
      <c r="D12" s="1428"/>
      <c r="E12" s="1429"/>
      <c r="F12" s="1429"/>
      <c r="G12" s="1429"/>
      <c r="H12" s="1429"/>
      <c r="I12" s="1429"/>
      <c r="J12" s="1430"/>
      <c r="K12" s="293"/>
      <c r="L12" s="293"/>
      <c r="M12" s="293"/>
      <c r="N12" s="293"/>
      <c r="O12" s="293"/>
      <c r="P12" s="294"/>
      <c r="Q12" s="282"/>
      <c r="R12" s="283" t="s">
        <v>673</v>
      </c>
      <c r="S12" s="283"/>
      <c r="T12" s="283"/>
      <c r="U12" s="283"/>
      <c r="V12" s="273"/>
      <c r="W12" s="273"/>
      <c r="X12" s="273"/>
      <c r="Y12" s="273"/>
      <c r="Z12" s="273"/>
      <c r="AA12" s="273"/>
      <c r="AB12" s="273"/>
      <c r="AE12" s="201"/>
      <c r="AF12" s="201" t="s">
        <v>623</v>
      </c>
      <c r="AG12" s="201">
        <v>7</v>
      </c>
      <c r="AH12" s="201"/>
    </row>
    <row r="13" spans="1:34" ht="30" customHeight="1" thickTop="1" thickBot="1">
      <c r="A13" s="1"/>
      <c r="B13" s="277" t="s">
        <v>585</v>
      </c>
      <c r="C13" s="272"/>
      <c r="D13" s="1462"/>
      <c r="E13" s="1463"/>
      <c r="F13" s="1463"/>
      <c r="G13" s="1463"/>
      <c r="H13" s="1463"/>
      <c r="I13" s="1463"/>
      <c r="J13" s="1463"/>
      <c r="K13" s="1464"/>
      <c r="L13" s="295" t="s">
        <v>590</v>
      </c>
      <c r="M13" s="296"/>
      <c r="N13" s="296"/>
      <c r="O13" s="296"/>
      <c r="P13" s="297"/>
      <c r="Q13" s="282"/>
      <c r="R13" s="283" t="s">
        <v>678</v>
      </c>
      <c r="S13" s="283"/>
      <c r="T13" s="283"/>
      <c r="U13" s="283"/>
      <c r="V13" s="273"/>
      <c r="W13" s="1460" t="e">
        <f>'4建退共'!H44</f>
        <v>#N/A</v>
      </c>
      <c r="X13" s="1461"/>
      <c r="Y13" s="273" t="s">
        <v>218</v>
      </c>
      <c r="Z13" s="281" t="s">
        <v>631</v>
      </c>
      <c r="AA13" s="302" t="e">
        <f>'4建退共'!K46</f>
        <v>#N/A</v>
      </c>
      <c r="AB13" s="281" t="s">
        <v>218</v>
      </c>
      <c r="AE13" s="201"/>
      <c r="AF13" s="201" t="s">
        <v>651</v>
      </c>
      <c r="AG13" s="201">
        <v>8</v>
      </c>
      <c r="AH13" s="201"/>
    </row>
    <row r="14" spans="1:34" ht="30" customHeight="1" thickTop="1" thickBot="1">
      <c r="A14" s="1"/>
      <c r="B14" s="277" t="s">
        <v>634</v>
      </c>
      <c r="C14" s="272"/>
      <c r="D14" s="1462"/>
      <c r="E14" s="1465"/>
      <c r="F14" s="1465"/>
      <c r="G14" s="1465"/>
      <c r="H14" s="1465"/>
      <c r="I14" s="1465"/>
      <c r="J14" s="1465"/>
      <c r="K14" s="1466"/>
      <c r="L14" s="295" t="s">
        <v>590</v>
      </c>
      <c r="M14" s="298"/>
      <c r="N14" s="298"/>
      <c r="O14" s="298"/>
      <c r="P14" s="299"/>
      <c r="Q14" s="282"/>
      <c r="R14" s="283" t="s">
        <v>679</v>
      </c>
      <c r="S14" s="283"/>
      <c r="T14" s="283"/>
      <c r="U14" s="283"/>
      <c r="V14" s="273"/>
      <c r="W14" s="1460" t="e">
        <f>'4建退共'!H50</f>
        <v>#N/A</v>
      </c>
      <c r="X14" s="1461"/>
      <c r="Y14" s="273" t="s">
        <v>218</v>
      </c>
      <c r="Z14" s="281" t="s">
        <v>631</v>
      </c>
      <c r="AA14" s="302" t="e">
        <f>'4建退共'!K52</f>
        <v>#N/A</v>
      </c>
      <c r="AB14" s="281" t="s">
        <v>218</v>
      </c>
      <c r="AE14" s="201"/>
      <c r="AF14" s="201" t="s">
        <v>652</v>
      </c>
      <c r="AG14" s="201">
        <v>9</v>
      </c>
      <c r="AH14" s="201"/>
    </row>
    <row r="15" spans="1:34" ht="30" customHeight="1" thickTop="1" thickBot="1">
      <c r="A15" s="1"/>
      <c r="B15" s="277" t="s">
        <v>635</v>
      </c>
      <c r="C15" s="272"/>
      <c r="D15" s="1462"/>
      <c r="E15" s="1465"/>
      <c r="F15" s="1465"/>
      <c r="G15" s="1465"/>
      <c r="H15" s="1465"/>
      <c r="I15" s="1465"/>
      <c r="J15" s="1465"/>
      <c r="K15" s="1466"/>
      <c r="L15" s="295" t="s">
        <v>590</v>
      </c>
      <c r="M15" s="298"/>
      <c r="N15" s="298"/>
      <c r="O15" s="300"/>
      <c r="P15" s="301"/>
      <c r="Q15" s="282"/>
      <c r="R15" s="283" t="s">
        <v>678</v>
      </c>
      <c r="S15" s="283"/>
      <c r="T15" s="283"/>
      <c r="U15" s="283"/>
      <c r="V15" s="273"/>
      <c r="W15" s="1460" t="e">
        <f>'4建退共'!H56</f>
        <v>#N/A</v>
      </c>
      <c r="X15" s="1461"/>
      <c r="Y15" s="273" t="s">
        <v>218</v>
      </c>
      <c r="Z15" s="281" t="s">
        <v>631</v>
      </c>
      <c r="AA15" s="302" t="e">
        <f>'4建退共'!K58</f>
        <v>#N/A</v>
      </c>
      <c r="AB15" s="281" t="s">
        <v>218</v>
      </c>
      <c r="AE15" s="201"/>
      <c r="AF15" s="201" t="s">
        <v>653</v>
      </c>
      <c r="AG15" s="201">
        <v>10</v>
      </c>
      <c r="AH15" s="201"/>
    </row>
    <row r="16" spans="1:34" ht="15" customHeight="1" thickTop="1" thickBot="1">
      <c r="A16" s="1"/>
      <c r="B16" s="1404" t="s">
        <v>663</v>
      </c>
      <c r="C16" s="272"/>
      <c r="D16" s="1434">
        <f>D12</f>
        <v>0</v>
      </c>
      <c r="E16" s="1435"/>
      <c r="F16" s="1435"/>
      <c r="G16" s="1435"/>
      <c r="H16" s="1435"/>
      <c r="I16" s="1435"/>
      <c r="J16" s="1435"/>
      <c r="K16" s="1424" t="s">
        <v>504</v>
      </c>
      <c r="L16" s="1425"/>
      <c r="M16" s="1421">
        <f>D17+1-D16</f>
        <v>1</v>
      </c>
      <c r="N16" s="1422"/>
      <c r="O16" s="1409" t="s">
        <v>489</v>
      </c>
      <c r="P16" s="1410"/>
      <c r="Q16" s="285"/>
      <c r="R16" s="283" t="s">
        <v>673</v>
      </c>
      <c r="S16" s="274"/>
      <c r="T16" s="274"/>
      <c r="U16" s="286"/>
      <c r="V16" s="287"/>
      <c r="W16" s="287"/>
      <c r="X16" s="273"/>
      <c r="Y16" s="273"/>
      <c r="Z16" s="273"/>
      <c r="AA16" s="273"/>
      <c r="AB16" s="273"/>
    </row>
    <row r="17" spans="1:28" ht="15.75" customHeight="1" thickTop="1" thickBot="1">
      <c r="A17" s="1"/>
      <c r="B17" s="1405"/>
      <c r="C17" s="279"/>
      <c r="D17" s="1455"/>
      <c r="E17" s="1458"/>
      <c r="F17" s="1458"/>
      <c r="G17" s="1458"/>
      <c r="H17" s="1458"/>
      <c r="I17" s="1458"/>
      <c r="J17" s="1459"/>
      <c r="K17" s="1426" t="s">
        <v>505</v>
      </c>
      <c r="L17" s="1427"/>
      <c r="M17" s="1423"/>
      <c r="N17" s="1423"/>
      <c r="O17" s="1411"/>
      <c r="P17" s="1412"/>
      <c r="Q17" s="285"/>
      <c r="R17" s="283" t="s">
        <v>673</v>
      </c>
      <c r="S17" s="274"/>
      <c r="T17" s="274"/>
      <c r="U17" s="274"/>
      <c r="V17" s="273"/>
      <c r="W17" s="273"/>
      <c r="X17" s="273"/>
      <c r="Y17" s="273"/>
      <c r="Z17" s="273"/>
      <c r="AA17" s="273"/>
      <c r="AB17" s="273"/>
    </row>
    <row r="18" spans="1:28" ht="15.75" customHeight="1" thickTop="1" thickBot="1">
      <c r="A18" s="1"/>
      <c r="B18" s="1404" t="s">
        <v>661</v>
      </c>
      <c r="C18" s="272"/>
      <c r="D18" s="1434">
        <f>D12</f>
        <v>0</v>
      </c>
      <c r="E18" s="1435"/>
      <c r="F18" s="1435"/>
      <c r="G18" s="1435"/>
      <c r="H18" s="1435"/>
      <c r="I18" s="1435"/>
      <c r="J18" s="1435"/>
      <c r="K18" s="1438" t="s">
        <v>504</v>
      </c>
      <c r="L18" s="1425"/>
      <c r="M18" s="1421">
        <f>D19+1-D18</f>
        <v>1</v>
      </c>
      <c r="N18" s="1422"/>
      <c r="O18" s="1409" t="s">
        <v>489</v>
      </c>
      <c r="P18" s="1410"/>
      <c r="Q18" s="274"/>
      <c r="R18" s="288" t="s">
        <v>589</v>
      </c>
      <c r="S18" s="289"/>
      <c r="T18" s="289"/>
      <c r="U18" s="289"/>
      <c r="V18" s="290"/>
      <c r="W18" s="290"/>
      <c r="X18" s="273"/>
      <c r="Y18" s="273"/>
      <c r="Z18" s="273"/>
      <c r="AA18" s="273"/>
      <c r="AB18" s="273"/>
    </row>
    <row r="19" spans="1:28" ht="15.75" customHeight="1" thickTop="1" thickBot="1">
      <c r="A19" s="1"/>
      <c r="B19" s="1405"/>
      <c r="C19" s="279"/>
      <c r="D19" s="1455"/>
      <c r="E19" s="1456"/>
      <c r="F19" s="1456"/>
      <c r="G19" s="1456"/>
      <c r="H19" s="1456"/>
      <c r="I19" s="1456"/>
      <c r="J19" s="1457"/>
      <c r="K19" s="1426" t="s">
        <v>505</v>
      </c>
      <c r="L19" s="1427"/>
      <c r="M19" s="1423"/>
      <c r="N19" s="1423"/>
      <c r="O19" s="1411"/>
      <c r="P19" s="1412"/>
      <c r="Q19" s="274"/>
      <c r="R19" s="288" t="s">
        <v>587</v>
      </c>
      <c r="S19" s="289"/>
      <c r="T19" s="289"/>
      <c r="U19" s="289"/>
      <c r="V19" s="290"/>
      <c r="W19" s="290"/>
      <c r="X19" s="273"/>
      <c r="Y19" s="273"/>
      <c r="Z19" s="273"/>
      <c r="AA19" s="273"/>
      <c r="AB19" s="273"/>
    </row>
    <row r="20" spans="1:28" ht="15.75" customHeight="1" thickTop="1" thickBot="1">
      <c r="A20" s="1"/>
      <c r="B20" s="1404" t="s">
        <v>662</v>
      </c>
      <c r="C20" s="280"/>
      <c r="D20" s="1434">
        <f>D12</f>
        <v>0</v>
      </c>
      <c r="E20" s="1444"/>
      <c r="F20" s="1444"/>
      <c r="G20" s="1444"/>
      <c r="H20" s="1444"/>
      <c r="I20" s="1444"/>
      <c r="J20" s="1444"/>
      <c r="K20" s="1438" t="s">
        <v>504</v>
      </c>
      <c r="L20" s="1425"/>
      <c r="M20" s="1421">
        <f>D21+1-D20</f>
        <v>1</v>
      </c>
      <c r="N20" s="1422"/>
      <c r="O20" s="1409" t="s">
        <v>489</v>
      </c>
      <c r="P20" s="1410"/>
      <c r="Q20" s="274"/>
      <c r="R20" s="288"/>
      <c r="S20" s="289"/>
      <c r="T20" s="289"/>
      <c r="U20" s="289"/>
      <c r="V20" s="290"/>
      <c r="W20" s="290"/>
      <c r="X20" s="273"/>
      <c r="Y20" s="273"/>
      <c r="Z20" s="273"/>
      <c r="AA20" s="273"/>
      <c r="AB20" s="273"/>
    </row>
    <row r="21" spans="1:28" ht="15.75" customHeight="1" thickTop="1" thickBot="1">
      <c r="A21" s="1"/>
      <c r="B21" s="1405"/>
      <c r="C21" s="279"/>
      <c r="D21" s="1445"/>
      <c r="E21" s="1446"/>
      <c r="F21" s="1446"/>
      <c r="G21" s="1446"/>
      <c r="H21" s="1446"/>
      <c r="I21" s="1446"/>
      <c r="J21" s="1447"/>
      <c r="K21" s="1442" t="s">
        <v>505</v>
      </c>
      <c r="L21" s="1443"/>
      <c r="M21" s="1439"/>
      <c r="N21" s="1439"/>
      <c r="O21" s="1440"/>
      <c r="P21" s="1441"/>
      <c r="Q21" s="274"/>
      <c r="R21" s="288"/>
      <c r="S21" s="289"/>
      <c r="T21" s="289"/>
      <c r="U21" s="289"/>
      <c r="V21" s="290"/>
      <c r="W21" s="290"/>
      <c r="X21" s="273"/>
      <c r="Y21" s="273"/>
      <c r="Z21" s="273"/>
      <c r="AA21" s="273"/>
      <c r="AB21" s="273"/>
    </row>
    <row r="22" spans="1:28" ht="30" customHeight="1" thickTop="1" thickBot="1">
      <c r="A22" s="1"/>
      <c r="B22" s="278" t="s">
        <v>98</v>
      </c>
      <c r="C22" s="279"/>
      <c r="D22" s="1418"/>
      <c r="E22" s="1419"/>
      <c r="F22" s="1419"/>
      <c r="G22" s="1419"/>
      <c r="H22" s="1419"/>
      <c r="I22" s="1419"/>
      <c r="J22" s="1419"/>
      <c r="K22" s="1419"/>
      <c r="L22" s="1419"/>
      <c r="M22" s="1419"/>
      <c r="N22" s="1419"/>
      <c r="O22" s="1419"/>
      <c r="P22" s="1420"/>
      <c r="Q22" s="274"/>
      <c r="R22" s="274"/>
      <c r="S22" s="274"/>
      <c r="T22" s="274"/>
      <c r="U22" s="274"/>
      <c r="V22" s="273"/>
      <c r="W22" s="273"/>
      <c r="X22" s="273"/>
      <c r="Y22" s="273"/>
      <c r="Z22" s="273"/>
      <c r="AA22" s="273"/>
      <c r="AB22" s="273"/>
    </row>
    <row r="23" spans="1:28" ht="30" customHeight="1" thickTop="1" thickBot="1">
      <c r="A23" s="1"/>
      <c r="B23" s="278" t="s">
        <v>99</v>
      </c>
      <c r="C23" s="279"/>
      <c r="D23" s="1406"/>
      <c r="E23" s="1407"/>
      <c r="F23" s="1407"/>
      <c r="G23" s="1407"/>
      <c r="H23" s="1407"/>
      <c r="I23" s="1407"/>
      <c r="J23" s="1407"/>
      <c r="K23" s="1407"/>
      <c r="L23" s="1407"/>
      <c r="M23" s="1407"/>
      <c r="N23" s="1407"/>
      <c r="O23" s="1407"/>
      <c r="P23" s="1408"/>
      <c r="Q23" s="274"/>
      <c r="R23" s="274"/>
      <c r="S23" s="274"/>
      <c r="T23" s="274"/>
      <c r="U23" s="274"/>
      <c r="V23" s="273"/>
      <c r="W23" s="273"/>
      <c r="X23" s="273"/>
      <c r="Y23" s="273"/>
      <c r="Z23" s="273"/>
      <c r="AA23" s="273"/>
      <c r="AB23" s="273"/>
    </row>
    <row r="24" spans="1:28" ht="30" customHeight="1" thickTop="1" thickBot="1">
      <c r="A24" s="1"/>
      <c r="B24" s="278" t="s">
        <v>100</v>
      </c>
      <c r="C24" s="279"/>
      <c r="D24" s="1406"/>
      <c r="E24" s="1407"/>
      <c r="F24" s="1407"/>
      <c r="G24" s="1407"/>
      <c r="H24" s="1407"/>
      <c r="I24" s="1407"/>
      <c r="J24" s="1407"/>
      <c r="K24" s="1407"/>
      <c r="L24" s="1407"/>
      <c r="M24" s="1407"/>
      <c r="N24" s="1407"/>
      <c r="O24" s="1407"/>
      <c r="P24" s="1408"/>
      <c r="Q24" s="274"/>
      <c r="R24" s="274"/>
      <c r="S24" s="274"/>
      <c r="T24" s="274"/>
      <c r="U24" s="274"/>
      <c r="V24" s="273"/>
      <c r="W24" s="273"/>
      <c r="X24" s="273"/>
      <c r="Y24" s="273"/>
      <c r="Z24" s="273"/>
      <c r="AA24" s="273"/>
      <c r="AB24" s="273"/>
    </row>
    <row r="25" spans="1:28" ht="30" customHeight="1" thickTop="1" thickBot="1">
      <c r="A25" s="1"/>
      <c r="B25" s="276" t="s">
        <v>507</v>
      </c>
      <c r="C25" s="271"/>
      <c r="D25" s="1398"/>
      <c r="E25" s="1399"/>
      <c r="F25" s="1399"/>
      <c r="G25" s="1399"/>
      <c r="H25" s="1399"/>
      <c r="I25" s="1399"/>
      <c r="J25" s="1399"/>
      <c r="K25" s="1399"/>
      <c r="L25" s="1399"/>
      <c r="M25" s="1399"/>
      <c r="N25" s="1399"/>
      <c r="O25" s="1399"/>
      <c r="P25" s="1400"/>
      <c r="Q25" s="273"/>
      <c r="R25" s="273"/>
      <c r="S25" s="273"/>
      <c r="T25" s="273"/>
      <c r="U25" s="273"/>
      <c r="V25" s="273"/>
      <c r="W25" s="273"/>
      <c r="X25" s="273"/>
      <c r="Y25" s="273"/>
      <c r="Z25" s="273"/>
      <c r="AA25" s="273"/>
      <c r="AB25" s="273"/>
    </row>
    <row r="26" spans="1:28" ht="30" customHeight="1" thickTop="1" thickBot="1">
      <c r="A26" s="1"/>
      <c r="B26" s="276" t="s">
        <v>508</v>
      </c>
      <c r="C26" s="271"/>
      <c r="D26" s="1398"/>
      <c r="E26" s="1399"/>
      <c r="F26" s="1399"/>
      <c r="G26" s="1399"/>
      <c r="H26" s="1399"/>
      <c r="I26" s="1399"/>
      <c r="J26" s="1399"/>
      <c r="K26" s="1399"/>
      <c r="L26" s="1399"/>
      <c r="M26" s="1399"/>
      <c r="N26" s="1399"/>
      <c r="O26" s="1399"/>
      <c r="P26" s="1400"/>
      <c r="Q26" s="273"/>
      <c r="R26" s="273"/>
      <c r="S26" s="273"/>
      <c r="T26" s="273"/>
      <c r="U26" s="273"/>
      <c r="V26" s="273"/>
      <c r="W26" s="273"/>
      <c r="X26" s="273"/>
      <c r="Y26" s="273"/>
      <c r="Z26" s="273"/>
      <c r="AA26" s="273"/>
      <c r="AB26" s="273"/>
    </row>
    <row r="27" spans="1:28" ht="29.25" customHeight="1" thickTop="1" thickBot="1">
      <c r="A27" s="1"/>
      <c r="B27" s="276" t="s">
        <v>643</v>
      </c>
      <c r="C27" s="271"/>
      <c r="D27" s="1398"/>
      <c r="E27" s="1399"/>
      <c r="F27" s="1399"/>
      <c r="G27" s="1399"/>
      <c r="H27" s="1399"/>
      <c r="I27" s="1399"/>
      <c r="J27" s="1399"/>
      <c r="K27" s="1399"/>
      <c r="L27" s="1399"/>
      <c r="M27" s="1399"/>
      <c r="N27" s="1399"/>
      <c r="O27" s="1399"/>
      <c r="P27" s="1400"/>
      <c r="Q27" s="273"/>
      <c r="R27" s="273"/>
      <c r="S27" s="273"/>
      <c r="T27" s="273"/>
      <c r="U27" s="273"/>
      <c r="V27" s="273"/>
      <c r="W27" s="273"/>
      <c r="X27" s="273"/>
      <c r="Y27" s="273"/>
      <c r="Z27" s="273"/>
      <c r="AA27" s="273"/>
      <c r="AB27" s="273"/>
    </row>
    <row r="28" spans="1:28" ht="47.25" customHeight="1" thickTop="1">
      <c r="A28" s="1"/>
      <c r="B28" s="1396" t="s">
        <v>125</v>
      </c>
      <c r="C28" s="1396"/>
      <c r="D28" s="1397"/>
      <c r="E28" s="1397"/>
      <c r="F28" s="1397"/>
      <c r="G28" s="1397"/>
      <c r="H28" s="1397"/>
      <c r="I28" s="1397"/>
      <c r="J28" s="1397"/>
      <c r="K28" s="1397"/>
      <c r="L28" s="1397"/>
      <c r="M28" s="1397"/>
      <c r="N28" s="1397"/>
      <c r="O28" s="1397"/>
      <c r="P28" s="1397"/>
      <c r="Q28" s="273"/>
      <c r="R28" s="273"/>
      <c r="S28" s="273"/>
      <c r="T28" s="273"/>
      <c r="U28" s="273"/>
      <c r="V28" s="273"/>
      <c r="W28" s="273"/>
      <c r="X28" s="273"/>
      <c r="Y28" s="273"/>
      <c r="Z28" s="273"/>
      <c r="AA28" s="273"/>
      <c r="AB28" s="273"/>
    </row>
    <row r="29" spans="1:28">
      <c r="A29" s="1"/>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row>
    <row r="30" spans="1:28">
      <c r="A30" s="1"/>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row>
    <row r="31" spans="1:28">
      <c r="A31" s="1"/>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row>
    <row r="32" spans="1:28">
      <c r="A32" s="1"/>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row>
    <row r="33" spans="1:28">
      <c r="A33" s="1"/>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row>
    <row r="34" spans="1:28">
      <c r="A34" s="1"/>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row>
    <row r="35" spans="1:28">
      <c r="A35" s="1"/>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row>
    <row r="36" spans="1:28">
      <c r="A36" s="1"/>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row>
    <row r="37" spans="1:28">
      <c r="A37" s="1"/>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row>
    <row r="38" spans="1:28">
      <c r="A38" s="1"/>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row>
    <row r="39" spans="1:28">
      <c r="A39" s="1"/>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row>
    <row r="40" spans="1:28">
      <c r="A40" s="1"/>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row>
    <row r="41" spans="1:28">
      <c r="A41" s="1"/>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row>
    <row r="42" spans="1:28">
      <c r="A42" s="1"/>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row>
    <row r="43" spans="1:28">
      <c r="A43" s="1"/>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row>
    <row r="44" spans="1:28">
      <c r="A44" s="1"/>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row>
    <row r="45" spans="1:28">
      <c r="A45" s="1"/>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row>
    <row r="46" spans="1:28">
      <c r="A46" s="1"/>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row>
    <row r="47" spans="1:28">
      <c r="A47" s="1"/>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row>
  </sheetData>
  <mergeCells count="50">
    <mergeCell ref="W13:X13"/>
    <mergeCell ref="W14:X14"/>
    <mergeCell ref="W15:X15"/>
    <mergeCell ref="D13:K13"/>
    <mergeCell ref="D14:K14"/>
    <mergeCell ref="D15:K15"/>
    <mergeCell ref="S7:U9"/>
    <mergeCell ref="D7:P7"/>
    <mergeCell ref="D9:P9"/>
    <mergeCell ref="K10:P10"/>
    <mergeCell ref="B18:B19"/>
    <mergeCell ref="D18:J18"/>
    <mergeCell ref="K18:L18"/>
    <mergeCell ref="M18:N19"/>
    <mergeCell ref="O18:P19"/>
    <mergeCell ref="D19:J19"/>
    <mergeCell ref="K19:L19"/>
    <mergeCell ref="D17:J17"/>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zoomScale="85" zoomScaleNormal="85" zoomScaleSheetLayoutView="90" zoomScalePageLayoutView="85" workbookViewId="0">
      <selection sqref="A1:A3"/>
    </sheetView>
  </sheetViews>
  <sheetFormatPr defaultRowHeight="17.25"/>
  <cols>
    <col min="1" max="1" width="10.625" style="348" bestFit="1" customWidth="1"/>
    <col min="2" max="32" width="5" style="364" customWidth="1"/>
    <col min="33" max="35" width="5" style="365" customWidth="1"/>
    <col min="36" max="36" width="9" style="365" customWidth="1"/>
    <col min="37" max="37" width="9" style="364" customWidth="1"/>
    <col min="38" max="38" width="9.125" style="364" customWidth="1"/>
    <col min="39" max="16384" width="9" style="365"/>
  </cols>
  <sheetData>
    <row r="1" spans="1:42" s="364" customFormat="1" ht="27" customHeight="1">
      <c r="A1" s="1588" t="s">
        <v>1133</v>
      </c>
      <c r="B1" s="1759"/>
      <c r="C1" s="1759"/>
      <c r="D1" s="1248"/>
      <c r="E1" s="1248"/>
      <c r="F1" s="1248"/>
      <c r="G1" s="1248"/>
      <c r="H1" s="1248"/>
      <c r="I1" s="1248"/>
      <c r="J1" s="1248"/>
      <c r="K1" s="1248"/>
      <c r="L1" s="1248"/>
      <c r="M1" s="1248"/>
      <c r="N1" s="1248"/>
      <c r="O1" s="1248"/>
      <c r="P1" s="1248"/>
      <c r="Q1" s="1248"/>
      <c r="R1" s="1248"/>
      <c r="S1" s="1248"/>
      <c r="T1" s="1248"/>
      <c r="U1" s="1248"/>
      <c r="V1" s="1248"/>
      <c r="W1" s="1248"/>
      <c r="X1" s="1248"/>
      <c r="Y1" s="1248"/>
      <c r="Z1" s="1248"/>
      <c r="AA1" s="1248"/>
      <c r="AB1" s="1248"/>
      <c r="AC1" s="1248"/>
      <c r="AD1" s="1248"/>
      <c r="AE1" s="1248"/>
      <c r="AF1" s="1249"/>
      <c r="AG1" s="1770"/>
      <c r="AH1" s="1770"/>
      <c r="AI1" s="1770"/>
      <c r="AJ1" s="365"/>
      <c r="AM1" s="365"/>
      <c r="AN1" s="365"/>
      <c r="AO1" s="365"/>
      <c r="AP1" s="365"/>
    </row>
    <row r="2" spans="1:42" s="364" customFormat="1" ht="30" customHeight="1">
      <c r="A2" s="1588"/>
      <c r="B2" s="1771" t="s">
        <v>1432</v>
      </c>
      <c r="C2" s="1771"/>
      <c r="D2" s="1771"/>
      <c r="E2" s="1771"/>
      <c r="F2" s="1771"/>
      <c r="G2" s="1771"/>
      <c r="H2" s="1771"/>
      <c r="I2" s="1771"/>
      <c r="J2" s="1771"/>
      <c r="K2" s="1771"/>
      <c r="L2" s="1771"/>
      <c r="M2" s="1771"/>
      <c r="N2" s="1771"/>
      <c r="O2" s="1771"/>
      <c r="P2" s="1771"/>
      <c r="Q2" s="1771"/>
      <c r="R2" s="1771"/>
      <c r="S2" s="1771" t="s">
        <v>1433</v>
      </c>
      <c r="T2" s="1771"/>
      <c r="U2" s="1771"/>
      <c r="V2" s="1771"/>
      <c r="W2" s="1771"/>
      <c r="X2" s="1771"/>
      <c r="Y2" s="1771"/>
      <c r="Z2" s="1771"/>
      <c r="AA2" s="1771"/>
      <c r="AB2" s="1771"/>
      <c r="AC2" s="1771"/>
      <c r="AD2" s="1771"/>
      <c r="AE2" s="1771"/>
      <c r="AF2" s="1771"/>
      <c r="AG2" s="1771"/>
      <c r="AH2" s="1771"/>
      <c r="AI2" s="1771"/>
      <c r="AJ2" s="365"/>
      <c r="AM2" s="365"/>
      <c r="AN2" s="365"/>
      <c r="AO2" s="365"/>
      <c r="AP2" s="365"/>
    </row>
    <row r="3" spans="1:42" s="364" customFormat="1" ht="19.5" customHeight="1">
      <c r="A3" s="1588"/>
      <c r="B3" s="431"/>
      <c r="C3" s="432"/>
      <c r="D3" s="432"/>
      <c r="E3" s="432"/>
      <c r="F3" s="432"/>
      <c r="G3" s="432"/>
      <c r="H3" s="432"/>
      <c r="I3" s="432"/>
      <c r="J3" s="432"/>
      <c r="K3" s="432"/>
      <c r="L3" s="432"/>
      <c r="M3" s="432"/>
      <c r="N3" s="432"/>
      <c r="O3" s="432"/>
      <c r="P3" s="432"/>
      <c r="Q3" s="432"/>
      <c r="R3" s="432"/>
      <c r="S3" s="431"/>
      <c r="T3" s="432"/>
      <c r="U3" s="1737">
        <f>+入力シート!D23</f>
        <v>0</v>
      </c>
      <c r="V3" s="1737"/>
      <c r="W3" s="1737"/>
      <c r="X3" s="1737"/>
      <c r="Y3" s="1737"/>
      <c r="Z3" s="1737"/>
      <c r="AA3" s="1737"/>
      <c r="AB3" s="1737"/>
      <c r="AC3" s="1737"/>
      <c r="AD3" s="432"/>
      <c r="AE3" s="432"/>
      <c r="AF3" s="432"/>
      <c r="AG3" s="432"/>
      <c r="AH3" s="432"/>
      <c r="AI3" s="433"/>
      <c r="AJ3" s="365"/>
      <c r="AM3" s="365"/>
      <c r="AN3" s="365"/>
      <c r="AO3" s="365"/>
      <c r="AP3" s="365"/>
    </row>
    <row r="4" spans="1:42" s="364" customFormat="1" ht="19.5" customHeight="1">
      <c r="A4" s="348"/>
      <c r="B4" s="434"/>
      <c r="C4" s="826" t="str">
        <f>"福 岡 県 "&amp;入力シート!$C$3 &amp; "長 殿"</f>
        <v>福 岡 県 長 殿</v>
      </c>
      <c r="D4" s="826"/>
      <c r="E4" s="826"/>
      <c r="F4" s="826"/>
      <c r="G4" s="826"/>
      <c r="H4" s="826"/>
      <c r="I4" s="826"/>
      <c r="J4" s="826"/>
      <c r="K4" s="826"/>
      <c r="L4" s="1250"/>
      <c r="M4" s="1250"/>
      <c r="N4" s="1250"/>
      <c r="O4" s="1250"/>
      <c r="P4" s="1250"/>
      <c r="Q4" s="1250"/>
      <c r="R4" s="1250"/>
      <c r="S4" s="434" t="s">
        <v>495</v>
      </c>
      <c r="T4" s="1006"/>
      <c r="U4" s="1761" t="str">
        <f>+"現場代理人　　"&amp;入力シート!D25</f>
        <v>現場代理人　　</v>
      </c>
      <c r="V4" s="1761"/>
      <c r="W4" s="1761"/>
      <c r="X4" s="1761"/>
      <c r="Y4" s="1761"/>
      <c r="Z4" s="1761"/>
      <c r="AA4" s="1761"/>
      <c r="AB4" s="1761"/>
      <c r="AC4" s="1761"/>
      <c r="AD4" s="1250"/>
      <c r="AE4" s="1250" t="s">
        <v>338</v>
      </c>
      <c r="AF4" s="1250"/>
      <c r="AG4" s="1250"/>
      <c r="AH4" s="1250"/>
      <c r="AI4" s="435"/>
      <c r="AJ4" s="365"/>
      <c r="AM4" s="365"/>
      <c r="AN4" s="365"/>
      <c r="AO4" s="365"/>
      <c r="AP4" s="365"/>
    </row>
    <row r="5" spans="1:42" s="364" customFormat="1" ht="19.5" customHeight="1">
      <c r="A5" s="348"/>
      <c r="B5" s="434"/>
      <c r="C5" s="1250"/>
      <c r="D5" s="1250"/>
      <c r="E5" s="1250"/>
      <c r="F5" s="1250"/>
      <c r="G5" s="1250"/>
      <c r="H5" s="1250"/>
      <c r="I5" s="1250"/>
      <c r="J5" s="1250"/>
      <c r="K5" s="1250"/>
      <c r="L5" s="1250"/>
      <c r="M5" s="1250"/>
      <c r="N5" s="1250"/>
      <c r="O5" s="1250"/>
      <c r="P5" s="1250"/>
      <c r="Q5" s="1250"/>
      <c r="R5" s="1250"/>
      <c r="S5" s="434"/>
      <c r="T5" s="1250"/>
      <c r="U5" s="1250"/>
      <c r="V5" s="1250"/>
      <c r="W5" s="1250"/>
      <c r="X5" s="1250"/>
      <c r="Y5" s="1250"/>
      <c r="Z5" s="1250"/>
      <c r="AA5" s="1250"/>
      <c r="AB5" s="1250"/>
      <c r="AC5" s="1250"/>
      <c r="AD5" s="1250"/>
      <c r="AE5" s="1250"/>
      <c r="AF5" s="1250"/>
      <c r="AG5" s="1250"/>
      <c r="AH5" s="1250"/>
      <c r="AI5" s="435"/>
      <c r="AJ5" s="365"/>
      <c r="AM5" s="365"/>
      <c r="AN5" s="365"/>
      <c r="AO5" s="365"/>
      <c r="AP5" s="365"/>
    </row>
    <row r="6" spans="1:42" s="364" customFormat="1" ht="19.5" customHeight="1">
      <c r="A6" s="348"/>
      <c r="B6" s="434"/>
      <c r="C6" s="1250" t="s">
        <v>1419</v>
      </c>
      <c r="D6" s="1250"/>
      <c r="E6" s="1250"/>
      <c r="F6" s="1250"/>
      <c r="G6" s="1250"/>
      <c r="H6" s="1250"/>
      <c r="I6" s="1250"/>
      <c r="J6" s="1250"/>
      <c r="K6" s="1250"/>
      <c r="L6" s="1250"/>
      <c r="M6" s="1250"/>
      <c r="N6" s="1250"/>
      <c r="O6" s="1250"/>
      <c r="P6" s="1250"/>
      <c r="Q6" s="1250"/>
      <c r="R6" s="1250"/>
      <c r="S6" s="434"/>
      <c r="T6" s="1250"/>
      <c r="U6" s="1250"/>
      <c r="V6" s="1250"/>
      <c r="W6" s="1250"/>
      <c r="X6" s="1250"/>
      <c r="Y6" s="1250"/>
      <c r="Z6" s="1250"/>
      <c r="AA6" s="1250"/>
      <c r="AB6" s="1250"/>
      <c r="AC6" s="1250"/>
      <c r="AD6" s="1250"/>
      <c r="AE6" s="1250"/>
      <c r="AF6" s="1250"/>
      <c r="AG6" s="1250"/>
      <c r="AH6" s="1250"/>
      <c r="AI6" s="435"/>
      <c r="AJ6" s="365"/>
      <c r="AM6" s="365"/>
      <c r="AN6" s="365"/>
      <c r="AO6" s="365"/>
      <c r="AP6" s="365"/>
    </row>
    <row r="7" spans="1:42" s="364" customFormat="1" ht="19.5" customHeight="1">
      <c r="A7" s="348"/>
      <c r="B7" s="434"/>
      <c r="C7" s="1250" t="s">
        <v>1426</v>
      </c>
      <c r="D7" s="1250"/>
      <c r="E7" s="1250"/>
      <c r="F7" s="1250"/>
      <c r="G7" s="1250"/>
      <c r="H7" s="1250"/>
      <c r="I7" s="1250"/>
      <c r="J7" s="1250"/>
      <c r="K7" s="1250"/>
      <c r="L7" s="1250"/>
      <c r="M7" s="1250"/>
      <c r="N7" s="1250"/>
      <c r="O7" s="1250"/>
      <c r="P7" s="1250"/>
      <c r="Q7" s="1250"/>
      <c r="R7" s="1250"/>
      <c r="S7" s="434"/>
      <c r="T7" s="1250"/>
      <c r="U7" s="1250"/>
      <c r="V7" s="1250"/>
      <c r="W7" s="1250"/>
      <c r="X7" s="1250"/>
      <c r="Y7" s="1250"/>
      <c r="Z7" s="1250"/>
      <c r="AA7" s="1250"/>
      <c r="AB7" s="1250"/>
      <c r="AC7" s="1250"/>
      <c r="AD7" s="1250"/>
      <c r="AE7" s="1250"/>
      <c r="AF7" s="1250"/>
      <c r="AG7" s="1250"/>
      <c r="AH7" s="1250"/>
      <c r="AI7" s="435"/>
      <c r="AJ7" s="365"/>
      <c r="AM7" s="365"/>
      <c r="AN7" s="365"/>
      <c r="AO7" s="365"/>
      <c r="AP7" s="365"/>
    </row>
    <row r="8" spans="1:42" s="364" customFormat="1" ht="19.5" customHeight="1">
      <c r="A8" s="348"/>
      <c r="B8" s="434"/>
      <c r="C8" s="1250"/>
      <c r="D8" s="1250"/>
      <c r="E8" s="1250"/>
      <c r="F8" s="1250"/>
      <c r="G8" s="1250"/>
      <c r="H8" s="1250"/>
      <c r="I8" s="1250"/>
      <c r="J8" s="1250"/>
      <c r="K8" s="1250"/>
      <c r="L8" s="1250"/>
      <c r="M8" s="1781" t="s">
        <v>1483</v>
      </c>
      <c r="N8" s="1782"/>
      <c r="O8" s="1782"/>
      <c r="P8" s="1782"/>
      <c r="Q8" s="1782"/>
      <c r="R8" s="1250"/>
      <c r="S8" s="434"/>
      <c r="T8" s="1250"/>
      <c r="U8" s="1250"/>
      <c r="V8" s="1250"/>
      <c r="W8" s="1250"/>
      <c r="X8" s="1250"/>
      <c r="Y8" s="1250"/>
      <c r="Z8" s="1250"/>
      <c r="AA8" s="1250"/>
      <c r="AB8" s="1250"/>
      <c r="AC8" s="1250"/>
      <c r="AD8" s="1250"/>
      <c r="AE8" s="1250"/>
      <c r="AF8" s="1250"/>
      <c r="AG8" s="1250"/>
      <c r="AH8" s="436" t="s">
        <v>1482</v>
      </c>
      <c r="AI8" s="435"/>
      <c r="AJ8" s="365"/>
      <c r="AM8" s="365"/>
      <c r="AN8" s="365"/>
      <c r="AO8" s="365"/>
      <c r="AP8" s="365"/>
    </row>
    <row r="9" spans="1:42" s="364" customFormat="1" ht="19.5" customHeight="1">
      <c r="A9" s="348"/>
      <c r="B9" s="434"/>
      <c r="C9" s="1250"/>
      <c r="D9" s="1250"/>
      <c r="E9" s="1250"/>
      <c r="F9" s="1250"/>
      <c r="G9" s="1250"/>
      <c r="H9" s="1250"/>
      <c r="I9" s="1250"/>
      <c r="J9" s="1250"/>
      <c r="K9" s="1250"/>
      <c r="L9" s="1250"/>
      <c r="M9" s="1250"/>
      <c r="N9" s="1250"/>
      <c r="O9" s="1250"/>
      <c r="P9" s="1250"/>
      <c r="Q9" s="1250"/>
      <c r="R9" s="1250"/>
      <c r="S9" s="434"/>
      <c r="T9" s="1250"/>
      <c r="U9" s="1250"/>
      <c r="V9" s="1250"/>
      <c r="W9" s="1250"/>
      <c r="X9" s="1250"/>
      <c r="Y9" s="1250"/>
      <c r="Z9" s="1250"/>
      <c r="AA9" s="1250"/>
      <c r="AB9" s="1250"/>
      <c r="AC9" s="1250"/>
      <c r="AD9" s="1250"/>
      <c r="AE9" s="1250"/>
      <c r="AF9" s="1250"/>
      <c r="AG9" s="1250"/>
      <c r="AH9" s="1250"/>
      <c r="AI9" s="435"/>
      <c r="AJ9" s="365"/>
      <c r="AM9" s="365"/>
      <c r="AN9" s="365"/>
      <c r="AO9" s="365"/>
      <c r="AP9" s="365"/>
    </row>
    <row r="10" spans="1:42" s="364" customFormat="1" ht="19.5" customHeight="1">
      <c r="A10" s="348"/>
      <c r="B10" s="434"/>
      <c r="C10" s="1760" t="s">
        <v>832</v>
      </c>
      <c r="D10" s="1760"/>
      <c r="E10" s="1760"/>
      <c r="F10" s="1775" t="str">
        <f>入力シート!$D$4&amp;入力シート!$E$4&amp;入力シート!$G$4&amp;入力シート!$I$4&amp;入力シート!$K$4&amp;入力シート!$O$4</f>
        <v>令和年度起工第号</v>
      </c>
      <c r="G10" s="1775"/>
      <c r="H10" s="1775"/>
      <c r="I10" s="1775"/>
      <c r="J10" s="1775"/>
      <c r="K10" s="1775"/>
      <c r="L10" s="1775"/>
      <c r="M10" s="1775"/>
      <c r="N10" s="1775"/>
      <c r="O10" s="1250"/>
      <c r="P10" s="1250"/>
      <c r="Q10" s="1250"/>
      <c r="R10" s="1250"/>
      <c r="S10" s="434"/>
      <c r="T10" s="1250"/>
      <c r="U10" s="1250"/>
      <c r="V10" s="1250"/>
      <c r="W10" s="1250"/>
      <c r="X10" s="1250"/>
      <c r="Y10" s="1250"/>
      <c r="Z10" s="1250"/>
      <c r="AA10" s="1250"/>
      <c r="AB10" s="1250"/>
      <c r="AC10" s="1250"/>
      <c r="AD10" s="1250"/>
      <c r="AE10" s="1250"/>
      <c r="AF10" s="1250"/>
      <c r="AG10" s="1250"/>
      <c r="AH10" s="1250"/>
      <c r="AI10" s="435"/>
      <c r="AJ10" s="365"/>
      <c r="AM10" s="365"/>
      <c r="AN10" s="365"/>
      <c r="AO10" s="365"/>
      <c r="AP10" s="365"/>
    </row>
    <row r="11" spans="1:42" s="364" customFormat="1" ht="19.5" customHeight="1">
      <c r="A11" s="348"/>
      <c r="B11" s="434"/>
      <c r="C11" s="1760" t="s">
        <v>833</v>
      </c>
      <c r="D11" s="1760"/>
      <c r="E11" s="1760"/>
      <c r="F11" s="1760" t="str">
        <f>入力シート!$D$5&amp;" "&amp;入力シート!$D$8&amp;" "&amp;入力シート!D7</f>
        <v xml:space="preserve">  </v>
      </c>
      <c r="G11" s="1760"/>
      <c r="H11" s="1760"/>
      <c r="I11" s="1760"/>
      <c r="J11" s="1760"/>
      <c r="K11" s="1760"/>
      <c r="L11" s="1760"/>
      <c r="M11" s="1760"/>
      <c r="N11" s="1760"/>
      <c r="O11" s="1250"/>
      <c r="P11" s="1250"/>
      <c r="Q11" s="1250"/>
      <c r="R11" s="1250"/>
      <c r="S11" s="434"/>
      <c r="T11" s="1250"/>
      <c r="U11" s="1250"/>
      <c r="V11" s="1250"/>
      <c r="W11" s="1250"/>
      <c r="X11" s="1250"/>
      <c r="Y11" s="1772" t="s">
        <v>469</v>
      </c>
      <c r="Z11" s="1773"/>
      <c r="AA11" s="1772" t="s">
        <v>829</v>
      </c>
      <c r="AB11" s="1774"/>
      <c r="AC11" s="1774"/>
      <c r="AD11" s="1773"/>
      <c r="AE11" s="1772" t="s">
        <v>828</v>
      </c>
      <c r="AF11" s="1773"/>
      <c r="AG11" s="1772" t="s">
        <v>830</v>
      </c>
      <c r="AH11" s="1773"/>
      <c r="AI11" s="435"/>
      <c r="AJ11" s="365"/>
      <c r="AM11" s="365"/>
      <c r="AN11" s="365"/>
      <c r="AO11" s="365"/>
      <c r="AP11" s="365"/>
    </row>
    <row r="12" spans="1:42" s="364" customFormat="1" ht="19.5" customHeight="1">
      <c r="A12" s="348"/>
      <c r="B12" s="434"/>
      <c r="C12" s="1760" t="s">
        <v>562</v>
      </c>
      <c r="D12" s="1760"/>
      <c r="E12" s="1760"/>
      <c r="F12" s="1760">
        <f>+入力シート!D6</f>
        <v>0</v>
      </c>
      <c r="G12" s="1760"/>
      <c r="H12" s="1760"/>
      <c r="I12" s="1760"/>
      <c r="J12" s="1760"/>
      <c r="K12" s="1760"/>
      <c r="L12" s="1760"/>
      <c r="M12" s="1760"/>
      <c r="N12" s="1760"/>
      <c r="O12" s="1250"/>
      <c r="P12" s="1250"/>
      <c r="Q12" s="1250"/>
      <c r="R12" s="1250"/>
      <c r="S12" s="434"/>
      <c r="T12" s="1250"/>
      <c r="U12" s="1250"/>
      <c r="V12" s="1250"/>
      <c r="W12" s="1250"/>
      <c r="X12" s="1250"/>
      <c r="Y12" s="434"/>
      <c r="Z12" s="435"/>
      <c r="AA12" s="434"/>
      <c r="AB12" s="1250"/>
      <c r="AC12" s="1250"/>
      <c r="AD12" s="435"/>
      <c r="AE12" s="434"/>
      <c r="AF12" s="435"/>
      <c r="AG12" s="1250"/>
      <c r="AH12" s="435"/>
      <c r="AI12" s="435"/>
      <c r="AJ12" s="365"/>
      <c r="AM12" s="365"/>
      <c r="AN12" s="365"/>
      <c r="AO12" s="365"/>
      <c r="AP12" s="365"/>
    </row>
    <row r="13" spans="1:42" s="364" customFormat="1" ht="19.5" customHeight="1">
      <c r="A13" s="348"/>
      <c r="B13" s="434"/>
      <c r="C13" s="1250"/>
      <c r="D13" s="1250"/>
      <c r="E13" s="1250"/>
      <c r="F13" s="1250"/>
      <c r="G13" s="1250"/>
      <c r="H13" s="1736">
        <f>+入力シート!D23</f>
        <v>0</v>
      </c>
      <c r="I13" s="1736"/>
      <c r="J13" s="1736"/>
      <c r="K13" s="1736"/>
      <c r="L13" s="1736"/>
      <c r="M13" s="1736"/>
      <c r="N13" s="1736"/>
      <c r="O13" s="1736"/>
      <c r="P13" s="1736"/>
      <c r="Q13" s="1250"/>
      <c r="R13" s="1250"/>
      <c r="S13" s="434"/>
      <c r="T13" s="1250"/>
      <c r="U13" s="1250"/>
      <c r="V13" s="1250"/>
      <c r="W13" s="1250"/>
      <c r="X13" s="1250"/>
      <c r="Y13" s="434"/>
      <c r="Z13" s="435"/>
      <c r="AA13" s="434"/>
      <c r="AB13" s="1250"/>
      <c r="AC13" s="1250"/>
      <c r="AD13" s="435"/>
      <c r="AE13" s="434"/>
      <c r="AF13" s="435"/>
      <c r="AG13" s="1250"/>
      <c r="AH13" s="435"/>
      <c r="AI13" s="435"/>
      <c r="AJ13" s="365"/>
      <c r="AM13" s="365"/>
      <c r="AN13" s="365"/>
      <c r="AO13" s="365"/>
      <c r="AP13" s="365"/>
    </row>
    <row r="14" spans="1:42" s="364" customFormat="1" ht="19.5" customHeight="1">
      <c r="A14" s="348"/>
      <c r="B14" s="434"/>
      <c r="C14" s="1250"/>
      <c r="D14" s="1250"/>
      <c r="E14" s="1250"/>
      <c r="F14" s="1250" t="s">
        <v>495</v>
      </c>
      <c r="G14" s="1250"/>
      <c r="H14" s="1761" t="str">
        <f>+"現場代理人　　"&amp;入力シート!D25</f>
        <v>現場代理人　　</v>
      </c>
      <c r="I14" s="1761"/>
      <c r="J14" s="1761"/>
      <c r="K14" s="1761"/>
      <c r="L14" s="1761"/>
      <c r="M14" s="1761"/>
      <c r="N14" s="1761"/>
      <c r="O14" s="1761"/>
      <c r="P14" s="1790"/>
      <c r="Q14" s="437"/>
      <c r="R14" s="1250"/>
      <c r="S14" s="434"/>
      <c r="T14" s="1250"/>
      <c r="U14" s="1250"/>
      <c r="V14" s="1250"/>
      <c r="W14" s="1250"/>
      <c r="X14" s="1250"/>
      <c r="Y14" s="438"/>
      <c r="Z14" s="439"/>
      <c r="AA14" s="438"/>
      <c r="AB14" s="440"/>
      <c r="AC14" s="440"/>
      <c r="AD14" s="439"/>
      <c r="AE14" s="438"/>
      <c r="AF14" s="439"/>
      <c r="AG14" s="440"/>
      <c r="AH14" s="1247"/>
      <c r="AI14" s="435"/>
      <c r="AJ14" s="365"/>
      <c r="AM14" s="365"/>
      <c r="AN14" s="365"/>
      <c r="AO14" s="365"/>
      <c r="AP14" s="365"/>
    </row>
    <row r="15" spans="1:42" s="364" customFormat="1" ht="19.5" customHeight="1">
      <c r="A15" s="348"/>
      <c r="B15" s="438"/>
      <c r="C15" s="440"/>
      <c r="D15" s="440"/>
      <c r="E15" s="440"/>
      <c r="F15" s="440"/>
      <c r="G15" s="440"/>
      <c r="H15" s="440"/>
      <c r="I15" s="440"/>
      <c r="J15" s="440"/>
      <c r="K15" s="440"/>
      <c r="L15" s="440"/>
      <c r="M15" s="440"/>
      <c r="N15" s="440"/>
      <c r="O15" s="440"/>
      <c r="P15" s="440"/>
      <c r="Q15" s="440"/>
      <c r="R15" s="440"/>
      <c r="S15" s="438"/>
      <c r="T15" s="440"/>
      <c r="U15" s="440"/>
      <c r="V15" s="440"/>
      <c r="W15" s="440"/>
      <c r="X15" s="440"/>
      <c r="Y15" s="440"/>
      <c r="Z15" s="440"/>
      <c r="AA15" s="440"/>
      <c r="AB15" s="440"/>
      <c r="AC15" s="440"/>
      <c r="AD15" s="440"/>
      <c r="AE15" s="440"/>
      <c r="AF15" s="440"/>
      <c r="AG15" s="440"/>
      <c r="AH15" s="440"/>
      <c r="AI15" s="439"/>
      <c r="AJ15" s="365"/>
      <c r="AM15" s="365"/>
      <c r="AN15" s="365"/>
      <c r="AO15" s="365"/>
      <c r="AP15" s="365"/>
    </row>
    <row r="16" spans="1:42" s="364" customFormat="1" ht="21" customHeight="1">
      <c r="A16" s="348"/>
      <c r="B16" s="1744" t="s">
        <v>834</v>
      </c>
      <c r="C16" s="1745"/>
      <c r="D16" s="1745"/>
      <c r="E16" s="1746"/>
      <c r="F16" s="1744" t="s">
        <v>1427</v>
      </c>
      <c r="G16" s="1745"/>
      <c r="H16" s="1745"/>
      <c r="I16" s="1745"/>
      <c r="J16" s="1745"/>
      <c r="K16" s="1746"/>
      <c r="L16" s="1763" t="s">
        <v>389</v>
      </c>
      <c r="M16" s="1764"/>
      <c r="N16" s="1765"/>
      <c r="O16" s="1755" t="s">
        <v>388</v>
      </c>
      <c r="P16" s="1755"/>
      <c r="Q16" s="1755"/>
      <c r="R16" s="1755"/>
      <c r="S16" s="1762" t="s">
        <v>391</v>
      </c>
      <c r="T16" s="1762"/>
      <c r="U16" s="1762"/>
      <c r="V16" s="1762" t="s">
        <v>390</v>
      </c>
      <c r="W16" s="1762"/>
      <c r="X16" s="1762"/>
      <c r="Y16" s="1762"/>
      <c r="Z16" s="1758" t="s">
        <v>1428</v>
      </c>
      <c r="AA16" s="1739"/>
      <c r="AB16" s="1739"/>
      <c r="AC16" s="1742"/>
      <c r="AD16" s="1738" t="s">
        <v>1429</v>
      </c>
      <c r="AE16" s="1739"/>
      <c r="AF16" s="1739"/>
      <c r="AG16" s="1739"/>
      <c r="AH16" s="1739"/>
      <c r="AI16" s="1742"/>
      <c r="AJ16" s="365"/>
      <c r="AM16" s="365"/>
      <c r="AN16" s="365"/>
      <c r="AO16" s="365"/>
      <c r="AP16" s="365"/>
    </row>
    <row r="17" spans="1:42" s="364" customFormat="1" ht="21" customHeight="1">
      <c r="A17" s="348"/>
      <c r="B17" s="1747"/>
      <c r="C17" s="1748"/>
      <c r="D17" s="1748"/>
      <c r="E17" s="1749"/>
      <c r="F17" s="1747"/>
      <c r="G17" s="1748"/>
      <c r="H17" s="1748"/>
      <c r="I17" s="1748"/>
      <c r="J17" s="1748"/>
      <c r="K17" s="1749"/>
      <c r="L17" s="1766"/>
      <c r="M17" s="1767"/>
      <c r="N17" s="1768"/>
      <c r="O17" s="1755"/>
      <c r="P17" s="1755"/>
      <c r="Q17" s="1755"/>
      <c r="R17" s="1755"/>
      <c r="S17" s="1762"/>
      <c r="T17" s="1762"/>
      <c r="U17" s="1762"/>
      <c r="V17" s="1762"/>
      <c r="W17" s="1762"/>
      <c r="X17" s="1762"/>
      <c r="Y17" s="1762"/>
      <c r="Z17" s="1740"/>
      <c r="AA17" s="1741"/>
      <c r="AB17" s="1741"/>
      <c r="AC17" s="1743"/>
      <c r="AD17" s="1740"/>
      <c r="AE17" s="1741"/>
      <c r="AF17" s="1741"/>
      <c r="AG17" s="1741"/>
      <c r="AH17" s="1741"/>
      <c r="AI17" s="1743"/>
      <c r="AJ17" s="365"/>
      <c r="AM17" s="365"/>
      <c r="AN17" s="365"/>
      <c r="AO17" s="365"/>
      <c r="AP17" s="365"/>
    </row>
    <row r="18" spans="1:42" s="364" customFormat="1" ht="21" customHeight="1">
      <c r="A18" s="348"/>
      <c r="B18" s="1744"/>
      <c r="C18" s="1745"/>
      <c r="D18" s="1745"/>
      <c r="E18" s="1746"/>
      <c r="F18" s="1744"/>
      <c r="G18" s="1745"/>
      <c r="H18" s="1745"/>
      <c r="I18" s="1745"/>
      <c r="J18" s="1745"/>
      <c r="K18" s="1746"/>
      <c r="L18" s="1750" t="s">
        <v>839</v>
      </c>
      <c r="M18" s="1751"/>
      <c r="N18" s="1752"/>
      <c r="O18" s="1755"/>
      <c r="P18" s="1755"/>
      <c r="Q18" s="1755"/>
      <c r="R18" s="1755"/>
      <c r="S18" s="1756" t="s">
        <v>1539</v>
      </c>
      <c r="T18" s="1757"/>
      <c r="U18" s="1757"/>
      <c r="V18" s="1755"/>
      <c r="W18" s="1755"/>
      <c r="X18" s="1755"/>
      <c r="Y18" s="1755"/>
      <c r="Z18" s="1744"/>
      <c r="AA18" s="1745"/>
      <c r="AB18" s="1745"/>
      <c r="AC18" s="1746"/>
      <c r="AD18" s="1758"/>
      <c r="AE18" s="1776"/>
      <c r="AF18" s="1776"/>
      <c r="AG18" s="1776"/>
      <c r="AH18" s="1776"/>
      <c r="AI18" s="1777"/>
      <c r="AJ18" s="365"/>
      <c r="AM18" s="365"/>
      <c r="AN18" s="365"/>
      <c r="AO18" s="365"/>
      <c r="AP18" s="365"/>
    </row>
    <row r="19" spans="1:42" s="364" customFormat="1" ht="21" customHeight="1">
      <c r="A19" s="348"/>
      <c r="B19" s="1747"/>
      <c r="C19" s="1748"/>
      <c r="D19" s="1748"/>
      <c r="E19" s="1749"/>
      <c r="F19" s="1747"/>
      <c r="G19" s="1748"/>
      <c r="H19" s="1748"/>
      <c r="I19" s="1748"/>
      <c r="J19" s="1748"/>
      <c r="K19" s="1749"/>
      <c r="L19" s="1753"/>
      <c r="M19" s="1753"/>
      <c r="N19" s="1754"/>
      <c r="O19" s="1755"/>
      <c r="P19" s="1755"/>
      <c r="Q19" s="1755"/>
      <c r="R19" s="1755"/>
      <c r="S19" s="1757"/>
      <c r="T19" s="1757"/>
      <c r="U19" s="1757"/>
      <c r="V19" s="1755"/>
      <c r="W19" s="1755"/>
      <c r="X19" s="1755"/>
      <c r="Y19" s="1755"/>
      <c r="Z19" s="1747"/>
      <c r="AA19" s="1748"/>
      <c r="AB19" s="1748"/>
      <c r="AC19" s="1749"/>
      <c r="AD19" s="1778"/>
      <c r="AE19" s="1779"/>
      <c r="AF19" s="1779"/>
      <c r="AG19" s="1779"/>
      <c r="AH19" s="1779"/>
      <c r="AI19" s="1780"/>
      <c r="AJ19" s="365"/>
      <c r="AM19" s="365"/>
      <c r="AN19" s="365"/>
      <c r="AO19" s="365"/>
      <c r="AP19" s="365"/>
    </row>
    <row r="20" spans="1:42" s="364" customFormat="1" ht="21" customHeight="1">
      <c r="A20" s="348"/>
      <c r="B20" s="1744"/>
      <c r="C20" s="1745"/>
      <c r="D20" s="1745"/>
      <c r="E20" s="1746"/>
      <c r="F20" s="1744"/>
      <c r="G20" s="1745"/>
      <c r="H20" s="1745"/>
      <c r="I20" s="1745"/>
      <c r="J20" s="1745"/>
      <c r="K20" s="1746"/>
      <c r="L20" s="1750" t="s">
        <v>839</v>
      </c>
      <c r="M20" s="1751"/>
      <c r="N20" s="1752"/>
      <c r="O20" s="1755"/>
      <c r="P20" s="1755"/>
      <c r="Q20" s="1755"/>
      <c r="R20" s="1755"/>
      <c r="S20" s="1756" t="s">
        <v>1539</v>
      </c>
      <c r="T20" s="1757"/>
      <c r="U20" s="1757"/>
      <c r="V20" s="1755"/>
      <c r="W20" s="1755"/>
      <c r="X20" s="1755"/>
      <c r="Y20" s="1755"/>
      <c r="Z20" s="1744"/>
      <c r="AA20" s="1745"/>
      <c r="AB20" s="1745"/>
      <c r="AC20" s="1746"/>
      <c r="AD20" s="1758"/>
      <c r="AE20" s="1776"/>
      <c r="AF20" s="1776"/>
      <c r="AG20" s="1776"/>
      <c r="AH20" s="1776"/>
      <c r="AI20" s="1777"/>
      <c r="AJ20" s="365"/>
      <c r="AM20" s="365"/>
      <c r="AN20" s="365"/>
      <c r="AO20" s="365"/>
      <c r="AP20" s="365"/>
    </row>
    <row r="21" spans="1:42" s="364" customFormat="1" ht="21" customHeight="1">
      <c r="A21" s="348"/>
      <c r="B21" s="1747"/>
      <c r="C21" s="1748"/>
      <c r="D21" s="1748"/>
      <c r="E21" s="1749"/>
      <c r="F21" s="1747"/>
      <c r="G21" s="1748"/>
      <c r="H21" s="1748"/>
      <c r="I21" s="1748"/>
      <c r="J21" s="1748"/>
      <c r="K21" s="1749"/>
      <c r="L21" s="1753"/>
      <c r="M21" s="1753"/>
      <c r="N21" s="1754"/>
      <c r="O21" s="1755"/>
      <c r="P21" s="1755"/>
      <c r="Q21" s="1755"/>
      <c r="R21" s="1755"/>
      <c r="S21" s="1757"/>
      <c r="T21" s="1757"/>
      <c r="U21" s="1757"/>
      <c r="V21" s="1755"/>
      <c r="W21" s="1755"/>
      <c r="X21" s="1755"/>
      <c r="Y21" s="1755"/>
      <c r="Z21" s="1747"/>
      <c r="AA21" s="1748"/>
      <c r="AB21" s="1748"/>
      <c r="AC21" s="1749"/>
      <c r="AD21" s="1778"/>
      <c r="AE21" s="1779"/>
      <c r="AF21" s="1779"/>
      <c r="AG21" s="1779"/>
      <c r="AH21" s="1779"/>
      <c r="AI21" s="1780"/>
      <c r="AJ21" s="365"/>
      <c r="AM21" s="365"/>
      <c r="AN21" s="365"/>
      <c r="AO21" s="365"/>
      <c r="AP21" s="365"/>
    </row>
    <row r="22" spans="1:42" s="364" customFormat="1" ht="21" customHeight="1">
      <c r="A22" s="348"/>
      <c r="B22" s="1744"/>
      <c r="C22" s="1745"/>
      <c r="D22" s="1745"/>
      <c r="E22" s="1746"/>
      <c r="F22" s="1744"/>
      <c r="G22" s="1745"/>
      <c r="H22" s="1745"/>
      <c r="I22" s="1745"/>
      <c r="J22" s="1745"/>
      <c r="K22" s="1746"/>
      <c r="L22" s="1750" t="s">
        <v>839</v>
      </c>
      <c r="M22" s="1751"/>
      <c r="N22" s="1752"/>
      <c r="O22" s="1755"/>
      <c r="P22" s="1755"/>
      <c r="Q22" s="1755"/>
      <c r="R22" s="1755"/>
      <c r="S22" s="1756" t="s">
        <v>1539</v>
      </c>
      <c r="T22" s="1757"/>
      <c r="U22" s="1757"/>
      <c r="V22" s="1755"/>
      <c r="W22" s="1755"/>
      <c r="X22" s="1755"/>
      <c r="Y22" s="1755"/>
      <c r="Z22" s="1744"/>
      <c r="AA22" s="1745"/>
      <c r="AB22" s="1745"/>
      <c r="AC22" s="1746"/>
      <c r="AD22" s="1758"/>
      <c r="AE22" s="1776"/>
      <c r="AF22" s="1776"/>
      <c r="AG22" s="1776"/>
      <c r="AH22" s="1776"/>
      <c r="AI22" s="1777"/>
      <c r="AJ22" s="365"/>
      <c r="AM22" s="365"/>
      <c r="AN22" s="365"/>
      <c r="AO22" s="365"/>
      <c r="AP22" s="365"/>
    </row>
    <row r="23" spans="1:42" s="364" customFormat="1" ht="21" customHeight="1">
      <c r="A23" s="348"/>
      <c r="B23" s="1747"/>
      <c r="C23" s="1748"/>
      <c r="D23" s="1748"/>
      <c r="E23" s="1749"/>
      <c r="F23" s="1747"/>
      <c r="G23" s="1748"/>
      <c r="H23" s="1748"/>
      <c r="I23" s="1748"/>
      <c r="J23" s="1748"/>
      <c r="K23" s="1749"/>
      <c r="L23" s="1753"/>
      <c r="M23" s="1753"/>
      <c r="N23" s="1754"/>
      <c r="O23" s="1755"/>
      <c r="P23" s="1755"/>
      <c r="Q23" s="1755"/>
      <c r="R23" s="1755"/>
      <c r="S23" s="1757"/>
      <c r="T23" s="1757"/>
      <c r="U23" s="1757"/>
      <c r="V23" s="1755"/>
      <c r="W23" s="1755"/>
      <c r="X23" s="1755"/>
      <c r="Y23" s="1755"/>
      <c r="Z23" s="1747"/>
      <c r="AA23" s="1748"/>
      <c r="AB23" s="1748"/>
      <c r="AC23" s="1749"/>
      <c r="AD23" s="1778"/>
      <c r="AE23" s="1779"/>
      <c r="AF23" s="1779"/>
      <c r="AG23" s="1779"/>
      <c r="AH23" s="1779"/>
      <c r="AI23" s="1780"/>
      <c r="AJ23" s="365"/>
      <c r="AM23" s="365"/>
      <c r="AN23" s="365"/>
      <c r="AO23" s="365"/>
      <c r="AP23" s="365"/>
    </row>
    <row r="24" spans="1:42" s="364" customFormat="1" ht="21" customHeight="1">
      <c r="A24" s="348"/>
      <c r="B24" s="1744"/>
      <c r="C24" s="1745"/>
      <c r="D24" s="1745"/>
      <c r="E24" s="1746"/>
      <c r="F24" s="1744"/>
      <c r="G24" s="1745"/>
      <c r="H24" s="1745"/>
      <c r="I24" s="1745"/>
      <c r="J24" s="1745"/>
      <c r="K24" s="1746"/>
      <c r="L24" s="1750" t="s">
        <v>839</v>
      </c>
      <c r="M24" s="1751"/>
      <c r="N24" s="1752"/>
      <c r="O24" s="1755"/>
      <c r="P24" s="1755"/>
      <c r="Q24" s="1755"/>
      <c r="R24" s="1755"/>
      <c r="S24" s="1756" t="s">
        <v>1539</v>
      </c>
      <c r="T24" s="1757"/>
      <c r="U24" s="1757"/>
      <c r="V24" s="1755"/>
      <c r="W24" s="1755"/>
      <c r="X24" s="1755"/>
      <c r="Y24" s="1755"/>
      <c r="Z24" s="1744"/>
      <c r="AA24" s="1745"/>
      <c r="AB24" s="1745"/>
      <c r="AC24" s="1746"/>
      <c r="AD24" s="1758"/>
      <c r="AE24" s="1776"/>
      <c r="AF24" s="1776"/>
      <c r="AG24" s="1776"/>
      <c r="AH24" s="1776"/>
      <c r="AI24" s="1777"/>
      <c r="AJ24" s="365"/>
      <c r="AM24" s="365"/>
      <c r="AN24" s="365"/>
      <c r="AO24" s="365"/>
      <c r="AP24" s="365"/>
    </row>
    <row r="25" spans="1:42" s="364" customFormat="1" ht="21" customHeight="1">
      <c r="A25" s="348"/>
      <c r="B25" s="1747"/>
      <c r="C25" s="1748"/>
      <c r="D25" s="1748"/>
      <c r="E25" s="1749"/>
      <c r="F25" s="1747"/>
      <c r="G25" s="1748"/>
      <c r="H25" s="1748"/>
      <c r="I25" s="1748"/>
      <c r="J25" s="1748"/>
      <c r="K25" s="1749"/>
      <c r="L25" s="1753"/>
      <c r="M25" s="1753"/>
      <c r="N25" s="1754"/>
      <c r="O25" s="1755"/>
      <c r="P25" s="1755"/>
      <c r="Q25" s="1755"/>
      <c r="R25" s="1755"/>
      <c r="S25" s="1757"/>
      <c r="T25" s="1757"/>
      <c r="U25" s="1757"/>
      <c r="V25" s="1755"/>
      <c r="W25" s="1755"/>
      <c r="X25" s="1755"/>
      <c r="Y25" s="1755"/>
      <c r="Z25" s="1747"/>
      <c r="AA25" s="1748"/>
      <c r="AB25" s="1748"/>
      <c r="AC25" s="1749"/>
      <c r="AD25" s="1778"/>
      <c r="AE25" s="1779"/>
      <c r="AF25" s="1779"/>
      <c r="AG25" s="1779"/>
      <c r="AH25" s="1779"/>
      <c r="AI25" s="1780"/>
      <c r="AJ25" s="365"/>
      <c r="AM25" s="365"/>
      <c r="AN25" s="365"/>
      <c r="AO25" s="365"/>
      <c r="AP25" s="365"/>
    </row>
    <row r="26" spans="1:42" s="364" customFormat="1" ht="21" customHeight="1">
      <c r="A26" s="348"/>
      <c r="B26" s="1744"/>
      <c r="C26" s="1745"/>
      <c r="D26" s="1745"/>
      <c r="E26" s="1746"/>
      <c r="F26" s="1784"/>
      <c r="G26" s="1785"/>
      <c r="H26" s="1785"/>
      <c r="I26" s="1785"/>
      <c r="J26" s="1785"/>
      <c r="K26" s="1786"/>
      <c r="L26" s="1750" t="s">
        <v>839</v>
      </c>
      <c r="M26" s="1751"/>
      <c r="N26" s="1752"/>
      <c r="O26" s="1755"/>
      <c r="P26" s="1755"/>
      <c r="Q26" s="1755"/>
      <c r="R26" s="1755"/>
      <c r="S26" s="1756" t="s">
        <v>1539</v>
      </c>
      <c r="T26" s="1757"/>
      <c r="U26" s="1757"/>
      <c r="V26" s="1755"/>
      <c r="W26" s="1755"/>
      <c r="X26" s="1755"/>
      <c r="Y26" s="1755"/>
      <c r="Z26" s="1744"/>
      <c r="AA26" s="1745"/>
      <c r="AB26" s="1745"/>
      <c r="AC26" s="1746"/>
      <c r="AD26" s="1758"/>
      <c r="AE26" s="1776"/>
      <c r="AF26" s="1776"/>
      <c r="AG26" s="1776"/>
      <c r="AH26" s="1776"/>
      <c r="AI26" s="1777"/>
      <c r="AJ26" s="365"/>
      <c r="AM26" s="365"/>
      <c r="AN26" s="365"/>
      <c r="AO26" s="365"/>
      <c r="AP26" s="365"/>
    </row>
    <row r="27" spans="1:42" s="364" customFormat="1" ht="21" customHeight="1">
      <c r="A27" s="348"/>
      <c r="B27" s="1747"/>
      <c r="C27" s="1748"/>
      <c r="D27" s="1748"/>
      <c r="E27" s="1749"/>
      <c r="F27" s="1787"/>
      <c r="G27" s="1788"/>
      <c r="H27" s="1788"/>
      <c r="I27" s="1788"/>
      <c r="J27" s="1788"/>
      <c r="K27" s="1789"/>
      <c r="L27" s="1753"/>
      <c r="M27" s="1753"/>
      <c r="N27" s="1754"/>
      <c r="O27" s="1755"/>
      <c r="P27" s="1755"/>
      <c r="Q27" s="1755"/>
      <c r="R27" s="1755"/>
      <c r="S27" s="1757"/>
      <c r="T27" s="1757"/>
      <c r="U27" s="1757"/>
      <c r="V27" s="1755"/>
      <c r="W27" s="1755"/>
      <c r="X27" s="1755"/>
      <c r="Y27" s="1755"/>
      <c r="Z27" s="1747"/>
      <c r="AA27" s="1748"/>
      <c r="AB27" s="1748"/>
      <c r="AC27" s="1749"/>
      <c r="AD27" s="1778"/>
      <c r="AE27" s="1779"/>
      <c r="AF27" s="1779"/>
      <c r="AG27" s="1779"/>
      <c r="AH27" s="1779"/>
      <c r="AI27" s="1780"/>
      <c r="AJ27" s="365"/>
      <c r="AM27" s="365"/>
      <c r="AN27" s="365"/>
      <c r="AO27" s="365"/>
      <c r="AP27" s="365"/>
    </row>
    <row r="28" spans="1:42" s="364" customFormat="1" ht="21" customHeight="1">
      <c r="A28" s="348"/>
      <c r="B28" s="1744"/>
      <c r="C28" s="1745"/>
      <c r="D28" s="1745"/>
      <c r="E28" s="1746"/>
      <c r="F28" s="1744"/>
      <c r="G28" s="1745"/>
      <c r="H28" s="1745"/>
      <c r="I28" s="1745"/>
      <c r="J28" s="1745"/>
      <c r="K28" s="1746"/>
      <c r="L28" s="1750" t="s">
        <v>839</v>
      </c>
      <c r="M28" s="1751"/>
      <c r="N28" s="1752"/>
      <c r="O28" s="1755"/>
      <c r="P28" s="1755"/>
      <c r="Q28" s="1755"/>
      <c r="R28" s="1755"/>
      <c r="S28" s="1756" t="s">
        <v>1539</v>
      </c>
      <c r="T28" s="1757"/>
      <c r="U28" s="1757"/>
      <c r="V28" s="1755"/>
      <c r="W28" s="1755"/>
      <c r="X28" s="1755"/>
      <c r="Y28" s="1755"/>
      <c r="Z28" s="1744"/>
      <c r="AA28" s="1745"/>
      <c r="AB28" s="1745"/>
      <c r="AC28" s="1746"/>
      <c r="AD28" s="1758"/>
      <c r="AE28" s="1776"/>
      <c r="AF28" s="1776"/>
      <c r="AG28" s="1776"/>
      <c r="AH28" s="1776"/>
      <c r="AI28" s="1777"/>
      <c r="AJ28" s="365"/>
      <c r="AM28" s="365"/>
      <c r="AN28" s="365"/>
      <c r="AO28" s="365"/>
      <c r="AP28" s="365"/>
    </row>
    <row r="29" spans="1:42" s="364" customFormat="1" ht="21" customHeight="1">
      <c r="A29" s="348"/>
      <c r="B29" s="1747"/>
      <c r="C29" s="1748"/>
      <c r="D29" s="1748"/>
      <c r="E29" s="1749"/>
      <c r="F29" s="1747"/>
      <c r="G29" s="1748"/>
      <c r="H29" s="1748"/>
      <c r="I29" s="1748"/>
      <c r="J29" s="1748"/>
      <c r="K29" s="1749"/>
      <c r="L29" s="1753"/>
      <c r="M29" s="1753"/>
      <c r="N29" s="1754"/>
      <c r="O29" s="1755"/>
      <c r="P29" s="1755"/>
      <c r="Q29" s="1755"/>
      <c r="R29" s="1755"/>
      <c r="S29" s="1757"/>
      <c r="T29" s="1757"/>
      <c r="U29" s="1757"/>
      <c r="V29" s="1755"/>
      <c r="W29" s="1755"/>
      <c r="X29" s="1755"/>
      <c r="Y29" s="1755"/>
      <c r="Z29" s="1747"/>
      <c r="AA29" s="1748"/>
      <c r="AB29" s="1748"/>
      <c r="AC29" s="1749"/>
      <c r="AD29" s="1778"/>
      <c r="AE29" s="1779"/>
      <c r="AF29" s="1779"/>
      <c r="AG29" s="1779"/>
      <c r="AH29" s="1779"/>
      <c r="AI29" s="1780"/>
      <c r="AJ29" s="365"/>
      <c r="AM29" s="365"/>
      <c r="AN29" s="365"/>
      <c r="AO29" s="365"/>
      <c r="AP29" s="365"/>
    </row>
    <row r="30" spans="1:42" s="364" customFormat="1" ht="21" customHeight="1">
      <c r="A30" s="348"/>
      <c r="B30" s="1744"/>
      <c r="C30" s="1745"/>
      <c r="D30" s="1745"/>
      <c r="E30" s="1746"/>
      <c r="F30" s="1744"/>
      <c r="G30" s="1745"/>
      <c r="H30" s="1745"/>
      <c r="I30" s="1745"/>
      <c r="J30" s="1745"/>
      <c r="K30" s="1746"/>
      <c r="L30" s="1750" t="s">
        <v>839</v>
      </c>
      <c r="M30" s="1751"/>
      <c r="N30" s="1752"/>
      <c r="O30" s="1755"/>
      <c r="P30" s="1755"/>
      <c r="Q30" s="1755"/>
      <c r="R30" s="1755"/>
      <c r="S30" s="1756" t="s">
        <v>1539</v>
      </c>
      <c r="T30" s="1757"/>
      <c r="U30" s="1757"/>
      <c r="V30" s="1755"/>
      <c r="W30" s="1755"/>
      <c r="X30" s="1755"/>
      <c r="Y30" s="1755"/>
      <c r="Z30" s="1744"/>
      <c r="AA30" s="1745"/>
      <c r="AB30" s="1745"/>
      <c r="AC30" s="1746"/>
      <c r="AD30" s="1758"/>
      <c r="AE30" s="1776"/>
      <c r="AF30" s="1776"/>
      <c r="AG30" s="1776"/>
      <c r="AH30" s="1776"/>
      <c r="AI30" s="1777"/>
      <c r="AJ30" s="365"/>
      <c r="AM30" s="365"/>
      <c r="AN30" s="365"/>
      <c r="AO30" s="365"/>
      <c r="AP30" s="365"/>
    </row>
    <row r="31" spans="1:42" s="364" customFormat="1" ht="21" customHeight="1">
      <c r="A31" s="348"/>
      <c r="B31" s="1747"/>
      <c r="C31" s="1748"/>
      <c r="D31" s="1748"/>
      <c r="E31" s="1749"/>
      <c r="F31" s="1747"/>
      <c r="G31" s="1748"/>
      <c r="H31" s="1748"/>
      <c r="I31" s="1748"/>
      <c r="J31" s="1748"/>
      <c r="K31" s="1749"/>
      <c r="L31" s="1753"/>
      <c r="M31" s="1753"/>
      <c r="N31" s="1754"/>
      <c r="O31" s="1755"/>
      <c r="P31" s="1755"/>
      <c r="Q31" s="1755"/>
      <c r="R31" s="1755"/>
      <c r="S31" s="1757"/>
      <c r="T31" s="1757"/>
      <c r="U31" s="1757"/>
      <c r="V31" s="1755"/>
      <c r="W31" s="1755"/>
      <c r="X31" s="1755"/>
      <c r="Y31" s="1755"/>
      <c r="Z31" s="1747"/>
      <c r="AA31" s="1748"/>
      <c r="AB31" s="1748"/>
      <c r="AC31" s="1749"/>
      <c r="AD31" s="1778"/>
      <c r="AE31" s="1779"/>
      <c r="AF31" s="1779"/>
      <c r="AG31" s="1779"/>
      <c r="AH31" s="1779"/>
      <c r="AI31" s="1780"/>
      <c r="AJ31" s="365"/>
      <c r="AM31" s="365"/>
      <c r="AN31" s="365"/>
      <c r="AO31" s="365"/>
      <c r="AP31" s="365"/>
    </row>
    <row r="32" spans="1:42" s="364" customFormat="1" ht="21" customHeight="1">
      <c r="A32" s="348"/>
      <c r="B32" s="1744"/>
      <c r="C32" s="1745"/>
      <c r="D32" s="1745"/>
      <c r="E32" s="1746"/>
      <c r="F32" s="1744"/>
      <c r="G32" s="1745"/>
      <c r="H32" s="1745"/>
      <c r="I32" s="1745"/>
      <c r="J32" s="1745"/>
      <c r="K32" s="1746"/>
      <c r="L32" s="1750" t="s">
        <v>839</v>
      </c>
      <c r="M32" s="1751"/>
      <c r="N32" s="1752"/>
      <c r="O32" s="1755"/>
      <c r="P32" s="1755"/>
      <c r="Q32" s="1755"/>
      <c r="R32" s="1755"/>
      <c r="S32" s="1756" t="s">
        <v>1539</v>
      </c>
      <c r="T32" s="1757"/>
      <c r="U32" s="1757"/>
      <c r="V32" s="1755"/>
      <c r="W32" s="1755"/>
      <c r="X32" s="1755"/>
      <c r="Y32" s="1755"/>
      <c r="Z32" s="1744"/>
      <c r="AA32" s="1745"/>
      <c r="AB32" s="1745"/>
      <c r="AC32" s="1746"/>
      <c r="AD32" s="1758"/>
      <c r="AE32" s="1776"/>
      <c r="AF32" s="1776"/>
      <c r="AG32" s="1776"/>
      <c r="AH32" s="1776"/>
      <c r="AI32" s="1777"/>
      <c r="AJ32" s="365"/>
      <c r="AM32" s="365"/>
      <c r="AN32" s="365"/>
      <c r="AO32" s="365"/>
      <c r="AP32" s="365"/>
    </row>
    <row r="33" spans="1:42" s="364" customFormat="1" ht="21" customHeight="1">
      <c r="A33" s="348"/>
      <c r="B33" s="1747"/>
      <c r="C33" s="1748"/>
      <c r="D33" s="1748"/>
      <c r="E33" s="1749"/>
      <c r="F33" s="1747"/>
      <c r="G33" s="1748"/>
      <c r="H33" s="1748"/>
      <c r="I33" s="1748"/>
      <c r="J33" s="1748"/>
      <c r="K33" s="1749"/>
      <c r="L33" s="1753"/>
      <c r="M33" s="1753"/>
      <c r="N33" s="1754"/>
      <c r="O33" s="1755"/>
      <c r="P33" s="1755"/>
      <c r="Q33" s="1755"/>
      <c r="R33" s="1755"/>
      <c r="S33" s="1757"/>
      <c r="T33" s="1757"/>
      <c r="U33" s="1757"/>
      <c r="V33" s="1755"/>
      <c r="W33" s="1755"/>
      <c r="X33" s="1755"/>
      <c r="Y33" s="1755"/>
      <c r="Z33" s="1747"/>
      <c r="AA33" s="1748"/>
      <c r="AB33" s="1748"/>
      <c r="AC33" s="1749"/>
      <c r="AD33" s="1778"/>
      <c r="AE33" s="1779"/>
      <c r="AF33" s="1779"/>
      <c r="AG33" s="1779"/>
      <c r="AH33" s="1779"/>
      <c r="AI33" s="1780"/>
      <c r="AJ33" s="365"/>
      <c r="AM33" s="365"/>
      <c r="AN33" s="365"/>
      <c r="AO33" s="365"/>
      <c r="AP33" s="365"/>
    </row>
    <row r="34" spans="1:42" s="364" customFormat="1" ht="29.25" customHeight="1">
      <c r="A34" s="348"/>
      <c r="B34" s="1250"/>
      <c r="C34" s="1250"/>
      <c r="D34" s="1250"/>
      <c r="E34" s="1250"/>
      <c r="F34" s="1250"/>
      <c r="G34" s="1250"/>
      <c r="H34" s="1250"/>
      <c r="I34" s="1250"/>
      <c r="J34" s="1250"/>
      <c r="K34" s="1250"/>
      <c r="L34" s="1252"/>
      <c r="M34" s="1253"/>
      <c r="N34" s="1253"/>
      <c r="O34" s="1250"/>
      <c r="P34" s="1250"/>
      <c r="Q34" s="1250"/>
      <c r="R34" s="1250"/>
      <c r="S34" s="1783" t="s">
        <v>1430</v>
      </c>
      <c r="T34" s="1783"/>
      <c r="U34" s="1783"/>
      <c r="V34" s="1783"/>
      <c r="W34" s="1783"/>
      <c r="X34" s="1783"/>
      <c r="Y34" s="1783"/>
      <c r="Z34" s="1783"/>
      <c r="AA34" s="1783"/>
      <c r="AB34" s="1783"/>
      <c r="AC34" s="1783"/>
      <c r="AD34" s="1783"/>
      <c r="AE34" s="1783"/>
      <c r="AF34" s="1783"/>
      <c r="AG34" s="1783"/>
      <c r="AH34" s="1783"/>
      <c r="AI34" s="1783"/>
      <c r="AJ34" s="365"/>
      <c r="AM34" s="365"/>
      <c r="AN34" s="365"/>
      <c r="AO34" s="365"/>
      <c r="AP34" s="365"/>
    </row>
    <row r="35" spans="1:42" s="364" customFormat="1" ht="25.5" customHeight="1">
      <c r="A35" s="348"/>
      <c r="B35" s="1250"/>
      <c r="C35" s="1250"/>
      <c r="D35" s="1250"/>
      <c r="E35" s="1250"/>
      <c r="F35" s="1250"/>
      <c r="G35" s="1250"/>
      <c r="H35" s="1250"/>
      <c r="I35" s="1250"/>
      <c r="J35" s="1250"/>
      <c r="K35" s="1250"/>
      <c r="L35" s="1253"/>
      <c r="M35" s="1253"/>
      <c r="N35" s="1253"/>
      <c r="O35" s="1250"/>
      <c r="P35" s="1250"/>
      <c r="Q35" s="1250"/>
      <c r="R35" s="1250"/>
      <c r="S35" s="1253" t="s">
        <v>1431</v>
      </c>
      <c r="T35" s="1253"/>
      <c r="U35" s="1253"/>
      <c r="V35" s="1250"/>
      <c r="W35" s="1250"/>
      <c r="X35" s="1250"/>
      <c r="Y35" s="1250"/>
      <c r="Z35" s="1248"/>
      <c r="AA35" s="1250"/>
      <c r="AB35" s="1250"/>
      <c r="AC35" s="1250"/>
      <c r="AD35" s="1254"/>
      <c r="AE35" s="1254"/>
      <c r="AF35" s="1254"/>
      <c r="AG35" s="1254"/>
      <c r="AH35" s="1254"/>
      <c r="AI35" s="1254"/>
      <c r="AJ35" s="365"/>
      <c r="AM35" s="365"/>
      <c r="AN35" s="365"/>
      <c r="AO35" s="365"/>
      <c r="AP35" s="365"/>
    </row>
    <row r="36" spans="1:42" s="364" customFormat="1" ht="19.5" customHeight="1">
      <c r="A36" s="348"/>
      <c r="B36" s="366"/>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6"/>
      <c r="AJ36" s="365"/>
      <c r="AM36" s="365"/>
      <c r="AN36" s="365"/>
      <c r="AO36" s="365"/>
      <c r="AP36" s="365"/>
    </row>
    <row r="37" spans="1:42" s="364" customFormat="1">
      <c r="A37" s="348"/>
      <c r="AG37" s="365"/>
      <c r="AH37" s="365"/>
      <c r="AI37" s="365"/>
      <c r="AJ37" s="365"/>
      <c r="AM37" s="365"/>
      <c r="AN37" s="365"/>
      <c r="AO37" s="365"/>
      <c r="AP37" s="365"/>
    </row>
    <row r="38" spans="1:42" s="364" customFormat="1">
      <c r="A38" s="348"/>
      <c r="AG38" s="365"/>
      <c r="AH38" s="365"/>
      <c r="AI38" s="365"/>
      <c r="AJ38" s="365"/>
      <c r="AM38" s="365"/>
      <c r="AN38" s="365"/>
      <c r="AO38" s="365"/>
      <c r="AP38" s="365"/>
    </row>
    <row r="39" spans="1:42" s="364" customFormat="1">
      <c r="A39" s="348"/>
      <c r="AG39" s="365"/>
      <c r="AH39" s="365"/>
      <c r="AI39" s="365"/>
      <c r="AJ39" s="365"/>
      <c r="AM39" s="365"/>
      <c r="AN39" s="365"/>
      <c r="AO39" s="365"/>
      <c r="AP39" s="365"/>
    </row>
    <row r="40" spans="1:42" s="364" customFormat="1">
      <c r="A40" s="348"/>
      <c r="AG40" s="365"/>
      <c r="AH40" s="365"/>
      <c r="AI40" s="365"/>
      <c r="AJ40" s="365"/>
      <c r="AM40" s="365"/>
      <c r="AN40" s="365"/>
      <c r="AO40" s="365"/>
      <c r="AP40" s="365"/>
    </row>
    <row r="41" spans="1:42" s="364" customFormat="1">
      <c r="A41" s="348"/>
      <c r="AG41" s="365"/>
      <c r="AH41" s="365"/>
      <c r="AI41" s="365"/>
      <c r="AJ41" s="365"/>
      <c r="AM41" s="365"/>
      <c r="AN41" s="365"/>
      <c r="AO41" s="365"/>
      <c r="AP41" s="365"/>
    </row>
    <row r="42" spans="1:42" s="364" customFormat="1">
      <c r="A42" s="348"/>
      <c r="AG42" s="365"/>
      <c r="AH42" s="365"/>
      <c r="AI42" s="365"/>
      <c r="AJ42" s="365"/>
      <c r="AM42" s="365"/>
      <c r="AN42" s="365"/>
      <c r="AO42" s="365"/>
      <c r="AP42" s="365"/>
    </row>
    <row r="43" spans="1:42" s="364" customFormat="1">
      <c r="A43" s="348"/>
      <c r="AG43" s="365"/>
      <c r="AH43" s="365"/>
      <c r="AI43" s="365"/>
      <c r="AJ43" s="365"/>
      <c r="AM43" s="365"/>
      <c r="AN43" s="365"/>
      <c r="AO43" s="365"/>
      <c r="AP43" s="365"/>
    </row>
    <row r="44" spans="1:42" s="364" customFormat="1">
      <c r="A44" s="348"/>
      <c r="AG44" s="365"/>
      <c r="AH44" s="365"/>
      <c r="AI44" s="365"/>
      <c r="AJ44" s="365"/>
      <c r="AM44" s="365"/>
      <c r="AN44" s="365"/>
      <c r="AO44" s="365"/>
      <c r="AP44" s="365"/>
    </row>
    <row r="45" spans="1:42" s="364" customFormat="1">
      <c r="A45" s="348"/>
      <c r="AG45" s="365"/>
      <c r="AH45" s="365"/>
      <c r="AI45" s="365"/>
      <c r="AJ45" s="365"/>
      <c r="AM45" s="365"/>
      <c r="AN45" s="365"/>
      <c r="AO45" s="365"/>
      <c r="AP45" s="365"/>
    </row>
    <row r="46" spans="1:42" s="364" customFormat="1">
      <c r="A46" s="348"/>
      <c r="AG46" s="365"/>
      <c r="AH46" s="365"/>
      <c r="AI46" s="365"/>
      <c r="AJ46" s="365"/>
      <c r="AM46" s="365"/>
      <c r="AN46" s="365"/>
      <c r="AO46" s="365"/>
      <c r="AP46" s="365"/>
    </row>
    <row r="47" spans="1:42" s="364" customFormat="1">
      <c r="A47" s="348"/>
      <c r="AG47" s="365"/>
      <c r="AH47" s="365"/>
      <c r="AI47" s="365"/>
      <c r="AJ47" s="365"/>
      <c r="AM47" s="365"/>
      <c r="AN47" s="365"/>
      <c r="AO47" s="365"/>
      <c r="AP47" s="365"/>
    </row>
    <row r="48" spans="1:42" s="364" customFormat="1">
      <c r="A48" s="348"/>
      <c r="AG48" s="365"/>
      <c r="AH48" s="365"/>
      <c r="AI48" s="365"/>
      <c r="AJ48" s="365"/>
      <c r="AM48" s="365"/>
      <c r="AN48" s="365"/>
      <c r="AO48" s="365"/>
      <c r="AP48" s="365"/>
    </row>
    <row r="52" spans="1:42" s="364" customFormat="1">
      <c r="A52" s="349"/>
      <c r="AG52" s="365"/>
      <c r="AH52" s="365"/>
      <c r="AI52" s="365"/>
      <c r="AJ52" s="365"/>
      <c r="AM52" s="365"/>
      <c r="AN52" s="365"/>
      <c r="AO52" s="365"/>
      <c r="AP52" s="365"/>
    </row>
    <row r="53" spans="1:42" s="364" customFormat="1">
      <c r="A53" s="349"/>
      <c r="AG53" s="365"/>
      <c r="AH53" s="365"/>
      <c r="AI53" s="365"/>
      <c r="AJ53" s="365"/>
      <c r="AM53" s="365"/>
      <c r="AN53" s="365"/>
      <c r="AO53" s="365"/>
      <c r="AP53" s="365"/>
    </row>
  </sheetData>
  <mergeCells count="93">
    <mergeCell ref="U4:AC4"/>
    <mergeCell ref="A1:A3"/>
    <mergeCell ref="B1:C1"/>
    <mergeCell ref="AG1:AI1"/>
    <mergeCell ref="B2:R2"/>
    <mergeCell ref="S2:AI2"/>
    <mergeCell ref="U3:AC3"/>
    <mergeCell ref="C10:E10"/>
    <mergeCell ref="F10:N10"/>
    <mergeCell ref="C11:E11"/>
    <mergeCell ref="F11:N11"/>
    <mergeCell ref="Y11:Z11"/>
    <mergeCell ref="C12:E12"/>
    <mergeCell ref="F12:N12"/>
    <mergeCell ref="H14:P14"/>
    <mergeCell ref="B16:E17"/>
    <mergeCell ref="F16:K17"/>
    <mergeCell ref="L16:N17"/>
    <mergeCell ref="O16:R17"/>
    <mergeCell ref="B18:E19"/>
    <mergeCell ref="F18:K19"/>
    <mergeCell ref="L18:N19"/>
    <mergeCell ref="O18:R19"/>
    <mergeCell ref="S18:U19"/>
    <mergeCell ref="B20:E21"/>
    <mergeCell ref="F20:K21"/>
    <mergeCell ref="L20:N21"/>
    <mergeCell ref="O20:R21"/>
    <mergeCell ref="S20:U21"/>
    <mergeCell ref="B22:E23"/>
    <mergeCell ref="F22:K23"/>
    <mergeCell ref="L22:N23"/>
    <mergeCell ref="O22:R23"/>
    <mergeCell ref="S22:U23"/>
    <mergeCell ref="B24:E25"/>
    <mergeCell ref="F24:K25"/>
    <mergeCell ref="L24:N25"/>
    <mergeCell ref="O24:R25"/>
    <mergeCell ref="S24:U25"/>
    <mergeCell ref="B26:E27"/>
    <mergeCell ref="F26:K27"/>
    <mergeCell ref="L26:N27"/>
    <mergeCell ref="O26:R27"/>
    <mergeCell ref="S26:U27"/>
    <mergeCell ref="B28:E29"/>
    <mergeCell ref="F28:K29"/>
    <mergeCell ref="L28:N29"/>
    <mergeCell ref="O28:R29"/>
    <mergeCell ref="S28:U29"/>
    <mergeCell ref="B30:E31"/>
    <mergeCell ref="F30:K31"/>
    <mergeCell ref="L30:N31"/>
    <mergeCell ref="O30:R31"/>
    <mergeCell ref="S30:U31"/>
    <mergeCell ref="B32:E33"/>
    <mergeCell ref="F32:K33"/>
    <mergeCell ref="L32:N33"/>
    <mergeCell ref="O32:R33"/>
    <mergeCell ref="S32:U3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M8:Q8"/>
    <mergeCell ref="Z16:AC17"/>
    <mergeCell ref="AD16:AI17"/>
    <mergeCell ref="Z18:AC19"/>
    <mergeCell ref="AD18:AI19"/>
    <mergeCell ref="V18:Y19"/>
    <mergeCell ref="V16:Y17"/>
    <mergeCell ref="AE11:AF11"/>
    <mergeCell ref="AG11:AH11"/>
    <mergeCell ref="S16:U17"/>
    <mergeCell ref="AA11:AD11"/>
    <mergeCell ref="H13:P13"/>
    <mergeCell ref="Z26:AC27"/>
    <mergeCell ref="AD26:AI27"/>
    <mergeCell ref="Z28:AC29"/>
    <mergeCell ref="AD28:AI29"/>
    <mergeCell ref="Z30:AC31"/>
    <mergeCell ref="AD30:AI3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zoomScaleNormal="100" zoomScaleSheetLayoutView="100" workbookViewId="0">
      <selection sqref="A1:A3"/>
    </sheetView>
  </sheetViews>
  <sheetFormatPr defaultColWidth="8.875" defaultRowHeight="13.5" zeroHeight="1"/>
  <cols>
    <col min="1" max="1" width="10.625" style="350" bestFit="1" customWidth="1"/>
    <col min="2" max="2" width="1.625" style="369" customWidth="1"/>
    <col min="3" max="31" width="3.125" style="369" customWidth="1"/>
    <col min="32" max="32" width="1.625" style="369" customWidth="1"/>
    <col min="33" max="16384" width="8.875" style="369"/>
  </cols>
  <sheetData>
    <row r="1" spans="1:32" s="368" customFormat="1" ht="18" customHeight="1">
      <c r="A1" s="1588" t="s">
        <v>1133</v>
      </c>
      <c r="B1" s="128"/>
      <c r="C1" s="443"/>
      <c r="D1" s="137"/>
      <c r="E1" s="137"/>
      <c r="F1" s="137"/>
      <c r="G1" s="137"/>
      <c r="H1" s="137"/>
      <c r="I1" s="137"/>
      <c r="J1" s="137"/>
      <c r="K1" s="137"/>
      <c r="L1" s="137"/>
      <c r="M1" s="137"/>
      <c r="N1" s="137"/>
      <c r="O1" s="137"/>
      <c r="P1" s="137"/>
      <c r="Q1" s="137"/>
      <c r="R1" s="137"/>
      <c r="S1" s="382"/>
      <c r="T1" s="137"/>
      <c r="U1" s="444"/>
      <c r="V1" s="444"/>
      <c r="W1" s="444"/>
      <c r="X1" s="444"/>
      <c r="Y1" s="444"/>
      <c r="Z1" s="444"/>
      <c r="AA1" s="444"/>
      <c r="AB1" s="444"/>
      <c r="AC1" s="444"/>
      <c r="AD1" s="444"/>
      <c r="AE1" s="137"/>
      <c r="AF1" s="128"/>
    </row>
    <row r="2" spans="1:32" s="368" customFormat="1" ht="18" customHeight="1">
      <c r="A2" s="1588"/>
      <c r="B2" s="1800" t="s">
        <v>296</v>
      </c>
      <c r="C2" s="1800"/>
      <c r="D2" s="1800"/>
      <c r="E2" s="1800"/>
      <c r="F2" s="1800"/>
      <c r="G2" s="1800"/>
      <c r="H2" s="1800"/>
      <c r="I2" s="1800"/>
      <c r="J2" s="1800"/>
      <c r="K2" s="1800"/>
      <c r="L2" s="1800"/>
      <c r="M2" s="1800"/>
      <c r="N2" s="1800"/>
      <c r="O2" s="1800"/>
      <c r="P2" s="1800"/>
      <c r="Q2" s="1800"/>
      <c r="R2" s="1800"/>
      <c r="S2" s="1800"/>
      <c r="T2" s="1800"/>
      <c r="U2" s="1800"/>
      <c r="V2" s="1800"/>
      <c r="W2" s="1800"/>
      <c r="X2" s="1800"/>
      <c r="Y2" s="1800"/>
      <c r="Z2" s="1800"/>
      <c r="AA2" s="1800"/>
      <c r="AB2" s="1800"/>
      <c r="AC2" s="1800"/>
      <c r="AD2" s="1800"/>
      <c r="AE2" s="1800"/>
      <c r="AF2" s="1800"/>
    </row>
    <row r="3" spans="1:32" ht="18" customHeight="1">
      <c r="A3" s="1588"/>
      <c r="B3" s="127"/>
      <c r="C3" s="346"/>
      <c r="D3" s="346"/>
      <c r="E3" s="346"/>
      <c r="F3" s="346"/>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18" customHeight="1">
      <c r="A4" s="368"/>
      <c r="B4" s="127"/>
      <c r="C4" s="445" t="s">
        <v>297</v>
      </c>
      <c r="D4" s="127" t="s">
        <v>298</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18" customHeight="1">
      <c r="A5" s="368"/>
      <c r="B5" s="127"/>
      <c r="C5" s="127"/>
      <c r="D5" s="127"/>
      <c r="E5" s="127"/>
      <c r="F5" s="127"/>
      <c r="G5" s="127"/>
      <c r="H5" s="127"/>
      <c r="I5" s="127"/>
      <c r="J5" s="127"/>
      <c r="K5" s="127"/>
      <c r="L5" s="127"/>
      <c r="M5" s="127"/>
      <c r="N5" s="127"/>
      <c r="O5" s="127"/>
      <c r="P5" s="127"/>
      <c r="Q5" s="127"/>
      <c r="R5" s="127"/>
      <c r="S5" s="127"/>
      <c r="T5" s="1799" t="s">
        <v>299</v>
      </c>
      <c r="U5" s="1799"/>
      <c r="V5" s="1799"/>
      <c r="W5" s="1799"/>
      <c r="X5" s="1799"/>
      <c r="Y5" s="1799"/>
      <c r="Z5" s="1799"/>
      <c r="AA5" s="1799"/>
      <c r="AB5" s="1799"/>
      <c r="AC5" s="1791"/>
      <c r="AD5" s="1791"/>
      <c r="AE5" s="1791"/>
      <c r="AF5" s="127"/>
    </row>
    <row r="6" spans="1:32" ht="18" customHeight="1">
      <c r="A6" s="368"/>
      <c r="B6" s="127"/>
      <c r="C6" s="127"/>
      <c r="D6" s="127"/>
      <c r="E6" s="127"/>
      <c r="F6" s="127"/>
      <c r="G6" s="127"/>
      <c r="H6" s="127"/>
      <c r="I6" s="127"/>
      <c r="J6" s="127"/>
      <c r="K6" s="127"/>
      <c r="L6" s="127"/>
      <c r="M6" s="127"/>
      <c r="N6" s="127"/>
      <c r="O6" s="127"/>
      <c r="P6" s="127"/>
      <c r="Q6" s="127"/>
      <c r="R6" s="127"/>
      <c r="S6" s="127"/>
      <c r="T6" s="1799"/>
      <c r="U6" s="1799"/>
      <c r="V6" s="1799"/>
      <c r="W6" s="1799"/>
      <c r="X6" s="1799"/>
      <c r="Y6" s="1799"/>
      <c r="Z6" s="1799"/>
      <c r="AA6" s="1799"/>
      <c r="AB6" s="1799"/>
      <c r="AC6" s="1791"/>
      <c r="AD6" s="1791"/>
      <c r="AE6" s="1791"/>
      <c r="AF6" s="127"/>
    </row>
    <row r="7" spans="1:32" ht="18" customHeight="1">
      <c r="A7" s="368"/>
      <c r="B7" s="127"/>
      <c r="C7" s="127"/>
      <c r="D7" s="127"/>
      <c r="E7" s="127"/>
      <c r="F7" s="127"/>
      <c r="G7" s="127"/>
      <c r="H7" s="127"/>
      <c r="I7" s="127"/>
      <c r="J7" s="127"/>
      <c r="K7" s="127"/>
      <c r="L7" s="127"/>
      <c r="M7" s="127"/>
      <c r="N7" s="127"/>
      <c r="O7" s="127"/>
      <c r="P7" s="127"/>
      <c r="Q7" s="127"/>
      <c r="R7" s="127"/>
      <c r="S7" s="127"/>
      <c r="T7" s="1799" t="s">
        <v>300</v>
      </c>
      <c r="U7" s="1799"/>
      <c r="V7" s="1799"/>
      <c r="W7" s="1799"/>
      <c r="X7" s="1799"/>
      <c r="Y7" s="1799"/>
      <c r="Z7" s="1799"/>
      <c r="AA7" s="1799"/>
      <c r="AB7" s="1799"/>
      <c r="AC7" s="1791"/>
      <c r="AD7" s="1791"/>
      <c r="AE7" s="1791"/>
      <c r="AF7" s="127"/>
    </row>
    <row r="8" spans="1:32" ht="18" customHeight="1">
      <c r="A8" s="368"/>
      <c r="B8" s="127"/>
      <c r="C8" s="127"/>
      <c r="D8" s="127"/>
      <c r="E8" s="127"/>
      <c r="F8" s="127"/>
      <c r="G8" s="127"/>
      <c r="H8" s="127"/>
      <c r="I8" s="127"/>
      <c r="J8" s="127"/>
      <c r="K8" s="127"/>
      <c r="L8" s="127"/>
      <c r="M8" s="127"/>
      <c r="N8" s="127"/>
      <c r="O8" s="127"/>
      <c r="P8" s="127"/>
      <c r="Q8" s="127"/>
      <c r="R8" s="127"/>
      <c r="S8" s="127"/>
      <c r="T8" s="1799"/>
      <c r="U8" s="1799"/>
      <c r="V8" s="1799"/>
      <c r="W8" s="1799"/>
      <c r="X8" s="1799"/>
      <c r="Y8" s="1799"/>
      <c r="Z8" s="1799"/>
      <c r="AA8" s="1799"/>
      <c r="AB8" s="1799"/>
      <c r="AC8" s="1791"/>
      <c r="AD8" s="1791"/>
      <c r="AE8" s="1791"/>
      <c r="AF8" s="127"/>
    </row>
    <row r="9" spans="1:32" ht="18" customHeight="1">
      <c r="A9" s="368"/>
      <c r="B9" s="127"/>
      <c r="C9" s="127"/>
      <c r="D9" s="127"/>
      <c r="E9" s="127"/>
      <c r="F9" s="127"/>
      <c r="G9" s="127"/>
      <c r="H9" s="127"/>
      <c r="I9" s="127"/>
      <c r="J9" s="127"/>
      <c r="K9" s="127"/>
      <c r="L9" s="127"/>
      <c r="M9" s="127"/>
      <c r="N9" s="127"/>
      <c r="O9" s="127"/>
      <c r="P9" s="127"/>
      <c r="Q9" s="127"/>
      <c r="R9" s="127"/>
      <c r="S9" s="127"/>
      <c r="T9" s="1799" t="s">
        <v>301</v>
      </c>
      <c r="U9" s="1799"/>
      <c r="V9" s="1799"/>
      <c r="W9" s="1799"/>
      <c r="X9" s="1799"/>
      <c r="Y9" s="1799"/>
      <c r="Z9" s="1799"/>
      <c r="AA9" s="1799"/>
      <c r="AB9" s="1799"/>
      <c r="AC9" s="1791"/>
      <c r="AD9" s="1791"/>
      <c r="AE9" s="1791"/>
      <c r="AF9" s="127"/>
    </row>
    <row r="10" spans="1:32" ht="18" customHeight="1">
      <c r="A10" s="368"/>
      <c r="B10" s="127"/>
      <c r="C10" s="127"/>
      <c r="D10" s="127"/>
      <c r="E10" s="127"/>
      <c r="F10" s="127"/>
      <c r="G10" s="127"/>
      <c r="H10" s="127"/>
      <c r="I10" s="127"/>
      <c r="J10" s="127"/>
      <c r="K10" s="127"/>
      <c r="L10" s="127"/>
      <c r="M10" s="127"/>
      <c r="N10" s="127"/>
      <c r="O10" s="127"/>
      <c r="P10" s="127"/>
      <c r="Q10" s="127"/>
      <c r="R10" s="127"/>
      <c r="S10" s="127"/>
      <c r="T10" s="1799"/>
      <c r="U10" s="1799"/>
      <c r="V10" s="1799"/>
      <c r="W10" s="1799"/>
      <c r="X10" s="1799"/>
      <c r="Y10" s="1799"/>
      <c r="Z10" s="1799"/>
      <c r="AA10" s="1799"/>
      <c r="AB10" s="1799"/>
      <c r="AC10" s="1791"/>
      <c r="AD10" s="1791"/>
      <c r="AE10" s="1791"/>
      <c r="AF10" s="127"/>
    </row>
    <row r="11" spans="1:32" ht="18" customHeight="1">
      <c r="A11" s="368"/>
      <c r="B11" s="127"/>
      <c r="C11" s="127"/>
      <c r="D11" s="127"/>
      <c r="E11" s="127"/>
      <c r="F11" s="127"/>
      <c r="G11" s="127"/>
      <c r="H11" s="127"/>
      <c r="I11" s="127"/>
      <c r="J11" s="127"/>
      <c r="K11" s="127"/>
      <c r="L11" s="127"/>
      <c r="M11" s="127"/>
      <c r="N11" s="127"/>
      <c r="O11" s="127"/>
      <c r="P11" s="127"/>
      <c r="Q11" s="127"/>
      <c r="R11" s="127"/>
      <c r="S11" s="127"/>
      <c r="T11" s="1799" t="s">
        <v>302</v>
      </c>
      <c r="U11" s="1799"/>
      <c r="V11" s="1799"/>
      <c r="W11" s="1799"/>
      <c r="X11" s="1799"/>
      <c r="Y11" s="1799"/>
      <c r="Z11" s="1799"/>
      <c r="AA11" s="1799"/>
      <c r="AB11" s="1799"/>
      <c r="AC11" s="1791"/>
      <c r="AD11" s="1791"/>
      <c r="AE11" s="1791"/>
      <c r="AF11" s="127"/>
    </row>
    <row r="12" spans="1:32" ht="18" customHeight="1">
      <c r="B12" s="127"/>
      <c r="C12" s="127"/>
      <c r="D12" s="127"/>
      <c r="E12" s="127"/>
      <c r="F12" s="127"/>
      <c r="G12" s="127"/>
      <c r="H12" s="127"/>
      <c r="I12" s="127"/>
      <c r="J12" s="127"/>
      <c r="K12" s="127"/>
      <c r="L12" s="127"/>
      <c r="M12" s="127"/>
      <c r="N12" s="127"/>
      <c r="O12" s="127"/>
      <c r="P12" s="127"/>
      <c r="Q12" s="127"/>
      <c r="R12" s="127"/>
      <c r="S12" s="127"/>
      <c r="T12" s="1799"/>
      <c r="U12" s="1799"/>
      <c r="V12" s="1799"/>
      <c r="W12" s="1799"/>
      <c r="X12" s="1799"/>
      <c r="Y12" s="1799"/>
      <c r="Z12" s="1799"/>
      <c r="AA12" s="1799"/>
      <c r="AB12" s="1799"/>
      <c r="AC12" s="1791"/>
      <c r="AD12" s="1791"/>
      <c r="AE12" s="1791"/>
      <c r="AF12" s="127"/>
    </row>
    <row r="13" spans="1:32" ht="18" customHeight="1">
      <c r="B13" s="127"/>
      <c r="C13" s="127"/>
      <c r="D13" s="127"/>
      <c r="E13" s="127"/>
      <c r="F13" s="127"/>
      <c r="G13" s="127"/>
      <c r="H13" s="127"/>
      <c r="I13" s="127"/>
      <c r="J13" s="127"/>
      <c r="K13" s="127"/>
      <c r="L13" s="127"/>
      <c r="M13" s="127"/>
      <c r="N13" s="127"/>
      <c r="O13" s="127"/>
      <c r="P13" s="127"/>
      <c r="Q13" s="127"/>
      <c r="R13" s="127"/>
      <c r="S13" s="127"/>
      <c r="T13" s="1799" t="s">
        <v>303</v>
      </c>
      <c r="U13" s="1799"/>
      <c r="V13" s="1799"/>
      <c r="W13" s="1799"/>
      <c r="X13" s="1799"/>
      <c r="Y13" s="1799"/>
      <c r="Z13" s="1799"/>
      <c r="AA13" s="1799"/>
      <c r="AB13" s="1799"/>
      <c r="AC13" s="1791"/>
      <c r="AD13" s="1791"/>
      <c r="AE13" s="1791"/>
      <c r="AF13" s="127"/>
    </row>
    <row r="14" spans="1:32" ht="18" customHeight="1">
      <c r="B14" s="127"/>
      <c r="C14" s="127"/>
      <c r="D14" s="127"/>
      <c r="E14" s="127"/>
      <c r="F14" s="127"/>
      <c r="G14" s="127"/>
      <c r="H14" s="127"/>
      <c r="I14" s="127"/>
      <c r="J14" s="127"/>
      <c r="K14" s="127"/>
      <c r="L14" s="127"/>
      <c r="M14" s="127"/>
      <c r="N14" s="127"/>
      <c r="O14" s="127"/>
      <c r="P14" s="127"/>
      <c r="Q14" s="127"/>
      <c r="R14" s="127"/>
      <c r="S14" s="127"/>
      <c r="T14" s="1799"/>
      <c r="U14" s="1799"/>
      <c r="V14" s="1799"/>
      <c r="W14" s="1799"/>
      <c r="X14" s="1799"/>
      <c r="Y14" s="1799"/>
      <c r="Z14" s="1799"/>
      <c r="AA14" s="1799"/>
      <c r="AB14" s="1799"/>
      <c r="AC14" s="1791"/>
      <c r="AD14" s="1791"/>
      <c r="AE14" s="1791"/>
      <c r="AF14" s="127"/>
    </row>
    <row r="15" spans="1:32" ht="18" customHeight="1">
      <c r="B15" s="127"/>
      <c r="C15" s="127"/>
      <c r="D15" s="127"/>
      <c r="E15" s="127"/>
      <c r="F15" s="127"/>
      <c r="G15" s="127"/>
      <c r="H15" s="127"/>
      <c r="I15" s="127"/>
      <c r="J15" s="127"/>
      <c r="K15" s="127"/>
      <c r="L15" s="127"/>
      <c r="M15" s="127"/>
      <c r="N15" s="127"/>
      <c r="O15" s="127"/>
      <c r="P15" s="127"/>
      <c r="Q15" s="127"/>
      <c r="R15" s="127"/>
      <c r="S15" s="127"/>
      <c r="T15" s="1799" t="s">
        <v>304</v>
      </c>
      <c r="U15" s="1799"/>
      <c r="V15" s="1799"/>
      <c r="W15" s="1799"/>
      <c r="X15" s="1799"/>
      <c r="Y15" s="1799"/>
      <c r="Z15" s="1799"/>
      <c r="AA15" s="1799"/>
      <c r="AB15" s="1799"/>
      <c r="AC15" s="1791"/>
      <c r="AD15" s="1791"/>
      <c r="AE15" s="1791"/>
      <c r="AF15" s="127"/>
    </row>
    <row r="16" spans="1:32" ht="18" customHeight="1">
      <c r="B16" s="127"/>
      <c r="C16" s="127"/>
      <c r="D16" s="127"/>
      <c r="E16" s="127"/>
      <c r="F16" s="127"/>
      <c r="G16" s="127"/>
      <c r="H16" s="127"/>
      <c r="I16" s="127"/>
      <c r="J16" s="127"/>
      <c r="K16" s="127"/>
      <c r="L16" s="127"/>
      <c r="M16" s="127"/>
      <c r="N16" s="127"/>
      <c r="O16" s="127"/>
      <c r="P16" s="127"/>
      <c r="Q16" s="127"/>
      <c r="R16" s="127"/>
      <c r="S16" s="127"/>
      <c r="T16" s="1799"/>
      <c r="U16" s="1799"/>
      <c r="V16" s="1799"/>
      <c r="W16" s="1799"/>
      <c r="X16" s="1799"/>
      <c r="Y16" s="1799"/>
      <c r="Z16" s="1799"/>
      <c r="AA16" s="1799"/>
      <c r="AB16" s="1799"/>
      <c r="AC16" s="1791"/>
      <c r="AD16" s="1791"/>
      <c r="AE16" s="1791"/>
      <c r="AF16" s="127"/>
    </row>
    <row r="17" spans="1:32" ht="18" customHeight="1">
      <c r="B17" s="127"/>
      <c r="C17" s="127"/>
      <c r="D17" s="127"/>
      <c r="E17" s="127"/>
      <c r="F17" s="127"/>
      <c r="G17" s="127"/>
      <c r="H17" s="127"/>
      <c r="I17" s="127"/>
      <c r="J17" s="127"/>
      <c r="K17" s="127"/>
      <c r="L17" s="127"/>
      <c r="M17" s="127"/>
      <c r="N17" s="127"/>
      <c r="O17" s="127"/>
      <c r="P17" s="127"/>
      <c r="Q17" s="127"/>
      <c r="R17" s="127"/>
      <c r="S17" s="127"/>
      <c r="T17" s="1794" t="s">
        <v>305</v>
      </c>
      <c r="U17" s="1794"/>
      <c r="V17" s="1794"/>
      <c r="W17" s="1794"/>
      <c r="X17" s="1794"/>
      <c r="Y17" s="1794"/>
      <c r="Z17" s="1794"/>
      <c r="AA17" s="1794"/>
      <c r="AB17" s="1794"/>
      <c r="AC17" s="1791"/>
      <c r="AD17" s="1791"/>
      <c r="AE17" s="1791"/>
      <c r="AF17" s="127"/>
    </row>
    <row r="18" spans="1:32" ht="18" customHeight="1">
      <c r="B18" s="127"/>
      <c r="C18" s="1795" t="s">
        <v>306</v>
      </c>
      <c r="D18" s="1795"/>
      <c r="E18" s="1795"/>
      <c r="F18" s="1795"/>
      <c r="G18" s="1795"/>
      <c r="H18" s="1795"/>
      <c r="I18" s="1795"/>
      <c r="J18" s="1795"/>
      <c r="K18" s="1795"/>
      <c r="L18" s="1795"/>
      <c r="M18" s="1795"/>
      <c r="N18" s="1795"/>
      <c r="O18" s="1795"/>
      <c r="P18" s="1795"/>
      <c r="Q18" s="1795"/>
      <c r="R18" s="1795"/>
      <c r="S18" s="1796"/>
      <c r="T18" s="1794"/>
      <c r="U18" s="1794"/>
      <c r="V18" s="1794"/>
      <c r="W18" s="1794"/>
      <c r="X18" s="1794"/>
      <c r="Y18" s="1794"/>
      <c r="Z18" s="1794"/>
      <c r="AA18" s="1794"/>
      <c r="AB18" s="1794"/>
      <c r="AC18" s="1791"/>
      <c r="AD18" s="1791"/>
      <c r="AE18" s="1791"/>
      <c r="AF18" s="127"/>
    </row>
    <row r="19" spans="1:32" ht="18" customHeight="1">
      <c r="B19" s="127"/>
      <c r="C19" s="127"/>
      <c r="D19" s="127"/>
      <c r="E19" s="127"/>
      <c r="F19" s="127"/>
      <c r="G19" s="44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row>
    <row r="20" spans="1:32" ht="18" customHeight="1">
      <c r="B20" s="127"/>
      <c r="C20" s="127" t="s">
        <v>307</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1:32" ht="18" customHeight="1">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1:32" ht="29.1" customHeight="1">
      <c r="B22" s="127"/>
      <c r="C22" s="127"/>
      <c r="D22" s="1797" t="s">
        <v>308</v>
      </c>
      <c r="E22" s="447">
        <v>1</v>
      </c>
      <c r="F22" s="1792" t="s">
        <v>309</v>
      </c>
      <c r="G22" s="1792"/>
      <c r="H22" s="1792"/>
      <c r="I22" s="1792"/>
      <c r="J22" s="1792"/>
      <c r="K22" s="1792"/>
      <c r="L22" s="1792"/>
      <c r="M22" s="1792"/>
      <c r="N22" s="1792"/>
      <c r="O22" s="1792"/>
      <c r="P22" s="1792"/>
      <c r="Q22" s="1791"/>
      <c r="R22" s="1791"/>
      <c r="S22" s="1791"/>
      <c r="T22" s="1791"/>
      <c r="U22" s="1791"/>
      <c r="V22" s="1791"/>
      <c r="W22" s="1791"/>
      <c r="X22" s="1791"/>
      <c r="Y22" s="1791"/>
      <c r="Z22" s="1791"/>
      <c r="AA22" s="1791"/>
      <c r="AB22" s="1791"/>
      <c r="AC22" s="1791"/>
      <c r="AD22" s="1791"/>
      <c r="AE22" s="1791"/>
      <c r="AF22" s="127"/>
    </row>
    <row r="23" spans="1:32" ht="29.1" customHeight="1">
      <c r="B23" s="127"/>
      <c r="C23" s="127"/>
      <c r="D23" s="1797"/>
      <c r="E23" s="447">
        <f t="shared" ref="E23:E35" si="0">+E22+1</f>
        <v>2</v>
      </c>
      <c r="F23" s="1792" t="s">
        <v>310</v>
      </c>
      <c r="G23" s="1792"/>
      <c r="H23" s="1792"/>
      <c r="I23" s="1792"/>
      <c r="J23" s="1792"/>
      <c r="K23" s="1792"/>
      <c r="L23" s="1792"/>
      <c r="M23" s="1792"/>
      <c r="N23" s="1792"/>
      <c r="O23" s="1792"/>
      <c r="P23" s="1792"/>
      <c r="Q23" s="1791"/>
      <c r="R23" s="1791"/>
      <c r="S23" s="1791"/>
      <c r="T23" s="1791"/>
      <c r="U23" s="1791"/>
      <c r="V23" s="1791"/>
      <c r="W23" s="1791"/>
      <c r="X23" s="1791"/>
      <c r="Y23" s="1791"/>
      <c r="Z23" s="1791"/>
      <c r="AA23" s="1791"/>
      <c r="AB23" s="1791"/>
      <c r="AC23" s="1791"/>
      <c r="AD23" s="1791"/>
      <c r="AE23" s="1791"/>
      <c r="AF23" s="127"/>
    </row>
    <row r="24" spans="1:32" ht="29.1" customHeight="1">
      <c r="B24" s="127"/>
      <c r="C24" s="127"/>
      <c r="D24" s="1797"/>
      <c r="E24" s="447">
        <f t="shared" si="0"/>
        <v>3</v>
      </c>
      <c r="F24" s="1792" t="s">
        <v>311</v>
      </c>
      <c r="G24" s="1792"/>
      <c r="H24" s="1792"/>
      <c r="I24" s="1792"/>
      <c r="J24" s="1792"/>
      <c r="K24" s="1792"/>
      <c r="L24" s="1792"/>
      <c r="M24" s="1792"/>
      <c r="N24" s="1792"/>
      <c r="O24" s="1792"/>
      <c r="P24" s="1792"/>
      <c r="Q24" s="1791"/>
      <c r="R24" s="1791"/>
      <c r="S24" s="1791"/>
      <c r="T24" s="1791"/>
      <c r="U24" s="1791"/>
      <c r="V24" s="1791"/>
      <c r="W24" s="1791"/>
      <c r="X24" s="1791"/>
      <c r="Y24" s="1791"/>
      <c r="Z24" s="1791"/>
      <c r="AA24" s="1791"/>
      <c r="AB24" s="1791"/>
      <c r="AC24" s="1791"/>
      <c r="AD24" s="1791"/>
      <c r="AE24" s="1791"/>
      <c r="AF24" s="127"/>
    </row>
    <row r="25" spans="1:32" ht="29.1" customHeight="1">
      <c r="B25" s="127"/>
      <c r="C25" s="127"/>
      <c r="D25" s="1797"/>
      <c r="E25" s="447">
        <f t="shared" si="0"/>
        <v>4</v>
      </c>
      <c r="F25" s="1792" t="s">
        <v>367</v>
      </c>
      <c r="G25" s="1792"/>
      <c r="H25" s="1792"/>
      <c r="I25" s="1792"/>
      <c r="J25" s="1792"/>
      <c r="K25" s="1792"/>
      <c r="L25" s="1792"/>
      <c r="M25" s="1792"/>
      <c r="N25" s="1792"/>
      <c r="O25" s="1792"/>
      <c r="P25" s="1792"/>
      <c r="Q25" s="1791"/>
      <c r="R25" s="1791"/>
      <c r="S25" s="1791"/>
      <c r="T25" s="1791"/>
      <c r="U25" s="1791"/>
      <c r="V25" s="1791"/>
      <c r="W25" s="1791"/>
      <c r="X25" s="1791"/>
      <c r="Y25" s="1791"/>
      <c r="Z25" s="1791"/>
      <c r="AA25" s="1791"/>
      <c r="AB25" s="1791"/>
      <c r="AC25" s="1791"/>
      <c r="AD25" s="1791"/>
      <c r="AE25" s="1791"/>
      <c r="AF25" s="127"/>
    </row>
    <row r="26" spans="1:32" ht="29.1" customHeight="1">
      <c r="A26" s="370"/>
      <c r="B26" s="127"/>
      <c r="C26" s="127"/>
      <c r="D26" s="1797"/>
      <c r="E26" s="447">
        <f t="shared" si="0"/>
        <v>5</v>
      </c>
      <c r="F26" s="1801" t="s">
        <v>312</v>
      </c>
      <c r="G26" s="1801"/>
      <c r="H26" s="1793" t="s">
        <v>313</v>
      </c>
      <c r="I26" s="1793"/>
      <c r="J26" s="1793"/>
      <c r="K26" s="1793"/>
      <c r="L26" s="1793"/>
      <c r="M26" s="1793"/>
      <c r="N26" s="1793"/>
      <c r="O26" s="1793"/>
      <c r="P26" s="1793"/>
      <c r="Q26" s="1791"/>
      <c r="R26" s="1791"/>
      <c r="S26" s="1791"/>
      <c r="T26" s="1791"/>
      <c r="U26" s="1791"/>
      <c r="V26" s="1791"/>
      <c r="W26" s="1791"/>
      <c r="X26" s="1791"/>
      <c r="Y26" s="1791"/>
      <c r="Z26" s="1791"/>
      <c r="AA26" s="1791"/>
      <c r="AB26" s="1791"/>
      <c r="AC26" s="1791"/>
      <c r="AD26" s="1791"/>
      <c r="AE26" s="1791"/>
      <c r="AF26" s="127"/>
    </row>
    <row r="27" spans="1:32" ht="29.1" customHeight="1">
      <c r="B27" s="127"/>
      <c r="C27" s="127"/>
      <c r="D27" s="1797"/>
      <c r="E27" s="447">
        <f t="shared" si="0"/>
        <v>6</v>
      </c>
      <c r="F27" s="1801"/>
      <c r="G27" s="1801"/>
      <c r="H27" s="1793" t="s">
        <v>314</v>
      </c>
      <c r="I27" s="1793"/>
      <c r="J27" s="1793"/>
      <c r="K27" s="1793"/>
      <c r="L27" s="1793"/>
      <c r="M27" s="1793"/>
      <c r="N27" s="1793"/>
      <c r="O27" s="1793"/>
      <c r="P27" s="1793"/>
      <c r="Q27" s="1791"/>
      <c r="R27" s="1791"/>
      <c r="S27" s="1791"/>
      <c r="T27" s="1791"/>
      <c r="U27" s="1791"/>
      <c r="V27" s="1791"/>
      <c r="W27" s="1791"/>
      <c r="X27" s="1791"/>
      <c r="Y27" s="1791"/>
      <c r="Z27" s="1791"/>
      <c r="AA27" s="1791"/>
      <c r="AB27" s="1791"/>
      <c r="AC27" s="1791"/>
      <c r="AD27" s="1791"/>
      <c r="AE27" s="1791"/>
      <c r="AF27" s="127"/>
    </row>
    <row r="28" spans="1:32" ht="29.1" customHeight="1">
      <c r="B28" s="127"/>
      <c r="C28" s="127"/>
      <c r="D28" s="1797"/>
      <c r="E28" s="447">
        <f t="shared" si="0"/>
        <v>7</v>
      </c>
      <c r="F28" s="1801"/>
      <c r="G28" s="1801"/>
      <c r="H28" s="1793" t="s">
        <v>315</v>
      </c>
      <c r="I28" s="1793"/>
      <c r="J28" s="1793"/>
      <c r="K28" s="1793"/>
      <c r="L28" s="1793"/>
      <c r="M28" s="1793"/>
      <c r="N28" s="1793"/>
      <c r="O28" s="1793"/>
      <c r="P28" s="1793"/>
      <c r="Q28" s="1791"/>
      <c r="R28" s="1791"/>
      <c r="S28" s="1791"/>
      <c r="T28" s="1791"/>
      <c r="U28" s="1791"/>
      <c r="V28" s="1791"/>
      <c r="W28" s="1791"/>
      <c r="X28" s="1791"/>
      <c r="Y28" s="1791"/>
      <c r="Z28" s="1791"/>
      <c r="AA28" s="1791"/>
      <c r="AB28" s="1791"/>
      <c r="AC28" s="1791"/>
      <c r="AD28" s="1791"/>
      <c r="AE28" s="1791"/>
      <c r="AF28" s="127"/>
    </row>
    <row r="29" spans="1:32" ht="29.1" customHeight="1">
      <c r="B29" s="127"/>
      <c r="C29" s="127"/>
      <c r="D29" s="1797"/>
      <c r="E29" s="447">
        <f t="shared" si="0"/>
        <v>8</v>
      </c>
      <c r="F29" s="1801"/>
      <c r="G29" s="1801"/>
      <c r="H29" s="1793" t="s">
        <v>316</v>
      </c>
      <c r="I29" s="1793"/>
      <c r="J29" s="1793"/>
      <c r="K29" s="1793"/>
      <c r="L29" s="1793"/>
      <c r="M29" s="1793"/>
      <c r="N29" s="1793"/>
      <c r="O29" s="1793"/>
      <c r="P29" s="1793"/>
      <c r="Q29" s="1791"/>
      <c r="R29" s="1791"/>
      <c r="S29" s="1791"/>
      <c r="T29" s="1791"/>
      <c r="U29" s="1791"/>
      <c r="V29" s="1791"/>
      <c r="W29" s="1791"/>
      <c r="X29" s="1791"/>
      <c r="Y29" s="1791"/>
      <c r="Z29" s="1791"/>
      <c r="AA29" s="1791"/>
      <c r="AB29" s="1791"/>
      <c r="AC29" s="1791"/>
      <c r="AD29" s="1791"/>
      <c r="AE29" s="1791"/>
      <c r="AF29" s="127"/>
    </row>
    <row r="30" spans="1:32" ht="29.1" customHeight="1">
      <c r="B30" s="127"/>
      <c r="C30" s="127"/>
      <c r="D30" s="1797"/>
      <c r="E30" s="447">
        <f t="shared" si="0"/>
        <v>9</v>
      </c>
      <c r="F30" s="1801"/>
      <c r="G30" s="1801"/>
      <c r="H30" s="1793" t="s">
        <v>317</v>
      </c>
      <c r="I30" s="1793"/>
      <c r="J30" s="1793"/>
      <c r="K30" s="1793"/>
      <c r="L30" s="1793"/>
      <c r="M30" s="1793"/>
      <c r="N30" s="1793"/>
      <c r="O30" s="1793"/>
      <c r="P30" s="1793"/>
      <c r="Q30" s="1791"/>
      <c r="R30" s="1791"/>
      <c r="S30" s="1791"/>
      <c r="T30" s="1791"/>
      <c r="U30" s="1791"/>
      <c r="V30" s="1791"/>
      <c r="W30" s="1791"/>
      <c r="X30" s="1791"/>
      <c r="Y30" s="1791"/>
      <c r="Z30" s="1791"/>
      <c r="AA30" s="1791"/>
      <c r="AB30" s="1791"/>
      <c r="AC30" s="1791"/>
      <c r="AD30" s="1791"/>
      <c r="AE30" s="1791"/>
      <c r="AF30" s="127"/>
    </row>
    <row r="31" spans="1:32" ht="29.1" customHeight="1">
      <c r="B31" s="127"/>
      <c r="C31" s="127"/>
      <c r="D31" s="1797"/>
      <c r="E31" s="447">
        <f t="shared" si="0"/>
        <v>10</v>
      </c>
      <c r="F31" s="1801"/>
      <c r="G31" s="1801"/>
      <c r="H31" s="1793" t="s">
        <v>318</v>
      </c>
      <c r="I31" s="1793"/>
      <c r="J31" s="1793"/>
      <c r="K31" s="1793"/>
      <c r="L31" s="1793"/>
      <c r="M31" s="1793"/>
      <c r="N31" s="1793"/>
      <c r="O31" s="1793"/>
      <c r="P31" s="1793"/>
      <c r="Q31" s="1791"/>
      <c r="R31" s="1791"/>
      <c r="S31" s="1791"/>
      <c r="T31" s="1791"/>
      <c r="U31" s="1791"/>
      <c r="V31" s="1791"/>
      <c r="W31" s="1791"/>
      <c r="X31" s="1791"/>
      <c r="Y31" s="1791"/>
      <c r="Z31" s="1791"/>
      <c r="AA31" s="1791"/>
      <c r="AB31" s="1791"/>
      <c r="AC31" s="1791"/>
      <c r="AD31" s="1791"/>
      <c r="AE31" s="1791"/>
      <c r="AF31" s="127"/>
    </row>
    <row r="32" spans="1:32" ht="29.1" customHeight="1">
      <c r="B32" s="127"/>
      <c r="C32" s="127"/>
      <c r="D32" s="1797"/>
      <c r="E32" s="447">
        <f t="shared" si="0"/>
        <v>11</v>
      </c>
      <c r="F32" s="1792" t="s">
        <v>319</v>
      </c>
      <c r="G32" s="1792"/>
      <c r="H32" s="1792"/>
      <c r="I32" s="1792"/>
      <c r="J32" s="1792"/>
      <c r="K32" s="1792"/>
      <c r="L32" s="1792"/>
      <c r="M32" s="1792"/>
      <c r="N32" s="1792"/>
      <c r="O32" s="1792"/>
      <c r="P32" s="1792"/>
      <c r="Q32" s="1791"/>
      <c r="R32" s="1791"/>
      <c r="S32" s="1791"/>
      <c r="T32" s="1791"/>
      <c r="U32" s="1791"/>
      <c r="V32" s="1791"/>
      <c r="W32" s="1791"/>
      <c r="X32" s="1791"/>
      <c r="Y32" s="1791"/>
      <c r="Z32" s="1791"/>
      <c r="AA32" s="1791"/>
      <c r="AB32" s="1791"/>
      <c r="AC32" s="1791"/>
      <c r="AD32" s="1791"/>
      <c r="AE32" s="1791"/>
      <c r="AF32" s="127"/>
    </row>
    <row r="33" spans="2:32" ht="29.1" customHeight="1">
      <c r="B33" s="127"/>
      <c r="C33" s="127"/>
      <c r="D33" s="1797"/>
      <c r="E33" s="447">
        <f t="shared" si="0"/>
        <v>12</v>
      </c>
      <c r="F33" s="1792" t="s">
        <v>320</v>
      </c>
      <c r="G33" s="1792"/>
      <c r="H33" s="1792"/>
      <c r="I33" s="1792"/>
      <c r="J33" s="1792"/>
      <c r="K33" s="1792"/>
      <c r="L33" s="1792"/>
      <c r="M33" s="1792"/>
      <c r="N33" s="1792"/>
      <c r="O33" s="1792"/>
      <c r="P33" s="1792"/>
      <c r="Q33" s="1791"/>
      <c r="R33" s="1791"/>
      <c r="S33" s="1791"/>
      <c r="T33" s="1791"/>
      <c r="U33" s="1791"/>
      <c r="V33" s="1791"/>
      <c r="W33" s="1791"/>
      <c r="X33" s="1791"/>
      <c r="Y33" s="1791"/>
      <c r="Z33" s="1791"/>
      <c r="AA33" s="1791"/>
      <c r="AB33" s="1791"/>
      <c r="AC33" s="1791"/>
      <c r="AD33" s="1791"/>
      <c r="AE33" s="1791"/>
      <c r="AF33" s="127"/>
    </row>
    <row r="34" spans="2:32" ht="29.1" customHeight="1">
      <c r="B34" s="127"/>
      <c r="C34" s="127"/>
      <c r="D34" s="1797"/>
      <c r="E34" s="447">
        <f t="shared" si="0"/>
        <v>13</v>
      </c>
      <c r="F34" s="1792" t="s">
        <v>321</v>
      </c>
      <c r="G34" s="1792"/>
      <c r="H34" s="1792"/>
      <c r="I34" s="1792"/>
      <c r="J34" s="1792"/>
      <c r="K34" s="1792"/>
      <c r="L34" s="1792"/>
      <c r="M34" s="1792"/>
      <c r="N34" s="1792"/>
      <c r="O34" s="1792"/>
      <c r="P34" s="1792"/>
      <c r="Q34" s="1791"/>
      <c r="R34" s="1791"/>
      <c r="S34" s="1791"/>
      <c r="T34" s="1791"/>
      <c r="U34" s="1791"/>
      <c r="V34" s="1791"/>
      <c r="W34" s="1791"/>
      <c r="X34" s="1791"/>
      <c r="Y34" s="1791"/>
      <c r="Z34" s="1791"/>
      <c r="AA34" s="1791"/>
      <c r="AB34" s="1791"/>
      <c r="AC34" s="1791"/>
      <c r="AD34" s="1791"/>
      <c r="AE34" s="1791"/>
      <c r="AF34" s="127"/>
    </row>
    <row r="35" spans="2:32" ht="29.1" customHeight="1">
      <c r="B35" s="127"/>
      <c r="C35" s="127"/>
      <c r="D35" s="1797"/>
      <c r="E35" s="1798">
        <f t="shared" si="0"/>
        <v>14</v>
      </c>
      <c r="F35" s="1798" t="s">
        <v>322</v>
      </c>
      <c r="G35" s="1798"/>
      <c r="H35" s="1798"/>
      <c r="I35" s="1798"/>
      <c r="J35" s="1793" t="s">
        <v>323</v>
      </c>
      <c r="K35" s="1793"/>
      <c r="L35" s="1793"/>
      <c r="M35" s="1793"/>
      <c r="N35" s="1793"/>
      <c r="O35" s="1793"/>
      <c r="P35" s="1793"/>
      <c r="Q35" s="1791"/>
      <c r="R35" s="1791"/>
      <c r="S35" s="1791"/>
      <c r="T35" s="1791"/>
      <c r="U35" s="1791"/>
      <c r="V35" s="1791"/>
      <c r="W35" s="1791"/>
      <c r="X35" s="1791"/>
      <c r="Y35" s="1791"/>
      <c r="Z35" s="1791"/>
      <c r="AA35" s="1791"/>
      <c r="AB35" s="1791"/>
      <c r="AC35" s="1791"/>
      <c r="AD35" s="1791"/>
      <c r="AE35" s="1791"/>
      <c r="AF35" s="127"/>
    </row>
    <row r="36" spans="2:32" ht="29.1" customHeight="1">
      <c r="B36" s="127"/>
      <c r="C36" s="127"/>
      <c r="D36" s="1797"/>
      <c r="E36" s="1798"/>
      <c r="F36" s="1798"/>
      <c r="G36" s="1798"/>
      <c r="H36" s="1798"/>
      <c r="I36" s="1798"/>
      <c r="J36" s="1793" t="s">
        <v>324</v>
      </c>
      <c r="K36" s="1793"/>
      <c r="L36" s="1793"/>
      <c r="M36" s="1793"/>
      <c r="N36" s="1793"/>
      <c r="O36" s="1793"/>
      <c r="P36" s="1793"/>
      <c r="Q36" s="1791"/>
      <c r="R36" s="1791"/>
      <c r="S36" s="1791"/>
      <c r="T36" s="1791"/>
      <c r="U36" s="1791"/>
      <c r="V36" s="1791"/>
      <c r="W36" s="1791"/>
      <c r="X36" s="1791"/>
      <c r="Y36" s="1791"/>
      <c r="Z36" s="1791"/>
      <c r="AA36" s="1791"/>
      <c r="AB36" s="1791"/>
      <c r="AC36" s="1791"/>
      <c r="AD36" s="1791"/>
      <c r="AE36" s="1791"/>
      <c r="AF36" s="127"/>
    </row>
    <row r="37" spans="2:32" ht="29.1" customHeight="1">
      <c r="B37" s="127"/>
      <c r="C37" s="127"/>
      <c r="D37" s="1797"/>
      <c r="E37" s="447">
        <f>+E35+1</f>
        <v>15</v>
      </c>
      <c r="F37" s="1792" t="s">
        <v>190</v>
      </c>
      <c r="G37" s="1792"/>
      <c r="H37" s="1792"/>
      <c r="I37" s="1792"/>
      <c r="J37" s="1792"/>
      <c r="K37" s="1792"/>
      <c r="L37" s="1792"/>
      <c r="M37" s="1792"/>
      <c r="N37" s="1792"/>
      <c r="O37" s="1792"/>
      <c r="P37" s="1792"/>
      <c r="Q37" s="1791"/>
      <c r="R37" s="1791"/>
      <c r="S37" s="1791"/>
      <c r="T37" s="1791"/>
      <c r="U37" s="1791"/>
      <c r="V37" s="1791"/>
      <c r="W37" s="1791"/>
      <c r="X37" s="1791"/>
      <c r="Y37" s="1791"/>
      <c r="Z37" s="1791"/>
      <c r="AA37" s="1791"/>
      <c r="AB37" s="1791"/>
      <c r="AC37" s="1791"/>
      <c r="AD37" s="1791"/>
      <c r="AE37" s="1791"/>
      <c r="AF37" s="127"/>
    </row>
    <row r="38" spans="2:32" ht="29.1" customHeight="1">
      <c r="B38" s="127"/>
      <c r="C38" s="127"/>
      <c r="D38" s="1797"/>
      <c r="E38" s="447">
        <f>+E37+1</f>
        <v>16</v>
      </c>
      <c r="F38" s="1792" t="s">
        <v>325</v>
      </c>
      <c r="G38" s="1792"/>
      <c r="H38" s="1792"/>
      <c r="I38" s="1792"/>
      <c r="J38" s="1792"/>
      <c r="K38" s="1792"/>
      <c r="L38" s="1792"/>
      <c r="M38" s="1792"/>
      <c r="N38" s="1792"/>
      <c r="O38" s="1792"/>
      <c r="P38" s="1792"/>
      <c r="Q38" s="1791"/>
      <c r="R38" s="1791"/>
      <c r="S38" s="1791"/>
      <c r="T38" s="1791"/>
      <c r="U38" s="1791"/>
      <c r="V38" s="1791"/>
      <c r="W38" s="1791"/>
      <c r="X38" s="1791"/>
      <c r="Y38" s="1791"/>
      <c r="Z38" s="1791"/>
      <c r="AA38" s="1791"/>
      <c r="AB38" s="1791"/>
      <c r="AC38" s="1791"/>
      <c r="AD38" s="1791"/>
      <c r="AE38" s="1791"/>
      <c r="AF38" s="127"/>
    </row>
    <row r="39" spans="2:32" ht="29.1" customHeight="1">
      <c r="B39" s="127"/>
      <c r="C39" s="127"/>
      <c r="D39" s="1791"/>
      <c r="E39" s="1791"/>
      <c r="F39" s="1792" t="s">
        <v>326</v>
      </c>
      <c r="G39" s="1792"/>
      <c r="H39" s="1792"/>
      <c r="I39" s="1792"/>
      <c r="J39" s="1792"/>
      <c r="K39" s="1792"/>
      <c r="L39" s="1792"/>
      <c r="M39" s="1792"/>
      <c r="N39" s="1792"/>
      <c r="O39" s="1792"/>
      <c r="P39" s="1792"/>
      <c r="Q39" s="1791"/>
      <c r="R39" s="1791"/>
      <c r="S39" s="1791"/>
      <c r="T39" s="1791"/>
      <c r="U39" s="1791"/>
      <c r="V39" s="1791" t="s">
        <v>327</v>
      </c>
      <c r="W39" s="1791"/>
      <c r="X39" s="1791"/>
      <c r="Y39" s="1791"/>
      <c r="Z39" s="1791"/>
      <c r="AA39" s="1791"/>
      <c r="AB39" s="1791"/>
      <c r="AC39" s="1791"/>
      <c r="AD39" s="1791"/>
      <c r="AE39" s="1791"/>
      <c r="AF39" s="127"/>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F25:P25"/>
    <mergeCell ref="J35:P35"/>
    <mergeCell ref="F26:G31"/>
    <mergeCell ref="H26:P26"/>
    <mergeCell ref="H27:P27"/>
    <mergeCell ref="H28:P28"/>
    <mergeCell ref="F35:I36"/>
    <mergeCell ref="F32:P32"/>
    <mergeCell ref="H31:P31"/>
    <mergeCell ref="J36:P36"/>
    <mergeCell ref="B2:AF2"/>
    <mergeCell ref="AC5:AE6"/>
    <mergeCell ref="AC7:AE8"/>
    <mergeCell ref="AC9:AE10"/>
    <mergeCell ref="T7:AB8"/>
    <mergeCell ref="T5:AB6"/>
    <mergeCell ref="T9:AB10"/>
    <mergeCell ref="AC11:AE12"/>
    <mergeCell ref="AC13:AE14"/>
    <mergeCell ref="AC15:AE16"/>
    <mergeCell ref="AC17:AE18"/>
    <mergeCell ref="T15:AB16"/>
    <mergeCell ref="T13:AB14"/>
    <mergeCell ref="T11:AB12"/>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A23:AE23"/>
    <mergeCell ref="V24:Z24"/>
    <mergeCell ref="AA24:AE24"/>
    <mergeCell ref="AA25:AE25"/>
    <mergeCell ref="V26:Z26"/>
    <mergeCell ref="AA26:AE26"/>
    <mergeCell ref="V25:Z25"/>
    <mergeCell ref="V23:Z23"/>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zoomScaleNormal="100" workbookViewId="0">
      <selection sqref="A1:A3"/>
    </sheetView>
  </sheetViews>
  <sheetFormatPr defaultRowHeight="12"/>
  <cols>
    <col min="1" max="1" width="10.625" style="378" bestFit="1" customWidth="1"/>
    <col min="2" max="2" width="3.625" style="378" customWidth="1"/>
    <col min="3" max="3" width="5.5" style="378" customWidth="1"/>
    <col min="4" max="4" width="25.625" style="378" customWidth="1"/>
    <col min="5" max="5" width="15.5" style="378" customWidth="1"/>
    <col min="6" max="6" width="7.25" style="378" customWidth="1"/>
    <col min="7" max="7" width="3.625" style="378" customWidth="1"/>
    <col min="8" max="8" width="6.125" style="378" customWidth="1"/>
    <col min="9" max="9" width="6.625" style="378" customWidth="1"/>
    <col min="10" max="12" width="6.875" style="378" customWidth="1"/>
    <col min="13" max="13" width="4.625" style="378" customWidth="1"/>
    <col min="14" max="14" width="19.5" style="378" customWidth="1"/>
    <col min="15" max="15" width="6.625" style="378" customWidth="1"/>
    <col min="16" max="17" width="7.5" style="378" customWidth="1"/>
    <col min="18" max="16384" width="9" style="378"/>
  </cols>
  <sheetData>
    <row r="1" spans="1:20" ht="18.75" customHeight="1">
      <c r="A1" s="1588" t="s">
        <v>1133</v>
      </c>
      <c r="B1" s="845" t="s">
        <v>1148</v>
      </c>
      <c r="C1" s="846"/>
      <c r="D1" s="846"/>
      <c r="E1" s="846"/>
      <c r="F1" s="846"/>
      <c r="G1" s="846"/>
      <c r="H1" s="846"/>
      <c r="I1" s="846"/>
      <c r="J1" s="846"/>
      <c r="K1" s="846"/>
      <c r="L1" s="846"/>
      <c r="M1" s="1814"/>
      <c r="N1" s="1802" t="s">
        <v>1149</v>
      </c>
      <c r="O1" s="1802"/>
      <c r="P1" s="1802"/>
      <c r="Q1" s="1803"/>
    </row>
    <row r="2" spans="1:20" ht="15" customHeight="1">
      <c r="A2" s="1588"/>
      <c r="B2" s="846"/>
      <c r="C2" s="846"/>
      <c r="D2" s="846"/>
      <c r="E2" s="846"/>
      <c r="F2" s="846"/>
      <c r="G2" s="846"/>
      <c r="H2" s="846"/>
      <c r="I2" s="846"/>
      <c r="J2" s="846"/>
      <c r="K2" s="846"/>
      <c r="L2" s="847"/>
      <c r="M2" s="1813"/>
      <c r="N2" s="1804" t="s">
        <v>469</v>
      </c>
      <c r="O2" s="1804"/>
      <c r="P2" s="848" t="s">
        <v>828</v>
      </c>
      <c r="Q2" s="849" t="s">
        <v>830</v>
      </c>
    </row>
    <row r="3" spans="1:20" ht="20.100000000000001" customHeight="1">
      <c r="A3" s="1588"/>
      <c r="B3" s="1805" t="s">
        <v>268</v>
      </c>
      <c r="C3" s="1806"/>
      <c r="D3" s="1807" t="str">
        <f>入力シート!$D$5&amp;" "&amp;入力シート!$D$8</f>
        <v xml:space="preserve"> </v>
      </c>
      <c r="E3" s="1808"/>
      <c r="F3" s="1809" t="s">
        <v>640</v>
      </c>
      <c r="G3" s="1810"/>
      <c r="H3" s="1807">
        <f>+入力シート!D7</f>
        <v>0</v>
      </c>
      <c r="I3" s="1811"/>
      <c r="J3" s="1811"/>
      <c r="K3" s="1811"/>
      <c r="L3" s="1808"/>
      <c r="M3" s="1812" t="s">
        <v>1150</v>
      </c>
      <c r="N3" s="1804"/>
      <c r="O3" s="1804"/>
      <c r="P3" s="1804"/>
      <c r="Q3" s="1815"/>
    </row>
    <row r="4" spans="1:20" ht="20.100000000000001" customHeight="1">
      <c r="B4" s="1816" t="s">
        <v>486</v>
      </c>
      <c r="C4" s="1817"/>
      <c r="D4" s="1818">
        <f>+入力シート!D9</f>
        <v>0</v>
      </c>
      <c r="E4" s="1819"/>
      <c r="F4" s="1820" t="s">
        <v>535</v>
      </c>
      <c r="G4" s="1821"/>
      <c r="H4" s="1819">
        <f>+入力シート!D6</f>
        <v>0</v>
      </c>
      <c r="I4" s="1822"/>
      <c r="J4" s="1822"/>
      <c r="K4" s="1822"/>
      <c r="L4" s="1823"/>
      <c r="M4" s="1813"/>
      <c r="N4" s="1804"/>
      <c r="O4" s="1804"/>
      <c r="P4" s="1804"/>
      <c r="Q4" s="1815"/>
    </row>
    <row r="5" spans="1:20" ht="21.6" customHeight="1">
      <c r="B5" s="1816" t="s">
        <v>1151</v>
      </c>
      <c r="C5" s="1817"/>
      <c r="D5" s="1834">
        <f>+入力シート!D23</f>
        <v>0</v>
      </c>
      <c r="E5" s="1835"/>
      <c r="F5" s="1836" t="s">
        <v>1152</v>
      </c>
      <c r="G5" s="1837"/>
      <c r="H5" s="1819">
        <f>入力シート!D26</f>
        <v>0</v>
      </c>
      <c r="I5" s="1822"/>
      <c r="J5" s="1822"/>
      <c r="K5" s="1822"/>
      <c r="L5" s="1823"/>
      <c r="M5" s="1812" t="s">
        <v>1153</v>
      </c>
      <c r="N5" s="1804"/>
      <c r="O5" s="1804"/>
      <c r="P5" s="1804"/>
      <c r="Q5" s="1815"/>
      <c r="T5" s="416">
        <f>入力シート!$D$17</f>
        <v>0</v>
      </c>
    </row>
    <row r="6" spans="1:20" ht="20.100000000000001" customHeight="1">
      <c r="B6" s="1826" t="s">
        <v>1154</v>
      </c>
      <c r="C6" s="1827"/>
      <c r="D6" s="850">
        <f>+入力シート!D13</f>
        <v>0</v>
      </c>
      <c r="E6" s="851" t="s">
        <v>218</v>
      </c>
      <c r="F6" s="1828" t="s">
        <v>499</v>
      </c>
      <c r="G6" s="1829"/>
      <c r="H6" s="1830">
        <f>入力シート!D16</f>
        <v>0</v>
      </c>
      <c r="I6" s="1831"/>
      <c r="J6" s="1007" t="s">
        <v>1305</v>
      </c>
      <c r="K6" s="1832"/>
      <c r="L6" s="1833"/>
      <c r="M6" s="1838"/>
      <c r="N6" s="1824"/>
      <c r="O6" s="1824"/>
      <c r="P6" s="1824"/>
      <c r="Q6" s="1825"/>
      <c r="T6" s="416">
        <f>入力シート!$D$19</f>
        <v>0</v>
      </c>
    </row>
    <row r="7" spans="1:20">
      <c r="B7" s="846"/>
      <c r="C7" s="846"/>
      <c r="D7" s="846"/>
      <c r="E7" s="846"/>
      <c r="F7" s="846"/>
      <c r="G7" s="846"/>
      <c r="H7" s="846"/>
      <c r="I7" s="846"/>
      <c r="J7" s="846"/>
      <c r="K7" s="846"/>
      <c r="L7" s="846"/>
      <c r="M7" s="846"/>
      <c r="N7" s="846"/>
      <c r="O7" s="846"/>
      <c r="P7" s="846"/>
      <c r="Q7" s="846"/>
      <c r="T7" s="416">
        <f>入力シート!$D$21</f>
        <v>0</v>
      </c>
    </row>
    <row r="8" spans="1:20" ht="20.100000000000001" customHeight="1">
      <c r="B8" s="1839" t="s">
        <v>1155</v>
      </c>
      <c r="C8" s="1840"/>
      <c r="D8" s="1841"/>
      <c r="E8" s="1842"/>
      <c r="F8" s="1842"/>
      <c r="G8" s="1842"/>
      <c r="H8" s="1842"/>
      <c r="I8" s="1842"/>
      <c r="J8" s="1842"/>
      <c r="K8" s="1842"/>
      <c r="L8" s="1842"/>
      <c r="M8" s="1842"/>
      <c r="N8" s="1842"/>
      <c r="O8" s="1842"/>
      <c r="P8" s="1842"/>
      <c r="Q8" s="1843"/>
    </row>
    <row r="9" spans="1:20" ht="20.100000000000001" customHeight="1">
      <c r="B9" s="1844" t="s">
        <v>1156</v>
      </c>
      <c r="C9" s="1845"/>
      <c r="D9" s="1845"/>
      <c r="E9" s="1846"/>
      <c r="F9" s="1850" t="s">
        <v>1157</v>
      </c>
      <c r="G9" s="1851"/>
      <c r="H9" s="1852"/>
      <c r="I9" s="1853" t="s">
        <v>1158</v>
      </c>
      <c r="J9" s="1853"/>
      <c r="K9" s="1853"/>
      <c r="L9" s="1854"/>
      <c r="M9" s="1854"/>
      <c r="N9" s="1854"/>
      <c r="O9" s="1854"/>
      <c r="P9" s="1854"/>
      <c r="Q9" s="1855"/>
    </row>
    <row r="10" spans="1:20" ht="20.100000000000001" customHeight="1">
      <c r="B10" s="1847"/>
      <c r="C10" s="1848"/>
      <c r="D10" s="1848"/>
      <c r="E10" s="1849"/>
      <c r="F10" s="852" t="s">
        <v>108</v>
      </c>
      <c r="G10" s="1856" t="s">
        <v>1159</v>
      </c>
      <c r="H10" s="1857"/>
      <c r="I10" s="853" t="s">
        <v>108</v>
      </c>
      <c r="J10" s="1856" t="s">
        <v>1160</v>
      </c>
      <c r="K10" s="1858"/>
      <c r="L10" s="1858"/>
      <c r="M10" s="1858"/>
      <c r="N10" s="1859"/>
      <c r="O10" s="848" t="s">
        <v>390</v>
      </c>
      <c r="P10" s="1804" t="s">
        <v>1161</v>
      </c>
      <c r="Q10" s="1815"/>
    </row>
    <row r="11" spans="1:20" ht="20.100000000000001" customHeight="1">
      <c r="B11" s="854"/>
      <c r="C11" s="1819"/>
      <c r="D11" s="1822"/>
      <c r="E11" s="1860"/>
      <c r="F11" s="855"/>
      <c r="G11" s="1861"/>
      <c r="H11" s="1860"/>
      <c r="I11" s="856"/>
      <c r="J11" s="1863"/>
      <c r="K11" s="1864"/>
      <c r="L11" s="1864"/>
      <c r="M11" s="1864"/>
      <c r="N11" s="1865"/>
      <c r="O11" s="857"/>
      <c r="P11" s="1818"/>
      <c r="Q11" s="1862"/>
    </row>
    <row r="12" spans="1:20" ht="20.100000000000001" customHeight="1">
      <c r="B12" s="854"/>
      <c r="C12" s="1819"/>
      <c r="D12" s="1822"/>
      <c r="E12" s="1860"/>
      <c r="F12" s="855"/>
      <c r="G12" s="1861"/>
      <c r="H12" s="1860"/>
      <c r="I12" s="856"/>
      <c r="J12" s="1863"/>
      <c r="K12" s="1864"/>
      <c r="L12" s="1864"/>
      <c r="M12" s="1864"/>
      <c r="N12" s="1865"/>
      <c r="O12" s="857"/>
      <c r="P12" s="1818"/>
      <c r="Q12" s="1862"/>
    </row>
    <row r="13" spans="1:20" ht="20.100000000000001" customHeight="1">
      <c r="B13" s="854"/>
      <c r="C13" s="1819"/>
      <c r="D13" s="1822"/>
      <c r="E13" s="1860"/>
      <c r="F13" s="855"/>
      <c r="G13" s="1861"/>
      <c r="H13" s="1860"/>
      <c r="I13" s="856"/>
      <c r="J13" s="1863"/>
      <c r="K13" s="1864"/>
      <c r="L13" s="1864"/>
      <c r="M13" s="1864"/>
      <c r="N13" s="1865"/>
      <c r="O13" s="857"/>
      <c r="P13" s="1818"/>
      <c r="Q13" s="1862"/>
    </row>
    <row r="14" spans="1:20" ht="20.100000000000001" customHeight="1">
      <c r="B14" s="854"/>
      <c r="C14" s="1819"/>
      <c r="D14" s="1822"/>
      <c r="E14" s="1860"/>
      <c r="F14" s="855"/>
      <c r="G14" s="1861"/>
      <c r="H14" s="1860"/>
      <c r="I14" s="856"/>
      <c r="J14" s="1863"/>
      <c r="K14" s="1864"/>
      <c r="L14" s="1864"/>
      <c r="M14" s="1864"/>
      <c r="N14" s="1865"/>
      <c r="O14" s="857"/>
      <c r="P14" s="1818"/>
      <c r="Q14" s="1862"/>
    </row>
    <row r="15" spans="1:20" ht="20.100000000000001" customHeight="1">
      <c r="B15" s="854"/>
      <c r="C15" s="1819"/>
      <c r="D15" s="1822"/>
      <c r="E15" s="1860"/>
      <c r="F15" s="855"/>
      <c r="G15" s="1861"/>
      <c r="H15" s="1860"/>
      <c r="I15" s="856"/>
      <c r="J15" s="1863"/>
      <c r="K15" s="1864"/>
      <c r="L15" s="1864"/>
      <c r="M15" s="1864"/>
      <c r="N15" s="1865"/>
      <c r="O15" s="857"/>
      <c r="P15" s="1818"/>
      <c r="Q15" s="1862"/>
    </row>
    <row r="16" spans="1:20" ht="20.100000000000001" customHeight="1">
      <c r="B16" s="858"/>
      <c r="C16" s="1866"/>
      <c r="D16" s="1867"/>
      <c r="E16" s="1868"/>
      <c r="F16" s="859"/>
      <c r="G16" s="1869"/>
      <c r="H16" s="1868"/>
      <c r="I16" s="860"/>
      <c r="J16" s="1872"/>
      <c r="K16" s="1873"/>
      <c r="L16" s="1873"/>
      <c r="M16" s="1873"/>
      <c r="N16" s="1874"/>
      <c r="O16" s="861"/>
      <c r="P16" s="1870"/>
      <c r="Q16" s="1871"/>
    </row>
    <row r="17" spans="2:18">
      <c r="B17" s="846"/>
      <c r="C17" s="846"/>
      <c r="D17" s="846"/>
      <c r="E17" s="846"/>
      <c r="F17" s="846"/>
      <c r="G17" s="846"/>
      <c r="H17" s="846"/>
      <c r="I17" s="846"/>
      <c r="J17" s="846"/>
      <c r="K17" s="846"/>
      <c r="L17" s="846"/>
      <c r="M17" s="846"/>
      <c r="N17" s="846"/>
      <c r="O17" s="846"/>
      <c r="P17" s="846"/>
      <c r="Q17" s="846"/>
    </row>
    <row r="18" spans="2:18" ht="20.100000000000001" customHeight="1">
      <c r="B18" s="1839" t="s">
        <v>1155</v>
      </c>
      <c r="C18" s="1840"/>
      <c r="D18" s="1841"/>
      <c r="E18" s="1842"/>
      <c r="F18" s="1842"/>
      <c r="G18" s="1842"/>
      <c r="H18" s="1842"/>
      <c r="I18" s="1842"/>
      <c r="J18" s="1842"/>
      <c r="K18" s="1842"/>
      <c r="L18" s="1842"/>
      <c r="M18" s="1842"/>
      <c r="N18" s="1842"/>
      <c r="O18" s="1842"/>
      <c r="P18" s="1842"/>
      <c r="Q18" s="1843"/>
    </row>
    <row r="19" spans="2:18" ht="20.100000000000001" customHeight="1">
      <c r="B19" s="1844" t="s">
        <v>1156</v>
      </c>
      <c r="C19" s="1845"/>
      <c r="D19" s="1845"/>
      <c r="E19" s="1846"/>
      <c r="F19" s="1850" t="s">
        <v>1157</v>
      </c>
      <c r="G19" s="1851"/>
      <c r="H19" s="1852"/>
      <c r="I19" s="1853" t="s">
        <v>1158</v>
      </c>
      <c r="J19" s="1853"/>
      <c r="K19" s="1853"/>
      <c r="L19" s="1854"/>
      <c r="M19" s="1854"/>
      <c r="N19" s="1854"/>
      <c r="O19" s="1854"/>
      <c r="P19" s="1854"/>
      <c r="Q19" s="1855"/>
    </row>
    <row r="20" spans="2:18" ht="20.100000000000001" customHeight="1">
      <c r="B20" s="1847"/>
      <c r="C20" s="1848"/>
      <c r="D20" s="1848"/>
      <c r="E20" s="1849"/>
      <c r="F20" s="852" t="s">
        <v>108</v>
      </c>
      <c r="G20" s="1856" t="s">
        <v>1159</v>
      </c>
      <c r="H20" s="1857"/>
      <c r="I20" s="853" t="s">
        <v>108</v>
      </c>
      <c r="J20" s="1856" t="s">
        <v>1160</v>
      </c>
      <c r="K20" s="1858"/>
      <c r="L20" s="1858"/>
      <c r="M20" s="1858"/>
      <c r="N20" s="1859"/>
      <c r="O20" s="848" t="s">
        <v>390</v>
      </c>
      <c r="P20" s="1804" t="s">
        <v>1161</v>
      </c>
      <c r="Q20" s="1815"/>
    </row>
    <row r="21" spans="2:18" ht="20.100000000000001" customHeight="1">
      <c r="B21" s="854"/>
      <c r="C21" s="1819"/>
      <c r="D21" s="1822"/>
      <c r="E21" s="1860"/>
      <c r="F21" s="855"/>
      <c r="G21" s="1861"/>
      <c r="H21" s="1860"/>
      <c r="I21" s="856"/>
      <c r="J21" s="1863"/>
      <c r="K21" s="1864"/>
      <c r="L21" s="1864"/>
      <c r="M21" s="1864"/>
      <c r="N21" s="1865"/>
      <c r="O21" s="857"/>
      <c r="P21" s="1818"/>
      <c r="Q21" s="1862"/>
    </row>
    <row r="22" spans="2:18" ht="20.100000000000001" customHeight="1">
      <c r="B22" s="854"/>
      <c r="C22" s="1819"/>
      <c r="D22" s="1822"/>
      <c r="E22" s="1860"/>
      <c r="F22" s="855"/>
      <c r="G22" s="1861"/>
      <c r="H22" s="1860"/>
      <c r="I22" s="856"/>
      <c r="J22" s="1863"/>
      <c r="K22" s="1864"/>
      <c r="L22" s="1864"/>
      <c r="M22" s="1864"/>
      <c r="N22" s="1865"/>
      <c r="O22" s="857"/>
      <c r="P22" s="1818"/>
      <c r="Q22" s="1862"/>
    </row>
    <row r="23" spans="2:18" ht="20.100000000000001" customHeight="1">
      <c r="B23" s="854"/>
      <c r="C23" s="1819"/>
      <c r="D23" s="1822"/>
      <c r="E23" s="1860"/>
      <c r="F23" s="855"/>
      <c r="G23" s="1861"/>
      <c r="H23" s="1860"/>
      <c r="I23" s="856"/>
      <c r="J23" s="1863"/>
      <c r="K23" s="1864"/>
      <c r="L23" s="1864"/>
      <c r="M23" s="1864"/>
      <c r="N23" s="1865"/>
      <c r="O23" s="857"/>
      <c r="P23" s="1818"/>
      <c r="Q23" s="1862"/>
    </row>
    <row r="24" spans="2:18" ht="20.100000000000001" customHeight="1">
      <c r="B24" s="854"/>
      <c r="C24" s="1819"/>
      <c r="D24" s="1822"/>
      <c r="E24" s="1860"/>
      <c r="F24" s="855"/>
      <c r="G24" s="1861"/>
      <c r="H24" s="1860"/>
      <c r="I24" s="856"/>
      <c r="J24" s="1875"/>
      <c r="K24" s="1876"/>
      <c r="L24" s="1876"/>
      <c r="M24" s="1876"/>
      <c r="N24" s="1877"/>
      <c r="O24" s="857"/>
      <c r="P24" s="1818"/>
      <c r="Q24" s="1862"/>
    </row>
    <row r="25" spans="2:18" ht="20.100000000000001" customHeight="1">
      <c r="B25" s="854"/>
      <c r="C25" s="1819"/>
      <c r="D25" s="1822"/>
      <c r="E25" s="1860"/>
      <c r="F25" s="855"/>
      <c r="G25" s="1861"/>
      <c r="H25" s="1860"/>
      <c r="I25" s="856"/>
      <c r="J25" s="1878"/>
      <c r="K25" s="1879"/>
      <c r="L25" s="1879"/>
      <c r="M25" s="1879"/>
      <c r="N25" s="1880"/>
      <c r="O25" s="857"/>
      <c r="P25" s="1818"/>
      <c r="Q25" s="1862"/>
    </row>
    <row r="26" spans="2:18" ht="20.100000000000001" customHeight="1">
      <c r="B26" s="858"/>
      <c r="C26" s="1866"/>
      <c r="D26" s="1867"/>
      <c r="E26" s="1868"/>
      <c r="F26" s="859"/>
      <c r="G26" s="1869"/>
      <c r="H26" s="1868"/>
      <c r="I26" s="860"/>
      <c r="J26" s="1872"/>
      <c r="K26" s="1873"/>
      <c r="L26" s="1873"/>
      <c r="M26" s="1873"/>
      <c r="N26" s="1874"/>
      <c r="O26" s="861"/>
      <c r="P26" s="1870"/>
      <c r="Q26" s="1871"/>
    </row>
    <row r="27" spans="2:18" ht="20.100000000000001" customHeight="1">
      <c r="B27" s="862" t="s">
        <v>1162</v>
      </c>
      <c r="C27" s="862" t="s">
        <v>1163</v>
      </c>
      <c r="D27" s="846"/>
      <c r="E27" s="846"/>
      <c r="F27" s="846"/>
      <c r="G27" s="846"/>
      <c r="H27" s="846"/>
      <c r="I27" s="846"/>
      <c r="J27" s="846"/>
      <c r="K27" s="846"/>
      <c r="L27" s="846"/>
      <c r="M27" s="846"/>
      <c r="N27" s="846"/>
      <c r="O27" s="846"/>
      <c r="P27" s="846"/>
      <c r="Q27" s="846"/>
    </row>
    <row r="28" spans="2:18" ht="19.899999999999999" customHeight="1">
      <c r="B28" s="862" t="s">
        <v>1164</v>
      </c>
      <c r="C28" s="863" t="s">
        <v>1165</v>
      </c>
      <c r="D28" s="864"/>
      <c r="E28" s="864"/>
      <c r="F28" s="864"/>
      <c r="G28" s="864"/>
      <c r="H28" s="864"/>
      <c r="I28" s="864"/>
      <c r="J28" s="864"/>
      <c r="K28" s="864"/>
      <c r="L28" s="864"/>
      <c r="M28" s="864"/>
      <c r="N28" s="864"/>
      <c r="O28" s="864"/>
      <c r="P28" s="864"/>
      <c r="Q28" s="864"/>
      <c r="R28" s="844"/>
    </row>
    <row r="29" spans="2:18">
      <c r="B29" s="846"/>
      <c r="C29" s="846"/>
      <c r="D29" s="846"/>
      <c r="E29" s="846"/>
      <c r="F29" s="846"/>
      <c r="G29" s="846"/>
      <c r="H29" s="846"/>
      <c r="I29" s="846"/>
      <c r="J29" s="846"/>
      <c r="K29" s="846"/>
      <c r="L29" s="846"/>
      <c r="M29" s="846"/>
      <c r="N29" s="846"/>
      <c r="O29" s="846"/>
      <c r="P29" s="846"/>
      <c r="Q29" s="846"/>
    </row>
  </sheetData>
  <mergeCells count="91">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 ref="P25:Q25"/>
    <mergeCell ref="C26:E26"/>
    <mergeCell ref="G26:H26"/>
    <mergeCell ref="P26:Q26"/>
    <mergeCell ref="C23:E23"/>
    <mergeCell ref="G23:H23"/>
    <mergeCell ref="P23:Q23"/>
    <mergeCell ref="C24:E24"/>
    <mergeCell ref="G24:H24"/>
    <mergeCell ref="P24:Q24"/>
    <mergeCell ref="J26:N26"/>
    <mergeCell ref="P21:Q21"/>
    <mergeCell ref="C22:E22"/>
    <mergeCell ref="G22:H22"/>
    <mergeCell ref="P22:Q22"/>
    <mergeCell ref="J21:N21"/>
    <mergeCell ref="J22:N22"/>
    <mergeCell ref="G15:H15"/>
    <mergeCell ref="P15:Q15"/>
    <mergeCell ref="C16:E16"/>
    <mergeCell ref="G16:H16"/>
    <mergeCell ref="P16:Q16"/>
    <mergeCell ref="J15:N15"/>
    <mergeCell ref="J16:N16"/>
    <mergeCell ref="C13:E13"/>
    <mergeCell ref="G13:H13"/>
    <mergeCell ref="P13:Q13"/>
    <mergeCell ref="C14:E14"/>
    <mergeCell ref="G14:H14"/>
    <mergeCell ref="P14:Q14"/>
    <mergeCell ref="J13:N13"/>
    <mergeCell ref="J14:N14"/>
    <mergeCell ref="C11:E11"/>
    <mergeCell ref="G11:H11"/>
    <mergeCell ref="P11:Q11"/>
    <mergeCell ref="C12:E12"/>
    <mergeCell ref="G12:H12"/>
    <mergeCell ref="P12:Q12"/>
    <mergeCell ref="J11:N11"/>
    <mergeCell ref="J12:N12"/>
    <mergeCell ref="B8:C8"/>
    <mergeCell ref="D8:Q8"/>
    <mergeCell ref="B9:E10"/>
    <mergeCell ref="F9:H9"/>
    <mergeCell ref="I9:Q9"/>
    <mergeCell ref="G10:H10"/>
    <mergeCell ref="P10:Q10"/>
    <mergeCell ref="J10:N10"/>
    <mergeCell ref="N5:O6"/>
    <mergeCell ref="P5:P6"/>
    <mergeCell ref="Q5:Q6"/>
    <mergeCell ref="B6:C6"/>
    <mergeCell ref="F6:G6"/>
    <mergeCell ref="H6:I6"/>
    <mergeCell ref="K6:L6"/>
    <mergeCell ref="B5:C5"/>
    <mergeCell ref="D5:E5"/>
    <mergeCell ref="F5:G5"/>
    <mergeCell ref="H5:L5"/>
    <mergeCell ref="M5:M6"/>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zoomScaleNormal="100" workbookViewId="0">
      <selection activeCell="I11" sqref="I11"/>
    </sheetView>
  </sheetViews>
  <sheetFormatPr defaultColWidth="8.875" defaultRowHeight="13.5"/>
  <cols>
    <col min="1" max="1" width="11.25" style="866" customWidth="1"/>
    <col min="2" max="3" width="7" style="866" customWidth="1"/>
    <col min="4" max="11" width="9.5" style="866" customWidth="1"/>
    <col min="12" max="12" width="2" style="866" customWidth="1"/>
    <col min="13" max="16384" width="8.875" style="866"/>
  </cols>
  <sheetData>
    <row r="1" spans="1:14" ht="21">
      <c r="A1" s="1588" t="s">
        <v>1133</v>
      </c>
      <c r="B1" s="1933" t="s">
        <v>1167</v>
      </c>
      <c r="C1" s="1933"/>
      <c r="D1" s="1933"/>
      <c r="E1" s="1933"/>
      <c r="F1" s="1933"/>
      <c r="G1" s="1933"/>
      <c r="H1" s="1933"/>
      <c r="I1" s="1933"/>
      <c r="J1" s="1933"/>
      <c r="K1" s="1933"/>
      <c r="L1" s="1933"/>
      <c r="M1" s="865"/>
      <c r="N1" s="865"/>
    </row>
    <row r="2" spans="1:14" ht="5.45" customHeight="1" thickBot="1">
      <c r="A2" s="1588"/>
      <c r="B2" s="867"/>
      <c r="C2" s="867"/>
      <c r="D2" s="867"/>
      <c r="E2" s="867"/>
      <c r="F2" s="867"/>
      <c r="G2" s="867"/>
      <c r="H2" s="867"/>
      <c r="I2" s="867"/>
      <c r="J2" s="867"/>
      <c r="K2" s="867"/>
      <c r="L2" s="867"/>
    </row>
    <row r="3" spans="1:14" ht="16.149999999999999" customHeight="1">
      <c r="A3" s="1588"/>
      <c r="B3" s="868"/>
      <c r="C3" s="869"/>
      <c r="D3" s="870" t="s">
        <v>837</v>
      </c>
      <c r="E3" s="1934" t="s">
        <v>929</v>
      </c>
      <c r="F3" s="1935"/>
      <c r="G3" s="870" t="s">
        <v>118</v>
      </c>
      <c r="H3" s="870" t="s">
        <v>472</v>
      </c>
      <c r="I3" s="870" t="s">
        <v>116</v>
      </c>
      <c r="J3" s="870" t="s">
        <v>1168</v>
      </c>
      <c r="K3" s="870" t="s">
        <v>117</v>
      </c>
      <c r="L3" s="871"/>
    </row>
    <row r="4" spans="1:14" ht="52.5" customHeight="1">
      <c r="B4" s="872"/>
      <c r="C4" s="873"/>
      <c r="D4" s="874"/>
      <c r="E4" s="1936"/>
      <c r="F4" s="1937"/>
      <c r="G4" s="874"/>
      <c r="H4" s="874"/>
      <c r="I4" s="874"/>
      <c r="J4" s="874"/>
      <c r="K4" s="874"/>
      <c r="L4" s="875"/>
    </row>
    <row r="5" spans="1:14" ht="14.25">
      <c r="B5" s="876"/>
      <c r="C5" s="877"/>
      <c r="D5" s="877"/>
      <c r="E5" s="877"/>
      <c r="F5" s="877"/>
      <c r="G5" s="877"/>
      <c r="H5" s="877"/>
      <c r="I5" s="877"/>
      <c r="J5" s="877"/>
      <c r="K5" s="877"/>
      <c r="L5" s="878"/>
    </row>
    <row r="6" spans="1:14">
      <c r="B6" s="872"/>
      <c r="C6" s="879"/>
      <c r="D6" s="879"/>
      <c r="E6" s="879"/>
      <c r="F6" s="879"/>
      <c r="G6" s="879"/>
      <c r="H6" s="879" t="s">
        <v>1484</v>
      </c>
      <c r="I6" s="879"/>
      <c r="J6" s="879"/>
      <c r="K6" s="879"/>
      <c r="L6" s="875"/>
    </row>
    <row r="7" spans="1:14">
      <c r="B7" s="872"/>
      <c r="C7" s="879"/>
      <c r="D7" s="879"/>
      <c r="E7" s="879"/>
      <c r="F7" s="879"/>
      <c r="G7" s="879"/>
      <c r="H7" s="879"/>
      <c r="I7" s="879"/>
      <c r="J7" s="879"/>
      <c r="K7" s="879"/>
      <c r="L7" s="875"/>
    </row>
    <row r="8" spans="1:14" ht="14.25">
      <c r="B8" s="876" t="str">
        <f>" 福 岡 県 "&amp;入力シート!$C$3&amp;"長 殿"</f>
        <v xml:space="preserve"> 福 岡 県 長 殿</v>
      </c>
      <c r="C8" s="877"/>
      <c r="D8" s="877"/>
      <c r="E8" s="877"/>
      <c r="F8" s="877"/>
      <c r="G8" s="879"/>
      <c r="H8" s="879"/>
      <c r="I8" s="879"/>
      <c r="J8" s="879"/>
      <c r="K8" s="879"/>
      <c r="L8" s="875"/>
    </row>
    <row r="9" spans="1:14">
      <c r="B9" s="872"/>
      <c r="C9" s="879"/>
      <c r="D9" s="879"/>
      <c r="E9" s="879"/>
      <c r="F9" s="879"/>
      <c r="G9" s="879"/>
      <c r="H9" s="879"/>
      <c r="I9" s="879"/>
      <c r="J9" s="879"/>
      <c r="K9" s="879"/>
      <c r="L9" s="875"/>
    </row>
    <row r="10" spans="1:14">
      <c r="B10" s="872"/>
      <c r="C10" s="879"/>
      <c r="D10" s="879"/>
      <c r="E10" s="879"/>
      <c r="F10" s="879"/>
      <c r="G10" s="879"/>
      <c r="H10" s="879"/>
      <c r="I10" s="879"/>
      <c r="J10" s="879"/>
      <c r="K10" s="879"/>
      <c r="L10" s="875"/>
    </row>
    <row r="11" spans="1:14" ht="14.25">
      <c r="B11" s="872"/>
      <c r="C11" s="879"/>
      <c r="D11" s="879"/>
      <c r="E11" s="879"/>
      <c r="F11" s="879"/>
      <c r="G11" s="877"/>
      <c r="H11" s="877" t="s">
        <v>98</v>
      </c>
      <c r="I11" s="877">
        <f xml:space="preserve"> 入力シート!$D$22</f>
        <v>0</v>
      </c>
      <c r="J11" s="877"/>
      <c r="K11" s="877"/>
      <c r="L11" s="875"/>
    </row>
    <row r="12" spans="1:14" ht="14.25">
      <c r="B12" s="872"/>
      <c r="C12" s="879"/>
      <c r="D12" s="879"/>
      <c r="E12" s="879"/>
      <c r="F12" s="879"/>
      <c r="G12" s="877" t="s">
        <v>867</v>
      </c>
      <c r="H12" s="877"/>
      <c r="I12" s="877"/>
      <c r="J12" s="877"/>
      <c r="K12" s="877"/>
      <c r="L12" s="875"/>
    </row>
    <row r="13" spans="1:14" ht="14.25">
      <c r="B13" s="872"/>
      <c r="C13" s="879"/>
      <c r="D13" s="879"/>
      <c r="E13" s="879"/>
      <c r="F13" s="879"/>
      <c r="G13" s="877"/>
      <c r="H13" s="877" t="s">
        <v>158</v>
      </c>
      <c r="I13" s="1009" t="str">
        <f>入力シート!$D$23&amp;"　"&amp;入力シート!D24</f>
        <v>　</v>
      </c>
      <c r="J13" s="877"/>
      <c r="K13" s="877"/>
      <c r="L13" s="875"/>
    </row>
    <row r="14" spans="1:14">
      <c r="B14" s="872"/>
      <c r="C14" s="879"/>
      <c r="D14" s="879"/>
      <c r="E14" s="879"/>
      <c r="F14" s="879"/>
      <c r="G14" s="879"/>
      <c r="H14" s="879"/>
      <c r="I14" s="879"/>
      <c r="J14" s="879"/>
      <c r="K14" s="879"/>
      <c r="L14" s="875"/>
    </row>
    <row r="15" spans="1:14" ht="10.9" customHeight="1">
      <c r="B15" s="1923" t="s">
        <v>482</v>
      </c>
      <c r="C15" s="1924"/>
      <c r="D15" s="1924" t="str">
        <f>入力シート!$D$4&amp;入力シート!$E$4&amp;入力シート!$G$4&amp;入力シート!$I$4&amp;入力シート!$K$4&amp;入力シート!$O$4</f>
        <v>令和年度起工第号</v>
      </c>
      <c r="E15" s="1924"/>
      <c r="F15" s="1924"/>
      <c r="G15" s="1924"/>
      <c r="H15" s="1924" t="s">
        <v>103</v>
      </c>
      <c r="I15" s="1881" t="str">
        <f>" " &amp; 入力シート!$D$6</f>
        <v xml:space="preserve"> </v>
      </c>
      <c r="J15" s="1882"/>
      <c r="K15" s="1882"/>
      <c r="L15" s="1883"/>
    </row>
    <row r="16" spans="1:14" ht="10.9" customHeight="1">
      <c r="B16" s="1923"/>
      <c r="C16" s="1924"/>
      <c r="D16" s="1924"/>
      <c r="E16" s="1924"/>
      <c r="F16" s="1924"/>
      <c r="G16" s="1924"/>
      <c r="H16" s="1924"/>
      <c r="I16" s="1884"/>
      <c r="J16" s="1885"/>
      <c r="K16" s="1885"/>
      <c r="L16" s="1886"/>
    </row>
    <row r="17" spans="2:12" ht="10.9" customHeight="1">
      <c r="B17" s="1923"/>
      <c r="C17" s="1924"/>
      <c r="D17" s="1924"/>
      <c r="E17" s="1924"/>
      <c r="F17" s="1924"/>
      <c r="G17" s="1924"/>
      <c r="H17" s="1924"/>
      <c r="I17" s="1887"/>
      <c r="J17" s="1888"/>
      <c r="K17" s="1888"/>
      <c r="L17" s="1889"/>
    </row>
    <row r="18" spans="2:12" ht="10.9" customHeight="1">
      <c r="B18" s="1923" t="s">
        <v>1169</v>
      </c>
      <c r="C18" s="1924"/>
      <c r="D18" s="1881" t="str">
        <f>" "&amp;入力シート!$D$5&amp;" "&amp;入力シート!$D$8</f>
        <v xml:space="preserve">  </v>
      </c>
      <c r="E18" s="1882"/>
      <c r="F18" s="1882"/>
      <c r="G18" s="1925"/>
      <c r="H18" s="1924" t="s">
        <v>1170</v>
      </c>
      <c r="I18" s="1911" t="str">
        <f>+TEXT(入力シート!D16,"ggge年m月d日")&amp;TEXT(入力シート!D17,)&amp;"　～　"&amp;TEXT(入力シート!D17,"ggge年m月d日")</f>
        <v>明治33年1月0日　～　明治33年1月0日</v>
      </c>
      <c r="J18" s="1912"/>
      <c r="K18" s="1912"/>
      <c r="L18" s="1928"/>
    </row>
    <row r="19" spans="2:12" ht="10.9" customHeight="1">
      <c r="B19" s="1923"/>
      <c r="C19" s="1924"/>
      <c r="D19" s="1884"/>
      <c r="E19" s="1885"/>
      <c r="F19" s="1885"/>
      <c r="G19" s="1926"/>
      <c r="H19" s="1924"/>
      <c r="I19" s="1913"/>
      <c r="J19" s="1914"/>
      <c r="K19" s="1914"/>
      <c r="L19" s="1929"/>
    </row>
    <row r="20" spans="2:12" ht="10.9" customHeight="1">
      <c r="B20" s="1923"/>
      <c r="C20" s="1924"/>
      <c r="D20" s="1887"/>
      <c r="E20" s="1888"/>
      <c r="F20" s="1888"/>
      <c r="G20" s="1927"/>
      <c r="H20" s="1924"/>
      <c r="I20" s="1915"/>
      <c r="J20" s="1916"/>
      <c r="K20" s="1916"/>
      <c r="L20" s="1930"/>
    </row>
    <row r="21" spans="2:12" ht="10.9" customHeight="1">
      <c r="B21" s="1923" t="s">
        <v>486</v>
      </c>
      <c r="C21" s="1924"/>
      <c r="D21" s="1911" t="str">
        <f>" ［　 "&amp;入力シート!$D$7&amp;"　］"</f>
        <v xml:space="preserve"> ［　 　］</v>
      </c>
      <c r="E21" s="1912"/>
      <c r="F21" s="1912"/>
      <c r="G21" s="1917" t="str">
        <f>+" " &amp; 入力シート!$D$9</f>
        <v xml:space="preserve"> </v>
      </c>
      <c r="H21" s="1917"/>
      <c r="I21" s="1917"/>
      <c r="J21" s="1917"/>
      <c r="K21" s="1917"/>
      <c r="L21" s="1918"/>
    </row>
    <row r="22" spans="2:12" ht="10.9" customHeight="1">
      <c r="B22" s="1923"/>
      <c r="C22" s="1924"/>
      <c r="D22" s="1913"/>
      <c r="E22" s="1914"/>
      <c r="F22" s="1914"/>
      <c r="G22" s="1919"/>
      <c r="H22" s="1919"/>
      <c r="I22" s="1919"/>
      <c r="J22" s="1919"/>
      <c r="K22" s="1919"/>
      <c r="L22" s="1920"/>
    </row>
    <row r="23" spans="2:12" ht="10.9" customHeight="1">
      <c r="B23" s="1931"/>
      <c r="C23" s="1932"/>
      <c r="D23" s="1915"/>
      <c r="E23" s="1916"/>
      <c r="F23" s="1916"/>
      <c r="G23" s="1921"/>
      <c r="H23" s="1921"/>
      <c r="I23" s="1921"/>
      <c r="J23" s="1921"/>
      <c r="K23" s="1921"/>
      <c r="L23" s="1922"/>
    </row>
    <row r="24" spans="2:12" ht="12.6" customHeight="1">
      <c r="B24" s="1890" t="s">
        <v>1171</v>
      </c>
      <c r="C24" s="1891"/>
      <c r="D24" s="1891"/>
      <c r="E24" s="1892"/>
      <c r="F24" s="1899"/>
      <c r="G24" s="1900"/>
      <c r="H24" s="1900"/>
      <c r="I24" s="1900"/>
      <c r="J24" s="1900"/>
      <c r="K24" s="1900"/>
      <c r="L24" s="1901"/>
    </row>
    <row r="25" spans="2:12" ht="12.6" customHeight="1">
      <c r="B25" s="1893"/>
      <c r="C25" s="1894"/>
      <c r="D25" s="1894"/>
      <c r="E25" s="1895"/>
      <c r="F25" s="1902"/>
      <c r="G25" s="1903"/>
      <c r="H25" s="1903"/>
      <c r="I25" s="1903"/>
      <c r="J25" s="1903"/>
      <c r="K25" s="1903"/>
      <c r="L25" s="1904"/>
    </row>
    <row r="26" spans="2:12" ht="12.6" customHeight="1">
      <c r="B26" s="1896"/>
      <c r="C26" s="1897"/>
      <c r="D26" s="1897"/>
      <c r="E26" s="1898"/>
      <c r="F26" s="1905"/>
      <c r="G26" s="1906"/>
      <c r="H26" s="1906"/>
      <c r="I26" s="1906"/>
      <c r="J26" s="1906"/>
      <c r="K26" s="1906"/>
      <c r="L26" s="1907"/>
    </row>
    <row r="27" spans="2:12" ht="24" customHeight="1">
      <c r="B27" s="1908" t="s">
        <v>1172</v>
      </c>
      <c r="C27" s="1909"/>
      <c r="D27" s="1909"/>
      <c r="E27" s="1909"/>
      <c r="F27" s="1909"/>
      <c r="G27" s="1909"/>
      <c r="H27" s="1909"/>
      <c r="I27" s="1909"/>
      <c r="J27" s="1909"/>
      <c r="K27" s="1909"/>
      <c r="L27" s="1910"/>
    </row>
    <row r="28" spans="2:12" ht="16.899999999999999" customHeight="1">
      <c r="B28" s="880" t="s">
        <v>1173</v>
      </c>
      <c r="C28" s="881"/>
      <c r="D28" s="877"/>
      <c r="E28" s="877"/>
      <c r="F28" s="877"/>
      <c r="G28" s="877"/>
      <c r="H28" s="877"/>
      <c r="I28" s="877"/>
      <c r="J28" s="877"/>
      <c r="K28" s="877"/>
      <c r="L28" s="878"/>
    </row>
    <row r="29" spans="2:12" ht="14.45" customHeight="1">
      <c r="B29" s="876"/>
      <c r="C29" s="881"/>
      <c r="D29" s="877"/>
      <c r="E29" s="877"/>
      <c r="F29" s="877"/>
      <c r="G29" s="877"/>
      <c r="H29" s="877"/>
      <c r="I29" s="877"/>
      <c r="J29" s="877"/>
      <c r="K29" s="877"/>
      <c r="L29" s="878"/>
    </row>
    <row r="30" spans="2:12" ht="14.45" customHeight="1">
      <c r="B30" s="882" t="s">
        <v>1174</v>
      </c>
      <c r="C30" s="883"/>
      <c r="D30" s="879"/>
      <c r="E30" s="879"/>
      <c r="F30" s="879"/>
      <c r="G30" s="879"/>
      <c r="H30" s="879"/>
      <c r="I30" s="879"/>
      <c r="J30" s="879"/>
      <c r="K30" s="879"/>
      <c r="L30" s="875"/>
    </row>
    <row r="31" spans="2:12" ht="14.45" customHeight="1">
      <c r="B31" s="882"/>
      <c r="C31" s="884"/>
      <c r="D31" s="879"/>
      <c r="E31" s="879"/>
      <c r="F31" s="879"/>
      <c r="G31" s="879"/>
      <c r="H31" s="879"/>
      <c r="I31" s="879"/>
      <c r="J31" s="879"/>
      <c r="K31" s="879"/>
      <c r="L31" s="875"/>
    </row>
    <row r="32" spans="2:12" ht="14.45" customHeight="1">
      <c r="B32" s="872"/>
      <c r="C32" s="879"/>
      <c r="D32" s="879"/>
      <c r="E32" s="879"/>
      <c r="F32" s="879"/>
      <c r="G32" s="879"/>
      <c r="H32" s="879"/>
      <c r="I32" s="879"/>
      <c r="J32" s="879"/>
      <c r="K32" s="879"/>
      <c r="L32" s="875"/>
    </row>
    <row r="33" spans="2:12" ht="14.45" customHeight="1">
      <c r="B33" s="872"/>
      <c r="C33" s="879"/>
      <c r="D33" s="879"/>
      <c r="E33" s="879"/>
      <c r="F33" s="879"/>
      <c r="G33" s="879"/>
      <c r="H33" s="879"/>
      <c r="I33" s="879"/>
      <c r="J33" s="879"/>
      <c r="K33" s="879"/>
      <c r="L33" s="875"/>
    </row>
    <row r="34" spans="2:12" ht="14.45" customHeight="1">
      <c r="B34" s="882" t="s">
        <v>1175</v>
      </c>
      <c r="C34" s="884"/>
      <c r="D34" s="879"/>
      <c r="E34" s="879"/>
      <c r="F34" s="879"/>
      <c r="G34" s="879"/>
      <c r="H34" s="879"/>
      <c r="I34" s="879"/>
      <c r="J34" s="879"/>
      <c r="K34" s="879"/>
      <c r="L34" s="875"/>
    </row>
    <row r="35" spans="2:12" ht="14.45" customHeight="1">
      <c r="B35" s="882"/>
      <c r="C35" s="884"/>
      <c r="D35" s="879"/>
      <c r="E35" s="879"/>
      <c r="F35" s="879"/>
      <c r="G35" s="879"/>
      <c r="H35" s="879"/>
      <c r="I35" s="879"/>
      <c r="J35" s="879"/>
      <c r="K35" s="879"/>
      <c r="L35" s="875"/>
    </row>
    <row r="36" spans="2:12" ht="14.45" customHeight="1">
      <c r="B36" s="882"/>
      <c r="C36" s="884"/>
      <c r="D36" s="879"/>
      <c r="E36" s="879"/>
      <c r="F36" s="879"/>
      <c r="G36" s="879"/>
      <c r="H36" s="879"/>
      <c r="I36" s="879"/>
      <c r="J36" s="879"/>
      <c r="K36" s="879"/>
      <c r="L36" s="875"/>
    </row>
    <row r="37" spans="2:12" ht="14.45" customHeight="1">
      <c r="B37" s="872"/>
      <c r="C37" s="879"/>
      <c r="D37" s="879"/>
      <c r="E37" s="879"/>
      <c r="F37" s="879"/>
      <c r="G37" s="879"/>
      <c r="H37" s="879"/>
      <c r="I37" s="879"/>
      <c r="J37" s="879"/>
      <c r="K37" s="879"/>
      <c r="L37" s="875"/>
    </row>
    <row r="38" spans="2:12" ht="14.45" customHeight="1">
      <c r="B38" s="872"/>
      <c r="C38" s="879"/>
      <c r="D38" s="879"/>
      <c r="E38" s="879"/>
      <c r="F38" s="879"/>
      <c r="G38" s="879"/>
      <c r="H38" s="879"/>
      <c r="I38" s="879"/>
      <c r="J38" s="879"/>
      <c r="K38" s="879"/>
      <c r="L38" s="875"/>
    </row>
    <row r="39" spans="2:12" ht="14.45" customHeight="1">
      <c r="B39" s="872"/>
      <c r="C39" s="879"/>
      <c r="D39" s="879"/>
      <c r="E39" s="879"/>
      <c r="F39" s="879"/>
      <c r="G39" s="879"/>
      <c r="H39" s="879"/>
      <c r="I39" s="879"/>
      <c r="J39" s="879"/>
      <c r="K39" s="879"/>
      <c r="L39" s="875"/>
    </row>
    <row r="40" spans="2:12" ht="14.45" customHeight="1">
      <c r="B40" s="872"/>
      <c r="C40" s="879"/>
      <c r="D40" s="879"/>
      <c r="E40" s="879"/>
      <c r="F40" s="879"/>
      <c r="G40" s="879"/>
      <c r="H40" s="879"/>
      <c r="I40" s="879"/>
      <c r="J40" s="879"/>
      <c r="K40" s="879"/>
      <c r="L40" s="875"/>
    </row>
    <row r="41" spans="2:12" ht="14.45" customHeight="1">
      <c r="B41" s="872"/>
      <c r="C41" s="879"/>
      <c r="D41" s="879"/>
      <c r="E41" s="879"/>
      <c r="F41" s="879"/>
      <c r="G41" s="879"/>
      <c r="H41" s="879"/>
      <c r="I41" s="879"/>
      <c r="J41" s="879"/>
      <c r="K41" s="879"/>
      <c r="L41" s="875"/>
    </row>
    <row r="42" spans="2:12" ht="24" customHeight="1">
      <c r="B42" s="1908" t="s">
        <v>1176</v>
      </c>
      <c r="C42" s="1909"/>
      <c r="D42" s="1909"/>
      <c r="E42" s="1909"/>
      <c r="F42" s="1909"/>
      <c r="G42" s="1909"/>
      <c r="H42" s="1909"/>
      <c r="I42" s="1909"/>
      <c r="J42" s="1909"/>
      <c r="K42" s="1909"/>
      <c r="L42" s="1910"/>
    </row>
    <row r="43" spans="2:12" ht="16.899999999999999" customHeight="1">
      <c r="B43" s="880" t="s">
        <v>1177</v>
      </c>
      <c r="C43" s="881"/>
      <c r="D43" s="877"/>
      <c r="E43" s="877"/>
      <c r="F43" s="877"/>
      <c r="G43" s="877"/>
      <c r="H43" s="877"/>
      <c r="I43" s="877"/>
      <c r="J43" s="877"/>
      <c r="K43" s="877"/>
      <c r="L43" s="878"/>
    </row>
    <row r="44" spans="2:12" ht="14.45" customHeight="1">
      <c r="B44" s="872"/>
      <c r="C44" s="879"/>
      <c r="D44" s="879"/>
      <c r="E44" s="879"/>
      <c r="F44" s="879"/>
      <c r="G44" s="879"/>
      <c r="H44" s="879"/>
      <c r="I44" s="879"/>
      <c r="J44" s="879"/>
      <c r="K44" s="879"/>
      <c r="L44" s="875"/>
    </row>
    <row r="45" spans="2:12" ht="14.45" customHeight="1">
      <c r="B45" s="872"/>
      <c r="C45" s="879"/>
      <c r="D45" s="879"/>
      <c r="E45" s="879"/>
      <c r="F45" s="879"/>
      <c r="G45" s="879"/>
      <c r="H45" s="879"/>
      <c r="I45" s="879"/>
      <c r="J45" s="879"/>
      <c r="K45" s="879"/>
      <c r="L45" s="875"/>
    </row>
    <row r="46" spans="2:12" ht="14.45" customHeight="1">
      <c r="B46" s="882"/>
      <c r="C46" s="884"/>
      <c r="D46" s="879"/>
      <c r="E46" s="879"/>
      <c r="F46" s="879"/>
      <c r="G46" s="879"/>
      <c r="H46" s="879"/>
      <c r="I46" s="879"/>
      <c r="J46" s="879"/>
      <c r="K46" s="879"/>
      <c r="L46" s="875"/>
    </row>
    <row r="47" spans="2:12" ht="14.45" customHeight="1">
      <c r="B47" s="882"/>
      <c r="C47" s="884"/>
      <c r="D47" s="879"/>
      <c r="E47" s="879"/>
      <c r="F47" s="879"/>
      <c r="G47" s="879"/>
      <c r="H47" s="879"/>
      <c r="I47" s="879"/>
      <c r="J47" s="879"/>
      <c r="K47" s="879"/>
      <c r="L47" s="875"/>
    </row>
    <row r="48" spans="2:12" ht="14.45" customHeight="1">
      <c r="B48" s="872"/>
      <c r="C48" s="879"/>
      <c r="D48" s="879"/>
      <c r="E48" s="879"/>
      <c r="F48" s="879"/>
      <c r="G48" s="879"/>
      <c r="H48" s="879"/>
      <c r="I48" s="879"/>
      <c r="J48" s="879"/>
      <c r="K48" s="879"/>
      <c r="L48" s="875"/>
    </row>
    <row r="49" spans="2:12" ht="14.45" customHeight="1">
      <c r="B49" s="872"/>
      <c r="C49" s="879"/>
      <c r="D49" s="879"/>
      <c r="E49" s="879"/>
      <c r="F49" s="879"/>
      <c r="G49" s="879"/>
      <c r="H49" s="879"/>
      <c r="I49" s="879"/>
      <c r="J49" s="879"/>
      <c r="K49" s="879"/>
      <c r="L49" s="875"/>
    </row>
    <row r="50" spans="2:12" ht="14.45" customHeight="1">
      <c r="B50" s="872"/>
      <c r="C50" s="879"/>
      <c r="D50" s="879"/>
      <c r="E50" s="879"/>
      <c r="F50" s="879"/>
      <c r="G50" s="879"/>
      <c r="H50" s="879"/>
      <c r="I50" s="879"/>
      <c r="J50" s="879"/>
      <c r="K50" s="879"/>
      <c r="L50" s="875"/>
    </row>
    <row r="51" spans="2:12" ht="14.45" customHeight="1">
      <c r="B51" s="872"/>
      <c r="C51" s="879"/>
      <c r="D51" s="879"/>
      <c r="E51" s="879"/>
      <c r="F51" s="879"/>
      <c r="G51" s="879"/>
      <c r="H51" s="879"/>
      <c r="I51" s="879"/>
      <c r="J51" s="879"/>
      <c r="K51" s="879"/>
      <c r="L51" s="875"/>
    </row>
    <row r="52" spans="2:12" ht="14.45" customHeight="1">
      <c r="B52" s="872"/>
      <c r="C52" s="879"/>
      <c r="D52" s="879"/>
      <c r="E52" s="879"/>
      <c r="F52" s="879"/>
      <c r="G52" s="879"/>
      <c r="H52" s="879"/>
      <c r="I52" s="879"/>
      <c r="J52" s="879"/>
      <c r="K52" s="879"/>
      <c r="L52" s="875"/>
    </row>
    <row r="53" spans="2:12" ht="14.45" customHeight="1">
      <c r="B53" s="872"/>
      <c r="C53" s="879"/>
      <c r="D53" s="879"/>
      <c r="E53" s="879"/>
      <c r="F53" s="879"/>
      <c r="G53" s="879"/>
      <c r="H53" s="879"/>
      <c r="I53" s="879"/>
      <c r="J53" s="879"/>
      <c r="K53" s="879"/>
      <c r="L53" s="875"/>
    </row>
    <row r="54" spans="2:12" ht="14.45" customHeight="1" thickBot="1">
      <c r="B54" s="885"/>
      <c r="C54" s="886"/>
      <c r="D54" s="886"/>
      <c r="E54" s="886"/>
      <c r="F54" s="886"/>
      <c r="G54" s="886"/>
      <c r="H54" s="886"/>
      <c r="I54" s="886"/>
      <c r="J54" s="886"/>
      <c r="K54" s="886"/>
      <c r="L54" s="887"/>
    </row>
  </sheetData>
  <mergeCells count="19">
    <mergeCell ref="A1:A3"/>
    <mergeCell ref="D21:F23"/>
    <mergeCell ref="G21:L23"/>
    <mergeCell ref="B18:C20"/>
    <mergeCell ref="D18:G20"/>
    <mergeCell ref="H18:H20"/>
    <mergeCell ref="I18:L20"/>
    <mergeCell ref="B21:C23"/>
    <mergeCell ref="B1:L1"/>
    <mergeCell ref="E3:F3"/>
    <mergeCell ref="E4:F4"/>
    <mergeCell ref="B15:C17"/>
    <mergeCell ref="D15:G17"/>
    <mergeCell ref="H15:H17"/>
    <mergeCell ref="I15:L17"/>
    <mergeCell ref="B24:E26"/>
    <mergeCell ref="F24:L26"/>
    <mergeCell ref="B27:L27"/>
    <mergeCell ref="B42:L42"/>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workbookViewId="0">
      <selection sqref="A1:A3"/>
    </sheetView>
  </sheetViews>
  <sheetFormatPr defaultRowHeight="13.5"/>
  <cols>
    <col min="1" max="1" width="10.625" style="369" bestFit="1" customWidth="1"/>
    <col min="2" max="2" width="1.625" style="369" customWidth="1"/>
    <col min="3" max="31" width="3.125" style="369" customWidth="1"/>
    <col min="32" max="32" width="1.625" style="369" customWidth="1"/>
    <col min="33" max="34" width="2.625" style="369" customWidth="1"/>
    <col min="35" max="35" width="2.625" style="1243" customWidth="1"/>
    <col min="36" max="36" width="2.375" style="1243" customWidth="1"/>
    <col min="37" max="68" width="2.625" style="1243" customWidth="1"/>
    <col min="69" max="70" width="2.625" style="369" customWidth="1"/>
    <col min="71" max="73" width="9" style="369"/>
    <col min="74" max="74" width="9.5" style="369" bestFit="1" customWidth="1"/>
    <col min="75" max="75" width="16.5" style="369" bestFit="1" customWidth="1"/>
    <col min="76" max="16384" width="9" style="369"/>
  </cols>
  <sheetData>
    <row r="1" spans="1:68">
      <c r="A1" s="1588" t="s">
        <v>1133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I1" s="1218"/>
      <c r="AJ1" s="1218"/>
      <c r="AK1" s="1218"/>
      <c r="AL1" s="1218"/>
      <c r="AM1" s="1218"/>
      <c r="AN1" s="1218"/>
      <c r="AO1" s="1218"/>
      <c r="AP1" s="1218"/>
      <c r="AQ1" s="1218"/>
      <c r="AR1" s="1218"/>
      <c r="AS1" s="1218"/>
      <c r="AT1" s="1218"/>
      <c r="AU1" s="1218"/>
      <c r="AV1" s="1218"/>
      <c r="AW1" s="1218"/>
      <c r="AX1" s="1218"/>
      <c r="AY1" s="1218"/>
      <c r="AZ1" s="1218"/>
      <c r="BA1" s="1218"/>
      <c r="BB1" s="1218"/>
      <c r="BC1" s="1218"/>
      <c r="BD1" s="1218"/>
      <c r="BE1" s="1218"/>
      <c r="BF1" s="1218"/>
      <c r="BG1" s="1218"/>
      <c r="BH1" s="1218"/>
      <c r="BI1" s="1218"/>
      <c r="BJ1" s="1218"/>
      <c r="BK1" s="1218"/>
      <c r="BL1" s="1218"/>
      <c r="BM1" s="1218"/>
      <c r="BN1" s="1218"/>
      <c r="BO1" s="1218"/>
      <c r="BP1" s="1218"/>
    </row>
    <row r="2" spans="1:68" ht="18" customHeight="1">
      <c r="A2" s="1588"/>
      <c r="B2" s="127"/>
      <c r="C2" s="127"/>
      <c r="D2" s="127"/>
      <c r="E2" s="2036"/>
      <c r="F2" s="1963"/>
      <c r="G2" s="1963"/>
      <c r="H2" s="1963"/>
      <c r="I2" s="128"/>
      <c r="J2" s="1941" t="s">
        <v>469</v>
      </c>
      <c r="K2" s="2025"/>
      <c r="L2" s="2025"/>
      <c r="M2" s="2026"/>
      <c r="N2" s="2037" t="s">
        <v>470</v>
      </c>
      <c r="O2" s="2025"/>
      <c r="P2" s="2025"/>
      <c r="Q2" s="2025"/>
      <c r="R2" s="2025"/>
      <c r="S2" s="2025"/>
      <c r="T2" s="2025"/>
      <c r="U2" s="2026"/>
      <c r="V2" s="2037" t="s">
        <v>471</v>
      </c>
      <c r="W2" s="2025"/>
      <c r="X2" s="2025"/>
      <c r="Y2" s="2026"/>
      <c r="Z2" s="1941" t="s">
        <v>472</v>
      </c>
      <c r="AA2" s="2025"/>
      <c r="AB2" s="2025"/>
      <c r="AC2" s="2026"/>
      <c r="AD2" s="127"/>
      <c r="AE2" s="127"/>
      <c r="AF2" s="127"/>
      <c r="AI2" s="1218"/>
      <c r="AJ2" s="1218"/>
      <c r="AK2" s="1218"/>
      <c r="AL2" s="1218"/>
      <c r="AM2" s="1218"/>
      <c r="AN2" s="1218"/>
      <c r="AO2" s="1218"/>
      <c r="AP2" s="1218"/>
      <c r="AQ2" s="1218"/>
      <c r="AR2" s="1218"/>
      <c r="AS2" s="1218"/>
      <c r="AT2" s="1218"/>
      <c r="AU2" s="1218"/>
      <c r="AV2" s="1218"/>
      <c r="AW2" s="1218"/>
      <c r="AX2" s="1218"/>
      <c r="AY2" s="1218"/>
      <c r="AZ2" s="1218"/>
      <c r="BA2" s="1218"/>
      <c r="BB2" s="1218"/>
      <c r="BC2" s="1218"/>
      <c r="BD2" s="1218"/>
      <c r="BE2" s="1218"/>
      <c r="BF2" s="1218"/>
      <c r="BG2" s="1218"/>
      <c r="BH2" s="1218"/>
      <c r="BI2" s="1218"/>
      <c r="BJ2" s="1218"/>
      <c r="BK2" s="1218"/>
      <c r="BL2" s="1218"/>
      <c r="BM2" s="1218"/>
      <c r="BN2" s="1218"/>
      <c r="BO2" s="1218"/>
      <c r="BP2" s="1218"/>
    </row>
    <row r="3" spans="1:68" ht="54" customHeight="1">
      <c r="A3" s="1588"/>
      <c r="B3" s="127"/>
      <c r="C3" s="127"/>
      <c r="D3" s="127"/>
      <c r="E3" s="2033"/>
      <c r="F3" s="2034"/>
      <c r="G3" s="2034"/>
      <c r="H3" s="2034"/>
      <c r="I3" s="127"/>
      <c r="J3" s="2035"/>
      <c r="K3" s="2028"/>
      <c r="L3" s="2028"/>
      <c r="M3" s="2029"/>
      <c r="N3" s="2027"/>
      <c r="O3" s="2028"/>
      <c r="P3" s="2028"/>
      <c r="Q3" s="2028"/>
      <c r="R3" s="2028"/>
      <c r="S3" s="2028"/>
      <c r="T3" s="2028"/>
      <c r="U3" s="2029"/>
      <c r="V3" s="2027"/>
      <c r="W3" s="2028"/>
      <c r="X3" s="2028"/>
      <c r="Y3" s="2029"/>
      <c r="Z3" s="2027"/>
      <c r="AA3" s="2028"/>
      <c r="AB3" s="2028"/>
      <c r="AC3" s="2029"/>
      <c r="AD3" s="127"/>
      <c r="AE3" s="127"/>
      <c r="AF3" s="127"/>
      <c r="AI3" s="1218"/>
      <c r="AJ3" s="1218"/>
      <c r="AK3" s="2030" t="s">
        <v>1398</v>
      </c>
      <c r="AL3" s="2030"/>
      <c r="AM3" s="2030"/>
      <c r="AN3" s="2030"/>
      <c r="AO3" s="2030"/>
      <c r="AP3" s="2030"/>
      <c r="AQ3" s="2030"/>
      <c r="AR3" s="2030"/>
      <c r="AS3" s="2030"/>
      <c r="AT3" s="2030"/>
      <c r="AU3" s="2030"/>
      <c r="AV3" s="2030"/>
      <c r="AW3" s="2030"/>
      <c r="AX3" s="2030"/>
      <c r="AY3" s="2030"/>
      <c r="AZ3" s="2030"/>
      <c r="BA3" s="2030"/>
      <c r="BB3" s="2030"/>
      <c r="BC3" s="2030"/>
      <c r="BD3" s="2030"/>
      <c r="BE3" s="2030"/>
      <c r="BF3" s="2030"/>
      <c r="BG3" s="2030"/>
      <c r="BH3" s="2030"/>
      <c r="BI3" s="2030"/>
      <c r="BJ3" s="2030"/>
      <c r="BK3" s="2030"/>
      <c r="BL3" s="2030"/>
      <c r="BM3" s="2030"/>
      <c r="BN3" s="2030"/>
      <c r="BO3" s="2030"/>
      <c r="BP3" s="1218"/>
    </row>
    <row r="4" spans="1:68"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I4" s="1218"/>
      <c r="AJ4" s="1218"/>
      <c r="AK4" s="1223"/>
      <c r="AL4" s="1223"/>
      <c r="AM4" s="1223"/>
      <c r="AN4" s="1223"/>
      <c r="AO4" s="1223"/>
      <c r="AP4" s="1223"/>
      <c r="AQ4" s="1223"/>
      <c r="AR4" s="1223"/>
      <c r="AS4" s="1223"/>
      <c r="AT4" s="1223"/>
      <c r="AU4" s="1223"/>
      <c r="AV4" s="1218"/>
      <c r="AW4" s="1218"/>
      <c r="AX4" s="1218"/>
      <c r="AY4" s="1218"/>
      <c r="AZ4" s="1218"/>
      <c r="BA4" s="1218"/>
      <c r="BB4" s="1218"/>
      <c r="BC4" s="1218"/>
      <c r="BD4" s="1218"/>
      <c r="BE4" s="1218"/>
      <c r="BF4" s="1218"/>
      <c r="BG4" s="1218"/>
      <c r="BH4" s="1218"/>
      <c r="BI4" s="1218"/>
      <c r="BJ4" s="1218"/>
      <c r="BK4" s="1218"/>
      <c r="BL4" s="1218"/>
      <c r="BM4" s="1218"/>
      <c r="BN4" s="1218"/>
      <c r="BO4" s="1218"/>
      <c r="BP4" s="1218"/>
    </row>
    <row r="5" spans="1:68" ht="24" customHeight="1">
      <c r="B5" s="127"/>
      <c r="C5" s="2030" t="s">
        <v>473</v>
      </c>
      <c r="D5" s="2031"/>
      <c r="E5" s="2031"/>
      <c r="F5" s="2031"/>
      <c r="G5" s="2031"/>
      <c r="H5" s="2031"/>
      <c r="I5" s="2031"/>
      <c r="J5" s="2031"/>
      <c r="K5" s="2031"/>
      <c r="L5" s="2031"/>
      <c r="M5" s="2031"/>
      <c r="N5" s="2031"/>
      <c r="O5" s="2031"/>
      <c r="P5" s="2031"/>
      <c r="Q5" s="2031"/>
      <c r="R5" s="2031"/>
      <c r="S5" s="2031"/>
      <c r="T5" s="2031"/>
      <c r="U5" s="2031"/>
      <c r="V5" s="2031"/>
      <c r="W5" s="2031"/>
      <c r="X5" s="2031"/>
      <c r="Y5" s="2031"/>
      <c r="Z5" s="2031"/>
      <c r="AA5" s="2031"/>
      <c r="AB5" s="2031"/>
      <c r="AC5" s="2031"/>
      <c r="AD5" s="2031"/>
      <c r="AE5" s="2031"/>
      <c r="AF5" s="129"/>
      <c r="AG5" s="371"/>
      <c r="AI5" s="1218"/>
      <c r="AJ5" s="1218"/>
      <c r="AK5" s="1223"/>
      <c r="AL5" s="1223"/>
      <c r="AM5" s="1223"/>
      <c r="AN5" s="1223"/>
      <c r="AO5" s="1223"/>
      <c r="AP5" s="1223"/>
      <c r="AQ5" s="1223"/>
      <c r="AR5" s="1223"/>
      <c r="AS5" s="1223"/>
      <c r="AT5" s="1223"/>
      <c r="AU5" s="1223"/>
      <c r="AV5" s="1218"/>
      <c r="AW5" s="1218"/>
      <c r="AX5" s="1218"/>
      <c r="AY5" s="1218"/>
      <c r="AZ5" s="1218"/>
      <c r="BA5" s="1218"/>
      <c r="BB5" s="1218"/>
      <c r="BC5" s="1218"/>
      <c r="BD5" s="1218"/>
      <c r="BE5" s="1218"/>
      <c r="BF5" s="1218"/>
      <c r="BG5" s="1218"/>
      <c r="BH5" s="1218"/>
      <c r="BI5" s="1218"/>
      <c r="BJ5" s="1218"/>
      <c r="BK5" s="1218"/>
      <c r="BL5" s="1218"/>
      <c r="BM5" s="1218"/>
      <c r="BN5" s="1218"/>
      <c r="BO5" s="1218"/>
      <c r="BP5" s="1218"/>
    </row>
    <row r="6" spans="1:68" ht="18" customHeight="1">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I6" s="1218"/>
      <c r="AJ6" s="1218"/>
      <c r="AK6" s="1223"/>
      <c r="AL6" s="1223"/>
      <c r="AM6" s="1223"/>
      <c r="AN6" s="1223"/>
      <c r="AO6" s="1223"/>
      <c r="AP6" s="1223"/>
      <c r="AQ6" s="1223"/>
      <c r="AR6" s="1223"/>
      <c r="AS6" s="1223"/>
      <c r="AT6" s="1223"/>
      <c r="AU6" s="1223"/>
      <c r="AV6" s="1218"/>
      <c r="AW6" s="1218"/>
      <c r="AX6" s="1218"/>
      <c r="AY6" s="1218"/>
      <c r="AZ6" s="1218"/>
      <c r="BA6" s="1218"/>
      <c r="BB6" s="1218"/>
      <c r="BC6" s="1218"/>
      <c r="BD6" s="1218"/>
      <c r="BE6" s="1218"/>
      <c r="BF6" s="1218"/>
      <c r="BG6" s="1218"/>
      <c r="BH6" s="1218"/>
      <c r="BI6" s="1218"/>
      <c r="BJ6" s="1218"/>
      <c r="BK6" s="1218"/>
      <c r="BL6" s="1218"/>
      <c r="BM6" s="1218"/>
      <c r="BN6" s="1218"/>
      <c r="BO6" s="1218"/>
      <c r="BP6" s="1218"/>
    </row>
    <row r="7" spans="1:68" ht="18" customHeight="1">
      <c r="B7" s="127"/>
      <c r="C7" s="127"/>
      <c r="D7" s="827" t="str">
        <f>"福 岡 県 "&amp;入力シート!C3&amp; "長 殿"</f>
        <v>福 岡 県 長 殿</v>
      </c>
      <c r="E7" s="827"/>
      <c r="F7" s="827"/>
      <c r="G7" s="827"/>
      <c r="H7" s="827"/>
      <c r="I7" s="827"/>
      <c r="J7" s="827"/>
      <c r="K7" s="827"/>
      <c r="L7" s="827"/>
      <c r="M7" s="827"/>
      <c r="N7" s="827"/>
      <c r="O7" s="827"/>
      <c r="P7" s="827"/>
      <c r="Q7" s="827"/>
      <c r="R7" s="827"/>
      <c r="S7" s="827"/>
      <c r="T7" s="129"/>
      <c r="U7" s="127"/>
      <c r="V7" s="130"/>
      <c r="W7" s="130"/>
      <c r="X7" s="131"/>
      <c r="Y7" s="127"/>
      <c r="Z7" s="127"/>
      <c r="AA7" s="127"/>
      <c r="AB7" s="127"/>
      <c r="AC7" s="127"/>
      <c r="AD7" s="127"/>
      <c r="AE7" s="127"/>
      <c r="AF7" s="127"/>
      <c r="AI7" s="1218"/>
      <c r="AJ7" s="1218"/>
      <c r="AK7" s="1218"/>
      <c r="AL7" s="1218"/>
      <c r="AM7" s="1218"/>
      <c r="AN7" s="1218"/>
      <c r="AO7" s="1218"/>
      <c r="AP7" s="1218"/>
      <c r="AQ7" s="1218"/>
      <c r="AR7" s="1218"/>
      <c r="AS7" s="1218"/>
      <c r="AT7" s="1218"/>
      <c r="AU7" s="1218"/>
      <c r="AV7" s="1218"/>
      <c r="AW7" s="1218"/>
      <c r="AX7" s="1218"/>
      <c r="AY7" s="1218"/>
      <c r="AZ7" s="1218"/>
      <c r="BA7" s="1218"/>
      <c r="BB7" s="1218"/>
      <c r="BC7" s="1218"/>
      <c r="BD7" s="1218"/>
      <c r="BE7" s="1218"/>
      <c r="BF7" s="1218"/>
      <c r="BG7" s="1218"/>
      <c r="BH7" s="1218"/>
      <c r="BI7" s="1218"/>
      <c r="BJ7" s="1218"/>
      <c r="BK7" s="1218"/>
      <c r="BL7" s="1218"/>
      <c r="BM7" s="1218"/>
      <c r="BN7" s="1218"/>
      <c r="BO7" s="1218"/>
      <c r="BP7" s="1218"/>
    </row>
    <row r="8" spans="1:68" ht="18"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I8" s="1218"/>
      <c r="AJ8" s="1218"/>
      <c r="AK8" s="2038">
        <f>入力シート!D23</f>
        <v>0</v>
      </c>
      <c r="AL8" s="2039"/>
      <c r="AM8" s="2039"/>
      <c r="AN8" s="2039"/>
      <c r="AO8" s="2039"/>
      <c r="AP8" s="2039"/>
      <c r="AQ8" s="2039"/>
      <c r="AR8" s="2039"/>
      <c r="AS8" s="2039"/>
      <c r="AT8" s="2039"/>
      <c r="AU8" s="2040" t="s">
        <v>1399</v>
      </c>
      <c r="AV8" s="2005"/>
      <c r="AW8" s="1218"/>
      <c r="AX8" s="1218"/>
      <c r="AY8" s="1218"/>
      <c r="AZ8" s="1218"/>
      <c r="BA8" s="1218"/>
      <c r="BB8" s="1218"/>
      <c r="BC8" s="1218"/>
      <c r="BD8" s="1218"/>
      <c r="BE8" s="1218"/>
      <c r="BF8" s="1218"/>
      <c r="BG8" s="1218"/>
      <c r="BH8" s="1218"/>
      <c r="BI8" s="1218"/>
      <c r="BJ8" s="1218"/>
      <c r="BK8" s="1218"/>
      <c r="BL8" s="1218"/>
      <c r="BM8" s="1218"/>
      <c r="BN8" s="1218"/>
      <c r="BO8" s="1218"/>
      <c r="BP8" s="1218"/>
    </row>
    <row r="9" spans="1:68" ht="18" customHeight="1">
      <c r="B9" s="127"/>
      <c r="C9" s="127"/>
      <c r="D9" s="127"/>
      <c r="E9" s="127"/>
      <c r="F9" s="127"/>
      <c r="G9" s="127"/>
      <c r="H9" s="127"/>
      <c r="I9" s="127"/>
      <c r="J9" s="127"/>
      <c r="K9" s="127"/>
      <c r="L9" s="127"/>
      <c r="M9" s="127"/>
      <c r="N9" s="127"/>
      <c r="O9" s="127"/>
      <c r="P9" s="127"/>
      <c r="Q9" s="127"/>
      <c r="R9" s="127"/>
      <c r="S9" s="127"/>
      <c r="T9" s="2032" t="s">
        <v>1485</v>
      </c>
      <c r="U9" s="1946"/>
      <c r="V9" s="1946"/>
      <c r="W9" s="1946"/>
      <c r="X9" s="1946"/>
      <c r="Y9" s="1946"/>
      <c r="Z9" s="1946"/>
      <c r="AA9" s="1946"/>
      <c r="AB9" s="1946"/>
      <c r="AC9" s="1946"/>
      <c r="AD9" s="1946"/>
      <c r="AE9" s="127"/>
      <c r="AF9" s="127"/>
      <c r="AI9" s="1218"/>
      <c r="AJ9" s="1218"/>
      <c r="AK9" s="1218"/>
      <c r="AL9" s="1218"/>
      <c r="AM9" s="1218"/>
      <c r="AN9" s="1218"/>
      <c r="AO9" s="1218"/>
      <c r="AP9" s="1218"/>
      <c r="AQ9" s="1218"/>
      <c r="AR9" s="1218"/>
      <c r="AS9" s="1218"/>
      <c r="AT9" s="1218"/>
      <c r="AU9" s="1218"/>
      <c r="AV9" s="1218"/>
      <c r="AW9" s="1218"/>
      <c r="AX9" s="1218"/>
      <c r="AY9" s="1218"/>
      <c r="AZ9" s="1218"/>
      <c r="BA9" s="1218"/>
      <c r="BB9" s="1218"/>
      <c r="BC9" s="1218"/>
      <c r="BD9" s="1218"/>
      <c r="BE9" s="1218"/>
      <c r="BF9" s="1218"/>
      <c r="BG9" s="1218"/>
      <c r="BH9" s="1218"/>
      <c r="BI9" s="1218"/>
      <c r="BJ9" s="1218"/>
      <c r="BK9" s="1218"/>
      <c r="BL9" s="1218"/>
      <c r="BM9" s="1218"/>
      <c r="BN9" s="1218"/>
      <c r="BO9" s="1218"/>
      <c r="BP9" s="1218"/>
    </row>
    <row r="10" spans="1:68"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c r="AI10" s="1218"/>
      <c r="AJ10" s="1218"/>
      <c r="AK10" s="1218"/>
      <c r="AL10" s="1218"/>
      <c r="AM10" s="1218"/>
      <c r="AN10" s="1218"/>
      <c r="AO10" s="1218"/>
      <c r="AP10" s="1218"/>
      <c r="AQ10" s="1218"/>
      <c r="AR10" s="1218"/>
      <c r="AS10" s="1222"/>
      <c r="AT10" s="1218"/>
      <c r="AU10" s="1218"/>
      <c r="AV10" s="1218"/>
      <c r="AW10" s="1218"/>
      <c r="AX10" s="1218"/>
      <c r="AY10" s="1218"/>
      <c r="AZ10" s="1218"/>
      <c r="BA10" s="1218"/>
      <c r="BB10" s="1218"/>
      <c r="BC10" s="1218"/>
      <c r="BD10" s="1218"/>
      <c r="BE10" s="1218"/>
      <c r="BF10" s="1218"/>
      <c r="BG10" s="1218"/>
      <c r="BH10" s="1218"/>
      <c r="BI10" s="1218"/>
      <c r="BJ10" s="1218"/>
      <c r="BK10" s="1218"/>
      <c r="BL10" s="1218"/>
      <c r="BM10" s="1218"/>
      <c r="BN10" s="1218"/>
      <c r="BO10" s="1218"/>
      <c r="BP10" s="1218"/>
    </row>
    <row r="11" spans="1:68" s="368" customFormat="1" ht="18" customHeight="1">
      <c r="B11" s="128"/>
      <c r="C11" s="128"/>
      <c r="D11" s="128"/>
      <c r="E11" s="128"/>
      <c r="F11" s="128"/>
      <c r="G11" s="128"/>
      <c r="H11" s="128"/>
      <c r="I11" s="128"/>
      <c r="J11" s="128"/>
      <c r="K11" s="128"/>
      <c r="L11" s="128"/>
      <c r="M11" s="128"/>
      <c r="N11" s="128"/>
      <c r="O11" s="128"/>
      <c r="P11" s="128"/>
      <c r="Q11" s="1705" t="s">
        <v>495</v>
      </c>
      <c r="R11" s="1705"/>
      <c r="S11" s="1705"/>
      <c r="T11" s="2004" t="s">
        <v>477</v>
      </c>
      <c r="U11" s="1705"/>
      <c r="V11" s="1705" t="str">
        <f>" " &amp; 入力シート!D22</f>
        <v xml:space="preserve"> </v>
      </c>
      <c r="W11" s="1705"/>
      <c r="X11" s="1705"/>
      <c r="Y11" s="1705"/>
      <c r="Z11" s="1705"/>
      <c r="AA11" s="1705"/>
      <c r="AB11" s="1705"/>
      <c r="AC11" s="1705"/>
      <c r="AD11" s="1705"/>
      <c r="AE11" s="1705"/>
      <c r="AF11" s="128"/>
      <c r="AI11" s="1218"/>
      <c r="AJ11" s="1218"/>
      <c r="AK11" s="1218"/>
      <c r="AL11" s="1218"/>
      <c r="AM11" s="1218"/>
      <c r="AN11" s="1218"/>
      <c r="AO11" s="1218"/>
      <c r="AP11" s="1218"/>
      <c r="AQ11" s="1218"/>
      <c r="AR11" s="1218"/>
      <c r="AS11" s="1222"/>
      <c r="AT11" s="1218"/>
      <c r="AU11" s="1218"/>
      <c r="AV11" s="1218"/>
      <c r="AW11" s="1218"/>
      <c r="AX11" s="1218"/>
      <c r="AY11" s="1218"/>
      <c r="AZ11" s="1218"/>
      <c r="BA11" s="1218"/>
      <c r="BB11" s="1218"/>
      <c r="BC11" s="1218"/>
      <c r="BD11" s="1218"/>
      <c r="BE11" s="1218"/>
      <c r="BF11" s="1218"/>
      <c r="BG11" s="1218"/>
      <c r="BH11" s="1218"/>
      <c r="BI11" s="1218"/>
      <c r="BJ11" s="1218"/>
      <c r="BK11" s="1218"/>
      <c r="BL11" s="1218"/>
      <c r="BM11" s="1218"/>
      <c r="BN11" s="1218"/>
      <c r="BO11" s="1218"/>
      <c r="BP11" s="1218"/>
    </row>
    <row r="12" spans="1:68" s="368" customFormat="1" ht="18" customHeight="1">
      <c r="B12" s="128"/>
      <c r="C12" s="128"/>
      <c r="D12" s="128"/>
      <c r="E12" s="128"/>
      <c r="F12" s="128"/>
      <c r="G12" s="128"/>
      <c r="H12" s="128"/>
      <c r="I12" s="128"/>
      <c r="J12" s="128"/>
      <c r="K12" s="128"/>
      <c r="L12" s="128"/>
      <c r="M12" s="128"/>
      <c r="N12" s="128"/>
      <c r="O12" s="128"/>
      <c r="P12" s="128"/>
      <c r="Q12" s="1705"/>
      <c r="R12" s="1705"/>
      <c r="S12" s="1705"/>
      <c r="T12" s="2004" t="s">
        <v>478</v>
      </c>
      <c r="U12" s="1705"/>
      <c r="V12" s="2004" t="str">
        <f>" " &amp; 入力シート!D23</f>
        <v xml:space="preserve"> </v>
      </c>
      <c r="W12" s="2004"/>
      <c r="X12" s="2004"/>
      <c r="Y12" s="2004"/>
      <c r="Z12" s="2004"/>
      <c r="AA12" s="2004"/>
      <c r="AB12" s="2004"/>
      <c r="AC12" s="2004"/>
      <c r="AD12" s="2004"/>
      <c r="AE12" s="2004"/>
      <c r="AF12" s="128"/>
      <c r="AI12" s="1218"/>
      <c r="AJ12" s="1218"/>
      <c r="AK12" s="1218"/>
      <c r="AL12" s="1218"/>
      <c r="AM12" s="1218"/>
      <c r="AN12" s="1218"/>
      <c r="AO12" s="1218"/>
      <c r="AP12" s="1218"/>
      <c r="AQ12" s="1218"/>
      <c r="AR12" s="1218"/>
      <c r="AS12" s="1222"/>
      <c r="AT12" s="1218"/>
      <c r="AU12" s="1218"/>
      <c r="AV12" s="1218"/>
      <c r="AW12" s="1218"/>
      <c r="AX12" s="1218"/>
      <c r="AY12" s="1218"/>
      <c r="AZ12" s="1218"/>
      <c r="BA12" s="1218"/>
      <c r="BB12" s="1218"/>
      <c r="BC12" s="1218"/>
      <c r="BD12" s="1218"/>
      <c r="BE12" s="1218"/>
      <c r="BF12" s="1218"/>
      <c r="BG12" s="1218"/>
      <c r="BH12" s="1218"/>
      <c r="BI12" s="1218"/>
      <c r="BJ12" s="1218"/>
      <c r="BK12" s="1218"/>
      <c r="BL12" s="1218"/>
      <c r="BM12" s="1218"/>
      <c r="BN12" s="1218"/>
      <c r="BO12" s="1218"/>
      <c r="BP12" s="1218"/>
    </row>
    <row r="13" spans="1:68" s="368"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2004" t="str">
        <f>"     " &amp; 入力シート!D24</f>
        <v xml:space="preserve">     </v>
      </c>
      <c r="W13" s="2004"/>
      <c r="X13" s="2004"/>
      <c r="Y13" s="2004"/>
      <c r="Z13" s="2004"/>
      <c r="AA13" s="2004"/>
      <c r="AB13" s="2004"/>
      <c r="AC13" s="2004"/>
      <c r="AD13" s="133"/>
      <c r="AE13" s="132"/>
      <c r="AF13" s="128"/>
      <c r="AI13" s="1218"/>
      <c r="AJ13" s="1218"/>
      <c r="AK13" s="1218"/>
      <c r="AL13" s="1218"/>
      <c r="AM13" s="1218"/>
      <c r="AN13" s="1218"/>
      <c r="AO13" s="1218"/>
      <c r="AP13" s="1218"/>
      <c r="AQ13" s="1218"/>
      <c r="AR13" s="1218"/>
      <c r="AS13" s="1222"/>
      <c r="AT13" s="1218"/>
      <c r="AU13" s="1218"/>
      <c r="AV13" s="1218"/>
      <c r="AW13" s="1218"/>
      <c r="AX13" s="1218"/>
      <c r="AY13" s="1218"/>
      <c r="AZ13" s="1218"/>
      <c r="BA13" s="1218"/>
      <c r="BB13" s="1218"/>
      <c r="BC13" s="1218"/>
      <c r="BD13" s="1218"/>
      <c r="BE13" s="1218"/>
      <c r="BF13" s="1218"/>
      <c r="BG13" s="1218"/>
      <c r="BH13" s="1218"/>
      <c r="BI13" s="1218"/>
      <c r="BJ13" s="1218"/>
      <c r="BK13" s="1218"/>
      <c r="BL13" s="1218"/>
      <c r="BM13" s="1218"/>
      <c r="BN13" s="1218"/>
      <c r="BO13" s="1218"/>
      <c r="BP13" s="1218"/>
    </row>
    <row r="14" spans="1:68" s="368"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128"/>
      <c r="W14" s="128"/>
      <c r="X14" s="128"/>
      <c r="Y14" s="128"/>
      <c r="Z14" s="128"/>
      <c r="AA14" s="128"/>
      <c r="AB14" s="128"/>
      <c r="AC14" s="132"/>
      <c r="AD14" s="128"/>
      <c r="AE14" s="128"/>
      <c r="AF14" s="128"/>
      <c r="AI14" s="1218"/>
      <c r="AJ14" s="1218"/>
      <c r="AK14" s="1218"/>
      <c r="AL14" s="1218"/>
      <c r="AM14" s="1218"/>
      <c r="AN14" s="1218"/>
      <c r="AO14" s="1218"/>
      <c r="AP14" s="1218"/>
      <c r="AQ14" s="1218"/>
      <c r="AR14" s="1218"/>
      <c r="AS14" s="1222"/>
      <c r="AT14" s="1218"/>
      <c r="AU14" s="1218"/>
      <c r="AV14" s="1218"/>
      <c r="AW14" s="1218"/>
      <c r="AX14" s="1218"/>
      <c r="AY14" s="1218"/>
      <c r="AZ14" s="1705"/>
      <c r="BA14" s="1705"/>
      <c r="BB14" s="1705"/>
      <c r="BC14" s="1705"/>
      <c r="BD14" s="1705"/>
      <c r="BE14" s="1705"/>
      <c r="BF14" s="1705"/>
      <c r="BG14" s="1705"/>
      <c r="BH14" s="1705"/>
      <c r="BI14" s="1705"/>
      <c r="BJ14" s="1705"/>
      <c r="BK14" s="1705"/>
      <c r="BL14" s="1705"/>
      <c r="BM14" s="1705"/>
      <c r="BN14" s="1705"/>
      <c r="BO14" s="1218"/>
      <c r="BP14" s="1218"/>
    </row>
    <row r="15" spans="1:68" s="368" customFormat="1" ht="18" customHeight="1">
      <c r="B15" s="128"/>
      <c r="C15" s="128"/>
      <c r="D15" s="128"/>
      <c r="E15" s="128"/>
      <c r="F15" s="128"/>
      <c r="G15" s="128"/>
      <c r="H15" s="2004" t="s">
        <v>479</v>
      </c>
      <c r="I15" s="2005"/>
      <c r="J15" s="2005"/>
      <c r="K15" s="2005"/>
      <c r="L15" s="2005"/>
      <c r="M15" s="2005"/>
      <c r="N15" s="2005"/>
      <c r="O15" s="2005"/>
      <c r="P15" s="2005"/>
      <c r="Q15" s="2005"/>
      <c r="R15" s="2005"/>
      <c r="S15" s="2005"/>
      <c r="T15" s="2005"/>
      <c r="U15" s="2005"/>
      <c r="V15" s="2005"/>
      <c r="W15" s="2005"/>
      <c r="X15" s="2005"/>
      <c r="Y15" s="2005"/>
      <c r="Z15" s="2005"/>
      <c r="AA15" s="2005"/>
      <c r="AB15" s="128"/>
      <c r="AC15" s="128"/>
      <c r="AD15" s="128"/>
      <c r="AE15" s="128"/>
      <c r="AF15" s="128"/>
      <c r="AI15" s="1218"/>
      <c r="AJ15" s="1218"/>
      <c r="AK15" s="1218"/>
      <c r="AL15" s="1218"/>
      <c r="AM15" s="1218"/>
      <c r="AN15" s="1218"/>
      <c r="AO15" s="1218"/>
      <c r="AP15" s="1218"/>
      <c r="AQ15" s="1218"/>
      <c r="AR15" s="1218"/>
      <c r="AS15" s="1222"/>
      <c r="AT15" s="1218"/>
      <c r="AU15" s="1218"/>
      <c r="AV15" s="1218"/>
      <c r="AW15" s="1218"/>
      <c r="AX15" s="1218"/>
      <c r="AY15" s="1218"/>
      <c r="AZ15" s="1218"/>
      <c r="BA15" s="1218"/>
      <c r="BB15" s="1218"/>
      <c r="BC15" s="1218"/>
      <c r="BD15" s="1218"/>
      <c r="BE15" s="1800" t="s">
        <v>1400</v>
      </c>
      <c r="BF15" s="1800"/>
      <c r="BG15" s="1800"/>
      <c r="BH15" s="1800" t="s">
        <v>1401</v>
      </c>
      <c r="BI15" s="1800"/>
      <c r="BJ15" s="1800"/>
      <c r="BK15" s="1800"/>
      <c r="BL15" s="1800"/>
      <c r="BM15" s="1236" t="s">
        <v>97</v>
      </c>
      <c r="BN15" s="1218"/>
      <c r="BO15" s="1218"/>
      <c r="BP15" s="1218"/>
    </row>
    <row r="16" spans="1:68" s="368" customFormat="1" ht="18" customHeight="1">
      <c r="B16" s="128"/>
      <c r="C16" s="128"/>
      <c r="D16" s="128"/>
      <c r="E16" s="128"/>
      <c r="F16" s="128"/>
      <c r="G16" s="128"/>
      <c r="H16" s="2004" t="s">
        <v>480</v>
      </c>
      <c r="I16" s="2005"/>
      <c r="J16" s="2005"/>
      <c r="K16" s="2005"/>
      <c r="L16" s="2005"/>
      <c r="M16" s="2005"/>
      <c r="N16" s="2005"/>
      <c r="O16" s="2005"/>
      <c r="P16" s="2005"/>
      <c r="Q16" s="2005"/>
      <c r="R16" s="2005"/>
      <c r="S16" s="2005"/>
      <c r="T16" s="2005"/>
      <c r="U16" s="2005"/>
      <c r="V16" s="2005"/>
      <c r="W16" s="2005"/>
      <c r="X16" s="2005"/>
      <c r="Y16" s="2005"/>
      <c r="Z16" s="2005"/>
      <c r="AA16" s="2005"/>
      <c r="AB16" s="128"/>
      <c r="AC16" s="128"/>
      <c r="AD16" s="128"/>
      <c r="AE16" s="128"/>
      <c r="AF16" s="128"/>
      <c r="AI16" s="1218"/>
      <c r="AJ16" s="1218"/>
      <c r="AK16" s="1218"/>
      <c r="AL16" s="1218"/>
      <c r="AM16" s="1218"/>
      <c r="AN16" s="1218"/>
      <c r="AO16" s="1218"/>
      <c r="AP16" s="1218"/>
      <c r="AQ16" s="1218"/>
      <c r="AR16" s="1218"/>
      <c r="AS16" s="1222"/>
      <c r="AT16" s="1218"/>
      <c r="AU16" s="1218"/>
      <c r="AV16" s="1218"/>
      <c r="AW16" s="1218"/>
      <c r="AX16" s="1218"/>
      <c r="AY16" s="1218"/>
      <c r="AZ16" s="1218"/>
      <c r="BA16" s="1218"/>
      <c r="BB16" s="1218"/>
      <c r="BC16" s="1218"/>
      <c r="BD16" s="1218"/>
      <c r="BE16" s="1218"/>
      <c r="BF16" s="1218"/>
      <c r="BG16" s="1218"/>
      <c r="BH16" s="1218"/>
      <c r="BI16" s="1218"/>
      <c r="BJ16" s="1218"/>
      <c r="BK16" s="1218"/>
      <c r="BL16" s="1218"/>
      <c r="BM16" s="1218"/>
      <c r="BN16" s="1218"/>
      <c r="BO16" s="1218"/>
      <c r="BP16" s="1218"/>
    </row>
    <row r="17" spans="2:75" s="368" customFormat="1" ht="18" customHeight="1">
      <c r="B17" s="128"/>
      <c r="C17" s="128"/>
      <c r="D17" s="128"/>
      <c r="E17" s="128"/>
      <c r="F17" s="128"/>
      <c r="G17" s="128"/>
      <c r="H17" s="132"/>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I17" s="1218"/>
      <c r="AJ17" s="1218"/>
      <c r="AK17" s="1218"/>
      <c r="AL17" s="1218"/>
      <c r="AM17" s="1218"/>
      <c r="AN17" s="2004"/>
      <c r="AO17" s="2004"/>
      <c r="AP17" s="2004"/>
      <c r="AQ17" s="2004"/>
      <c r="AR17" s="2004"/>
      <c r="AS17" s="2004"/>
      <c r="AT17" s="2004"/>
      <c r="AU17" s="1218"/>
      <c r="AV17" s="1218"/>
      <c r="AW17" s="1218"/>
      <c r="AX17" s="1218"/>
      <c r="AY17" s="1218"/>
      <c r="AZ17" s="1218"/>
      <c r="BA17" s="1218"/>
      <c r="BB17" s="1218"/>
      <c r="BC17" s="1218"/>
      <c r="BD17" s="1218"/>
      <c r="BE17" s="1218"/>
      <c r="BF17" s="1218"/>
      <c r="BG17" s="1218"/>
      <c r="BH17" s="1218"/>
      <c r="BI17" s="1218"/>
      <c r="BJ17" s="1218"/>
      <c r="BK17" s="1218"/>
      <c r="BL17" s="1218"/>
      <c r="BM17" s="1218"/>
      <c r="BN17" s="1218"/>
      <c r="BO17" s="1218"/>
      <c r="BP17" s="1218"/>
    </row>
    <row r="18" spans="2:75" s="368" customFormat="1" ht="18" customHeight="1">
      <c r="B18" s="128"/>
      <c r="C18" s="2006" t="s">
        <v>481</v>
      </c>
      <c r="D18" s="2005"/>
      <c r="E18" s="2005"/>
      <c r="F18" s="2005"/>
      <c r="G18" s="2005"/>
      <c r="H18" s="2005"/>
      <c r="I18" s="2005"/>
      <c r="J18" s="2005"/>
      <c r="K18" s="2005"/>
      <c r="L18" s="2005"/>
      <c r="M18" s="2005"/>
      <c r="N18" s="2005"/>
      <c r="O18" s="2005"/>
      <c r="P18" s="2005"/>
      <c r="Q18" s="2005"/>
      <c r="R18" s="2005"/>
      <c r="S18" s="2005"/>
      <c r="T18" s="2005"/>
      <c r="U18" s="2005"/>
      <c r="V18" s="2005"/>
      <c r="W18" s="2005"/>
      <c r="X18" s="2005"/>
      <c r="Y18" s="2005"/>
      <c r="Z18" s="2005"/>
      <c r="AA18" s="2005"/>
      <c r="AB18" s="2005"/>
      <c r="AC18" s="2005"/>
      <c r="AD18" s="2005"/>
      <c r="AE18" s="2005"/>
      <c r="AF18" s="128"/>
      <c r="AI18" s="1218"/>
      <c r="AJ18" s="1218"/>
      <c r="AK18" s="1218"/>
      <c r="AL18" s="1218"/>
      <c r="AM18" s="1218"/>
      <c r="AN18" s="1222"/>
      <c r="AO18" s="1237"/>
      <c r="AP18" s="1237"/>
      <c r="AQ18" s="1237"/>
      <c r="AR18" s="1237"/>
      <c r="AS18" s="1237"/>
      <c r="AT18" s="1222"/>
      <c r="AU18" s="1218"/>
      <c r="AV18" s="1218"/>
      <c r="AW18" s="1218"/>
      <c r="AX18" s="1218"/>
      <c r="AY18" s="1218"/>
      <c r="AZ18" s="1218"/>
      <c r="BA18" s="1218"/>
      <c r="BB18" s="1218"/>
      <c r="BC18" s="1218"/>
      <c r="BD18" s="1218"/>
      <c r="BE18" s="1218"/>
      <c r="BF18" s="1218"/>
      <c r="BG18" s="1218"/>
      <c r="BH18" s="1218"/>
      <c r="BI18" s="1218"/>
      <c r="BJ18" s="1218"/>
      <c r="BK18" s="1218"/>
      <c r="BL18" s="1218"/>
      <c r="BM18" s="1218"/>
      <c r="BN18" s="1218"/>
      <c r="BO18" s="1218"/>
      <c r="BP18" s="1218"/>
    </row>
    <row r="19" spans="2:75" s="368" customFormat="1" ht="18" customHeight="1" thickBot="1">
      <c r="B19" s="128"/>
      <c r="C19" s="128"/>
      <c r="D19" s="128"/>
      <c r="E19" s="128"/>
      <c r="F19" s="128"/>
      <c r="G19" s="128"/>
      <c r="H19" s="128"/>
      <c r="I19" s="128"/>
      <c r="J19" s="128"/>
      <c r="K19" s="134"/>
      <c r="L19" s="134"/>
      <c r="M19" s="128"/>
      <c r="N19" s="128"/>
      <c r="O19" s="128"/>
      <c r="P19" s="128"/>
      <c r="Q19" s="128"/>
      <c r="R19" s="128"/>
      <c r="S19" s="128"/>
      <c r="T19" s="128"/>
      <c r="U19" s="128"/>
      <c r="V19" s="128"/>
      <c r="W19" s="128"/>
      <c r="X19" s="128"/>
      <c r="Y19" s="128"/>
      <c r="Z19" s="128"/>
      <c r="AA19" s="128"/>
      <c r="AB19" s="128"/>
      <c r="AC19" s="128"/>
      <c r="AD19" s="128"/>
      <c r="AE19" s="128"/>
      <c r="AF19" s="128"/>
      <c r="AI19" s="1218"/>
      <c r="AJ19" s="1218"/>
      <c r="AK19" s="1218"/>
      <c r="AL19" s="1218"/>
      <c r="AM19" s="1218"/>
      <c r="AN19" s="1222"/>
      <c r="AO19" s="1237"/>
      <c r="AP19" s="1237"/>
      <c r="AQ19" s="1237"/>
      <c r="AR19" s="1237"/>
      <c r="AS19" s="1237"/>
      <c r="AT19" s="1222"/>
      <c r="AU19" s="1218"/>
      <c r="AV19" s="1218"/>
      <c r="AW19" s="1218"/>
      <c r="AX19" s="1218"/>
      <c r="AY19" s="1218"/>
      <c r="AZ19" s="1218"/>
      <c r="BA19" s="1218"/>
      <c r="BB19" s="1218"/>
      <c r="BC19" s="1218"/>
      <c r="BD19" s="1218"/>
      <c r="BE19" s="1218"/>
      <c r="BF19" s="1218"/>
      <c r="BG19" s="1218"/>
      <c r="BH19" s="1218"/>
      <c r="BI19" s="1218"/>
      <c r="BJ19" s="1218"/>
      <c r="BK19" s="1218"/>
      <c r="BL19" s="1218"/>
      <c r="BM19" s="1218"/>
      <c r="BN19" s="1218"/>
      <c r="BO19" s="1218"/>
      <c r="BP19" s="1218"/>
    </row>
    <row r="20" spans="2:75" s="368" customFormat="1" ht="40.5" customHeight="1">
      <c r="B20" s="128"/>
      <c r="C20" s="2007" t="s">
        <v>482</v>
      </c>
      <c r="D20" s="2008"/>
      <c r="E20" s="2008"/>
      <c r="F20" s="2009"/>
      <c r="G20" s="2010" t="str">
        <f>入力シート!$D$4&amp;入力シート!$E$4&amp;入力シート!$G$4&amp;入力シート!$I$4&amp;入力シート!$K$4&amp;入力シート!$O$4</f>
        <v>令和年度起工第号</v>
      </c>
      <c r="H20" s="2011"/>
      <c r="I20" s="2011"/>
      <c r="J20" s="2011"/>
      <c r="K20" s="2011"/>
      <c r="L20" s="2011"/>
      <c r="M20" s="2011"/>
      <c r="N20" s="2011"/>
      <c r="O20" s="2011"/>
      <c r="P20" s="2011"/>
      <c r="Q20" s="2011"/>
      <c r="R20" s="2012"/>
      <c r="S20" s="2013" t="s">
        <v>484</v>
      </c>
      <c r="T20" s="2014"/>
      <c r="U20" s="2014"/>
      <c r="V20" s="2015"/>
      <c r="W20" s="2018">
        <f>+入力シート!D6</f>
        <v>0</v>
      </c>
      <c r="X20" s="2014"/>
      <c r="Y20" s="2014"/>
      <c r="Z20" s="2014"/>
      <c r="AA20" s="2014"/>
      <c r="AB20" s="2014"/>
      <c r="AC20" s="2014"/>
      <c r="AD20" s="2014"/>
      <c r="AE20" s="2019"/>
      <c r="AF20" s="128"/>
      <c r="AI20" s="1218"/>
      <c r="AJ20" s="1218"/>
      <c r="AK20" s="1218"/>
      <c r="AL20" s="1218"/>
      <c r="AM20" s="1218"/>
      <c r="AN20" s="1218"/>
      <c r="AO20" s="1218"/>
      <c r="AP20" s="1218"/>
      <c r="AQ20" s="1218"/>
      <c r="AR20" s="1218"/>
      <c r="AS20" s="1218"/>
      <c r="AT20" s="1218"/>
      <c r="AU20" s="1218"/>
      <c r="AV20" s="1218"/>
      <c r="AW20" s="1218"/>
      <c r="AX20" s="1218"/>
      <c r="AY20" s="1218"/>
      <c r="AZ20" s="1218"/>
      <c r="BA20" s="1218"/>
      <c r="BB20" s="1218"/>
      <c r="BC20" s="1218"/>
      <c r="BD20" s="1218"/>
      <c r="BE20" s="1218"/>
      <c r="BF20" s="1218"/>
      <c r="BG20" s="1218"/>
      <c r="BH20" s="1218"/>
      <c r="BI20" s="1218"/>
      <c r="BJ20" s="1218"/>
      <c r="BK20" s="1218"/>
      <c r="BL20" s="1218"/>
      <c r="BM20" s="1218"/>
      <c r="BN20" s="1218"/>
      <c r="BO20" s="1218"/>
      <c r="BP20" s="1218"/>
    </row>
    <row r="21" spans="2:75" s="368" customFormat="1" ht="20.25" customHeight="1">
      <c r="B21" s="128"/>
      <c r="C21" s="2024" t="s">
        <v>485</v>
      </c>
      <c r="D21" s="1978"/>
      <c r="E21" s="1978"/>
      <c r="F21" s="1979"/>
      <c r="G21" s="1992" t="str">
        <f>入力シート!$D$5&amp;" "&amp;入力シート!$D$8</f>
        <v xml:space="preserve"> </v>
      </c>
      <c r="H21" s="1978"/>
      <c r="I21" s="1978"/>
      <c r="J21" s="1978"/>
      <c r="K21" s="1978"/>
      <c r="L21" s="1978"/>
      <c r="M21" s="1978"/>
      <c r="N21" s="1978"/>
      <c r="O21" s="1978"/>
      <c r="P21" s="1978"/>
      <c r="Q21" s="1978"/>
      <c r="R21" s="1979"/>
      <c r="S21" s="2016"/>
      <c r="T21" s="1963"/>
      <c r="U21" s="1963"/>
      <c r="V21" s="1964"/>
      <c r="W21" s="1993"/>
      <c r="X21" s="2020"/>
      <c r="Y21" s="2020"/>
      <c r="Z21" s="2020"/>
      <c r="AA21" s="2020"/>
      <c r="AB21" s="2020"/>
      <c r="AC21" s="2020"/>
      <c r="AD21" s="2020"/>
      <c r="AE21" s="2021"/>
      <c r="AF21" s="128"/>
      <c r="AI21" s="1218"/>
      <c r="AJ21" s="1218"/>
      <c r="AK21" s="1284" t="s">
        <v>1487</v>
      </c>
      <c r="AL21" s="1237"/>
      <c r="AM21" s="1218"/>
      <c r="AN21" s="1218"/>
      <c r="AO21" s="1218"/>
      <c r="AP21" s="1218"/>
      <c r="AQ21" s="1218"/>
      <c r="AR21" s="1218"/>
      <c r="AS21" s="1218"/>
      <c r="AT21" s="1218"/>
      <c r="AU21" s="1218"/>
      <c r="AV21" s="1218"/>
      <c r="AW21" s="1218"/>
      <c r="AX21" s="1218"/>
      <c r="AY21" s="1218"/>
      <c r="AZ21" s="1218"/>
      <c r="BA21" s="1218"/>
      <c r="BB21" s="1218"/>
      <c r="BC21" s="1218"/>
      <c r="BD21" s="1218"/>
      <c r="BE21" s="1218"/>
      <c r="BF21" s="1218"/>
      <c r="BG21" s="1218"/>
      <c r="BH21" s="1218"/>
      <c r="BI21" s="1218"/>
      <c r="BJ21" s="1218"/>
      <c r="BK21" s="1218"/>
      <c r="BL21" s="1218"/>
      <c r="BM21" s="1218"/>
      <c r="BN21" s="1218"/>
      <c r="BO21" s="1218"/>
      <c r="BP21" s="1218"/>
    </row>
    <row r="22" spans="2:75" s="368" customFormat="1" ht="20.25" customHeight="1">
      <c r="B22" s="128"/>
      <c r="C22" s="1980"/>
      <c r="D22" s="1981"/>
      <c r="E22" s="1981"/>
      <c r="F22" s="1982"/>
      <c r="G22" s="2017"/>
      <c r="H22" s="1981"/>
      <c r="I22" s="1981"/>
      <c r="J22" s="1981"/>
      <c r="K22" s="1981"/>
      <c r="L22" s="1981"/>
      <c r="M22" s="1981"/>
      <c r="N22" s="1981"/>
      <c r="O22" s="1981"/>
      <c r="P22" s="1981"/>
      <c r="Q22" s="1981"/>
      <c r="R22" s="1982"/>
      <c r="S22" s="2017"/>
      <c r="T22" s="1981"/>
      <c r="U22" s="1981"/>
      <c r="V22" s="1982"/>
      <c r="W22" s="1994"/>
      <c r="X22" s="2022"/>
      <c r="Y22" s="2022"/>
      <c r="Z22" s="2022"/>
      <c r="AA22" s="2022"/>
      <c r="AB22" s="2022"/>
      <c r="AC22" s="2022"/>
      <c r="AD22" s="2022"/>
      <c r="AE22" s="2023"/>
      <c r="AF22" s="128"/>
      <c r="AI22" s="1218"/>
      <c r="AJ22" s="1218"/>
      <c r="AK22" s="1222" t="s">
        <v>1402</v>
      </c>
      <c r="AL22" s="1237"/>
      <c r="AM22" s="1218"/>
      <c r="AN22" s="1218"/>
      <c r="AO22" s="1218"/>
      <c r="AP22" s="1218"/>
      <c r="AQ22" s="1218"/>
      <c r="AR22" s="1218"/>
      <c r="AS22" s="1218"/>
      <c r="AT22" s="1218"/>
      <c r="AU22" s="1218"/>
      <c r="AV22" s="1218"/>
      <c r="AW22" s="1218"/>
      <c r="AX22" s="1218"/>
      <c r="AY22" s="1218"/>
      <c r="AZ22" s="1218"/>
      <c r="BA22" s="1218"/>
      <c r="BB22" s="1218"/>
      <c r="BC22" s="1218"/>
      <c r="BD22" s="1218"/>
      <c r="BE22" s="1218"/>
      <c r="BF22" s="1218"/>
      <c r="BG22" s="1218"/>
      <c r="BH22" s="1218"/>
      <c r="BI22" s="1218"/>
      <c r="BJ22" s="1218"/>
      <c r="BK22" s="1218"/>
      <c r="BL22" s="1218"/>
      <c r="BM22" s="1218"/>
      <c r="BN22" s="1218"/>
      <c r="BO22" s="1218"/>
      <c r="BP22" s="1218"/>
    </row>
    <row r="23" spans="2:75" s="368" customFormat="1" ht="20.25" customHeight="1">
      <c r="B23" s="128"/>
      <c r="C23" s="1977" t="s">
        <v>486</v>
      </c>
      <c r="D23" s="1978"/>
      <c r="E23" s="1978"/>
      <c r="F23" s="1979"/>
      <c r="G23" s="1983" t="s">
        <v>843</v>
      </c>
      <c r="H23" s="1985">
        <f>+入力シート!D7</f>
        <v>0</v>
      </c>
      <c r="I23" s="1986"/>
      <c r="J23" s="1986"/>
      <c r="K23" s="1986"/>
      <c r="L23" s="1970" t="s">
        <v>844</v>
      </c>
      <c r="M23" s="1978"/>
      <c r="N23" s="1973">
        <f>+入力シート!D9</f>
        <v>0</v>
      </c>
      <c r="O23" s="1973"/>
      <c r="P23" s="1973"/>
      <c r="Q23" s="1973"/>
      <c r="R23" s="1973"/>
      <c r="S23" s="1973"/>
      <c r="T23" s="1973"/>
      <c r="U23" s="1973"/>
      <c r="V23" s="1973"/>
      <c r="W23" s="1973"/>
      <c r="X23" s="1973"/>
      <c r="Y23" s="1973"/>
      <c r="Z23" s="1973"/>
      <c r="AA23" s="1973"/>
      <c r="AB23" s="1973"/>
      <c r="AC23" s="1973"/>
      <c r="AD23" s="1973"/>
      <c r="AE23" s="1988"/>
      <c r="AF23" s="128"/>
      <c r="AI23" s="1218"/>
      <c r="AJ23" s="1218"/>
      <c r="AK23" s="1218"/>
      <c r="AL23" s="1218"/>
      <c r="AM23" s="1222"/>
      <c r="AN23" s="1218"/>
      <c r="AO23" s="1218"/>
      <c r="AP23" s="1218"/>
      <c r="AQ23" s="1218"/>
      <c r="AR23" s="1218"/>
      <c r="AS23" s="1218"/>
      <c r="AT23" s="1218"/>
      <c r="AU23" s="1218"/>
      <c r="AV23" s="1218"/>
      <c r="AW23" s="1218"/>
      <c r="AX23" s="1218"/>
      <c r="AY23" s="1218"/>
      <c r="AZ23" s="1218"/>
      <c r="BA23" s="1218"/>
      <c r="BB23" s="1218"/>
      <c r="BC23" s="1218"/>
      <c r="BD23" s="1218"/>
      <c r="BE23" s="1218"/>
      <c r="BF23" s="1218"/>
      <c r="BG23" s="1218"/>
      <c r="BH23" s="1218"/>
      <c r="BI23" s="1218"/>
      <c r="BJ23" s="1218"/>
      <c r="BK23" s="1218"/>
      <c r="BL23" s="1218"/>
      <c r="BM23" s="1218"/>
      <c r="BN23" s="1218"/>
      <c r="BO23" s="1218"/>
      <c r="BP23" s="1218"/>
    </row>
    <row r="24" spans="2:75" s="368" customFormat="1" ht="20.25" customHeight="1">
      <c r="B24" s="128"/>
      <c r="C24" s="1980"/>
      <c r="D24" s="1981"/>
      <c r="E24" s="1981"/>
      <c r="F24" s="1982"/>
      <c r="G24" s="1984"/>
      <c r="H24" s="1987"/>
      <c r="I24" s="1987"/>
      <c r="J24" s="1987"/>
      <c r="K24" s="1987"/>
      <c r="L24" s="1981"/>
      <c r="M24" s="1981"/>
      <c r="N24" s="1989"/>
      <c r="O24" s="1989"/>
      <c r="P24" s="1989"/>
      <c r="Q24" s="1989"/>
      <c r="R24" s="1989"/>
      <c r="S24" s="1989"/>
      <c r="T24" s="1989"/>
      <c r="U24" s="1989"/>
      <c r="V24" s="1989"/>
      <c r="W24" s="1989"/>
      <c r="X24" s="1989"/>
      <c r="Y24" s="1989"/>
      <c r="Z24" s="1989"/>
      <c r="AA24" s="1989"/>
      <c r="AB24" s="1989"/>
      <c r="AC24" s="1989"/>
      <c r="AD24" s="1989"/>
      <c r="AE24" s="1990"/>
      <c r="AF24" s="128"/>
      <c r="AI24" s="1218"/>
      <c r="AJ24" s="1218"/>
      <c r="AK24" s="1218"/>
      <c r="AL24" s="1218"/>
      <c r="AM24" s="1222"/>
      <c r="AN24" s="1218"/>
      <c r="AO24" s="1218"/>
      <c r="AP24" s="1218"/>
      <c r="AQ24" s="1218"/>
      <c r="AR24" s="1218"/>
      <c r="AS24" s="1218"/>
      <c r="AT24" s="1218"/>
      <c r="AU24" s="1218"/>
      <c r="AV24" s="1218"/>
      <c r="AW24" s="1218"/>
      <c r="AX24" s="1218"/>
      <c r="AY24" s="1218"/>
      <c r="AZ24" s="1218"/>
      <c r="BA24" s="1218"/>
      <c r="BB24" s="1218"/>
      <c r="BC24" s="1218"/>
      <c r="BD24" s="1218"/>
      <c r="BE24" s="1218"/>
      <c r="BF24" s="1218"/>
      <c r="BG24" s="1218"/>
      <c r="BH24" s="1218"/>
      <c r="BI24" s="1218"/>
      <c r="BJ24" s="1218"/>
      <c r="BK24" s="1218"/>
      <c r="BL24" s="1218"/>
      <c r="BM24" s="1218"/>
      <c r="BN24" s="1218"/>
      <c r="BO24" s="1218"/>
      <c r="BP24" s="1218"/>
    </row>
    <row r="25" spans="2:75" s="368" customFormat="1" ht="6" customHeight="1">
      <c r="B25" s="128"/>
      <c r="C25" s="1991"/>
      <c r="D25" s="1963"/>
      <c r="E25" s="1963"/>
      <c r="F25" s="1964"/>
      <c r="G25" s="1992"/>
      <c r="H25" s="1978"/>
      <c r="I25" s="1978"/>
      <c r="J25" s="1978"/>
      <c r="K25" s="1978"/>
      <c r="L25" s="1978"/>
      <c r="M25" s="1978"/>
      <c r="N25" s="1978"/>
      <c r="O25" s="1978"/>
      <c r="P25" s="1978"/>
      <c r="Q25" s="1978"/>
      <c r="R25" s="1978"/>
      <c r="S25" s="1978"/>
      <c r="T25" s="1978"/>
      <c r="U25" s="1978"/>
      <c r="V25" s="1978"/>
      <c r="W25" s="1978"/>
      <c r="X25" s="1978"/>
      <c r="Y25" s="1978"/>
      <c r="Z25" s="1978"/>
      <c r="AA25" s="1978"/>
      <c r="AB25" s="1978"/>
      <c r="AC25" s="1978"/>
      <c r="AD25" s="1978"/>
      <c r="AE25" s="1995"/>
      <c r="AF25" s="128"/>
      <c r="AI25" s="1218"/>
      <c r="AJ25" s="1800" t="s">
        <v>481</v>
      </c>
      <c r="AK25" s="2005"/>
      <c r="AL25" s="2005"/>
      <c r="AM25" s="2005"/>
      <c r="AN25" s="2005"/>
      <c r="AO25" s="2005"/>
      <c r="AP25" s="2005"/>
      <c r="AQ25" s="2005"/>
      <c r="AR25" s="2005"/>
      <c r="AS25" s="2005"/>
      <c r="AT25" s="2005"/>
      <c r="AU25" s="2005"/>
      <c r="AV25" s="2005"/>
      <c r="AW25" s="2005"/>
      <c r="AX25" s="2005"/>
      <c r="AY25" s="2005"/>
      <c r="AZ25" s="2005"/>
      <c r="BA25" s="2005"/>
      <c r="BB25" s="2005"/>
      <c r="BC25" s="2005"/>
      <c r="BD25" s="2005"/>
      <c r="BE25" s="2005"/>
      <c r="BF25" s="2005"/>
      <c r="BG25" s="2005"/>
      <c r="BH25" s="2005"/>
      <c r="BI25" s="2005"/>
      <c r="BJ25" s="2005"/>
      <c r="BK25" s="2005"/>
      <c r="BL25" s="2005"/>
      <c r="BM25" s="2005"/>
      <c r="BN25" s="2005"/>
      <c r="BO25" s="2005"/>
      <c r="BP25" s="1218"/>
    </row>
    <row r="26" spans="2:75" s="368" customFormat="1" ht="28.5" customHeight="1">
      <c r="B26" s="128"/>
      <c r="C26" s="1996" t="s">
        <v>487</v>
      </c>
      <c r="D26" s="1963"/>
      <c r="E26" s="1963"/>
      <c r="F26" s="1964"/>
      <c r="G26" s="1993"/>
      <c r="H26" s="135" t="s">
        <v>845</v>
      </c>
      <c r="I26" s="136"/>
      <c r="J26" s="1997">
        <v>0</v>
      </c>
      <c r="K26" s="1997"/>
      <c r="L26" s="1997"/>
      <c r="M26" s="1997"/>
      <c r="N26" s="1997"/>
      <c r="O26" s="1997"/>
      <c r="P26" s="1997"/>
      <c r="Q26" s="257"/>
      <c r="R26" s="257"/>
      <c r="S26" s="257"/>
      <c r="T26" s="257"/>
      <c r="U26" s="1998"/>
      <c r="V26" s="1999"/>
      <c r="W26" s="1999"/>
      <c r="X26" s="1999"/>
      <c r="Y26" s="1999"/>
      <c r="Z26" s="1999"/>
      <c r="AA26" s="1999"/>
      <c r="AB26" s="1999"/>
      <c r="AC26" s="1999"/>
      <c r="AD26" s="1999"/>
      <c r="AE26" s="2000"/>
      <c r="AF26" s="128"/>
      <c r="AI26" s="1218"/>
      <c r="AJ26" s="2005"/>
      <c r="AK26" s="2005"/>
      <c r="AL26" s="2005"/>
      <c r="AM26" s="2005"/>
      <c r="AN26" s="2005"/>
      <c r="AO26" s="2005"/>
      <c r="AP26" s="2005"/>
      <c r="AQ26" s="2005"/>
      <c r="AR26" s="2005"/>
      <c r="AS26" s="2005"/>
      <c r="AT26" s="2005"/>
      <c r="AU26" s="2005"/>
      <c r="AV26" s="2005"/>
      <c r="AW26" s="2005"/>
      <c r="AX26" s="2005"/>
      <c r="AY26" s="2005"/>
      <c r="AZ26" s="2005"/>
      <c r="BA26" s="2005"/>
      <c r="BB26" s="2005"/>
      <c r="BC26" s="2005"/>
      <c r="BD26" s="2005"/>
      <c r="BE26" s="2005"/>
      <c r="BF26" s="2005"/>
      <c r="BG26" s="2005"/>
      <c r="BH26" s="2005"/>
      <c r="BI26" s="2005"/>
      <c r="BJ26" s="2005"/>
      <c r="BK26" s="2005"/>
      <c r="BL26" s="2005"/>
      <c r="BM26" s="2005"/>
      <c r="BN26" s="2005"/>
      <c r="BO26" s="2005"/>
      <c r="BP26" s="1218"/>
      <c r="BV26" s="448">
        <f>+入力シート!D13</f>
        <v>0</v>
      </c>
      <c r="BW26" s="1017">
        <f>+入力シート!D17</f>
        <v>0</v>
      </c>
    </row>
    <row r="27" spans="2:75" s="368" customFormat="1" ht="6" customHeight="1" thickBot="1">
      <c r="B27" s="128"/>
      <c r="C27" s="1980"/>
      <c r="D27" s="1981"/>
      <c r="E27" s="1981"/>
      <c r="F27" s="1982"/>
      <c r="G27" s="1994"/>
      <c r="H27" s="2001"/>
      <c r="I27" s="2002"/>
      <c r="J27" s="2002"/>
      <c r="K27" s="2002"/>
      <c r="L27" s="2002"/>
      <c r="M27" s="2002"/>
      <c r="N27" s="2002"/>
      <c r="O27" s="2002"/>
      <c r="P27" s="2002"/>
      <c r="Q27" s="2002"/>
      <c r="R27" s="2002"/>
      <c r="S27" s="2002"/>
      <c r="T27" s="2002"/>
      <c r="U27" s="2002"/>
      <c r="V27" s="2002"/>
      <c r="W27" s="2002"/>
      <c r="X27" s="2002"/>
      <c r="Y27" s="2002"/>
      <c r="Z27" s="2002"/>
      <c r="AA27" s="2002"/>
      <c r="AB27" s="2002"/>
      <c r="AC27" s="2002"/>
      <c r="AD27" s="2002"/>
      <c r="AE27" s="2003"/>
      <c r="AF27" s="128"/>
      <c r="AI27" s="1218"/>
      <c r="AJ27" s="1227"/>
      <c r="AK27" s="1227"/>
      <c r="AL27" s="1227"/>
      <c r="AM27" s="1227"/>
      <c r="AN27" s="1227"/>
      <c r="AO27" s="1227"/>
      <c r="AP27" s="1227"/>
      <c r="AQ27" s="1227"/>
      <c r="AR27" s="1227"/>
      <c r="AS27" s="1227"/>
      <c r="AT27" s="1227"/>
      <c r="AU27" s="1227"/>
      <c r="AV27" s="1227"/>
      <c r="AW27" s="1227"/>
      <c r="AX27" s="1227"/>
      <c r="AY27" s="1227"/>
      <c r="AZ27" s="1227"/>
      <c r="BA27" s="1227"/>
      <c r="BB27" s="1227"/>
      <c r="BC27" s="1227"/>
      <c r="BD27" s="1227"/>
      <c r="BE27" s="1227"/>
      <c r="BF27" s="1227"/>
      <c r="BG27" s="1227"/>
      <c r="BH27" s="1227"/>
      <c r="BI27" s="1227"/>
      <c r="BJ27" s="1227"/>
      <c r="BK27" s="1227"/>
      <c r="BL27" s="1227"/>
      <c r="BM27" s="1227"/>
      <c r="BN27" s="1227"/>
      <c r="BO27" s="1227"/>
      <c r="BP27" s="1218"/>
      <c r="BV27" s="448">
        <f>+入力シート!D14</f>
        <v>0</v>
      </c>
      <c r="BW27" s="1017">
        <f>+入力シート!D19</f>
        <v>0</v>
      </c>
    </row>
    <row r="28" spans="2:75" s="368" customFormat="1" ht="20.25" customHeight="1">
      <c r="B28" s="128"/>
      <c r="C28" s="1962" t="s">
        <v>488</v>
      </c>
      <c r="D28" s="1963"/>
      <c r="E28" s="1963"/>
      <c r="F28" s="1964"/>
      <c r="G28" s="192"/>
      <c r="H28" s="1968">
        <f>+入力シート!D16</f>
        <v>0</v>
      </c>
      <c r="I28" s="1969"/>
      <c r="J28" s="1969"/>
      <c r="K28" s="1969"/>
      <c r="L28" s="1969"/>
      <c r="M28" s="1969"/>
      <c r="N28" s="1970" t="s">
        <v>846</v>
      </c>
      <c r="O28" s="1970"/>
      <c r="P28" s="1970"/>
      <c r="Q28" s="1971" t="str">
        <f>IF(H29&gt;0,H29+1-H28,"")</f>
        <v/>
      </c>
      <c r="R28" s="1971"/>
      <c r="S28" s="1973" t="s">
        <v>489</v>
      </c>
      <c r="T28" s="1974"/>
      <c r="U28" s="1947" t="s">
        <v>490</v>
      </c>
      <c r="V28" s="1948"/>
      <c r="W28" s="1949"/>
      <c r="X28" s="1950">
        <f>+入力シート!D12</f>
        <v>0</v>
      </c>
      <c r="Y28" s="1951"/>
      <c r="Z28" s="1951"/>
      <c r="AA28" s="1951"/>
      <c r="AB28" s="1951"/>
      <c r="AC28" s="1951"/>
      <c r="AD28" s="1951"/>
      <c r="AE28" s="1952"/>
      <c r="AF28" s="128"/>
      <c r="AI28" s="1218"/>
      <c r="AJ28" s="2007" t="s">
        <v>482</v>
      </c>
      <c r="AK28" s="2041"/>
      <c r="AL28" s="2041"/>
      <c r="AM28" s="2041"/>
      <c r="AN28" s="2042"/>
      <c r="AO28" s="2010" t="str">
        <f>G20</f>
        <v>令和年度起工第号</v>
      </c>
      <c r="AP28" s="2041"/>
      <c r="AQ28" s="2041"/>
      <c r="AR28" s="2041"/>
      <c r="AS28" s="2041"/>
      <c r="AT28" s="2041"/>
      <c r="AU28" s="2041"/>
      <c r="AV28" s="2041"/>
      <c r="AW28" s="2041"/>
      <c r="AX28" s="2041"/>
      <c r="AY28" s="2041"/>
      <c r="AZ28" s="2041"/>
      <c r="BA28" s="2041"/>
      <c r="BB28" s="2042"/>
      <c r="BC28" s="2013" t="s">
        <v>484</v>
      </c>
      <c r="BD28" s="2043"/>
      <c r="BE28" s="2043"/>
      <c r="BF28" s="2044"/>
      <c r="BG28" s="2048">
        <f>W20</f>
        <v>0</v>
      </c>
      <c r="BH28" s="2049"/>
      <c r="BI28" s="2049"/>
      <c r="BJ28" s="2049"/>
      <c r="BK28" s="2049"/>
      <c r="BL28" s="2049"/>
      <c r="BM28" s="2049"/>
      <c r="BN28" s="2049"/>
      <c r="BO28" s="2050"/>
      <c r="BP28" s="1225"/>
      <c r="BV28" s="448">
        <f>+入力シート!D15</f>
        <v>0</v>
      </c>
      <c r="BW28" s="1017">
        <f>+入力シート!D21</f>
        <v>0</v>
      </c>
    </row>
    <row r="29" spans="2:75" s="368" customFormat="1" ht="20.25" customHeight="1" thickBot="1">
      <c r="B29" s="128"/>
      <c r="C29" s="1965"/>
      <c r="D29" s="1966"/>
      <c r="E29" s="1966"/>
      <c r="F29" s="1967"/>
      <c r="G29" s="193"/>
      <c r="H29" s="1956"/>
      <c r="I29" s="1957"/>
      <c r="J29" s="1957"/>
      <c r="K29" s="1957"/>
      <c r="L29" s="1957"/>
      <c r="M29" s="1957"/>
      <c r="N29" s="1958" t="s">
        <v>847</v>
      </c>
      <c r="O29" s="1958"/>
      <c r="P29" s="1958"/>
      <c r="Q29" s="1972"/>
      <c r="R29" s="1972"/>
      <c r="S29" s="1975"/>
      <c r="T29" s="1976"/>
      <c r="U29" s="1959" t="s">
        <v>491</v>
      </c>
      <c r="V29" s="1960"/>
      <c r="W29" s="1961"/>
      <c r="X29" s="1953"/>
      <c r="Y29" s="1954"/>
      <c r="Z29" s="1954"/>
      <c r="AA29" s="1954"/>
      <c r="AB29" s="1954"/>
      <c r="AC29" s="1954"/>
      <c r="AD29" s="1954"/>
      <c r="AE29" s="1955"/>
      <c r="AF29" s="128"/>
      <c r="AI29" s="1218"/>
      <c r="AJ29" s="2054" t="s">
        <v>485</v>
      </c>
      <c r="AK29" s="2055"/>
      <c r="AL29" s="2055"/>
      <c r="AM29" s="2055"/>
      <c r="AN29" s="2056"/>
      <c r="AO29" s="2057" t="str">
        <f>G21</f>
        <v xml:space="preserve"> </v>
      </c>
      <c r="AP29" s="2058"/>
      <c r="AQ29" s="2058"/>
      <c r="AR29" s="2058"/>
      <c r="AS29" s="2058"/>
      <c r="AT29" s="2058"/>
      <c r="AU29" s="2058"/>
      <c r="AV29" s="2058"/>
      <c r="AW29" s="2058"/>
      <c r="AX29" s="2058"/>
      <c r="AY29" s="2058"/>
      <c r="AZ29" s="2058"/>
      <c r="BA29" s="2058"/>
      <c r="BB29" s="2059"/>
      <c r="BC29" s="2045"/>
      <c r="BD29" s="2046"/>
      <c r="BE29" s="2046"/>
      <c r="BF29" s="2047"/>
      <c r="BG29" s="2051"/>
      <c r="BH29" s="2052"/>
      <c r="BI29" s="2052"/>
      <c r="BJ29" s="2052"/>
      <c r="BK29" s="2052"/>
      <c r="BL29" s="2052"/>
      <c r="BM29" s="2052"/>
      <c r="BN29" s="2052"/>
      <c r="BO29" s="2053"/>
      <c r="BP29" s="1225"/>
    </row>
    <row r="30" spans="2:75" s="368" customFormat="1" ht="18" customHeight="1">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I30" s="1218"/>
      <c r="AJ30" s="2064" t="s">
        <v>486</v>
      </c>
      <c r="AK30" s="1942"/>
      <c r="AL30" s="1942"/>
      <c r="AM30" s="1942"/>
      <c r="AN30" s="1943"/>
      <c r="AO30" s="1992"/>
      <c r="AP30" s="2066" t="s">
        <v>1403</v>
      </c>
      <c r="AQ30" s="2068">
        <f>H23</f>
        <v>0</v>
      </c>
      <c r="AR30" s="2068"/>
      <c r="AS30" s="2068"/>
      <c r="AT30" s="2068"/>
      <c r="AU30" s="2066" t="s">
        <v>1404</v>
      </c>
      <c r="AV30" s="1244"/>
      <c r="AW30" s="2060">
        <f>N23</f>
        <v>0</v>
      </c>
      <c r="AX30" s="2060"/>
      <c r="AY30" s="2060"/>
      <c r="AZ30" s="2060"/>
      <c r="BA30" s="2060"/>
      <c r="BB30" s="2060"/>
      <c r="BC30" s="2060"/>
      <c r="BD30" s="2060"/>
      <c r="BE30" s="2060"/>
      <c r="BF30" s="2060"/>
      <c r="BG30" s="2060"/>
      <c r="BH30" s="2060"/>
      <c r="BI30" s="2060"/>
      <c r="BJ30" s="2060"/>
      <c r="BK30" s="2060"/>
      <c r="BL30" s="2060"/>
      <c r="BM30" s="2060"/>
      <c r="BN30" s="2060"/>
      <c r="BO30" s="2061"/>
      <c r="BP30" s="1225"/>
    </row>
    <row r="31" spans="2:75" s="368" customFormat="1" ht="18" customHeight="1">
      <c r="B31" s="128"/>
      <c r="C31" s="128"/>
      <c r="D31" s="128"/>
      <c r="E31" s="128"/>
      <c r="F31" s="128"/>
      <c r="G31" s="128"/>
      <c r="H31" s="128"/>
      <c r="I31" s="128"/>
      <c r="J31" s="128"/>
      <c r="K31" s="128"/>
      <c r="L31" s="128"/>
      <c r="M31" s="128"/>
      <c r="N31" s="132"/>
      <c r="O31" s="137"/>
      <c r="P31" s="137"/>
      <c r="Q31" s="137"/>
      <c r="R31" s="137"/>
      <c r="S31" s="132"/>
      <c r="T31" s="128"/>
      <c r="U31" s="128"/>
      <c r="V31" s="128"/>
      <c r="W31" s="128"/>
      <c r="X31" s="128"/>
      <c r="Y31" s="128"/>
      <c r="Z31" s="128"/>
      <c r="AA31" s="128"/>
      <c r="AB31" s="128"/>
      <c r="AC31" s="128"/>
      <c r="AD31" s="128"/>
      <c r="AE31" s="128"/>
      <c r="AF31" s="128"/>
      <c r="AI31" s="1218"/>
      <c r="AJ31" s="2064"/>
      <c r="AK31" s="1942"/>
      <c r="AL31" s="1942"/>
      <c r="AM31" s="1942"/>
      <c r="AN31" s="1943"/>
      <c r="AO31" s="2065"/>
      <c r="AP31" s="2067"/>
      <c r="AQ31" s="2069"/>
      <c r="AR31" s="2069"/>
      <c r="AS31" s="2069"/>
      <c r="AT31" s="2069"/>
      <c r="AU31" s="2067"/>
      <c r="AV31" s="1245"/>
      <c r="AW31" s="2062"/>
      <c r="AX31" s="2062"/>
      <c r="AY31" s="2062"/>
      <c r="AZ31" s="2062"/>
      <c r="BA31" s="2062"/>
      <c r="BB31" s="2062"/>
      <c r="BC31" s="2062"/>
      <c r="BD31" s="2062"/>
      <c r="BE31" s="2062"/>
      <c r="BF31" s="2062"/>
      <c r="BG31" s="2062"/>
      <c r="BH31" s="2062"/>
      <c r="BI31" s="2062"/>
      <c r="BJ31" s="2062"/>
      <c r="BK31" s="2062"/>
      <c r="BL31" s="2062"/>
      <c r="BM31" s="2062"/>
      <c r="BN31" s="2062"/>
      <c r="BO31" s="2063"/>
      <c r="BP31" s="1225"/>
    </row>
    <row r="32" spans="2:75" s="368" customFormat="1" ht="18" customHeight="1" thickBo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I32" s="1218"/>
      <c r="AJ32" s="2064" t="s">
        <v>487</v>
      </c>
      <c r="AK32" s="1942"/>
      <c r="AL32" s="1942"/>
      <c r="AM32" s="1942"/>
      <c r="AN32" s="1943"/>
      <c r="AO32" s="1219"/>
      <c r="AP32" s="1229"/>
      <c r="AQ32" s="1220"/>
      <c r="AR32" s="1220"/>
      <c r="AS32" s="1220"/>
      <c r="AT32" s="1220"/>
      <c r="AU32" s="1220"/>
      <c r="AV32" s="1220"/>
      <c r="AW32" s="1220"/>
      <c r="AX32" s="1220"/>
      <c r="AY32" s="1220"/>
      <c r="AZ32" s="1230"/>
      <c r="BA32" s="1229"/>
      <c r="BB32" s="1229"/>
      <c r="BC32" s="1229"/>
      <c r="BD32" s="1229"/>
      <c r="BE32" s="1229"/>
      <c r="BF32" s="1229"/>
      <c r="BG32" s="1229"/>
      <c r="BH32" s="1229"/>
      <c r="BI32" s="1229"/>
      <c r="BJ32" s="1230"/>
      <c r="BK32" s="1220"/>
      <c r="BL32" s="1220"/>
      <c r="BM32" s="1220"/>
      <c r="BN32" s="1220"/>
      <c r="BO32" s="1220"/>
      <c r="BP32" s="1991"/>
    </row>
    <row r="33" spans="2:68" s="368" customFormat="1" ht="20.25" customHeight="1">
      <c r="B33" s="128"/>
      <c r="C33" s="1938" t="s">
        <v>492</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128"/>
      <c r="AI33" s="1218"/>
      <c r="AJ33" s="2064"/>
      <c r="AK33" s="1942"/>
      <c r="AL33" s="1942"/>
      <c r="AM33" s="1942"/>
      <c r="AN33" s="1943"/>
      <c r="AO33" s="1219"/>
      <c r="AP33" s="1238" t="s">
        <v>1405</v>
      </c>
      <c r="AQ33" s="1997">
        <f>J27</f>
        <v>0</v>
      </c>
      <c r="AR33" s="2070"/>
      <c r="AS33" s="2070"/>
      <c r="AT33" s="2070"/>
      <c r="AU33" s="2070"/>
      <c r="AV33" s="2070"/>
      <c r="AW33" s="2070"/>
      <c r="AX33" s="2070"/>
      <c r="AY33" s="2070"/>
      <c r="AZ33" s="1239"/>
      <c r="BA33" s="1239"/>
      <c r="BB33" s="1239"/>
      <c r="BC33" s="1239"/>
      <c r="BD33" s="1239"/>
      <c r="BE33" s="1239"/>
      <c r="BF33" s="1229"/>
      <c r="BG33" s="1229"/>
      <c r="BH33" s="1229"/>
      <c r="BI33" s="1229"/>
      <c r="BJ33" s="1229"/>
      <c r="BK33" s="1220"/>
      <c r="BL33" s="1220"/>
      <c r="BM33" s="1220"/>
      <c r="BN33" s="1220"/>
      <c r="BO33" s="1220"/>
      <c r="BP33" s="1991"/>
    </row>
    <row r="34" spans="2:68" s="368" customFormat="1" ht="20.25" customHeight="1">
      <c r="B34" s="128"/>
      <c r="C34" s="1939"/>
      <c r="D34" s="128"/>
      <c r="E34" s="140"/>
      <c r="F34" s="140" t="s">
        <v>493</v>
      </c>
      <c r="G34" s="140"/>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41"/>
      <c r="AF34" s="128"/>
      <c r="AI34" s="1218"/>
      <c r="AJ34" s="2064"/>
      <c r="AK34" s="1942"/>
      <c r="AL34" s="1942"/>
      <c r="AM34" s="1942"/>
      <c r="AN34" s="1943"/>
      <c r="AO34" s="1232"/>
      <c r="AP34" s="1233"/>
      <c r="AQ34" s="1233"/>
      <c r="AR34" s="1233"/>
      <c r="AS34" s="1233"/>
      <c r="AT34" s="1233"/>
      <c r="AU34" s="1233"/>
      <c r="AV34" s="1233"/>
      <c r="AW34" s="1233"/>
      <c r="AX34" s="1233"/>
      <c r="AY34" s="1233"/>
      <c r="AZ34" s="1233"/>
      <c r="BA34" s="1240"/>
      <c r="BB34" s="1233"/>
      <c r="BC34" s="1233"/>
      <c r="BD34" s="1233"/>
      <c r="BE34" s="1233"/>
      <c r="BF34" s="1233"/>
      <c r="BG34" s="1233"/>
      <c r="BH34" s="1233"/>
      <c r="BI34" s="1233"/>
      <c r="BJ34" s="1233"/>
      <c r="BK34" s="1233"/>
      <c r="BL34" s="1233"/>
      <c r="BM34" s="1233"/>
      <c r="BN34" s="1233"/>
      <c r="BO34" s="1233"/>
      <c r="BP34" s="1991"/>
    </row>
    <row r="35" spans="2:68" s="368" customFormat="1" ht="20.25" customHeight="1">
      <c r="B35" s="128"/>
      <c r="C35" s="1939"/>
      <c r="D35" s="128"/>
      <c r="E35" s="128"/>
      <c r="F35" s="128"/>
      <c r="G35" s="128"/>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41"/>
      <c r="AF35" s="128"/>
      <c r="AI35" s="1218"/>
      <c r="AJ35" s="2054" t="s">
        <v>488</v>
      </c>
      <c r="AK35" s="2055"/>
      <c r="AL35" s="2055"/>
      <c r="AM35" s="2055"/>
      <c r="AN35" s="2056"/>
      <c r="AO35" s="1219"/>
      <c r="AP35" s="2074">
        <f>H28</f>
        <v>0</v>
      </c>
      <c r="AQ35" s="2074"/>
      <c r="AR35" s="2074"/>
      <c r="AS35" s="2074"/>
      <c r="AT35" s="2074"/>
      <c r="AU35" s="2074"/>
      <c r="AV35" s="2074"/>
      <c r="AW35" s="1224" t="s">
        <v>1406</v>
      </c>
      <c r="AX35" s="1224"/>
      <c r="AY35" s="1221"/>
      <c r="AZ35" s="2075" t="str">
        <f>Q28</f>
        <v/>
      </c>
      <c r="BA35" s="2075"/>
      <c r="BB35" s="1973" t="s">
        <v>974</v>
      </c>
      <c r="BC35" s="1973"/>
      <c r="BD35" s="1241"/>
      <c r="BE35" s="2077" t="s">
        <v>1407</v>
      </c>
      <c r="BF35" s="1969"/>
      <c r="BG35" s="2078"/>
      <c r="BH35" s="1950">
        <f>X28</f>
        <v>0</v>
      </c>
      <c r="BI35" s="2066"/>
      <c r="BJ35" s="2066"/>
      <c r="BK35" s="2066"/>
      <c r="BL35" s="2066"/>
      <c r="BM35" s="2066"/>
      <c r="BN35" s="2066"/>
      <c r="BO35" s="2079"/>
      <c r="BP35" s="1226"/>
    </row>
    <row r="36" spans="2:68" s="368" customFormat="1" ht="20.25" customHeight="1" thickBot="1">
      <c r="B36" s="128"/>
      <c r="C36" s="1939"/>
      <c r="D36" s="128"/>
      <c r="E36" s="140"/>
      <c r="F36" s="140" t="s">
        <v>494</v>
      </c>
      <c r="G36" s="140"/>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41"/>
      <c r="AF36" s="128"/>
      <c r="AI36" s="1218"/>
      <c r="AJ36" s="2071"/>
      <c r="AK36" s="2072"/>
      <c r="AL36" s="2072"/>
      <c r="AM36" s="2072"/>
      <c r="AN36" s="2073"/>
      <c r="AO36" s="1228"/>
      <c r="AP36" s="2081">
        <f>H29</f>
        <v>0</v>
      </c>
      <c r="AQ36" s="2081"/>
      <c r="AR36" s="2081"/>
      <c r="AS36" s="2081"/>
      <c r="AT36" s="2081"/>
      <c r="AU36" s="2081"/>
      <c r="AV36" s="2081"/>
      <c r="AW36" s="1958" t="s">
        <v>1408</v>
      </c>
      <c r="AX36" s="1958"/>
      <c r="AY36" s="1958"/>
      <c r="AZ36" s="2076"/>
      <c r="BA36" s="2076"/>
      <c r="BB36" s="1975"/>
      <c r="BC36" s="1975"/>
      <c r="BD36" s="1242"/>
      <c r="BE36" s="2082" t="s">
        <v>1409</v>
      </c>
      <c r="BF36" s="1957"/>
      <c r="BG36" s="2083"/>
      <c r="BH36" s="1959"/>
      <c r="BI36" s="1960"/>
      <c r="BJ36" s="1960"/>
      <c r="BK36" s="1960"/>
      <c r="BL36" s="1960"/>
      <c r="BM36" s="1960"/>
      <c r="BN36" s="1960"/>
      <c r="BO36" s="2080"/>
      <c r="BP36" s="1226"/>
    </row>
    <row r="37" spans="2:68" s="368" customFormat="1" ht="20.25" customHeight="1">
      <c r="B37" s="128"/>
      <c r="C37" s="1939"/>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41"/>
      <c r="AF37" s="128"/>
      <c r="AI37" s="1218"/>
      <c r="AJ37" s="1218"/>
      <c r="AK37" s="1218"/>
      <c r="AL37" s="1218"/>
      <c r="AM37" s="1218"/>
      <c r="AN37" s="1218"/>
      <c r="AO37" s="1218"/>
      <c r="AP37" s="1218"/>
      <c r="AQ37" s="1218"/>
      <c r="AR37" s="1218"/>
      <c r="AS37" s="1218"/>
      <c r="AT37" s="1218"/>
      <c r="AU37" s="1218"/>
      <c r="AV37" s="1218"/>
      <c r="AW37" s="1218"/>
      <c r="AX37" s="1218"/>
      <c r="AY37" s="1218"/>
      <c r="AZ37" s="1218"/>
      <c r="BA37" s="1218"/>
      <c r="BB37" s="1218"/>
      <c r="BC37" s="1218"/>
      <c r="BD37" s="1218"/>
      <c r="BE37" s="1218"/>
      <c r="BF37" s="1218"/>
      <c r="BG37" s="1218"/>
      <c r="BH37" s="1218"/>
      <c r="BI37" s="1218"/>
      <c r="BJ37" s="1218"/>
      <c r="BK37" s="1218"/>
      <c r="BL37" s="1218"/>
      <c r="BM37" s="1218"/>
      <c r="BN37" s="1218"/>
      <c r="BO37" s="1218"/>
      <c r="BP37" s="1218"/>
    </row>
    <row r="38" spans="2:68" s="368" customFormat="1" ht="20.25" customHeight="1">
      <c r="B38" s="128"/>
      <c r="C38" s="1939"/>
      <c r="D38" s="1941" t="s">
        <v>676</v>
      </c>
      <c r="E38" s="1942"/>
      <c r="F38" s="1943"/>
      <c r="G38" s="1731"/>
      <c r="H38" s="1944"/>
      <c r="I38" s="1944"/>
      <c r="J38" s="137"/>
      <c r="K38" s="137"/>
      <c r="L38" s="137"/>
      <c r="M38" s="137"/>
      <c r="N38" s="137"/>
      <c r="O38" s="137"/>
      <c r="P38" s="137"/>
      <c r="Q38" s="137"/>
      <c r="R38" s="137"/>
      <c r="S38" s="137"/>
      <c r="T38" s="137"/>
      <c r="U38" s="137"/>
      <c r="V38" s="137"/>
      <c r="W38" s="137"/>
      <c r="X38" s="137"/>
      <c r="Y38" s="137"/>
      <c r="Z38" s="137"/>
      <c r="AA38" s="137"/>
      <c r="AB38" s="137"/>
      <c r="AC38" s="137"/>
      <c r="AD38" s="137"/>
      <c r="AE38" s="141"/>
      <c r="AF38" s="128"/>
      <c r="AI38" s="1218"/>
      <c r="AJ38" s="1218"/>
      <c r="AK38" s="1222" t="s">
        <v>1410</v>
      </c>
      <c r="AL38" s="1222"/>
      <c r="AM38" s="1218"/>
      <c r="AN38" s="1218"/>
      <c r="AO38" s="1222"/>
      <c r="AP38" s="1231"/>
      <c r="AQ38" s="1218"/>
      <c r="AR38" s="1218"/>
      <c r="AS38" s="1218"/>
      <c r="AT38" s="1218"/>
      <c r="AU38" s="1218"/>
      <c r="AV38" s="1218"/>
      <c r="AW38" s="1218"/>
      <c r="AX38" s="1218"/>
      <c r="AY38" s="1218"/>
      <c r="AZ38" s="1218"/>
      <c r="BA38" s="1218"/>
      <c r="BB38" s="1218"/>
      <c r="BC38" s="1218"/>
      <c r="BD38" s="1218"/>
      <c r="BE38" s="1218"/>
      <c r="BF38" s="1218"/>
      <c r="BG38" s="1218"/>
      <c r="BH38" s="1218"/>
      <c r="BI38" s="1218"/>
      <c r="BJ38" s="1218"/>
      <c r="BK38" s="1218"/>
      <c r="BL38" s="1218"/>
      <c r="BM38" s="1218"/>
      <c r="BN38" s="1218"/>
      <c r="BO38" s="1218"/>
      <c r="BP38" s="1218"/>
    </row>
    <row r="39" spans="2:68" s="368" customFormat="1" ht="33.75" customHeight="1">
      <c r="B39" s="128"/>
      <c r="C39" s="1939"/>
      <c r="D39" s="137"/>
      <c r="E39" s="137"/>
      <c r="F39" s="142"/>
      <c r="G39" s="202"/>
      <c r="H39" s="137"/>
      <c r="I39" s="137"/>
      <c r="J39" s="137"/>
      <c r="K39" s="137"/>
      <c r="L39" s="137"/>
      <c r="M39" s="137"/>
      <c r="N39" s="137"/>
      <c r="O39" s="1945" t="s">
        <v>1486</v>
      </c>
      <c r="P39" s="1946"/>
      <c r="Q39" s="1946"/>
      <c r="R39" s="1946"/>
      <c r="S39" s="1946"/>
      <c r="T39" s="1946"/>
      <c r="U39" s="1946"/>
      <c r="V39" s="1946"/>
      <c r="W39" s="1946"/>
      <c r="X39" s="1946"/>
      <c r="Y39" s="1946"/>
      <c r="Z39" s="1946"/>
      <c r="AA39" s="1946"/>
      <c r="AB39" s="1946"/>
      <c r="AC39" s="1946"/>
      <c r="AD39" s="137"/>
      <c r="AE39" s="141"/>
      <c r="AF39" s="128"/>
      <c r="AI39" s="1218"/>
      <c r="AJ39" s="1218"/>
      <c r="AK39" s="1218"/>
      <c r="AL39" s="1218"/>
      <c r="AM39" s="1218" t="s">
        <v>1411</v>
      </c>
      <c r="AN39" s="1218"/>
      <c r="AO39" s="1222"/>
      <c r="AP39" s="1231"/>
      <c r="AQ39" s="1218"/>
      <c r="AR39" s="1218"/>
      <c r="AS39" s="1218"/>
      <c r="AT39" s="1218"/>
      <c r="AU39" s="1218"/>
      <c r="AV39" s="1218"/>
      <c r="AW39" s="1218"/>
      <c r="AX39" s="1218"/>
      <c r="AY39" s="1218"/>
      <c r="AZ39" s="1218"/>
      <c r="BA39" s="1218"/>
      <c r="BB39" s="1218"/>
      <c r="BC39" s="1218"/>
      <c r="BD39" s="1218"/>
      <c r="BE39" s="1218"/>
      <c r="BF39" s="1218"/>
      <c r="BG39" s="1218"/>
      <c r="BH39" s="1218"/>
      <c r="BI39" s="1218"/>
      <c r="BJ39" s="1218"/>
      <c r="BK39" s="1218"/>
      <c r="BL39" s="1218"/>
      <c r="BM39" s="1218"/>
      <c r="BN39" s="1218"/>
      <c r="BO39" s="1218"/>
      <c r="BP39" s="1218"/>
    </row>
    <row r="40" spans="2:68" s="368" customFormat="1" ht="20.25" customHeight="1" thickBot="1">
      <c r="B40" s="128"/>
      <c r="C40" s="1940"/>
      <c r="D40" s="134"/>
      <c r="E40" s="134"/>
      <c r="F40" s="143"/>
      <c r="G40" s="203"/>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44"/>
      <c r="AF40" s="128"/>
      <c r="AI40" s="1218"/>
      <c r="AJ40" s="1218"/>
      <c r="AK40" s="1218"/>
      <c r="AL40" s="1218"/>
      <c r="AM40" s="1218" t="s">
        <v>1412</v>
      </c>
      <c r="AN40" s="1218"/>
      <c r="AO40" s="1218"/>
      <c r="AP40" s="1218"/>
      <c r="AQ40" s="1218"/>
      <c r="AR40" s="1218"/>
      <c r="AS40" s="1218"/>
      <c r="AT40" s="1218"/>
      <c r="AU40" s="1218"/>
      <c r="AV40" s="1218"/>
      <c r="AW40" s="1218"/>
      <c r="AX40" s="1218"/>
      <c r="AY40" s="1218"/>
      <c r="AZ40" s="1218"/>
      <c r="BA40" s="1218"/>
      <c r="BB40" s="1218"/>
      <c r="BC40" s="1218"/>
      <c r="BD40" s="1218"/>
      <c r="BE40" s="1218"/>
      <c r="BF40" s="1218"/>
      <c r="BG40" s="1218"/>
      <c r="BH40" s="1218"/>
      <c r="BI40" s="1218"/>
      <c r="BJ40" s="1218"/>
      <c r="BK40" s="1218"/>
      <c r="BL40" s="1218"/>
      <c r="BM40" s="1218"/>
      <c r="BN40" s="1218"/>
      <c r="BO40" s="1218"/>
      <c r="BP40" s="1218"/>
    </row>
    <row r="41" spans="2:68">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I41" s="1218"/>
      <c r="AJ41" s="1218"/>
      <c r="AK41" s="1218"/>
      <c r="AL41" s="1218"/>
      <c r="AM41" s="1218"/>
      <c r="AN41" s="1218"/>
      <c r="AO41" s="1218"/>
      <c r="AP41" s="1218"/>
      <c r="AQ41" s="1218"/>
      <c r="AR41" s="1218"/>
      <c r="AS41" s="1218"/>
      <c r="AT41" s="1218"/>
      <c r="AU41" s="1218"/>
      <c r="AV41" s="1218"/>
      <c r="AW41" s="1218"/>
      <c r="AX41" s="1218"/>
      <c r="AY41" s="1218"/>
      <c r="AZ41" s="1218"/>
      <c r="BA41" s="1218"/>
      <c r="BB41" s="1218"/>
      <c r="BC41" s="1218"/>
      <c r="BD41" s="1218"/>
      <c r="BE41" s="1218"/>
      <c r="BF41" s="1218"/>
      <c r="BG41" s="1218"/>
      <c r="BH41" s="1218"/>
      <c r="BI41" s="1218"/>
      <c r="BJ41" s="1218"/>
      <c r="BK41" s="1218"/>
      <c r="BL41" s="1218"/>
      <c r="BM41" s="1218"/>
      <c r="BN41" s="1218"/>
      <c r="BO41" s="1218"/>
      <c r="BP41" s="1218"/>
    </row>
  </sheetData>
  <mergeCells count="86">
    <mergeCell ref="AJ32:AN34"/>
    <mergeCell ref="BP32:BP34"/>
    <mergeCell ref="AQ33:AY33"/>
    <mergeCell ref="AJ35:AN36"/>
    <mergeCell ref="AP35:AV35"/>
    <mergeCell ref="AZ35:BA36"/>
    <mergeCell ref="BB35:BC36"/>
    <mergeCell ref="BE35:BG35"/>
    <mergeCell ref="BH35:BO36"/>
    <mergeCell ref="AP36:AV36"/>
    <mergeCell ref="AW36:AY36"/>
    <mergeCell ref="BE36:BG36"/>
    <mergeCell ref="AW30:BO31"/>
    <mergeCell ref="AJ30:AN31"/>
    <mergeCell ref="AO30:AO31"/>
    <mergeCell ref="AP30:AP31"/>
    <mergeCell ref="AQ30:AT31"/>
    <mergeCell ref="AU30:AU31"/>
    <mergeCell ref="AN17:AT17"/>
    <mergeCell ref="AJ25:BO26"/>
    <mergeCell ref="AJ28:AN28"/>
    <mergeCell ref="AO28:BB28"/>
    <mergeCell ref="BC28:BF29"/>
    <mergeCell ref="BG28:BO29"/>
    <mergeCell ref="AJ29:AN29"/>
    <mergeCell ref="AO29:BB29"/>
    <mergeCell ref="AK3:BO3"/>
    <mergeCell ref="AK8:AT8"/>
    <mergeCell ref="AU8:AV8"/>
    <mergeCell ref="AZ14:BN14"/>
    <mergeCell ref="BE15:BG15"/>
    <mergeCell ref="BH15:BL15"/>
    <mergeCell ref="A1:A3"/>
    <mergeCell ref="E3:H3"/>
    <mergeCell ref="J3:M3"/>
    <mergeCell ref="N3:U3"/>
    <mergeCell ref="V3:Y3"/>
    <mergeCell ref="E2:H2"/>
    <mergeCell ref="J2:M2"/>
    <mergeCell ref="N2:U2"/>
    <mergeCell ref="V2:Y2"/>
    <mergeCell ref="Z2:AC2"/>
    <mergeCell ref="Z3:AC3"/>
    <mergeCell ref="C5:AE5"/>
    <mergeCell ref="T9:AD9"/>
    <mergeCell ref="Q11:S12"/>
    <mergeCell ref="T11:U11"/>
    <mergeCell ref="V11:AE11"/>
    <mergeCell ref="T12:U12"/>
    <mergeCell ref="V12:AE12"/>
    <mergeCell ref="V13:AC13"/>
    <mergeCell ref="H15:AA15"/>
    <mergeCell ref="H16:AA16"/>
    <mergeCell ref="C18:AE18"/>
    <mergeCell ref="C20:F20"/>
    <mergeCell ref="G20:R20"/>
    <mergeCell ref="S20:V22"/>
    <mergeCell ref="W20:AE22"/>
    <mergeCell ref="C21:F22"/>
    <mergeCell ref="G21:R22"/>
    <mergeCell ref="C25:F25"/>
    <mergeCell ref="G25:G27"/>
    <mergeCell ref="H25:AE25"/>
    <mergeCell ref="C26:F27"/>
    <mergeCell ref="J26:P26"/>
    <mergeCell ref="U26:AE26"/>
    <mergeCell ref="H27:AE27"/>
    <mergeCell ref="C23:F24"/>
    <mergeCell ref="G23:G24"/>
    <mergeCell ref="H23:K24"/>
    <mergeCell ref="L23:M24"/>
    <mergeCell ref="N23:AE24"/>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zoomScaleNormal="100" workbookViewId="0">
      <selection sqref="A1:A3"/>
    </sheetView>
  </sheetViews>
  <sheetFormatPr defaultRowHeight="13.5"/>
  <cols>
    <col min="1" max="1" width="10.625" style="372" bestFit="1" customWidth="1"/>
    <col min="2" max="2" width="5" style="372" customWidth="1"/>
    <col min="3" max="3" width="17.125" style="372" customWidth="1"/>
    <col min="4" max="4" width="14.375" style="372" customWidth="1"/>
    <col min="5" max="5" width="15" style="372" customWidth="1"/>
    <col min="6" max="6" width="7.125" style="372" customWidth="1"/>
    <col min="7" max="7" width="14" style="372" customWidth="1"/>
    <col min="8" max="10" width="8.625" style="372" customWidth="1"/>
    <col min="11" max="11" width="8.375" style="372" customWidth="1"/>
    <col min="12" max="12" width="10.125" style="372" customWidth="1"/>
    <col min="13" max="13" width="3.75" style="372" customWidth="1"/>
    <col min="14" max="14" width="21" style="372" customWidth="1"/>
    <col min="15" max="16384" width="9" style="372"/>
  </cols>
  <sheetData>
    <row r="1" spans="1:18">
      <c r="A1" s="1588" t="s">
        <v>1133</v>
      </c>
      <c r="B1" s="449" t="s">
        <v>181</v>
      </c>
      <c r="C1" s="449"/>
      <c r="D1" s="449"/>
      <c r="E1" s="449"/>
      <c r="F1" s="450"/>
      <c r="G1" s="449"/>
      <c r="H1" s="449"/>
      <c r="I1" s="449"/>
      <c r="J1" s="449"/>
      <c r="K1" s="449"/>
      <c r="L1" s="449"/>
      <c r="M1" s="449"/>
      <c r="N1" s="449"/>
    </row>
    <row r="2" spans="1:18">
      <c r="A2" s="1588"/>
      <c r="B2" s="449"/>
      <c r="C2" s="449"/>
      <c r="D2" s="449"/>
      <c r="E2" s="449"/>
      <c r="F2" s="450"/>
      <c r="G2" s="449"/>
      <c r="H2" s="449"/>
      <c r="I2" s="449"/>
      <c r="J2" s="449"/>
      <c r="K2" s="449"/>
      <c r="L2" s="449"/>
      <c r="M2" s="449"/>
      <c r="N2" s="449"/>
    </row>
    <row r="3" spans="1:18" ht="18.75">
      <c r="A3" s="1588"/>
      <c r="B3" s="451" t="s">
        <v>182</v>
      </c>
      <c r="C3" s="451"/>
      <c r="D3" s="451"/>
      <c r="E3" s="451"/>
      <c r="F3" s="452"/>
      <c r="G3" s="451"/>
      <c r="H3" s="451"/>
      <c r="I3" s="451"/>
      <c r="J3" s="451"/>
      <c r="K3" s="451"/>
      <c r="L3" s="451"/>
      <c r="M3" s="451"/>
      <c r="N3" s="451"/>
    </row>
    <row r="4" spans="1:18" ht="6.75" customHeight="1">
      <c r="B4" s="449"/>
      <c r="C4" s="449"/>
      <c r="D4" s="449"/>
      <c r="E4" s="449"/>
      <c r="F4" s="450"/>
      <c r="G4" s="449"/>
      <c r="H4" s="449"/>
      <c r="I4" s="449"/>
      <c r="J4" s="449"/>
      <c r="K4" s="449"/>
      <c r="L4" s="449"/>
      <c r="M4" s="449"/>
      <c r="N4" s="449"/>
    </row>
    <row r="5" spans="1:18" ht="13.5" customHeight="1">
      <c r="B5" s="2101" t="s">
        <v>183</v>
      </c>
      <c r="C5" s="2084" t="s">
        <v>184</v>
      </c>
      <c r="D5" s="2084" t="s">
        <v>366</v>
      </c>
      <c r="E5" s="2105" t="s">
        <v>185</v>
      </c>
      <c r="F5" s="2106"/>
      <c r="G5" s="2084" t="s">
        <v>186</v>
      </c>
      <c r="H5" s="2087" t="s">
        <v>187</v>
      </c>
      <c r="I5" s="2088"/>
      <c r="J5" s="2088"/>
      <c r="K5" s="2089"/>
      <c r="L5" s="2093" t="s">
        <v>367</v>
      </c>
      <c r="M5" s="2094"/>
      <c r="N5" s="453" t="s">
        <v>368</v>
      </c>
    </row>
    <row r="6" spans="1:18" ht="13.5" customHeight="1">
      <c r="B6" s="2102"/>
      <c r="C6" s="2085"/>
      <c r="D6" s="2085"/>
      <c r="E6" s="2107"/>
      <c r="F6" s="2108"/>
      <c r="G6" s="2085"/>
      <c r="H6" s="2090"/>
      <c r="I6" s="2091"/>
      <c r="J6" s="2091"/>
      <c r="K6" s="2092"/>
      <c r="L6" s="2095"/>
      <c r="M6" s="2096"/>
      <c r="N6" s="454" t="s">
        <v>655</v>
      </c>
    </row>
    <row r="7" spans="1:18" ht="13.5" customHeight="1">
      <c r="B7" s="2103" t="s">
        <v>483</v>
      </c>
      <c r="C7" s="2085"/>
      <c r="D7" s="2085"/>
      <c r="E7" s="2109" t="s">
        <v>112</v>
      </c>
      <c r="F7" s="2110"/>
      <c r="G7" s="2085"/>
      <c r="H7" s="2099" t="s">
        <v>575</v>
      </c>
      <c r="I7" s="455" t="s">
        <v>188</v>
      </c>
      <c r="J7" s="2099" t="s">
        <v>189</v>
      </c>
      <c r="K7" s="2099" t="s">
        <v>190</v>
      </c>
      <c r="L7" s="2095"/>
      <c r="M7" s="2096"/>
      <c r="N7" s="2123" t="s">
        <v>576</v>
      </c>
    </row>
    <row r="8" spans="1:18">
      <c r="B8" s="2104"/>
      <c r="C8" s="2086"/>
      <c r="D8" s="2086"/>
      <c r="E8" s="2111"/>
      <c r="F8" s="2112"/>
      <c r="G8" s="2086"/>
      <c r="H8" s="2100"/>
      <c r="I8" s="456" t="s">
        <v>191</v>
      </c>
      <c r="J8" s="2100"/>
      <c r="K8" s="2100"/>
      <c r="L8" s="2097"/>
      <c r="M8" s="2098"/>
      <c r="N8" s="2124"/>
    </row>
    <row r="9" spans="1:18" ht="13.5" customHeight="1">
      <c r="B9" s="2125">
        <v>1</v>
      </c>
      <c r="C9" s="2127"/>
      <c r="D9" s="2127"/>
      <c r="E9" s="2127"/>
      <c r="F9" s="2152" t="s">
        <v>577</v>
      </c>
      <c r="G9" s="2127"/>
      <c r="H9" s="2113"/>
      <c r="I9" s="2113"/>
      <c r="J9" s="2113"/>
      <c r="K9" s="2113"/>
      <c r="L9" s="2115"/>
      <c r="M9" s="2094"/>
      <c r="N9" s="2118" t="s">
        <v>654</v>
      </c>
      <c r="Q9" s="373" t="s">
        <v>577</v>
      </c>
      <c r="R9" s="373" t="s">
        <v>658</v>
      </c>
    </row>
    <row r="10" spans="1:18" ht="13.5" customHeight="1">
      <c r="B10" s="2126"/>
      <c r="C10" s="2128"/>
      <c r="D10" s="2128"/>
      <c r="E10" s="2128"/>
      <c r="F10" s="2153"/>
      <c r="G10" s="2128"/>
      <c r="H10" s="2114"/>
      <c r="I10" s="2114"/>
      <c r="J10" s="2114"/>
      <c r="K10" s="2114"/>
      <c r="L10" s="2116"/>
      <c r="M10" s="2096"/>
      <c r="N10" s="2119"/>
      <c r="Q10" s="373" t="s">
        <v>578</v>
      </c>
      <c r="R10" s="373" t="s">
        <v>654</v>
      </c>
    </row>
    <row r="11" spans="1:18" ht="13.5" customHeight="1">
      <c r="B11" s="2120">
        <v>2</v>
      </c>
      <c r="C11" s="2121"/>
      <c r="D11" s="2121"/>
      <c r="E11" s="2121"/>
      <c r="F11" s="2135"/>
      <c r="G11" s="2121"/>
      <c r="H11" s="2085"/>
      <c r="I11" s="2085"/>
      <c r="J11" s="2085"/>
      <c r="K11" s="2085"/>
      <c r="L11" s="2122"/>
      <c r="M11" s="2129"/>
      <c r="N11" s="2117"/>
      <c r="Q11" s="374"/>
      <c r="R11" s="373" t="s">
        <v>190</v>
      </c>
    </row>
    <row r="12" spans="1:18" ht="13.5" customHeight="1">
      <c r="B12" s="2120"/>
      <c r="C12" s="2121"/>
      <c r="D12" s="2121"/>
      <c r="E12" s="2121"/>
      <c r="F12" s="2153"/>
      <c r="G12" s="2121"/>
      <c r="H12" s="2085"/>
      <c r="I12" s="2085"/>
      <c r="J12" s="2085"/>
      <c r="K12" s="2085"/>
      <c r="L12" s="2122"/>
      <c r="M12" s="2129"/>
      <c r="N12" s="2117"/>
      <c r="Q12" s="374"/>
      <c r="R12" s="374"/>
    </row>
    <row r="13" spans="1:18" ht="13.5" customHeight="1">
      <c r="B13" s="2120">
        <v>3</v>
      </c>
      <c r="C13" s="2121"/>
      <c r="D13" s="2121"/>
      <c r="E13" s="2121"/>
      <c r="F13" s="2130"/>
      <c r="G13" s="2121"/>
      <c r="H13" s="2085"/>
      <c r="I13" s="2085"/>
      <c r="J13" s="2085"/>
      <c r="K13" s="2085"/>
      <c r="L13" s="2122"/>
      <c r="M13" s="2129"/>
      <c r="N13" s="2117"/>
      <c r="P13" s="373" t="s">
        <v>664</v>
      </c>
    </row>
    <row r="14" spans="1:18" ht="13.5" customHeight="1">
      <c r="B14" s="2120"/>
      <c r="C14" s="2121"/>
      <c r="D14" s="2121"/>
      <c r="E14" s="2121"/>
      <c r="F14" s="2131"/>
      <c r="G14" s="2121"/>
      <c r="H14" s="2085"/>
      <c r="I14" s="2085"/>
      <c r="J14" s="2085"/>
      <c r="K14" s="2085"/>
      <c r="L14" s="2122"/>
      <c r="M14" s="2129"/>
      <c r="N14" s="2117"/>
      <c r="P14" s="374"/>
    </row>
    <row r="15" spans="1:18" ht="13.5" customHeight="1">
      <c r="B15" s="2120">
        <v>4</v>
      </c>
      <c r="C15" s="2121"/>
      <c r="D15" s="2121"/>
      <c r="E15" s="2121"/>
      <c r="F15" s="2130"/>
      <c r="G15" s="2121"/>
      <c r="H15" s="2085"/>
      <c r="I15" s="2085"/>
      <c r="J15" s="2085"/>
      <c r="K15" s="2085"/>
      <c r="L15" s="2122"/>
      <c r="M15" s="2129"/>
      <c r="N15" s="2117"/>
    </row>
    <row r="16" spans="1:18" ht="13.5" customHeight="1">
      <c r="B16" s="2120"/>
      <c r="C16" s="2121"/>
      <c r="D16" s="2121"/>
      <c r="E16" s="2121"/>
      <c r="F16" s="2131"/>
      <c r="G16" s="2121"/>
      <c r="H16" s="2085"/>
      <c r="I16" s="2085"/>
      <c r="J16" s="2085"/>
      <c r="K16" s="2085"/>
      <c r="L16" s="2122"/>
      <c r="M16" s="2129"/>
      <c r="N16" s="2117"/>
    </row>
    <row r="17" spans="2:14" ht="13.5" customHeight="1">
      <c r="B17" s="2120">
        <v>5</v>
      </c>
      <c r="C17" s="2121"/>
      <c r="D17" s="2121"/>
      <c r="E17" s="2121"/>
      <c r="F17" s="2130"/>
      <c r="G17" s="2121"/>
      <c r="H17" s="2085"/>
      <c r="I17" s="2085"/>
      <c r="J17" s="2085"/>
      <c r="K17" s="2085"/>
      <c r="L17" s="2122"/>
      <c r="M17" s="2129"/>
      <c r="N17" s="2117"/>
    </row>
    <row r="18" spans="2:14" ht="13.5" customHeight="1">
      <c r="B18" s="2120"/>
      <c r="C18" s="2121"/>
      <c r="D18" s="2121"/>
      <c r="E18" s="2121"/>
      <c r="F18" s="2131"/>
      <c r="G18" s="2121"/>
      <c r="H18" s="2085"/>
      <c r="I18" s="2085"/>
      <c r="J18" s="2085"/>
      <c r="K18" s="2085"/>
      <c r="L18" s="2122"/>
      <c r="M18" s="2129"/>
      <c r="N18" s="2117"/>
    </row>
    <row r="19" spans="2:14" ht="13.5" customHeight="1">
      <c r="B19" s="2120">
        <v>6</v>
      </c>
      <c r="C19" s="2121"/>
      <c r="D19" s="2121"/>
      <c r="E19" s="2121"/>
      <c r="F19" s="2130"/>
      <c r="G19" s="2121"/>
      <c r="H19" s="2085"/>
      <c r="I19" s="2085"/>
      <c r="J19" s="2085"/>
      <c r="K19" s="2085"/>
      <c r="L19" s="2122"/>
      <c r="M19" s="2129"/>
      <c r="N19" s="2117"/>
    </row>
    <row r="20" spans="2:14" ht="12.75" customHeight="1">
      <c r="B20" s="2120"/>
      <c r="C20" s="2121"/>
      <c r="D20" s="2121"/>
      <c r="E20" s="2121"/>
      <c r="F20" s="2131"/>
      <c r="G20" s="2121"/>
      <c r="H20" s="2085"/>
      <c r="I20" s="2085"/>
      <c r="J20" s="2085"/>
      <c r="K20" s="2085"/>
      <c r="L20" s="2122"/>
      <c r="M20" s="2129"/>
      <c r="N20" s="2117"/>
    </row>
    <row r="21" spans="2:14" ht="13.5" customHeight="1">
      <c r="B21" s="2120">
        <v>7</v>
      </c>
      <c r="C21" s="2121"/>
      <c r="D21" s="2121"/>
      <c r="E21" s="2121"/>
      <c r="F21" s="2130"/>
      <c r="G21" s="2121"/>
      <c r="H21" s="2085"/>
      <c r="I21" s="2085"/>
      <c r="J21" s="2085"/>
      <c r="K21" s="2085"/>
      <c r="L21" s="2122"/>
      <c r="M21" s="2129"/>
      <c r="N21" s="2117"/>
    </row>
    <row r="22" spans="2:14" ht="13.5" customHeight="1">
      <c r="B22" s="2120"/>
      <c r="C22" s="2121"/>
      <c r="D22" s="2121"/>
      <c r="E22" s="2121"/>
      <c r="F22" s="2131"/>
      <c r="G22" s="2121"/>
      <c r="H22" s="2085"/>
      <c r="I22" s="2085"/>
      <c r="J22" s="2085"/>
      <c r="K22" s="2085"/>
      <c r="L22" s="2122"/>
      <c r="M22" s="2129"/>
      <c r="N22" s="2117"/>
    </row>
    <row r="23" spans="2:14" ht="13.5" customHeight="1">
      <c r="B23" s="2120">
        <v>8</v>
      </c>
      <c r="C23" s="2121"/>
      <c r="D23" s="2121"/>
      <c r="E23" s="2121"/>
      <c r="F23" s="2130"/>
      <c r="G23" s="2121"/>
      <c r="H23" s="2085"/>
      <c r="I23" s="2085"/>
      <c r="J23" s="2085"/>
      <c r="K23" s="2085"/>
      <c r="L23" s="2122"/>
      <c r="M23" s="2129"/>
      <c r="N23" s="2117"/>
    </row>
    <row r="24" spans="2:14" ht="13.5" customHeight="1">
      <c r="B24" s="2120"/>
      <c r="C24" s="2121"/>
      <c r="D24" s="2121"/>
      <c r="E24" s="2121"/>
      <c r="F24" s="2131"/>
      <c r="G24" s="2121"/>
      <c r="H24" s="2085"/>
      <c r="I24" s="2085"/>
      <c r="J24" s="2085"/>
      <c r="K24" s="2085"/>
      <c r="L24" s="2122"/>
      <c r="M24" s="2129"/>
      <c r="N24" s="2117"/>
    </row>
    <row r="25" spans="2:14" ht="13.5" customHeight="1">
      <c r="B25" s="2120">
        <v>9</v>
      </c>
      <c r="C25" s="2121"/>
      <c r="D25" s="2121"/>
      <c r="E25" s="2121"/>
      <c r="F25" s="2130"/>
      <c r="G25" s="2121"/>
      <c r="H25" s="2085"/>
      <c r="I25" s="2085"/>
      <c r="J25" s="2085"/>
      <c r="K25" s="2085"/>
      <c r="L25" s="2122"/>
      <c r="M25" s="2129"/>
      <c r="N25" s="2117"/>
    </row>
    <row r="26" spans="2:14" ht="13.5" customHeight="1">
      <c r="B26" s="2120"/>
      <c r="C26" s="2121"/>
      <c r="D26" s="2121"/>
      <c r="E26" s="2121"/>
      <c r="F26" s="2131"/>
      <c r="G26" s="2121"/>
      <c r="H26" s="2085"/>
      <c r="I26" s="2085"/>
      <c r="J26" s="2085"/>
      <c r="K26" s="2085"/>
      <c r="L26" s="2122"/>
      <c r="M26" s="2129"/>
      <c r="N26" s="2117"/>
    </row>
    <row r="27" spans="2:14" ht="13.5" customHeight="1">
      <c r="B27" s="2120">
        <v>10</v>
      </c>
      <c r="C27" s="2121"/>
      <c r="D27" s="2121"/>
      <c r="E27" s="2121"/>
      <c r="F27" s="2130"/>
      <c r="G27" s="2121"/>
      <c r="H27" s="2085"/>
      <c r="I27" s="2085"/>
      <c r="J27" s="2085"/>
      <c r="K27" s="2085"/>
      <c r="L27" s="2122"/>
      <c r="M27" s="2129"/>
      <c r="N27" s="2117"/>
    </row>
    <row r="28" spans="2:14" ht="13.5" customHeight="1">
      <c r="B28" s="2120"/>
      <c r="C28" s="2121"/>
      <c r="D28" s="2121"/>
      <c r="E28" s="2121"/>
      <c r="F28" s="2131"/>
      <c r="G28" s="2121"/>
      <c r="H28" s="2085"/>
      <c r="I28" s="2085"/>
      <c r="J28" s="2085"/>
      <c r="K28" s="2085"/>
      <c r="L28" s="2122"/>
      <c r="M28" s="2129"/>
      <c r="N28" s="2117"/>
    </row>
    <row r="29" spans="2:14" ht="13.5" customHeight="1">
      <c r="B29" s="2120">
        <v>11</v>
      </c>
      <c r="C29" s="2121"/>
      <c r="D29" s="2121"/>
      <c r="E29" s="2121"/>
      <c r="F29" s="2130"/>
      <c r="G29" s="2121"/>
      <c r="H29" s="2085"/>
      <c r="I29" s="2085"/>
      <c r="J29" s="2085"/>
      <c r="K29" s="2085"/>
      <c r="L29" s="2122"/>
      <c r="M29" s="2129"/>
      <c r="N29" s="2117"/>
    </row>
    <row r="30" spans="2:14" ht="13.5" customHeight="1">
      <c r="B30" s="2120"/>
      <c r="C30" s="2121"/>
      <c r="D30" s="2121"/>
      <c r="E30" s="2121"/>
      <c r="F30" s="2131"/>
      <c r="G30" s="2121"/>
      <c r="H30" s="2085"/>
      <c r="I30" s="2085"/>
      <c r="J30" s="2085"/>
      <c r="K30" s="2085"/>
      <c r="L30" s="2122"/>
      <c r="M30" s="2129"/>
      <c r="N30" s="2117"/>
    </row>
    <row r="31" spans="2:14" ht="13.5" customHeight="1">
      <c r="B31" s="2120">
        <v>12</v>
      </c>
      <c r="C31" s="2121"/>
      <c r="D31" s="2121"/>
      <c r="E31" s="2121"/>
      <c r="F31" s="2130"/>
      <c r="G31" s="2121"/>
      <c r="H31" s="2085"/>
      <c r="I31" s="2085"/>
      <c r="J31" s="2085"/>
      <c r="K31" s="2085"/>
      <c r="L31" s="2122"/>
      <c r="M31" s="2129"/>
      <c r="N31" s="2117"/>
    </row>
    <row r="32" spans="2:14" ht="13.5" customHeight="1">
      <c r="B32" s="2120"/>
      <c r="C32" s="2121"/>
      <c r="D32" s="2121"/>
      <c r="E32" s="2121"/>
      <c r="F32" s="2131"/>
      <c r="G32" s="2121"/>
      <c r="H32" s="2085"/>
      <c r="I32" s="2085"/>
      <c r="J32" s="2085"/>
      <c r="K32" s="2085"/>
      <c r="L32" s="2122"/>
      <c r="M32" s="2129"/>
      <c r="N32" s="2117"/>
    </row>
    <row r="33" spans="2:14" ht="13.5" customHeight="1">
      <c r="B33" s="2120">
        <v>13</v>
      </c>
      <c r="C33" s="2121"/>
      <c r="D33" s="2121"/>
      <c r="E33" s="2121"/>
      <c r="F33" s="2130"/>
      <c r="G33" s="2121"/>
      <c r="H33" s="2085"/>
      <c r="I33" s="2085"/>
      <c r="J33" s="2085"/>
      <c r="K33" s="2085"/>
      <c r="L33" s="2122"/>
      <c r="M33" s="2129"/>
      <c r="N33" s="2117"/>
    </row>
    <row r="34" spans="2:14" ht="13.5" customHeight="1">
      <c r="B34" s="2120"/>
      <c r="C34" s="2121"/>
      <c r="D34" s="2121"/>
      <c r="E34" s="2121"/>
      <c r="F34" s="2131"/>
      <c r="G34" s="2121"/>
      <c r="H34" s="2085"/>
      <c r="I34" s="2085"/>
      <c r="J34" s="2085"/>
      <c r="K34" s="2085"/>
      <c r="L34" s="2122"/>
      <c r="M34" s="2129"/>
      <c r="N34" s="2117"/>
    </row>
    <row r="35" spans="2:14" ht="13.5" customHeight="1">
      <c r="B35" s="2120">
        <v>14</v>
      </c>
      <c r="C35" s="2121"/>
      <c r="D35" s="2121"/>
      <c r="E35" s="2121"/>
      <c r="F35" s="2130"/>
      <c r="G35" s="2121"/>
      <c r="H35" s="2085"/>
      <c r="I35" s="2085"/>
      <c r="J35" s="2085"/>
      <c r="K35" s="2085"/>
      <c r="L35" s="2122"/>
      <c r="M35" s="2129"/>
      <c r="N35" s="2117"/>
    </row>
    <row r="36" spans="2:14" ht="13.5" customHeight="1">
      <c r="B36" s="2120"/>
      <c r="C36" s="2121"/>
      <c r="D36" s="2121"/>
      <c r="E36" s="2121"/>
      <c r="F36" s="2131"/>
      <c r="G36" s="2121"/>
      <c r="H36" s="2085"/>
      <c r="I36" s="2085"/>
      <c r="J36" s="2085"/>
      <c r="K36" s="2085"/>
      <c r="L36" s="2122"/>
      <c r="M36" s="2129"/>
      <c r="N36" s="2117"/>
    </row>
    <row r="37" spans="2:14" ht="13.5" customHeight="1">
      <c r="B37" s="2120">
        <v>15</v>
      </c>
      <c r="C37" s="2121"/>
      <c r="D37" s="2121"/>
      <c r="E37" s="2121"/>
      <c r="F37" s="2130"/>
      <c r="G37" s="2121"/>
      <c r="H37" s="2085"/>
      <c r="I37" s="2085"/>
      <c r="J37" s="2085"/>
      <c r="K37" s="2085"/>
      <c r="L37" s="2122"/>
      <c r="M37" s="2129"/>
      <c r="N37" s="2117"/>
    </row>
    <row r="38" spans="2:14" ht="13.5" customHeight="1">
      <c r="B38" s="2120"/>
      <c r="C38" s="2121"/>
      <c r="D38" s="2121"/>
      <c r="E38" s="2121"/>
      <c r="F38" s="2131"/>
      <c r="G38" s="2121"/>
      <c r="H38" s="2085"/>
      <c r="I38" s="2085"/>
      <c r="J38" s="2085"/>
      <c r="K38" s="2085"/>
      <c r="L38" s="2122"/>
      <c r="M38" s="2129"/>
      <c r="N38" s="2117"/>
    </row>
    <row r="39" spans="2:14" ht="13.5" customHeight="1">
      <c r="B39" s="2126">
        <v>16</v>
      </c>
      <c r="C39" s="2128"/>
      <c r="D39" s="2128"/>
      <c r="E39" s="2132"/>
      <c r="F39" s="2135"/>
      <c r="G39" s="2132"/>
      <c r="H39" s="2114"/>
      <c r="I39" s="2114"/>
      <c r="J39" s="2114"/>
      <c r="K39" s="2114"/>
      <c r="L39" s="2116"/>
      <c r="M39" s="2096"/>
      <c r="N39" s="2119"/>
    </row>
    <row r="40" spans="2:14" ht="13.5" customHeight="1">
      <c r="B40" s="2145"/>
      <c r="C40" s="2133"/>
      <c r="D40" s="2133"/>
      <c r="E40" s="2133"/>
      <c r="F40" s="2136"/>
      <c r="G40" s="2133"/>
      <c r="H40" s="2134"/>
      <c r="I40" s="2134"/>
      <c r="J40" s="2134"/>
      <c r="K40" s="2134"/>
      <c r="L40" s="2137"/>
      <c r="M40" s="2098"/>
      <c r="N40" s="2138"/>
    </row>
    <row r="41" spans="2:14" ht="13.5" customHeight="1">
      <c r="B41" s="2139">
        <v>17</v>
      </c>
      <c r="C41" s="2140"/>
      <c r="D41" s="2140"/>
      <c r="E41" s="2140"/>
      <c r="F41" s="2141"/>
      <c r="G41" s="2140"/>
      <c r="H41" s="2084"/>
      <c r="I41" s="2084"/>
      <c r="J41" s="2084"/>
      <c r="K41" s="2084"/>
      <c r="L41" s="2142"/>
      <c r="M41" s="2143"/>
      <c r="N41" s="2144"/>
    </row>
    <row r="42" spans="2:14" ht="13.5" customHeight="1">
      <c r="B42" s="2120"/>
      <c r="C42" s="2121"/>
      <c r="D42" s="2121"/>
      <c r="E42" s="2121"/>
      <c r="F42" s="2131"/>
      <c r="G42" s="2121"/>
      <c r="H42" s="2085"/>
      <c r="I42" s="2085"/>
      <c r="J42" s="2085"/>
      <c r="K42" s="2085"/>
      <c r="L42" s="2122"/>
      <c r="M42" s="2129"/>
      <c r="N42" s="2117"/>
    </row>
    <row r="43" spans="2:14" ht="13.5" customHeight="1">
      <c r="B43" s="2120">
        <v>18</v>
      </c>
      <c r="C43" s="2121"/>
      <c r="D43" s="2121"/>
      <c r="E43" s="2121"/>
      <c r="F43" s="2130"/>
      <c r="G43" s="2121"/>
      <c r="H43" s="2085"/>
      <c r="I43" s="2085"/>
      <c r="J43" s="2085"/>
      <c r="K43" s="2085"/>
      <c r="L43" s="2122"/>
      <c r="M43" s="2129"/>
      <c r="N43" s="2117"/>
    </row>
    <row r="44" spans="2:14" ht="13.5" customHeight="1">
      <c r="B44" s="2120"/>
      <c r="C44" s="2121"/>
      <c r="D44" s="2121"/>
      <c r="E44" s="2121"/>
      <c r="F44" s="2131"/>
      <c r="G44" s="2121"/>
      <c r="H44" s="2085"/>
      <c r="I44" s="2085"/>
      <c r="J44" s="2085"/>
      <c r="K44" s="2085"/>
      <c r="L44" s="2122"/>
      <c r="M44" s="2129"/>
      <c r="N44" s="2117"/>
    </row>
    <row r="45" spans="2:14" ht="13.5" customHeight="1">
      <c r="B45" s="2120">
        <v>19</v>
      </c>
      <c r="C45" s="2121"/>
      <c r="D45" s="2121"/>
      <c r="E45" s="2121"/>
      <c r="F45" s="2130"/>
      <c r="G45" s="2121"/>
      <c r="H45" s="2085"/>
      <c r="I45" s="2085"/>
      <c r="J45" s="2085"/>
      <c r="K45" s="2085"/>
      <c r="L45" s="2122"/>
      <c r="M45" s="2129"/>
      <c r="N45" s="2117"/>
    </row>
    <row r="46" spans="2:14" ht="13.5" customHeight="1">
      <c r="B46" s="2120"/>
      <c r="C46" s="2121"/>
      <c r="D46" s="2121"/>
      <c r="E46" s="2121"/>
      <c r="F46" s="2131"/>
      <c r="G46" s="2121"/>
      <c r="H46" s="2085"/>
      <c r="I46" s="2085"/>
      <c r="J46" s="2085"/>
      <c r="K46" s="2085"/>
      <c r="L46" s="2122"/>
      <c r="M46" s="2129"/>
      <c r="N46" s="2117"/>
    </row>
    <row r="47" spans="2:14" ht="13.5" customHeight="1">
      <c r="B47" s="2120">
        <v>20</v>
      </c>
      <c r="C47" s="2121"/>
      <c r="D47" s="2121"/>
      <c r="E47" s="2121"/>
      <c r="F47" s="2130"/>
      <c r="G47" s="2121"/>
      <c r="H47" s="2085"/>
      <c r="I47" s="2085"/>
      <c r="J47" s="2085"/>
      <c r="K47" s="2085"/>
      <c r="L47" s="2122"/>
      <c r="M47" s="2129"/>
      <c r="N47" s="2117"/>
    </row>
    <row r="48" spans="2:14" ht="13.5" customHeight="1">
      <c r="B48" s="2120"/>
      <c r="C48" s="2121"/>
      <c r="D48" s="2121"/>
      <c r="E48" s="2121"/>
      <c r="F48" s="2131"/>
      <c r="G48" s="2121"/>
      <c r="H48" s="2085"/>
      <c r="I48" s="2085"/>
      <c r="J48" s="2085"/>
      <c r="K48" s="2085"/>
      <c r="L48" s="2122"/>
      <c r="M48" s="2129"/>
      <c r="N48" s="2117"/>
    </row>
    <row r="49" spans="2:14" ht="13.5" customHeight="1">
      <c r="B49" s="2120">
        <v>21</v>
      </c>
      <c r="C49" s="2121"/>
      <c r="D49" s="2121"/>
      <c r="E49" s="2121"/>
      <c r="F49" s="2130"/>
      <c r="G49" s="2121"/>
      <c r="H49" s="2085"/>
      <c r="I49" s="2085"/>
      <c r="J49" s="2085"/>
      <c r="K49" s="2085"/>
      <c r="L49" s="2122"/>
      <c r="M49" s="2129"/>
      <c r="N49" s="2117"/>
    </row>
    <row r="50" spans="2:14" ht="13.5" customHeight="1">
      <c r="B50" s="2120"/>
      <c r="C50" s="2121"/>
      <c r="D50" s="2121"/>
      <c r="E50" s="2121"/>
      <c r="F50" s="2131"/>
      <c r="G50" s="2121"/>
      <c r="H50" s="2085"/>
      <c r="I50" s="2085"/>
      <c r="J50" s="2085"/>
      <c r="K50" s="2085"/>
      <c r="L50" s="2122"/>
      <c r="M50" s="2129"/>
      <c r="N50" s="2117"/>
    </row>
    <row r="51" spans="2:14" ht="13.5" customHeight="1">
      <c r="B51" s="2120">
        <v>22</v>
      </c>
      <c r="C51" s="2121"/>
      <c r="D51" s="2121"/>
      <c r="E51" s="2121"/>
      <c r="F51" s="2130"/>
      <c r="G51" s="2121"/>
      <c r="H51" s="2085"/>
      <c r="I51" s="2085"/>
      <c r="J51" s="2085"/>
      <c r="K51" s="2085"/>
      <c r="L51" s="2122"/>
      <c r="M51" s="2129"/>
      <c r="N51" s="2117"/>
    </row>
    <row r="52" spans="2:14" ht="13.5" customHeight="1">
      <c r="B52" s="2120"/>
      <c r="C52" s="2121"/>
      <c r="D52" s="2121"/>
      <c r="E52" s="2121"/>
      <c r="F52" s="2131"/>
      <c r="G52" s="2121"/>
      <c r="H52" s="2085"/>
      <c r="I52" s="2085"/>
      <c r="J52" s="2085"/>
      <c r="K52" s="2085"/>
      <c r="L52" s="2122"/>
      <c r="M52" s="2129"/>
      <c r="N52" s="2117"/>
    </row>
    <row r="53" spans="2:14" ht="13.5" customHeight="1">
      <c r="B53" s="2120">
        <v>23</v>
      </c>
      <c r="C53" s="2121"/>
      <c r="D53" s="2121"/>
      <c r="E53" s="2121"/>
      <c r="F53" s="2130"/>
      <c r="G53" s="2121"/>
      <c r="H53" s="2085"/>
      <c r="I53" s="2085"/>
      <c r="J53" s="2085"/>
      <c r="K53" s="2085"/>
      <c r="L53" s="2122"/>
      <c r="M53" s="2129"/>
      <c r="N53" s="2117"/>
    </row>
    <row r="54" spans="2:14" ht="13.5" customHeight="1">
      <c r="B54" s="2120"/>
      <c r="C54" s="2121"/>
      <c r="D54" s="2121"/>
      <c r="E54" s="2121"/>
      <c r="F54" s="2131"/>
      <c r="G54" s="2121"/>
      <c r="H54" s="2085"/>
      <c r="I54" s="2085"/>
      <c r="J54" s="2085"/>
      <c r="K54" s="2085"/>
      <c r="L54" s="2122"/>
      <c r="M54" s="2129"/>
      <c r="N54" s="2117"/>
    </row>
    <row r="55" spans="2:14" ht="13.5" customHeight="1">
      <c r="B55" s="2120">
        <v>24</v>
      </c>
      <c r="C55" s="2121"/>
      <c r="D55" s="2121"/>
      <c r="E55" s="2121"/>
      <c r="F55" s="2130"/>
      <c r="G55" s="2121"/>
      <c r="H55" s="2085"/>
      <c r="I55" s="2085"/>
      <c r="J55" s="2085"/>
      <c r="K55" s="2085"/>
      <c r="L55" s="2122"/>
      <c r="M55" s="2129"/>
      <c r="N55" s="2117"/>
    </row>
    <row r="56" spans="2:14" ht="13.5" customHeight="1">
      <c r="B56" s="2120"/>
      <c r="C56" s="2121"/>
      <c r="D56" s="2121"/>
      <c r="E56" s="2121"/>
      <c r="F56" s="2131"/>
      <c r="G56" s="2121"/>
      <c r="H56" s="2085"/>
      <c r="I56" s="2085"/>
      <c r="J56" s="2085"/>
      <c r="K56" s="2085"/>
      <c r="L56" s="2122"/>
      <c r="M56" s="2129"/>
      <c r="N56" s="2117"/>
    </row>
    <row r="57" spans="2:14" ht="13.5" customHeight="1">
      <c r="B57" s="2120">
        <v>25</v>
      </c>
      <c r="C57" s="2121"/>
      <c r="D57" s="2121"/>
      <c r="E57" s="2121"/>
      <c r="F57" s="2130"/>
      <c r="G57" s="2121"/>
      <c r="H57" s="2085"/>
      <c r="I57" s="2085"/>
      <c r="J57" s="2085"/>
      <c r="K57" s="2085"/>
      <c r="L57" s="2122"/>
      <c r="M57" s="2129"/>
      <c r="N57" s="2117"/>
    </row>
    <row r="58" spans="2:14" ht="13.5" customHeight="1">
      <c r="B58" s="2120"/>
      <c r="C58" s="2121"/>
      <c r="D58" s="2121"/>
      <c r="E58" s="2121"/>
      <c r="F58" s="2131"/>
      <c r="G58" s="2121"/>
      <c r="H58" s="2085"/>
      <c r="I58" s="2085"/>
      <c r="J58" s="2085"/>
      <c r="K58" s="2085"/>
      <c r="L58" s="2122"/>
      <c r="M58" s="2129"/>
      <c r="N58" s="2117"/>
    </row>
    <row r="59" spans="2:14" ht="13.5" customHeight="1">
      <c r="B59" s="2120">
        <v>26</v>
      </c>
      <c r="C59" s="2121"/>
      <c r="D59" s="2121"/>
      <c r="E59" s="2121"/>
      <c r="F59" s="2130"/>
      <c r="G59" s="2121"/>
      <c r="H59" s="2085"/>
      <c r="I59" s="2085"/>
      <c r="J59" s="2085"/>
      <c r="K59" s="2085"/>
      <c r="L59" s="2122"/>
      <c r="M59" s="2129"/>
      <c r="N59" s="2117"/>
    </row>
    <row r="60" spans="2:14" ht="13.5" customHeight="1">
      <c r="B60" s="2120"/>
      <c r="C60" s="2121"/>
      <c r="D60" s="2121"/>
      <c r="E60" s="2121"/>
      <c r="F60" s="2131"/>
      <c r="G60" s="2121"/>
      <c r="H60" s="2085"/>
      <c r="I60" s="2085"/>
      <c r="J60" s="2085"/>
      <c r="K60" s="2085"/>
      <c r="L60" s="2122"/>
      <c r="M60" s="2129"/>
      <c r="N60" s="2117"/>
    </row>
    <row r="61" spans="2:14" ht="13.5" customHeight="1">
      <c r="B61" s="2120">
        <v>27</v>
      </c>
      <c r="C61" s="2121"/>
      <c r="D61" s="2121"/>
      <c r="E61" s="2121"/>
      <c r="F61" s="2130"/>
      <c r="G61" s="2121"/>
      <c r="H61" s="2085"/>
      <c r="I61" s="2085"/>
      <c r="J61" s="2085"/>
      <c r="K61" s="2085"/>
      <c r="L61" s="2122"/>
      <c r="M61" s="2129"/>
      <c r="N61" s="2117"/>
    </row>
    <row r="62" spans="2:14" ht="13.5" customHeight="1">
      <c r="B62" s="2120"/>
      <c r="C62" s="2121"/>
      <c r="D62" s="2121"/>
      <c r="E62" s="2121"/>
      <c r="F62" s="2131"/>
      <c r="G62" s="2121"/>
      <c r="H62" s="2085"/>
      <c r="I62" s="2085"/>
      <c r="J62" s="2085"/>
      <c r="K62" s="2085"/>
      <c r="L62" s="2122"/>
      <c r="M62" s="2129"/>
      <c r="N62" s="2117"/>
    </row>
    <row r="63" spans="2:14" ht="13.5" customHeight="1">
      <c r="B63" s="2120">
        <v>28</v>
      </c>
      <c r="C63" s="2121"/>
      <c r="D63" s="2121"/>
      <c r="E63" s="2121"/>
      <c r="F63" s="2130"/>
      <c r="G63" s="2121"/>
      <c r="H63" s="2085"/>
      <c r="I63" s="2085"/>
      <c r="J63" s="2085"/>
      <c r="K63" s="2085"/>
      <c r="L63" s="2122"/>
      <c r="M63" s="2129"/>
      <c r="N63" s="2117"/>
    </row>
    <row r="64" spans="2:14" ht="13.5" customHeight="1">
      <c r="B64" s="2120"/>
      <c r="C64" s="2121"/>
      <c r="D64" s="2121"/>
      <c r="E64" s="2121"/>
      <c r="F64" s="2131"/>
      <c r="G64" s="2121"/>
      <c r="H64" s="2085"/>
      <c r="I64" s="2085"/>
      <c r="J64" s="2085"/>
      <c r="K64" s="2085"/>
      <c r="L64" s="2122"/>
      <c r="M64" s="2129"/>
      <c r="N64" s="2117"/>
    </row>
    <row r="65" spans="2:14" ht="13.5" customHeight="1">
      <c r="B65" s="2120">
        <v>29</v>
      </c>
      <c r="C65" s="2121"/>
      <c r="D65" s="2121"/>
      <c r="E65" s="2121"/>
      <c r="F65" s="2130"/>
      <c r="G65" s="2121"/>
      <c r="H65" s="2085"/>
      <c r="I65" s="2085"/>
      <c r="J65" s="2085"/>
      <c r="K65" s="2085"/>
      <c r="L65" s="2122"/>
      <c r="M65" s="2129"/>
      <c r="N65" s="2117"/>
    </row>
    <row r="66" spans="2:14" ht="13.5" customHeight="1">
      <c r="B66" s="2120"/>
      <c r="C66" s="2121"/>
      <c r="D66" s="2121"/>
      <c r="E66" s="2121"/>
      <c r="F66" s="2131"/>
      <c r="G66" s="2121"/>
      <c r="H66" s="2085"/>
      <c r="I66" s="2085"/>
      <c r="J66" s="2085"/>
      <c r="K66" s="2085"/>
      <c r="L66" s="2122"/>
      <c r="M66" s="2129"/>
      <c r="N66" s="2117"/>
    </row>
    <row r="67" spans="2:14" ht="13.5" customHeight="1">
      <c r="B67" s="2120">
        <v>30</v>
      </c>
      <c r="C67" s="2121"/>
      <c r="D67" s="2121"/>
      <c r="E67" s="2121"/>
      <c r="F67" s="2130"/>
      <c r="G67" s="2121"/>
      <c r="H67" s="2085"/>
      <c r="I67" s="2085"/>
      <c r="J67" s="2085"/>
      <c r="K67" s="2085"/>
      <c r="L67" s="2122"/>
      <c r="M67" s="2129"/>
      <c r="N67" s="2117"/>
    </row>
    <row r="68" spans="2:14" ht="13.5" customHeight="1">
      <c r="B68" s="2120"/>
      <c r="C68" s="2121"/>
      <c r="D68" s="2121"/>
      <c r="E68" s="2121"/>
      <c r="F68" s="2131"/>
      <c r="G68" s="2121"/>
      <c r="H68" s="2085"/>
      <c r="I68" s="2085"/>
      <c r="J68" s="2085"/>
      <c r="K68" s="2085"/>
      <c r="L68" s="2122"/>
      <c r="M68" s="2129"/>
      <c r="N68" s="2117"/>
    </row>
    <row r="69" spans="2:14" ht="13.5" customHeight="1">
      <c r="B69" s="2120">
        <v>31</v>
      </c>
      <c r="C69" s="2128"/>
      <c r="D69" s="2128"/>
      <c r="E69" s="2128"/>
      <c r="F69" s="2130"/>
      <c r="G69" s="2128"/>
      <c r="H69" s="2114"/>
      <c r="I69" s="2114"/>
      <c r="J69" s="2114"/>
      <c r="K69" s="2114"/>
      <c r="L69" s="2116"/>
      <c r="M69" s="2096"/>
      <c r="N69" s="2119"/>
    </row>
    <row r="70" spans="2:14" ht="13.5" customHeight="1">
      <c r="B70" s="2120"/>
      <c r="C70" s="2147"/>
      <c r="D70" s="2147"/>
      <c r="E70" s="2147"/>
      <c r="F70" s="2131"/>
      <c r="G70" s="2147"/>
      <c r="H70" s="2148"/>
      <c r="I70" s="2148"/>
      <c r="J70" s="2148"/>
      <c r="K70" s="2148"/>
      <c r="L70" s="2150"/>
      <c r="M70" s="2151"/>
      <c r="N70" s="2146"/>
    </row>
    <row r="71" spans="2:14" ht="13.5" customHeight="1">
      <c r="B71" s="2126">
        <v>32</v>
      </c>
      <c r="C71" s="2128"/>
      <c r="D71" s="2128"/>
      <c r="E71" s="2128"/>
      <c r="F71" s="2130"/>
      <c r="G71" s="2128"/>
      <c r="H71" s="2114"/>
      <c r="I71" s="2114"/>
      <c r="J71" s="2114"/>
      <c r="K71" s="2114"/>
      <c r="L71" s="2116"/>
      <c r="M71" s="2096"/>
      <c r="N71" s="2119"/>
    </row>
    <row r="72" spans="2:14" ht="13.5" customHeight="1">
      <c r="B72" s="2145"/>
      <c r="C72" s="2133"/>
      <c r="D72" s="2133"/>
      <c r="E72" s="2133"/>
      <c r="F72" s="2149"/>
      <c r="G72" s="2133"/>
      <c r="H72" s="2134"/>
      <c r="I72" s="2134"/>
      <c r="J72" s="2134"/>
      <c r="K72" s="2134"/>
      <c r="L72" s="2137"/>
      <c r="M72" s="2098"/>
      <c r="N72" s="2138"/>
    </row>
  </sheetData>
  <mergeCells count="43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M67:M68"/>
    <mergeCell ref="N67:N68"/>
    <mergeCell ref="B67:B68"/>
    <mergeCell ref="C67:C68"/>
    <mergeCell ref="D67:D68"/>
    <mergeCell ref="E67:E68"/>
    <mergeCell ref="G67:G68"/>
    <mergeCell ref="H67:H68"/>
    <mergeCell ref="F67:F68"/>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E39:E40"/>
    <mergeCell ref="G39:G40"/>
    <mergeCell ref="H39:H40"/>
    <mergeCell ref="F39:F40"/>
    <mergeCell ref="I39:I40"/>
    <mergeCell ref="J39:J40"/>
    <mergeCell ref="K35:K36"/>
    <mergeCell ref="L35:L36"/>
    <mergeCell ref="M35:M36"/>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E23:E24"/>
    <mergeCell ref="G23:G24"/>
    <mergeCell ref="H23:H24"/>
    <mergeCell ref="F23:F24"/>
    <mergeCell ref="I23:I24"/>
    <mergeCell ref="J23:J24"/>
    <mergeCell ref="K19:K20"/>
    <mergeCell ref="L19:L20"/>
    <mergeCell ref="M19:M20"/>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I13:I14"/>
    <mergeCell ref="J13:J14"/>
    <mergeCell ref="K13:K14"/>
    <mergeCell ref="I15:I16"/>
    <mergeCell ref="J15:J16"/>
    <mergeCell ref="K15:K16"/>
    <mergeCell ref="L15:L16"/>
    <mergeCell ref="L11:L12"/>
    <mergeCell ref="M13:M14"/>
    <mergeCell ref="M15:M16"/>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J9:J10"/>
    <mergeCell ref="K9:K10"/>
    <mergeCell ref="L9:L10"/>
    <mergeCell ref="M9:M10"/>
    <mergeCell ref="N11:N12"/>
    <mergeCell ref="N9:N10"/>
    <mergeCell ref="J11:J12"/>
    <mergeCell ref="K11:K12"/>
    <mergeCell ref="J7:J8"/>
    <mergeCell ref="G5:G8"/>
    <mergeCell ref="H5:K6"/>
    <mergeCell ref="L5:M8"/>
    <mergeCell ref="H7:H8"/>
    <mergeCell ref="B5:B6"/>
    <mergeCell ref="C5:C8"/>
    <mergeCell ref="B7:B8"/>
    <mergeCell ref="D5:D8"/>
    <mergeCell ref="E5:F6"/>
    <mergeCell ref="E7:F8"/>
    <mergeCell ref="K7:K8"/>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zoomScaleNormal="100" zoomScaleSheetLayoutView="100" workbookViewId="0">
      <selection activeCell="H9" sqref="H9"/>
    </sheetView>
  </sheetViews>
  <sheetFormatPr defaultColWidth="8.875" defaultRowHeight="13.5"/>
  <cols>
    <col min="1" max="1" width="10.625" style="350" bestFit="1" customWidth="1"/>
    <col min="2" max="2" width="3" style="375" customWidth="1"/>
    <col min="3" max="3" width="14.5" style="375" customWidth="1"/>
    <col min="4" max="6" width="13.125" style="375" customWidth="1"/>
    <col min="7" max="7" width="28.625" style="375" customWidth="1"/>
    <col min="8" max="8" width="11.625" style="375" customWidth="1"/>
    <col min="9" max="16384" width="8.875" style="375"/>
  </cols>
  <sheetData>
    <row r="1" spans="1:8" ht="13.5" customHeight="1">
      <c r="A1" s="1588" t="s">
        <v>1133</v>
      </c>
      <c r="B1" s="457"/>
      <c r="C1" s="1010"/>
      <c r="D1" s="1010"/>
      <c r="E1" s="1010"/>
      <c r="F1" s="1010"/>
      <c r="G1" s="1010"/>
      <c r="H1" s="458"/>
    </row>
    <row r="2" spans="1:8">
      <c r="A2" s="1588"/>
      <c r="B2" s="457"/>
      <c r="C2" s="1011"/>
      <c r="D2" s="1010"/>
      <c r="E2" s="1010"/>
      <c r="F2" s="1010"/>
      <c r="G2" s="1010"/>
      <c r="H2" s="1010"/>
    </row>
    <row r="3" spans="1:8" ht="17.25">
      <c r="A3" s="1588"/>
      <c r="B3" s="457"/>
      <c r="C3" s="2170" t="s">
        <v>1302</v>
      </c>
      <c r="D3" s="2170"/>
      <c r="E3" s="2170"/>
      <c r="F3" s="2170"/>
      <c r="G3" s="2170"/>
      <c r="H3" s="2170"/>
    </row>
    <row r="4" spans="1:8" ht="18" customHeight="1">
      <c r="A4" s="368"/>
      <c r="B4" s="457"/>
      <c r="C4" s="1011"/>
      <c r="D4" s="1010"/>
      <c r="E4" s="1010"/>
      <c r="F4" s="1010"/>
      <c r="G4" s="1010"/>
      <c r="H4" s="1010"/>
    </row>
    <row r="5" spans="1:8" ht="17.45" customHeight="1">
      <c r="A5" s="368"/>
      <c r="B5" s="457"/>
      <c r="C5" s="2154" t="s">
        <v>1488</v>
      </c>
      <c r="D5" s="2155"/>
      <c r="E5" s="2155"/>
      <c r="F5" s="2155"/>
      <c r="G5" s="2155"/>
      <c r="H5" s="2156"/>
    </row>
    <row r="6" spans="1:8" ht="17.45" customHeight="1">
      <c r="A6" s="368"/>
      <c r="B6" s="457"/>
      <c r="C6" s="459"/>
      <c r="D6" s="460"/>
      <c r="E6" s="460"/>
      <c r="F6" s="460"/>
      <c r="G6" s="460"/>
      <c r="H6" s="461"/>
    </row>
    <row r="7" spans="1:8" ht="22.15" customHeight="1">
      <c r="A7" s="368"/>
      <c r="B7" s="457"/>
      <c r="C7" s="2172" t="str">
        <f>"福 岡 県 "&amp;入力シート!C3&amp; "長 殿"</f>
        <v>福 岡 県 長 殿</v>
      </c>
      <c r="D7" s="2173"/>
      <c r="E7" s="2173"/>
      <c r="F7" s="396"/>
      <c r="G7" s="396"/>
      <c r="H7" s="462"/>
    </row>
    <row r="8" spans="1:8" ht="27.75" customHeight="1">
      <c r="A8" s="368"/>
      <c r="B8" s="457"/>
      <c r="C8" s="463"/>
      <c r="D8" s="3"/>
      <c r="E8" s="3"/>
      <c r="F8" s="3" t="s">
        <v>495</v>
      </c>
      <c r="G8" s="464">
        <f>入力シート!D23</f>
        <v>0</v>
      </c>
      <c r="H8" s="465"/>
    </row>
    <row r="9" spans="1:8" ht="27.75" customHeight="1">
      <c r="A9" s="368"/>
      <c r="B9" s="457"/>
      <c r="C9" s="466"/>
      <c r="D9" s="467"/>
      <c r="E9" s="467"/>
      <c r="F9" s="467"/>
      <c r="G9" s="468" t="str">
        <f>"　"&amp;入力シート!D24</f>
        <v>　</v>
      </c>
      <c r="H9" s="469"/>
    </row>
    <row r="10" spans="1:8" ht="13.9" customHeight="1">
      <c r="A10" s="368"/>
      <c r="B10" s="457"/>
      <c r="C10" s="1012"/>
      <c r="D10" s="1013"/>
      <c r="E10" s="1013"/>
      <c r="F10" s="1013"/>
      <c r="G10" s="1013"/>
      <c r="H10" s="1014"/>
    </row>
    <row r="11" spans="1:8" ht="29.45" customHeight="1">
      <c r="A11" s="368"/>
      <c r="B11" s="457"/>
      <c r="C11" s="470" t="s">
        <v>166</v>
      </c>
      <c r="D11" s="2165" t="str">
        <f>入力シート!$D$4&amp;入力シート!$E$4&amp;入力シート!$G$4&amp;入力シート!$I$4&amp;入力シート!$K$4&amp;入力シート!$O$4</f>
        <v>令和年度起工第号</v>
      </c>
      <c r="E11" s="2166"/>
      <c r="F11" s="2166"/>
      <c r="G11" s="2166"/>
      <c r="H11" s="2167"/>
    </row>
    <row r="12" spans="1:8" ht="28.9" customHeight="1">
      <c r="A12" s="368"/>
      <c r="B12" s="457"/>
      <c r="C12" s="470" t="s">
        <v>566</v>
      </c>
      <c r="D12" s="2165" t="str">
        <f>入力シート!$D$5&amp;"　"&amp;入力シート!$D$8&amp;"　"&amp;入力シート!D7</f>
        <v>　　</v>
      </c>
      <c r="E12" s="2166"/>
      <c r="F12" s="2166"/>
      <c r="G12" s="2166"/>
      <c r="H12" s="2167"/>
    </row>
    <row r="13" spans="1:8" ht="28.9" customHeight="1">
      <c r="A13" s="368"/>
      <c r="B13" s="457"/>
      <c r="C13" s="470" t="s">
        <v>567</v>
      </c>
      <c r="D13" s="2165">
        <f>入力シート!D6</f>
        <v>0</v>
      </c>
      <c r="E13" s="2166"/>
      <c r="F13" s="2166"/>
      <c r="G13" s="2166"/>
      <c r="H13" s="2167"/>
    </row>
    <row r="14" spans="1:8" ht="52.15" customHeight="1">
      <c r="B14" s="457"/>
      <c r="C14" s="2157" t="s">
        <v>568</v>
      </c>
      <c r="D14" s="2158"/>
      <c r="E14" s="2158"/>
      <c r="F14" s="2158"/>
      <c r="G14" s="2158"/>
      <c r="H14" s="2159"/>
    </row>
    <row r="15" spans="1:8" ht="37.15" customHeight="1">
      <c r="B15" s="457"/>
      <c r="C15" s="2160" t="s">
        <v>167</v>
      </c>
      <c r="D15" s="2161"/>
      <c r="E15" s="2160" t="s">
        <v>168</v>
      </c>
      <c r="F15" s="2171"/>
      <c r="G15" s="2171"/>
      <c r="H15" s="2161"/>
    </row>
    <row r="16" spans="1:8" ht="37.15" customHeight="1">
      <c r="B16" s="457"/>
      <c r="C16" s="2168"/>
      <c r="D16" s="2169"/>
      <c r="E16" s="2162"/>
      <c r="F16" s="2163"/>
      <c r="G16" s="2163"/>
      <c r="H16" s="2164"/>
    </row>
    <row r="17" spans="1:8" ht="37.15" customHeight="1">
      <c r="B17" s="457"/>
      <c r="C17" s="2168"/>
      <c r="D17" s="2169"/>
      <c r="E17" s="2162"/>
      <c r="F17" s="2163"/>
      <c r="G17" s="2163"/>
      <c r="H17" s="2164"/>
    </row>
    <row r="18" spans="1:8" ht="37.15" customHeight="1">
      <c r="B18" s="457"/>
      <c r="C18" s="2168"/>
      <c r="D18" s="2169"/>
      <c r="E18" s="2162"/>
      <c r="F18" s="2163"/>
      <c r="G18" s="2163"/>
      <c r="H18" s="2164"/>
    </row>
    <row r="19" spans="1:8" ht="37.15" customHeight="1">
      <c r="B19" s="457"/>
      <c r="C19" s="2168"/>
      <c r="D19" s="2169"/>
      <c r="E19" s="2162"/>
      <c r="F19" s="2163"/>
      <c r="G19" s="2163"/>
      <c r="H19" s="2164"/>
    </row>
    <row r="20" spans="1:8" ht="37.15" customHeight="1">
      <c r="B20" s="457"/>
      <c r="C20" s="2168"/>
      <c r="D20" s="2169"/>
      <c r="E20" s="2162"/>
      <c r="F20" s="2163"/>
      <c r="G20" s="2163"/>
      <c r="H20" s="2164"/>
    </row>
    <row r="21" spans="1:8" ht="37.15" customHeight="1">
      <c r="B21" s="457"/>
      <c r="C21" s="2168"/>
      <c r="D21" s="2169"/>
      <c r="E21" s="2162"/>
      <c r="F21" s="2163"/>
      <c r="G21" s="2163"/>
      <c r="H21" s="2164"/>
    </row>
    <row r="22" spans="1:8" ht="37.15" customHeight="1">
      <c r="B22" s="457"/>
      <c r="C22" s="2168"/>
      <c r="D22" s="2169"/>
      <c r="E22" s="2162"/>
      <c r="F22" s="2163"/>
      <c r="G22" s="2163"/>
      <c r="H22" s="2164"/>
    </row>
    <row r="23" spans="1:8">
      <c r="B23" s="457"/>
      <c r="C23" s="1015"/>
      <c r="D23" s="1015"/>
      <c r="E23" s="1015"/>
      <c r="F23" s="1015"/>
      <c r="G23" s="1015"/>
      <c r="H23" s="1015"/>
    </row>
    <row r="24" spans="1:8">
      <c r="B24" s="457"/>
      <c r="C24" s="2174" t="s">
        <v>569</v>
      </c>
      <c r="D24" s="2174"/>
      <c r="E24" s="2174"/>
      <c r="F24" s="2174"/>
      <c r="G24" s="2174"/>
      <c r="H24" s="2174"/>
    </row>
    <row r="25" spans="1:8" ht="16.899999999999999" customHeight="1">
      <c r="B25" s="457"/>
      <c r="C25" s="2174" t="s">
        <v>570</v>
      </c>
      <c r="D25" s="2174"/>
      <c r="E25" s="2174"/>
      <c r="F25" s="2174"/>
      <c r="G25" s="2174"/>
      <c r="H25" s="2174"/>
    </row>
    <row r="26" spans="1:8" ht="16.899999999999999" customHeight="1">
      <c r="B26" s="457"/>
      <c r="C26" s="2174" t="s">
        <v>571</v>
      </c>
      <c r="D26" s="2174"/>
      <c r="E26" s="2174"/>
      <c r="F26" s="2174"/>
      <c r="G26" s="2174"/>
      <c r="H26" s="2174"/>
    </row>
    <row r="27" spans="1:8" ht="16.899999999999999" customHeight="1">
      <c r="B27" s="457"/>
      <c r="C27" s="2174" t="s">
        <v>572</v>
      </c>
      <c r="D27" s="2174"/>
      <c r="E27" s="2174"/>
      <c r="F27" s="2174"/>
      <c r="G27" s="2174"/>
      <c r="H27" s="2174"/>
    </row>
    <row r="28" spans="1:8">
      <c r="A28" s="370"/>
      <c r="B28" s="457"/>
      <c r="C28" s="2174" t="s">
        <v>573</v>
      </c>
      <c r="D28" s="2174"/>
      <c r="E28" s="2174"/>
      <c r="F28" s="2174"/>
      <c r="G28" s="2174"/>
      <c r="H28" s="2174"/>
    </row>
    <row r="29" spans="1:8">
      <c r="B29" s="457"/>
      <c r="C29" s="471" t="s">
        <v>574</v>
      </c>
      <c r="D29" s="471"/>
      <c r="E29" s="471"/>
      <c r="F29" s="471"/>
      <c r="G29" s="471"/>
      <c r="H29" s="471"/>
    </row>
  </sheetData>
  <mergeCells count="29">
    <mergeCell ref="C22:D22"/>
    <mergeCell ref="C16:D16"/>
    <mergeCell ref="C20:D20"/>
    <mergeCell ref="C21:D21"/>
    <mergeCell ref="C28:H28"/>
    <mergeCell ref="C26:H26"/>
    <mergeCell ref="C27:H27"/>
    <mergeCell ref="C19:D19"/>
    <mergeCell ref="C24:H24"/>
    <mergeCell ref="E19:H19"/>
    <mergeCell ref="E20:H20"/>
    <mergeCell ref="C25:H25"/>
    <mergeCell ref="E22:H22"/>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zoomScale="80" zoomScaleNormal="80" zoomScaleSheetLayoutView="80" zoomScalePageLayoutView="70" workbookViewId="0">
      <selection sqref="A1:A3"/>
    </sheetView>
  </sheetViews>
  <sheetFormatPr defaultColWidth="2.25" defaultRowHeight="13.5" customHeight="1"/>
  <cols>
    <col min="1" max="1" width="10.625" style="350" customWidth="1"/>
    <col min="2" max="2" width="1" style="1061" customWidth="1"/>
    <col min="3" max="7" width="2.25" style="1061" customWidth="1"/>
    <col min="8" max="8" width="1" style="1061" customWidth="1"/>
    <col min="9" max="21" width="2.25" style="1061" customWidth="1"/>
    <col min="22" max="22" width="1.25" style="1061" customWidth="1"/>
    <col min="23" max="23" width="1" style="1061" customWidth="1"/>
    <col min="24" max="28" width="2.25" style="1061" customWidth="1"/>
    <col min="29" max="29" width="1" style="1061" customWidth="1"/>
    <col min="30" max="42" width="2.25" style="1061" customWidth="1"/>
    <col min="43" max="43" width="21.375" style="1062" customWidth="1"/>
    <col min="44" max="44" width="1.625" style="1061" customWidth="1"/>
    <col min="45" max="49" width="2.25" style="1061" customWidth="1"/>
    <col min="50" max="50" width="1" style="1061" customWidth="1"/>
    <col min="51" max="63" width="2.25" style="1061" customWidth="1"/>
    <col min="64" max="64" width="1.25" style="1061" customWidth="1"/>
    <col min="65" max="65" width="1" style="1061" customWidth="1"/>
    <col min="66" max="70" width="2.25" style="1061" customWidth="1"/>
    <col min="71" max="71" width="1" style="1061" customWidth="1"/>
    <col min="72" max="84" width="2.25" style="1061"/>
    <col min="85" max="89" width="2.25" style="1118"/>
    <col min="90" max="90" width="15.625" style="1118" customWidth="1"/>
    <col min="91" max="99" width="2.25" style="1118"/>
    <col min="100" max="100" width="7" style="1118" customWidth="1"/>
    <col min="101" max="128" width="2.25" style="1118"/>
    <col min="129" max="16384" width="2.25" style="1061"/>
  </cols>
  <sheetData>
    <row r="1" spans="1:90" ht="13.5" customHeight="1">
      <c r="A1" s="1588" t="s">
        <v>1134</v>
      </c>
      <c r="B1" s="1070"/>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110"/>
      <c r="AH1" s="1110"/>
      <c r="AI1" s="1109" t="s">
        <v>475</v>
      </c>
      <c r="AJ1" s="1110"/>
      <c r="AK1" s="1110"/>
      <c r="AL1" s="1109" t="s">
        <v>503</v>
      </c>
      <c r="AM1" s="1110"/>
      <c r="AN1" s="1110"/>
      <c r="AO1" s="1109" t="s">
        <v>881</v>
      </c>
      <c r="AP1" s="1109"/>
      <c r="AQ1" s="1065"/>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c r="BV1" s="1070"/>
      <c r="BW1" s="1070"/>
      <c r="BX1" s="1070"/>
      <c r="BY1" s="1070"/>
      <c r="BZ1" s="1070"/>
      <c r="CA1" s="1070"/>
      <c r="CB1" s="1070"/>
      <c r="CC1" s="1070"/>
      <c r="CD1" s="1070"/>
      <c r="CE1" s="1124"/>
      <c r="CF1" s="1070"/>
    </row>
    <row r="2" spans="1:90" ht="13.5" customHeight="1">
      <c r="A2" s="1588"/>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c r="AD2" s="1164"/>
      <c r="AE2" s="1164"/>
      <c r="AF2" s="1164"/>
      <c r="AG2" s="1164"/>
      <c r="AH2" s="1164"/>
      <c r="AI2" s="1164"/>
      <c r="AJ2" s="1164"/>
      <c r="AK2" s="1164"/>
      <c r="AL2" s="1164"/>
      <c r="AM2" s="1164"/>
      <c r="AN2" s="1164"/>
      <c r="AO2" s="1164"/>
      <c r="AP2" s="1164"/>
      <c r="AQ2" s="1065"/>
      <c r="AR2" s="1070"/>
      <c r="AS2" s="1070"/>
      <c r="AT2" s="1070"/>
      <c r="AU2" s="1070"/>
      <c r="AV2" s="1070"/>
      <c r="AW2" s="1070"/>
      <c r="AX2" s="1070"/>
      <c r="AY2" s="1070"/>
      <c r="AZ2" s="1070"/>
      <c r="BA2" s="1070"/>
      <c r="BB2" s="1070"/>
      <c r="BC2" s="1070"/>
      <c r="BD2" s="1070"/>
      <c r="BE2" s="1070"/>
      <c r="BF2" s="1070"/>
      <c r="BG2" s="1070"/>
      <c r="BH2" s="1070"/>
      <c r="BI2" s="1070"/>
      <c r="BJ2" s="1070"/>
      <c r="BK2" s="1070"/>
      <c r="BL2" s="1070"/>
      <c r="BM2" s="1070"/>
      <c r="BN2" s="1070"/>
      <c r="BO2" s="1070"/>
      <c r="BP2" s="1070"/>
      <c r="BQ2" s="1070"/>
      <c r="BR2" s="1070"/>
      <c r="BS2" s="1070"/>
      <c r="BT2" s="1070"/>
      <c r="BU2" s="1070"/>
      <c r="BV2" s="1070"/>
      <c r="BW2" s="1070"/>
      <c r="BX2" s="1070"/>
      <c r="BY2" s="1070"/>
      <c r="BZ2" s="1070"/>
      <c r="CA2" s="1070"/>
      <c r="CB2" s="1070"/>
      <c r="CC2" s="1070"/>
      <c r="CD2" s="1070"/>
      <c r="CE2" s="1070"/>
      <c r="CF2" s="1070"/>
    </row>
    <row r="3" spans="1:90" ht="13.5" customHeight="1">
      <c r="A3" s="1588"/>
      <c r="B3" s="2304" t="s">
        <v>1351</v>
      </c>
      <c r="C3" s="2305"/>
      <c r="D3" s="2305"/>
      <c r="E3" s="2305"/>
      <c r="F3" s="2305"/>
      <c r="G3" s="2305"/>
      <c r="H3" s="2305"/>
      <c r="I3" s="2305"/>
      <c r="J3" s="2305"/>
      <c r="K3" s="2305"/>
      <c r="L3" s="2305"/>
      <c r="M3" s="2305"/>
      <c r="N3" s="2305"/>
      <c r="O3" s="2305"/>
      <c r="P3" s="2305"/>
      <c r="Q3" s="2305"/>
      <c r="R3" s="2305"/>
      <c r="S3" s="2305"/>
      <c r="T3" s="2305"/>
      <c r="U3" s="2305"/>
      <c r="V3" s="2305"/>
      <c r="W3" s="2305"/>
      <c r="X3" s="2305"/>
      <c r="Y3" s="2305"/>
      <c r="Z3" s="2305"/>
      <c r="AA3" s="2305"/>
      <c r="AB3" s="2305"/>
      <c r="AC3" s="2305"/>
      <c r="AD3" s="2305"/>
      <c r="AE3" s="2305"/>
      <c r="AF3" s="2305"/>
      <c r="AG3" s="2305"/>
      <c r="AH3" s="2305"/>
      <c r="AI3" s="2305"/>
      <c r="AJ3" s="2305"/>
      <c r="AK3" s="2305"/>
      <c r="AL3" s="2305"/>
      <c r="AM3" s="2305"/>
      <c r="AN3" s="2305"/>
      <c r="AO3" s="2305"/>
      <c r="AP3" s="2305"/>
      <c r="AQ3" s="1117"/>
      <c r="AR3" s="2352" t="s">
        <v>882</v>
      </c>
      <c r="AS3" s="2352"/>
      <c r="AT3" s="2352"/>
      <c r="AU3" s="2352"/>
      <c r="AV3" s="2352"/>
      <c r="AW3" s="2352"/>
      <c r="AX3" s="2352"/>
      <c r="AY3" s="2352"/>
      <c r="AZ3" s="2352"/>
      <c r="BA3" s="2352"/>
      <c r="BB3" s="2352"/>
      <c r="BC3" s="2352"/>
      <c r="BD3" s="2352"/>
      <c r="BE3" s="2352"/>
      <c r="BF3" s="2352"/>
      <c r="BG3" s="2352"/>
      <c r="BH3" s="2352"/>
      <c r="BI3" s="2352"/>
      <c r="BJ3" s="2352"/>
      <c r="BK3" s="2352"/>
      <c r="BL3" s="2352"/>
      <c r="BM3" s="2352"/>
      <c r="BN3" s="2352"/>
      <c r="BO3" s="2352"/>
      <c r="BP3" s="2352"/>
      <c r="BQ3" s="2352"/>
      <c r="BR3" s="2352"/>
      <c r="BS3" s="2352"/>
      <c r="BT3" s="2352"/>
      <c r="BU3" s="2352"/>
      <c r="BV3" s="2352"/>
      <c r="BW3" s="2352"/>
      <c r="BX3" s="2352"/>
      <c r="BY3" s="2352"/>
      <c r="BZ3" s="2352"/>
      <c r="CA3" s="2352"/>
      <c r="CB3" s="2352"/>
      <c r="CC3" s="2352"/>
      <c r="CD3" s="2352"/>
      <c r="CE3" s="2352"/>
      <c r="CF3" s="2352"/>
    </row>
    <row r="4" spans="1:90" ht="13.5" customHeight="1">
      <c r="B4" s="2305"/>
      <c r="C4" s="2305"/>
      <c r="D4" s="2305"/>
      <c r="E4" s="2305"/>
      <c r="F4" s="2305"/>
      <c r="G4" s="2305"/>
      <c r="H4" s="2305"/>
      <c r="I4" s="2305"/>
      <c r="J4" s="2305"/>
      <c r="K4" s="2305"/>
      <c r="L4" s="2305"/>
      <c r="M4" s="2305"/>
      <c r="N4" s="2305"/>
      <c r="O4" s="2305"/>
      <c r="P4" s="2305"/>
      <c r="Q4" s="2305"/>
      <c r="R4" s="2305"/>
      <c r="S4" s="2305"/>
      <c r="T4" s="2305"/>
      <c r="U4" s="2305"/>
      <c r="V4" s="2305"/>
      <c r="W4" s="2305"/>
      <c r="X4" s="2305"/>
      <c r="Y4" s="2305"/>
      <c r="Z4" s="2305"/>
      <c r="AA4" s="2305"/>
      <c r="AB4" s="2305"/>
      <c r="AC4" s="2305"/>
      <c r="AD4" s="2305"/>
      <c r="AE4" s="2305"/>
      <c r="AF4" s="2305"/>
      <c r="AG4" s="2305"/>
      <c r="AH4" s="2305"/>
      <c r="AI4" s="2305"/>
      <c r="AJ4" s="2305"/>
      <c r="AK4" s="2305"/>
      <c r="AL4" s="2305"/>
      <c r="AM4" s="2305"/>
      <c r="AN4" s="2305"/>
      <c r="AO4" s="2305"/>
      <c r="AP4" s="2305"/>
      <c r="AQ4" s="1117"/>
      <c r="AR4" s="2352"/>
      <c r="AS4" s="2352"/>
      <c r="AT4" s="2352"/>
      <c r="AU4" s="2352"/>
      <c r="AV4" s="2352"/>
      <c r="AW4" s="2352"/>
      <c r="AX4" s="2352"/>
      <c r="AY4" s="2352"/>
      <c r="AZ4" s="2352"/>
      <c r="BA4" s="2352"/>
      <c r="BB4" s="2352"/>
      <c r="BC4" s="2352"/>
      <c r="BD4" s="2352"/>
      <c r="BE4" s="2352"/>
      <c r="BF4" s="2352"/>
      <c r="BG4" s="2352"/>
      <c r="BH4" s="2352"/>
      <c r="BI4" s="2352"/>
      <c r="BJ4" s="2352"/>
      <c r="BK4" s="2352"/>
      <c r="BL4" s="2352"/>
      <c r="BM4" s="2352"/>
      <c r="BN4" s="2352"/>
      <c r="BO4" s="2352"/>
      <c r="BP4" s="2352"/>
      <c r="BQ4" s="2352"/>
      <c r="BR4" s="2352"/>
      <c r="BS4" s="2352"/>
      <c r="BT4" s="2352"/>
      <c r="BU4" s="2352"/>
      <c r="BV4" s="2352"/>
      <c r="BW4" s="2352"/>
      <c r="BX4" s="2352"/>
      <c r="BY4" s="2352"/>
      <c r="BZ4" s="2352"/>
      <c r="CA4" s="2352"/>
      <c r="CB4" s="2352"/>
      <c r="CC4" s="2352"/>
      <c r="CD4" s="2352"/>
      <c r="CE4" s="2352"/>
      <c r="CF4" s="2352"/>
    </row>
    <row r="5" spans="1:90" ht="13.5" customHeight="1">
      <c r="B5" s="1164"/>
      <c r="C5" s="1164"/>
      <c r="D5" s="1164"/>
      <c r="E5" s="1164"/>
      <c r="F5" s="1164"/>
      <c r="G5" s="1164"/>
      <c r="H5" s="1164"/>
      <c r="I5" s="1164"/>
      <c r="J5" s="1164"/>
      <c r="K5" s="1164"/>
      <c r="L5" s="1164"/>
      <c r="M5" s="1164"/>
      <c r="N5" s="1164"/>
      <c r="O5" s="1164"/>
      <c r="P5" s="1164"/>
      <c r="Q5" s="1164"/>
      <c r="R5" s="1164"/>
      <c r="S5" s="1164"/>
      <c r="T5" s="1164"/>
      <c r="U5" s="1164"/>
      <c r="V5" s="1164"/>
      <c r="W5" s="1164"/>
      <c r="X5" s="1164"/>
      <c r="Y5" s="1164"/>
      <c r="Z5" s="1164"/>
      <c r="AA5" s="1164"/>
      <c r="AB5" s="1164"/>
      <c r="AC5" s="1164"/>
      <c r="AD5" s="1164"/>
      <c r="AE5" s="1164"/>
      <c r="AF5" s="1164"/>
      <c r="AG5" s="1164"/>
      <c r="AH5" s="1164"/>
      <c r="AI5" s="1164"/>
      <c r="AJ5" s="1164"/>
      <c r="AK5" s="1164"/>
      <c r="AL5" s="1164"/>
      <c r="AM5" s="1164"/>
      <c r="AN5" s="1164"/>
      <c r="AO5" s="1164"/>
      <c r="AP5" s="1164"/>
      <c r="AQ5" s="1065"/>
      <c r="AR5" s="1087"/>
      <c r="AS5" s="2353" t="s">
        <v>99</v>
      </c>
      <c r="AT5" s="2353"/>
      <c r="AU5" s="2353"/>
      <c r="AV5" s="2353"/>
      <c r="AW5" s="2353"/>
      <c r="AX5" s="1086"/>
      <c r="AY5" s="2291"/>
      <c r="AZ5" s="2292"/>
      <c r="BA5" s="2292"/>
      <c r="BB5" s="2292"/>
      <c r="BC5" s="2292"/>
      <c r="BD5" s="2292"/>
      <c r="BE5" s="2292"/>
      <c r="BF5" s="2292"/>
      <c r="BG5" s="2292"/>
      <c r="BH5" s="2292"/>
      <c r="BI5" s="2292"/>
      <c r="BJ5" s="2292"/>
      <c r="BK5" s="2292"/>
      <c r="BL5" s="2293"/>
      <c r="BM5" s="1165"/>
      <c r="BN5" s="2229" t="s">
        <v>107</v>
      </c>
      <c r="BO5" s="2229"/>
      <c r="BP5" s="2229"/>
      <c r="BQ5" s="2229"/>
      <c r="BR5" s="2229"/>
      <c r="BS5" s="1166"/>
      <c r="BT5" s="2291"/>
      <c r="BU5" s="2292"/>
      <c r="BV5" s="2292"/>
      <c r="BW5" s="2292"/>
      <c r="BX5" s="2292"/>
      <c r="BY5" s="2292"/>
      <c r="BZ5" s="2292"/>
      <c r="CA5" s="2292"/>
      <c r="CB5" s="2292"/>
      <c r="CC5" s="2292"/>
      <c r="CD5" s="2292"/>
      <c r="CE5" s="2292"/>
      <c r="CF5" s="2293"/>
    </row>
    <row r="6" spans="1:90" ht="13.5" customHeight="1">
      <c r="B6" s="1164"/>
      <c r="C6" s="2307" t="s">
        <v>883</v>
      </c>
      <c r="D6" s="2307"/>
      <c r="E6" s="2307"/>
      <c r="F6" s="2307"/>
      <c r="G6" s="2307"/>
      <c r="H6" s="2307"/>
      <c r="I6" s="2308">
        <f>入力シート!D23</f>
        <v>0</v>
      </c>
      <c r="J6" s="2308"/>
      <c r="K6" s="2308"/>
      <c r="L6" s="2308"/>
      <c r="M6" s="2308"/>
      <c r="N6" s="2308"/>
      <c r="O6" s="2308"/>
      <c r="P6" s="2308"/>
      <c r="Q6" s="2308"/>
      <c r="R6" s="2308"/>
      <c r="S6" s="2308"/>
      <c r="T6" s="2308"/>
      <c r="U6" s="2308"/>
      <c r="V6" s="2308"/>
      <c r="W6" s="2308"/>
      <c r="X6" s="2308"/>
      <c r="Y6" s="2308"/>
      <c r="Z6" s="2308"/>
      <c r="AA6" s="2308"/>
      <c r="AB6" s="2308"/>
      <c r="AC6" s="2308"/>
      <c r="AD6" s="2308"/>
      <c r="AE6" s="2308"/>
      <c r="AF6" s="2308"/>
      <c r="AG6" s="2308"/>
      <c r="AH6" s="2308"/>
      <c r="AI6" s="2308"/>
      <c r="AJ6" s="2308"/>
      <c r="AK6" s="2308"/>
      <c r="AL6" s="2308"/>
      <c r="AM6" s="1164"/>
      <c r="AN6" s="1164"/>
      <c r="AO6" s="1164"/>
      <c r="AP6" s="1164"/>
      <c r="AQ6" s="1065"/>
      <c r="AR6" s="1079"/>
      <c r="AS6" s="2354"/>
      <c r="AT6" s="2354"/>
      <c r="AU6" s="2354"/>
      <c r="AV6" s="2354"/>
      <c r="AW6" s="2354"/>
      <c r="AX6" s="1078"/>
      <c r="AY6" s="2294"/>
      <c r="AZ6" s="2295"/>
      <c r="BA6" s="2295"/>
      <c r="BB6" s="2295"/>
      <c r="BC6" s="2295"/>
      <c r="BD6" s="2295"/>
      <c r="BE6" s="2295"/>
      <c r="BF6" s="2295"/>
      <c r="BG6" s="2295"/>
      <c r="BH6" s="2295"/>
      <c r="BI6" s="2295"/>
      <c r="BJ6" s="2295"/>
      <c r="BK6" s="2295"/>
      <c r="BL6" s="2296"/>
      <c r="BM6" s="1167"/>
      <c r="BN6" s="2307"/>
      <c r="BO6" s="2307"/>
      <c r="BP6" s="2307"/>
      <c r="BQ6" s="2307"/>
      <c r="BR6" s="2307"/>
      <c r="BS6" s="1168"/>
      <c r="BT6" s="2294"/>
      <c r="BU6" s="2295"/>
      <c r="BV6" s="2295"/>
      <c r="BW6" s="2295"/>
      <c r="BX6" s="2295"/>
      <c r="BY6" s="2295"/>
      <c r="BZ6" s="2295"/>
      <c r="CA6" s="2295"/>
      <c r="CB6" s="2295"/>
      <c r="CC6" s="2295"/>
      <c r="CD6" s="2295"/>
      <c r="CE6" s="2295"/>
      <c r="CF6" s="2296"/>
    </row>
    <row r="7" spans="1:90" ht="13.5" customHeight="1">
      <c r="B7" s="1164"/>
      <c r="C7" s="1164"/>
      <c r="D7" s="1164"/>
      <c r="E7" s="1164"/>
      <c r="F7" s="1164"/>
      <c r="G7" s="1164"/>
      <c r="H7" s="1164"/>
      <c r="I7" s="1164"/>
      <c r="J7" s="1164"/>
      <c r="K7" s="1164"/>
      <c r="L7" s="1164"/>
      <c r="M7" s="1164"/>
      <c r="N7" s="1164"/>
      <c r="O7" s="1164"/>
      <c r="P7" s="1164"/>
      <c r="Q7" s="1164"/>
      <c r="R7" s="1164"/>
      <c r="S7" s="1164"/>
      <c r="T7" s="1164"/>
      <c r="U7" s="1164"/>
      <c r="V7" s="1164"/>
      <c r="W7" s="1164"/>
      <c r="X7" s="1164"/>
      <c r="Y7" s="1164"/>
      <c r="Z7" s="1164"/>
      <c r="AA7" s="1164"/>
      <c r="AB7" s="1164"/>
      <c r="AC7" s="1164"/>
      <c r="AD7" s="1164"/>
      <c r="AE7" s="1164"/>
      <c r="AF7" s="1164"/>
      <c r="AG7" s="1164"/>
      <c r="AH7" s="1164"/>
      <c r="AI7" s="1164"/>
      <c r="AJ7" s="1164"/>
      <c r="AK7" s="1164"/>
      <c r="AL7" s="1164"/>
      <c r="AM7" s="1164"/>
      <c r="AN7" s="1164"/>
      <c r="AO7" s="1164"/>
      <c r="AP7" s="1164"/>
      <c r="AQ7" s="1065"/>
      <c r="AR7" s="1077"/>
      <c r="AS7" s="2355"/>
      <c r="AT7" s="2355"/>
      <c r="AU7" s="2355"/>
      <c r="AV7" s="2355"/>
      <c r="AW7" s="2355"/>
      <c r="AX7" s="1076"/>
      <c r="AY7" s="2317"/>
      <c r="AZ7" s="2318"/>
      <c r="BA7" s="2318"/>
      <c r="BB7" s="2318"/>
      <c r="BC7" s="2318"/>
      <c r="BD7" s="2318"/>
      <c r="BE7" s="2318"/>
      <c r="BF7" s="2318"/>
      <c r="BG7" s="2318"/>
      <c r="BH7" s="2318"/>
      <c r="BI7" s="2318"/>
      <c r="BJ7" s="2318"/>
      <c r="BK7" s="2318"/>
      <c r="BL7" s="2319"/>
      <c r="BM7" s="1169"/>
      <c r="BN7" s="2230"/>
      <c r="BO7" s="2230"/>
      <c r="BP7" s="2230"/>
      <c r="BQ7" s="2230"/>
      <c r="BR7" s="2230"/>
      <c r="BS7" s="1170"/>
      <c r="BT7" s="2317"/>
      <c r="BU7" s="2318"/>
      <c r="BV7" s="2318"/>
      <c r="BW7" s="2318"/>
      <c r="BX7" s="2318"/>
      <c r="BY7" s="2318"/>
      <c r="BZ7" s="2318"/>
      <c r="CA7" s="2318"/>
      <c r="CB7" s="2318"/>
      <c r="CC7" s="2318"/>
      <c r="CD7" s="2318"/>
      <c r="CE7" s="2318"/>
      <c r="CF7" s="2319"/>
    </row>
    <row r="8" spans="1:90" ht="13.5" customHeight="1">
      <c r="B8" s="1164"/>
      <c r="C8" s="2306" t="s">
        <v>884</v>
      </c>
      <c r="D8" s="2307"/>
      <c r="E8" s="2307"/>
      <c r="F8" s="2307"/>
      <c r="G8" s="2307"/>
      <c r="H8" s="2307"/>
      <c r="I8" s="2192"/>
      <c r="J8" s="2192"/>
      <c r="K8" s="2192"/>
      <c r="L8" s="2192"/>
      <c r="M8" s="2192"/>
      <c r="N8" s="2192"/>
      <c r="O8" s="2192"/>
      <c r="P8" s="2192"/>
      <c r="Q8" s="2192"/>
      <c r="R8" s="2192"/>
      <c r="S8" s="2192"/>
      <c r="T8" s="2192"/>
      <c r="U8" s="2192"/>
      <c r="V8" s="2192"/>
      <c r="W8" s="2192"/>
      <c r="X8" s="2192"/>
      <c r="Y8" s="2192"/>
      <c r="Z8" s="2192"/>
      <c r="AA8" s="2192"/>
      <c r="AB8" s="2192"/>
      <c r="AC8" s="2192"/>
      <c r="AD8" s="2192"/>
      <c r="AE8" s="2192"/>
      <c r="AF8" s="2192"/>
      <c r="AG8" s="2192"/>
      <c r="AH8" s="2192"/>
      <c r="AI8" s="2192"/>
      <c r="AJ8" s="2192"/>
      <c r="AK8" s="2192"/>
      <c r="AL8" s="2192"/>
      <c r="AM8" s="1164"/>
      <c r="AN8" s="1164"/>
      <c r="AO8" s="1164"/>
      <c r="AP8" s="1164"/>
      <c r="AQ8" s="1065"/>
      <c r="AR8" s="1087"/>
      <c r="AS8" s="2356" t="s">
        <v>1473</v>
      </c>
      <c r="AT8" s="2356"/>
      <c r="AU8" s="2356"/>
      <c r="AV8" s="2356"/>
      <c r="AW8" s="2356"/>
      <c r="AX8" s="1086"/>
      <c r="AY8" s="2391"/>
      <c r="AZ8" s="2392"/>
      <c r="BA8" s="2392"/>
      <c r="BB8" s="2392"/>
      <c r="BC8" s="2392"/>
      <c r="BD8" s="2392"/>
      <c r="BE8" s="2392"/>
      <c r="BF8" s="2392"/>
      <c r="BG8" s="2392"/>
      <c r="BH8" s="2392"/>
      <c r="BI8" s="2392"/>
      <c r="BJ8" s="2392"/>
      <c r="BK8" s="2392"/>
      <c r="BL8" s="2392"/>
      <c r="BM8" s="2392"/>
      <c r="BN8" s="2392"/>
      <c r="BO8" s="2392"/>
      <c r="BP8" s="2392"/>
      <c r="BQ8" s="2392"/>
      <c r="BR8" s="2392"/>
      <c r="BS8" s="2392"/>
      <c r="BT8" s="2392"/>
      <c r="BU8" s="2392"/>
      <c r="BV8" s="2392"/>
      <c r="BW8" s="2392"/>
      <c r="BX8" s="2392"/>
      <c r="BY8" s="2392"/>
      <c r="BZ8" s="2392"/>
      <c r="CA8" s="2392"/>
      <c r="CB8" s="2392"/>
      <c r="CC8" s="2392"/>
      <c r="CD8" s="2392"/>
      <c r="CE8" s="2392"/>
      <c r="CF8" s="2393"/>
      <c r="CL8" s="1215">
        <f>入力シート!$D$13</f>
        <v>0</v>
      </c>
    </row>
    <row r="9" spans="1:90" ht="13.5" customHeight="1">
      <c r="B9" s="1164"/>
      <c r="C9" s="1164"/>
      <c r="D9" s="1164"/>
      <c r="E9" s="1164"/>
      <c r="F9" s="1164"/>
      <c r="G9" s="1164"/>
      <c r="H9" s="1164"/>
      <c r="I9" s="1164"/>
      <c r="J9" s="1164"/>
      <c r="K9" s="1164"/>
      <c r="L9" s="1164"/>
      <c r="M9" s="1164"/>
      <c r="N9" s="1164"/>
      <c r="O9" s="1164"/>
      <c r="P9" s="1164"/>
      <c r="Q9" s="1164"/>
      <c r="R9" s="1164"/>
      <c r="S9" s="1164"/>
      <c r="T9" s="1164"/>
      <c r="U9" s="1164"/>
      <c r="V9" s="1164"/>
      <c r="W9" s="1164"/>
      <c r="X9" s="1164"/>
      <c r="Y9" s="1164"/>
      <c r="Z9" s="1164"/>
      <c r="AA9" s="1164"/>
      <c r="AB9" s="1164"/>
      <c r="AC9" s="1164"/>
      <c r="AD9" s="1164"/>
      <c r="AE9" s="1164"/>
      <c r="AF9" s="1164"/>
      <c r="AG9" s="1164"/>
      <c r="AH9" s="1164"/>
      <c r="AI9" s="1164"/>
      <c r="AJ9" s="1164"/>
      <c r="AK9" s="1164"/>
      <c r="AL9" s="1164"/>
      <c r="AM9" s="1164"/>
      <c r="AN9" s="1164"/>
      <c r="AO9" s="1164"/>
      <c r="AP9" s="1164"/>
      <c r="AQ9" s="1065"/>
      <c r="AR9" s="1079"/>
      <c r="AS9" s="2357"/>
      <c r="AT9" s="2357"/>
      <c r="AU9" s="2357"/>
      <c r="AV9" s="2357"/>
      <c r="AW9" s="2357"/>
      <c r="AX9" s="1078"/>
      <c r="AY9" s="2394"/>
      <c r="AZ9" s="2395"/>
      <c r="BA9" s="2395"/>
      <c r="BB9" s="2395"/>
      <c r="BC9" s="2395"/>
      <c r="BD9" s="2395"/>
      <c r="BE9" s="2395"/>
      <c r="BF9" s="2395"/>
      <c r="BG9" s="2395"/>
      <c r="BH9" s="2395"/>
      <c r="BI9" s="2395"/>
      <c r="BJ9" s="2395"/>
      <c r="BK9" s="2395"/>
      <c r="BL9" s="2395"/>
      <c r="BM9" s="2395"/>
      <c r="BN9" s="2395"/>
      <c r="BO9" s="2395"/>
      <c r="BP9" s="2395"/>
      <c r="BQ9" s="2395"/>
      <c r="BR9" s="2395"/>
      <c r="BS9" s="2395"/>
      <c r="BT9" s="2395"/>
      <c r="BU9" s="2395"/>
      <c r="BV9" s="2395"/>
      <c r="BW9" s="2395"/>
      <c r="BX9" s="2395"/>
      <c r="BY9" s="2395"/>
      <c r="BZ9" s="2395"/>
      <c r="CA9" s="2395"/>
      <c r="CB9" s="2395"/>
      <c r="CC9" s="2395"/>
      <c r="CD9" s="2395"/>
      <c r="CE9" s="2395"/>
      <c r="CF9" s="2396"/>
      <c r="CL9" s="1215">
        <f>入力シート!$D$14</f>
        <v>0</v>
      </c>
    </row>
    <row r="10" spans="1:90" ht="13.5" customHeight="1">
      <c r="B10" s="1165"/>
      <c r="C10" s="2309" t="s">
        <v>885</v>
      </c>
      <c r="D10" s="2309"/>
      <c r="E10" s="2309"/>
      <c r="F10" s="2309"/>
      <c r="G10" s="2309"/>
      <c r="H10" s="1166"/>
      <c r="I10" s="2175" t="s">
        <v>886</v>
      </c>
      <c r="J10" s="2176"/>
      <c r="K10" s="2176"/>
      <c r="L10" s="2176"/>
      <c r="M10" s="2176"/>
      <c r="N10" s="2176"/>
      <c r="O10" s="2176"/>
      <c r="P10" s="2176"/>
      <c r="Q10" s="2176"/>
      <c r="R10" s="2177"/>
      <c r="S10" s="2175" t="s">
        <v>887</v>
      </c>
      <c r="T10" s="2176"/>
      <c r="U10" s="2176"/>
      <c r="V10" s="2176"/>
      <c r="W10" s="2176"/>
      <c r="X10" s="2176"/>
      <c r="Y10" s="2176"/>
      <c r="Z10" s="2176"/>
      <c r="AA10" s="2176"/>
      <c r="AB10" s="2176"/>
      <c r="AC10" s="2176"/>
      <c r="AD10" s="2176"/>
      <c r="AE10" s="2176"/>
      <c r="AF10" s="2177"/>
      <c r="AG10" s="2175" t="s">
        <v>888</v>
      </c>
      <c r="AH10" s="2176"/>
      <c r="AI10" s="2176"/>
      <c r="AJ10" s="2176"/>
      <c r="AK10" s="2176"/>
      <c r="AL10" s="2176"/>
      <c r="AM10" s="2176"/>
      <c r="AN10" s="2176"/>
      <c r="AO10" s="2176"/>
      <c r="AP10" s="2177"/>
      <c r="AQ10" s="1083"/>
      <c r="AR10" s="1077"/>
      <c r="AS10" s="2358"/>
      <c r="AT10" s="2358"/>
      <c r="AU10" s="2358"/>
      <c r="AV10" s="2358"/>
      <c r="AW10" s="2358"/>
      <c r="AX10" s="1076"/>
      <c r="AY10" s="2199" t="s">
        <v>1323</v>
      </c>
      <c r="AZ10" s="2200"/>
      <c r="BA10" s="2200"/>
      <c r="BB10" s="2200"/>
      <c r="BC10" s="2200"/>
      <c r="BD10" s="2200"/>
      <c r="BE10" s="2200"/>
      <c r="BF10" s="2200"/>
      <c r="BG10" s="2200"/>
      <c r="BH10" s="2200"/>
      <c r="BI10" s="2200"/>
      <c r="BJ10" s="2200"/>
      <c r="BK10" s="2200"/>
      <c r="BL10" s="2200"/>
      <c r="BM10" s="2200"/>
      <c r="BN10" s="2200"/>
      <c r="BO10" s="2200"/>
      <c r="BP10" s="2200"/>
      <c r="BQ10" s="2200"/>
      <c r="BR10" s="2200"/>
      <c r="BS10" s="2200"/>
      <c r="BT10" s="2200"/>
      <c r="BU10" s="2200"/>
      <c r="BV10" s="2200"/>
      <c r="BW10" s="2200"/>
      <c r="BX10" s="2200"/>
      <c r="BY10" s="2200"/>
      <c r="BZ10" s="2200"/>
      <c r="CA10" s="2200"/>
      <c r="CB10" s="2200"/>
      <c r="CC10" s="2200"/>
      <c r="CD10" s="2200"/>
      <c r="CE10" s="2200"/>
      <c r="CF10" s="2201"/>
      <c r="CL10" s="1215">
        <f>入力シート!$D$15</f>
        <v>0</v>
      </c>
    </row>
    <row r="11" spans="1:90" ht="13.5" customHeight="1">
      <c r="B11" s="1167"/>
      <c r="C11" s="2310"/>
      <c r="D11" s="2310"/>
      <c r="E11" s="2310"/>
      <c r="F11" s="2310"/>
      <c r="G11" s="2310"/>
      <c r="H11" s="1168"/>
      <c r="I11" s="2224"/>
      <c r="J11" s="2225"/>
      <c r="K11" s="2225"/>
      <c r="L11" s="2225"/>
      <c r="M11" s="2225"/>
      <c r="N11" s="2225"/>
      <c r="O11" s="2225"/>
      <c r="P11" s="2225"/>
      <c r="Q11" s="2225"/>
      <c r="R11" s="2231"/>
      <c r="S11" s="2224"/>
      <c r="T11" s="2225"/>
      <c r="U11" s="2225"/>
      <c r="V11" s="2225"/>
      <c r="W11" s="2225"/>
      <c r="X11" s="2225"/>
      <c r="Y11" s="2225"/>
      <c r="Z11" s="2225"/>
      <c r="AA11" s="2225"/>
      <c r="AB11" s="2225"/>
      <c r="AC11" s="2225"/>
      <c r="AD11" s="2225"/>
      <c r="AE11" s="2225"/>
      <c r="AF11" s="2231"/>
      <c r="AG11" s="2224"/>
      <c r="AH11" s="2225"/>
      <c r="AI11" s="2225"/>
      <c r="AJ11" s="2225"/>
      <c r="AK11" s="2225"/>
      <c r="AL11" s="2225"/>
      <c r="AM11" s="2225"/>
      <c r="AN11" s="2225"/>
      <c r="AO11" s="2225"/>
      <c r="AP11" s="2231"/>
      <c r="AQ11" s="1083"/>
      <c r="AR11" s="1087"/>
      <c r="AS11" s="2362" t="s">
        <v>889</v>
      </c>
      <c r="AT11" s="2362"/>
      <c r="AU11" s="2362"/>
      <c r="AV11" s="2362"/>
      <c r="AW11" s="2362"/>
      <c r="AX11" s="1086"/>
      <c r="AY11" s="2291"/>
      <c r="AZ11" s="2292"/>
      <c r="BA11" s="2292"/>
      <c r="BB11" s="2292"/>
      <c r="BC11" s="2292"/>
      <c r="BD11" s="2292"/>
      <c r="BE11" s="2292"/>
      <c r="BF11" s="2292"/>
      <c r="BG11" s="2292"/>
      <c r="BH11" s="2292"/>
      <c r="BI11" s="2292"/>
      <c r="BJ11" s="2292"/>
      <c r="BK11" s="2292"/>
      <c r="BL11" s="2292"/>
      <c r="BM11" s="2292"/>
      <c r="BN11" s="2292"/>
      <c r="BO11" s="2292"/>
      <c r="BP11" s="2292"/>
      <c r="BQ11" s="2292"/>
      <c r="BR11" s="2292"/>
      <c r="BS11" s="2292"/>
      <c r="BT11" s="2292"/>
      <c r="BU11" s="2292"/>
      <c r="BV11" s="2292"/>
      <c r="BW11" s="2292"/>
      <c r="BX11" s="2292"/>
      <c r="BY11" s="2292"/>
      <c r="BZ11" s="2292"/>
      <c r="CA11" s="2292"/>
      <c r="CB11" s="2292"/>
      <c r="CC11" s="2292"/>
      <c r="CD11" s="2292"/>
      <c r="CE11" s="2292"/>
      <c r="CF11" s="2293"/>
    </row>
    <row r="12" spans="1:90" ht="13.5" customHeight="1">
      <c r="B12" s="1167"/>
      <c r="C12" s="2310"/>
      <c r="D12" s="2310"/>
      <c r="E12" s="2310"/>
      <c r="F12" s="2310"/>
      <c r="G12" s="2310"/>
      <c r="H12" s="1168"/>
      <c r="I12" s="2196" t="s">
        <v>890</v>
      </c>
      <c r="J12" s="2197"/>
      <c r="K12" s="2197"/>
      <c r="L12" s="2197"/>
      <c r="M12" s="2197"/>
      <c r="N12" s="2197"/>
      <c r="O12" s="2197"/>
      <c r="P12" s="2197"/>
      <c r="Q12" s="2197"/>
      <c r="R12" s="2198"/>
      <c r="S12" s="2213" t="s">
        <v>891</v>
      </c>
      <c r="T12" s="2214"/>
      <c r="U12" s="2214"/>
      <c r="V12" s="2214"/>
      <c r="W12" s="2214"/>
      <c r="X12" s="2219" t="s">
        <v>892</v>
      </c>
      <c r="Y12" s="2220"/>
      <c r="Z12" s="2220"/>
      <c r="AA12" s="2220"/>
      <c r="AB12" s="2220"/>
      <c r="AC12" s="2220"/>
      <c r="AD12" s="2220"/>
      <c r="AE12" s="2220"/>
      <c r="AF12" s="2221"/>
      <c r="AG12" s="2196" t="s">
        <v>893</v>
      </c>
      <c r="AH12" s="2202"/>
      <c r="AI12" s="2202"/>
      <c r="AJ12" s="2202"/>
      <c r="AK12" s="2202"/>
      <c r="AL12" s="2202"/>
      <c r="AM12" s="2202"/>
      <c r="AN12" s="2202"/>
      <c r="AO12" s="2202"/>
      <c r="AP12" s="2203"/>
      <c r="AQ12" s="1065"/>
      <c r="AR12" s="1079"/>
      <c r="AS12" s="2363"/>
      <c r="AT12" s="2363"/>
      <c r="AU12" s="2363"/>
      <c r="AV12" s="2363"/>
      <c r="AW12" s="2363"/>
      <c r="AX12" s="1078"/>
      <c r="AY12" s="2294"/>
      <c r="AZ12" s="2295"/>
      <c r="BA12" s="2295"/>
      <c r="BB12" s="2295"/>
      <c r="BC12" s="2295"/>
      <c r="BD12" s="2295"/>
      <c r="BE12" s="2295"/>
      <c r="BF12" s="2295"/>
      <c r="BG12" s="2295"/>
      <c r="BH12" s="2295"/>
      <c r="BI12" s="2295"/>
      <c r="BJ12" s="2295"/>
      <c r="BK12" s="2295"/>
      <c r="BL12" s="2295"/>
      <c r="BM12" s="2295"/>
      <c r="BN12" s="2295"/>
      <c r="BO12" s="2295"/>
      <c r="BP12" s="2295"/>
      <c r="BQ12" s="2295"/>
      <c r="BR12" s="2295"/>
      <c r="BS12" s="2295"/>
      <c r="BT12" s="2295"/>
      <c r="BU12" s="2295"/>
      <c r="BV12" s="2295"/>
      <c r="BW12" s="2295"/>
      <c r="BX12" s="2295"/>
      <c r="BY12" s="2295"/>
      <c r="BZ12" s="2295"/>
      <c r="CA12" s="2295"/>
      <c r="CB12" s="2295"/>
      <c r="CC12" s="2295"/>
      <c r="CD12" s="2295"/>
      <c r="CE12" s="2295"/>
      <c r="CF12" s="2296"/>
      <c r="CL12" s="1018">
        <f>入力シート!$D$17</f>
        <v>0</v>
      </c>
    </row>
    <row r="13" spans="1:90" ht="13.5" customHeight="1">
      <c r="B13" s="1167"/>
      <c r="C13" s="2310"/>
      <c r="D13" s="2310"/>
      <c r="E13" s="2310"/>
      <c r="F13" s="2310"/>
      <c r="G13" s="2310"/>
      <c r="H13" s="1168"/>
      <c r="I13" s="2199"/>
      <c r="J13" s="2200"/>
      <c r="K13" s="2200"/>
      <c r="L13" s="2200"/>
      <c r="M13" s="2200"/>
      <c r="N13" s="2200"/>
      <c r="O13" s="2200"/>
      <c r="P13" s="2200"/>
      <c r="Q13" s="2200"/>
      <c r="R13" s="2201"/>
      <c r="S13" s="2209" t="s">
        <v>894</v>
      </c>
      <c r="T13" s="2210"/>
      <c r="U13" s="2210"/>
      <c r="V13" s="2210"/>
      <c r="W13" s="2210"/>
      <c r="X13" s="2222"/>
      <c r="Y13" s="2222"/>
      <c r="Z13" s="2222"/>
      <c r="AA13" s="2222"/>
      <c r="AB13" s="2222"/>
      <c r="AC13" s="2222"/>
      <c r="AD13" s="2222"/>
      <c r="AE13" s="2222"/>
      <c r="AF13" s="2223"/>
      <c r="AG13" s="2204"/>
      <c r="AH13" s="2192"/>
      <c r="AI13" s="2192"/>
      <c r="AJ13" s="2192"/>
      <c r="AK13" s="2192"/>
      <c r="AL13" s="2192"/>
      <c r="AM13" s="2192"/>
      <c r="AN13" s="2192"/>
      <c r="AO13" s="2192"/>
      <c r="AP13" s="2193"/>
      <c r="AQ13" s="1065"/>
      <c r="AR13" s="1077"/>
      <c r="AS13" s="2364"/>
      <c r="AT13" s="2364"/>
      <c r="AU13" s="2364"/>
      <c r="AV13" s="2364"/>
      <c r="AW13" s="2364"/>
      <c r="AX13" s="1076"/>
      <c r="AY13" s="2317"/>
      <c r="AZ13" s="2318"/>
      <c r="BA13" s="2318"/>
      <c r="BB13" s="2318"/>
      <c r="BC13" s="2318"/>
      <c r="BD13" s="2318"/>
      <c r="BE13" s="2318"/>
      <c r="BF13" s="2318"/>
      <c r="BG13" s="2318"/>
      <c r="BH13" s="2318"/>
      <c r="BI13" s="2318"/>
      <c r="BJ13" s="2318"/>
      <c r="BK13" s="2318"/>
      <c r="BL13" s="2318"/>
      <c r="BM13" s="2318"/>
      <c r="BN13" s="2318"/>
      <c r="BO13" s="2318"/>
      <c r="BP13" s="2318"/>
      <c r="BQ13" s="2318"/>
      <c r="BR13" s="2318"/>
      <c r="BS13" s="2318"/>
      <c r="BT13" s="2318"/>
      <c r="BU13" s="2318"/>
      <c r="BV13" s="2318"/>
      <c r="BW13" s="2318"/>
      <c r="BX13" s="2318"/>
      <c r="BY13" s="2318"/>
      <c r="BZ13" s="2318"/>
      <c r="CA13" s="2318"/>
      <c r="CB13" s="2318"/>
      <c r="CC13" s="2318"/>
      <c r="CD13" s="2318"/>
      <c r="CE13" s="2318"/>
      <c r="CF13" s="2319"/>
      <c r="CL13" s="1018">
        <f>入力シート!$D$19</f>
        <v>0</v>
      </c>
    </row>
    <row r="14" spans="1:90" ht="13.5" customHeight="1">
      <c r="B14" s="1167"/>
      <c r="C14" s="2310"/>
      <c r="D14" s="2310"/>
      <c r="E14" s="2310"/>
      <c r="F14" s="2310"/>
      <c r="G14" s="2310"/>
      <c r="H14" s="1168"/>
      <c r="I14" s="2277" t="s">
        <v>890</v>
      </c>
      <c r="J14" s="2278"/>
      <c r="K14" s="2278"/>
      <c r="L14" s="2278"/>
      <c r="M14" s="2278"/>
      <c r="N14" s="2278"/>
      <c r="O14" s="2278"/>
      <c r="P14" s="2278"/>
      <c r="Q14" s="2278"/>
      <c r="R14" s="2279"/>
      <c r="S14" s="2211" t="s">
        <v>891</v>
      </c>
      <c r="T14" s="2212"/>
      <c r="U14" s="2212"/>
      <c r="V14" s="2212"/>
      <c r="W14" s="2212"/>
      <c r="X14" s="2312" t="s">
        <v>892</v>
      </c>
      <c r="Y14" s="2313"/>
      <c r="Z14" s="2313"/>
      <c r="AA14" s="2313"/>
      <c r="AB14" s="2313"/>
      <c r="AC14" s="2313"/>
      <c r="AD14" s="2313"/>
      <c r="AE14" s="2313"/>
      <c r="AF14" s="2314"/>
      <c r="AG14" s="2277" t="s">
        <v>893</v>
      </c>
      <c r="AH14" s="2233"/>
      <c r="AI14" s="2233"/>
      <c r="AJ14" s="2233"/>
      <c r="AK14" s="2233"/>
      <c r="AL14" s="2233"/>
      <c r="AM14" s="2233"/>
      <c r="AN14" s="2233"/>
      <c r="AO14" s="2233"/>
      <c r="AP14" s="2234"/>
      <c r="AQ14" s="1065"/>
      <c r="AR14" s="1087"/>
      <c r="AS14" s="2353" t="s">
        <v>104</v>
      </c>
      <c r="AT14" s="2353"/>
      <c r="AU14" s="2353"/>
      <c r="AV14" s="2353"/>
      <c r="AW14" s="2353"/>
      <c r="AX14" s="1086"/>
      <c r="AY14" s="2361" t="s">
        <v>895</v>
      </c>
      <c r="AZ14" s="2272"/>
      <c r="BA14" s="2272"/>
      <c r="BB14" s="2272"/>
      <c r="BC14" s="2272"/>
      <c r="BD14" s="2272"/>
      <c r="BE14" s="2272"/>
      <c r="BF14" s="2272"/>
      <c r="BG14" s="2272"/>
      <c r="BH14" s="2272"/>
      <c r="BI14" s="2272"/>
      <c r="BJ14" s="2272"/>
      <c r="BK14" s="2272"/>
      <c r="BL14" s="2289"/>
      <c r="BM14" s="1098"/>
      <c r="BN14" s="2353" t="s">
        <v>499</v>
      </c>
      <c r="BO14" s="2353"/>
      <c r="BP14" s="2353"/>
      <c r="BQ14" s="2353"/>
      <c r="BR14" s="2353"/>
      <c r="BS14" s="1086"/>
      <c r="BT14" s="2361" t="s">
        <v>1319</v>
      </c>
      <c r="BU14" s="2216"/>
      <c r="BV14" s="2216"/>
      <c r="BW14" s="2216"/>
      <c r="BX14" s="2216"/>
      <c r="BY14" s="2216"/>
      <c r="BZ14" s="2216"/>
      <c r="CA14" s="2216"/>
      <c r="CB14" s="2216"/>
      <c r="CC14" s="2216"/>
      <c r="CD14" s="2216"/>
      <c r="CE14" s="2216"/>
      <c r="CF14" s="2269"/>
      <c r="CL14" s="1018">
        <f>入力シート!$D$21</f>
        <v>0</v>
      </c>
    </row>
    <row r="15" spans="1:90" ht="13.5" customHeight="1">
      <c r="B15" s="1169"/>
      <c r="C15" s="2311"/>
      <c r="D15" s="2311"/>
      <c r="E15" s="2311"/>
      <c r="F15" s="2311"/>
      <c r="G15" s="2311"/>
      <c r="H15" s="1170"/>
      <c r="I15" s="2280"/>
      <c r="J15" s="2281"/>
      <c r="K15" s="2281"/>
      <c r="L15" s="2281"/>
      <c r="M15" s="2281"/>
      <c r="N15" s="2281"/>
      <c r="O15" s="2281"/>
      <c r="P15" s="2281"/>
      <c r="Q15" s="2281"/>
      <c r="R15" s="2282"/>
      <c r="S15" s="2283" t="s">
        <v>894</v>
      </c>
      <c r="T15" s="2284"/>
      <c r="U15" s="2284"/>
      <c r="V15" s="2284"/>
      <c r="W15" s="2284"/>
      <c r="X15" s="2315"/>
      <c r="Y15" s="2315"/>
      <c r="Z15" s="2315"/>
      <c r="AA15" s="2315"/>
      <c r="AB15" s="2315"/>
      <c r="AC15" s="2315"/>
      <c r="AD15" s="2315"/>
      <c r="AE15" s="2315"/>
      <c r="AF15" s="2316"/>
      <c r="AG15" s="2235"/>
      <c r="AH15" s="2236"/>
      <c r="AI15" s="2236"/>
      <c r="AJ15" s="2236"/>
      <c r="AK15" s="2236"/>
      <c r="AL15" s="2236"/>
      <c r="AM15" s="2236"/>
      <c r="AN15" s="2236"/>
      <c r="AO15" s="2236"/>
      <c r="AP15" s="2237"/>
      <c r="AQ15" s="1065"/>
      <c r="AR15" s="1077"/>
      <c r="AS15" s="2355"/>
      <c r="AT15" s="2355"/>
      <c r="AU15" s="2355"/>
      <c r="AV15" s="2355"/>
      <c r="AW15" s="2355"/>
      <c r="AX15" s="1076"/>
      <c r="AY15" s="2275"/>
      <c r="AZ15" s="2276"/>
      <c r="BA15" s="2276"/>
      <c r="BB15" s="2276"/>
      <c r="BC15" s="2276"/>
      <c r="BD15" s="2276"/>
      <c r="BE15" s="2276"/>
      <c r="BF15" s="2276"/>
      <c r="BG15" s="2276"/>
      <c r="BH15" s="2276"/>
      <c r="BI15" s="2276"/>
      <c r="BJ15" s="2276"/>
      <c r="BK15" s="2276"/>
      <c r="BL15" s="2290"/>
      <c r="BM15" s="1093"/>
      <c r="BN15" s="2355"/>
      <c r="BO15" s="2355"/>
      <c r="BP15" s="2355"/>
      <c r="BQ15" s="2355"/>
      <c r="BR15" s="2355"/>
      <c r="BS15" s="1076"/>
      <c r="BT15" s="2397" t="s">
        <v>1317</v>
      </c>
      <c r="BU15" s="2218"/>
      <c r="BV15" s="2218"/>
      <c r="BW15" s="2218"/>
      <c r="BX15" s="2218"/>
      <c r="BY15" s="2218"/>
      <c r="BZ15" s="2218"/>
      <c r="CA15" s="2218"/>
      <c r="CB15" s="2218"/>
      <c r="CC15" s="2218"/>
      <c r="CD15" s="2218"/>
      <c r="CE15" s="2218"/>
      <c r="CF15" s="2240"/>
    </row>
    <row r="16" spans="1:90" ht="13.5" customHeight="1">
      <c r="B16" s="1171"/>
      <c r="C16" s="1172"/>
      <c r="D16" s="1172"/>
      <c r="E16" s="1172"/>
      <c r="F16" s="1172"/>
      <c r="G16" s="1172"/>
      <c r="H16" s="1171"/>
      <c r="I16" s="1171"/>
      <c r="J16" s="1171"/>
      <c r="K16" s="1171"/>
      <c r="L16" s="1171"/>
      <c r="M16" s="1171"/>
      <c r="N16" s="1171"/>
      <c r="O16" s="1171"/>
      <c r="P16" s="1171"/>
      <c r="Q16" s="1171"/>
      <c r="R16" s="1171"/>
      <c r="S16" s="1171"/>
      <c r="T16" s="1171"/>
      <c r="U16" s="1171"/>
      <c r="V16" s="1171"/>
      <c r="W16" s="1171"/>
      <c r="X16" s="1171"/>
      <c r="Y16" s="1171"/>
      <c r="Z16" s="1171"/>
      <c r="AA16" s="1171"/>
      <c r="AB16" s="1171"/>
      <c r="AC16" s="1171"/>
      <c r="AD16" s="1171"/>
      <c r="AE16" s="1171"/>
      <c r="AF16" s="1171"/>
      <c r="AG16" s="1171"/>
      <c r="AH16" s="1171"/>
      <c r="AI16" s="1171"/>
      <c r="AJ16" s="1171"/>
      <c r="AK16" s="1171"/>
      <c r="AL16" s="1171"/>
      <c r="AM16" s="1171"/>
      <c r="AN16" s="1171"/>
      <c r="AO16" s="1171"/>
      <c r="AP16" s="1171"/>
      <c r="AQ16" s="1065"/>
      <c r="AR16" s="1079"/>
      <c r="AS16" s="2357" t="s">
        <v>1474</v>
      </c>
      <c r="AT16" s="2354"/>
      <c r="AU16" s="2354"/>
      <c r="AV16" s="2354"/>
      <c r="AW16" s="2354"/>
      <c r="AX16" s="1097"/>
      <c r="AY16" s="2365" t="s">
        <v>1318</v>
      </c>
      <c r="AZ16" s="2286"/>
      <c r="BA16" s="2286"/>
      <c r="BB16" s="2286"/>
      <c r="BC16" s="2286"/>
      <c r="BD16" s="2286"/>
      <c r="BE16" s="2286"/>
      <c r="BF16" s="2286"/>
      <c r="BG16" s="2286"/>
      <c r="BH16" s="2286"/>
      <c r="BI16" s="2286"/>
      <c r="BJ16" s="2286"/>
      <c r="BK16" s="2286"/>
      <c r="BL16" s="2366"/>
      <c r="BM16" s="1106"/>
      <c r="BN16" s="2356" t="s">
        <v>1475</v>
      </c>
      <c r="BO16" s="2359"/>
      <c r="BP16" s="2359"/>
      <c r="BQ16" s="2359"/>
      <c r="BR16" s="2359"/>
      <c r="BS16" s="1097"/>
      <c r="BT16" s="2361" t="s">
        <v>1350</v>
      </c>
      <c r="BU16" s="2216"/>
      <c r="BV16" s="2216"/>
      <c r="BW16" s="2216"/>
      <c r="BX16" s="2216"/>
      <c r="BY16" s="2216"/>
      <c r="BZ16" s="2241" t="s">
        <v>1349</v>
      </c>
      <c r="CA16" s="2242"/>
      <c r="CB16" s="2242"/>
      <c r="CC16" s="2242"/>
      <c r="CD16" s="2242"/>
      <c r="CE16" s="2242"/>
      <c r="CF16" s="2243"/>
    </row>
    <row r="17" spans="2:106" ht="13.5" customHeight="1">
      <c r="B17" s="1165"/>
      <c r="C17" s="2320" t="s">
        <v>889</v>
      </c>
      <c r="D17" s="2320"/>
      <c r="E17" s="2320"/>
      <c r="F17" s="2320"/>
      <c r="G17" s="2320"/>
      <c r="H17" s="1166"/>
      <c r="I17" s="2298" t="str">
        <f>入力シート!$D$4&amp;入力シート!$E$4&amp;入力シート!$G$4&amp;" "&amp;入力シート!$I$4&amp;入力シート!$K$4&amp;入力シート!$O$4&amp;"　"&amp;入力シート!D6</f>
        <v>令和年度 起工第号　</v>
      </c>
      <c r="J17" s="2299"/>
      <c r="K17" s="2299"/>
      <c r="L17" s="2299"/>
      <c r="M17" s="2299"/>
      <c r="N17" s="2299"/>
      <c r="O17" s="2299"/>
      <c r="P17" s="2299"/>
      <c r="Q17" s="2299"/>
      <c r="R17" s="2299"/>
      <c r="S17" s="2299"/>
      <c r="T17" s="2299"/>
      <c r="U17" s="2299"/>
      <c r="V17" s="2299"/>
      <c r="W17" s="2299"/>
      <c r="X17" s="2299"/>
      <c r="Y17" s="2299"/>
      <c r="Z17" s="2299"/>
      <c r="AA17" s="2299"/>
      <c r="AB17" s="2299"/>
      <c r="AC17" s="2299"/>
      <c r="AD17" s="2299"/>
      <c r="AE17" s="2299"/>
      <c r="AF17" s="2299"/>
      <c r="AG17" s="2299"/>
      <c r="AH17" s="2299"/>
      <c r="AI17" s="2299"/>
      <c r="AJ17" s="2299"/>
      <c r="AK17" s="2299"/>
      <c r="AL17" s="2299"/>
      <c r="AM17" s="2299"/>
      <c r="AN17" s="2299"/>
      <c r="AO17" s="2299"/>
      <c r="AP17" s="2300"/>
      <c r="AQ17" s="1065"/>
      <c r="AR17" s="1077"/>
      <c r="AS17" s="2355"/>
      <c r="AT17" s="2355"/>
      <c r="AU17" s="2355"/>
      <c r="AV17" s="2355"/>
      <c r="AW17" s="2355"/>
      <c r="AX17" s="1094"/>
      <c r="AY17" s="2287"/>
      <c r="AZ17" s="2288"/>
      <c r="BA17" s="2288"/>
      <c r="BB17" s="2288"/>
      <c r="BC17" s="2288"/>
      <c r="BD17" s="2288"/>
      <c r="BE17" s="2288"/>
      <c r="BF17" s="2288"/>
      <c r="BG17" s="2288"/>
      <c r="BH17" s="2288"/>
      <c r="BI17" s="2288"/>
      <c r="BJ17" s="2288"/>
      <c r="BK17" s="2288"/>
      <c r="BL17" s="2367"/>
      <c r="BM17" s="1104"/>
      <c r="BN17" s="2360"/>
      <c r="BO17" s="2360"/>
      <c r="BP17" s="2360"/>
      <c r="BQ17" s="2360"/>
      <c r="BR17" s="2360"/>
      <c r="BS17" s="1094"/>
      <c r="BT17" s="2217"/>
      <c r="BU17" s="2218"/>
      <c r="BV17" s="2218"/>
      <c r="BW17" s="2218"/>
      <c r="BX17" s="2218"/>
      <c r="BY17" s="2218"/>
      <c r="BZ17" s="2244"/>
      <c r="CA17" s="2244"/>
      <c r="CB17" s="2244"/>
      <c r="CC17" s="2244"/>
      <c r="CD17" s="2244"/>
      <c r="CE17" s="2244"/>
      <c r="CF17" s="2245"/>
    </row>
    <row r="18" spans="2:106" ht="6.75" customHeight="1">
      <c r="B18" s="1212"/>
      <c r="C18" s="2321"/>
      <c r="D18" s="2321"/>
      <c r="E18" s="2321"/>
      <c r="F18" s="2321"/>
      <c r="G18" s="2321"/>
      <c r="H18" s="1213"/>
      <c r="I18" s="2301"/>
      <c r="J18" s="2302"/>
      <c r="K18" s="2302"/>
      <c r="L18" s="2302"/>
      <c r="M18" s="2302"/>
      <c r="N18" s="2302"/>
      <c r="O18" s="2302"/>
      <c r="P18" s="2302"/>
      <c r="Q18" s="2302"/>
      <c r="R18" s="2302"/>
      <c r="S18" s="2302"/>
      <c r="T18" s="2302"/>
      <c r="U18" s="2302"/>
      <c r="V18" s="2302"/>
      <c r="W18" s="2302"/>
      <c r="X18" s="2302"/>
      <c r="Y18" s="2302"/>
      <c r="Z18" s="2302"/>
      <c r="AA18" s="2302"/>
      <c r="AB18" s="2302"/>
      <c r="AC18" s="2302"/>
      <c r="AD18" s="2302"/>
      <c r="AE18" s="2302"/>
      <c r="AF18" s="2302"/>
      <c r="AG18" s="2302"/>
      <c r="AH18" s="2302"/>
      <c r="AI18" s="2302"/>
      <c r="AJ18" s="2302"/>
      <c r="AK18" s="2302"/>
      <c r="AL18" s="2302"/>
      <c r="AM18" s="2302"/>
      <c r="AN18" s="2302"/>
      <c r="AO18" s="2302"/>
      <c r="AP18" s="2303"/>
      <c r="AQ18" s="1065"/>
      <c r="AR18" s="2259" t="s">
        <v>1377</v>
      </c>
      <c r="AS18" s="2260"/>
      <c r="AT18" s="2260"/>
      <c r="AU18" s="2260"/>
      <c r="AV18" s="2260"/>
      <c r="AW18" s="2260"/>
      <c r="AX18" s="2261"/>
      <c r="AY18" s="1201"/>
      <c r="AZ18" s="1201"/>
      <c r="BA18" s="1201"/>
      <c r="BB18" s="1201"/>
      <c r="BC18" s="1201"/>
      <c r="BD18" s="1201"/>
      <c r="BE18" s="1201"/>
      <c r="BF18" s="1201"/>
      <c r="BG18" s="1201"/>
      <c r="BH18" s="1201"/>
      <c r="BI18" s="1201"/>
      <c r="BJ18" s="1201"/>
      <c r="BK18" s="1201"/>
      <c r="BL18" s="1201"/>
      <c r="BM18" s="1201"/>
      <c r="BN18" s="2216" t="s">
        <v>1348</v>
      </c>
      <c r="BO18" s="2216"/>
      <c r="BP18" s="2216"/>
      <c r="BQ18" s="2216"/>
      <c r="BR18" s="1205"/>
      <c r="BS18" s="1205"/>
      <c r="BT18" s="1205"/>
      <c r="BU18" s="1205"/>
      <c r="BV18" s="1205"/>
      <c r="BW18" s="1205"/>
      <c r="BX18" s="1205"/>
      <c r="BY18" s="1205"/>
      <c r="BZ18" s="1206"/>
      <c r="CA18" s="1206"/>
      <c r="CB18" s="1206"/>
      <c r="CC18" s="1206"/>
      <c r="CD18" s="1206"/>
      <c r="CE18" s="1206"/>
      <c r="CF18" s="1207"/>
    </row>
    <row r="19" spans="2:106" ht="6.75" customHeight="1">
      <c r="B19" s="1167"/>
      <c r="C19" s="2322"/>
      <c r="D19" s="2322"/>
      <c r="E19" s="2322"/>
      <c r="F19" s="2322"/>
      <c r="G19" s="2322"/>
      <c r="H19" s="1168"/>
      <c r="I19" s="2297"/>
      <c r="J19" s="2190"/>
      <c r="K19" s="2190"/>
      <c r="L19" s="2190"/>
      <c r="M19" s="2190"/>
      <c r="N19" s="2190"/>
      <c r="O19" s="2190"/>
      <c r="P19" s="2190"/>
      <c r="Q19" s="2190"/>
      <c r="R19" s="2190"/>
      <c r="S19" s="2190"/>
      <c r="T19" s="2190"/>
      <c r="U19" s="2190"/>
      <c r="V19" s="2190"/>
      <c r="W19" s="2190"/>
      <c r="X19" s="2190"/>
      <c r="Y19" s="2190"/>
      <c r="Z19" s="2190"/>
      <c r="AA19" s="2190"/>
      <c r="AB19" s="2190"/>
      <c r="AC19" s="2190"/>
      <c r="AD19" s="2190"/>
      <c r="AE19" s="2190"/>
      <c r="AF19" s="2190"/>
      <c r="AG19" s="2190"/>
      <c r="AH19" s="2190"/>
      <c r="AI19" s="2190"/>
      <c r="AJ19" s="2190"/>
      <c r="AK19" s="2190"/>
      <c r="AL19" s="2190"/>
      <c r="AM19" s="2190"/>
      <c r="AN19" s="2190"/>
      <c r="AO19" s="2190"/>
      <c r="AP19" s="2191"/>
      <c r="AQ19" s="1065"/>
      <c r="AR19" s="2262"/>
      <c r="AS19" s="2263"/>
      <c r="AT19" s="2263"/>
      <c r="AU19" s="2263"/>
      <c r="AV19" s="2263"/>
      <c r="AW19" s="2263"/>
      <c r="AX19" s="2264"/>
      <c r="AY19" s="1192"/>
      <c r="AZ19" s="1192"/>
      <c r="BA19" s="1192"/>
      <c r="BB19" s="1192"/>
      <c r="BC19" s="1192"/>
      <c r="BD19" s="1192"/>
      <c r="BE19" s="1192"/>
      <c r="BF19" s="1192"/>
      <c r="BG19" s="1192"/>
      <c r="BH19" s="1192"/>
      <c r="BI19" s="1192"/>
      <c r="BJ19" s="1192"/>
      <c r="BK19" s="1192"/>
      <c r="BL19" s="1192"/>
      <c r="BM19" s="1196"/>
      <c r="BN19" s="2238"/>
      <c r="BO19" s="2238"/>
      <c r="BP19" s="2238"/>
      <c r="BQ19" s="2238"/>
      <c r="BR19" s="1210"/>
      <c r="BS19" s="1198"/>
      <c r="BT19" s="1208"/>
      <c r="BU19" s="1208"/>
      <c r="BV19" s="1208"/>
      <c r="BW19" s="1208"/>
      <c r="BX19" s="1208"/>
      <c r="BY19" s="1208"/>
      <c r="BZ19" s="1208"/>
      <c r="CA19" s="1208"/>
      <c r="CB19" s="1208"/>
      <c r="CC19" s="1208"/>
      <c r="CD19" s="1208"/>
      <c r="CE19" s="1208"/>
      <c r="CF19" s="1209"/>
    </row>
    <row r="20" spans="2:106" ht="13.5" customHeight="1">
      <c r="B20" s="1169"/>
      <c r="C20" s="2323"/>
      <c r="D20" s="2323"/>
      <c r="E20" s="2323"/>
      <c r="F20" s="2323"/>
      <c r="G20" s="2323"/>
      <c r="H20" s="1170"/>
      <c r="I20" s="2204"/>
      <c r="J20" s="2192"/>
      <c r="K20" s="2192"/>
      <c r="L20" s="2192"/>
      <c r="M20" s="2192"/>
      <c r="N20" s="2192"/>
      <c r="O20" s="2192"/>
      <c r="P20" s="2192"/>
      <c r="Q20" s="2192"/>
      <c r="R20" s="2192"/>
      <c r="S20" s="2192"/>
      <c r="T20" s="2192"/>
      <c r="U20" s="2192"/>
      <c r="V20" s="2192"/>
      <c r="W20" s="2192"/>
      <c r="X20" s="2192"/>
      <c r="Y20" s="2192"/>
      <c r="Z20" s="2192"/>
      <c r="AA20" s="2192"/>
      <c r="AB20" s="2192"/>
      <c r="AC20" s="2192"/>
      <c r="AD20" s="2192"/>
      <c r="AE20" s="2192"/>
      <c r="AF20" s="2192"/>
      <c r="AG20" s="2192"/>
      <c r="AH20" s="2192"/>
      <c r="AI20" s="2192"/>
      <c r="AJ20" s="2192"/>
      <c r="AK20" s="2192"/>
      <c r="AL20" s="2192"/>
      <c r="AM20" s="2192"/>
      <c r="AN20" s="2192"/>
      <c r="AO20" s="2192"/>
      <c r="AP20" s="2193"/>
      <c r="AQ20" s="1065"/>
      <c r="AR20" s="2262"/>
      <c r="AS20" s="2263"/>
      <c r="AT20" s="2263"/>
      <c r="AU20" s="2263"/>
      <c r="AV20" s="2263"/>
      <c r="AW20" s="2263"/>
      <c r="AX20" s="2264"/>
      <c r="AY20" s="1204"/>
      <c r="AZ20" s="2187" t="s">
        <v>1347</v>
      </c>
      <c r="BA20" s="2187"/>
      <c r="BB20" s="2187"/>
      <c r="BC20" s="2187" t="s">
        <v>1346</v>
      </c>
      <c r="BD20" s="2187"/>
      <c r="BE20" s="2187"/>
      <c r="BF20" s="2188"/>
      <c r="BG20" s="2187" t="s">
        <v>1345</v>
      </c>
      <c r="BH20" s="2187"/>
      <c r="BI20" s="2187"/>
      <c r="BJ20" s="2188"/>
      <c r="BK20" s="1192"/>
      <c r="BL20" s="1192"/>
      <c r="BM20" s="1196"/>
      <c r="BN20" s="2368" t="s">
        <v>1344</v>
      </c>
      <c r="BO20" s="2368"/>
      <c r="BP20" s="2368"/>
      <c r="BQ20" s="2368"/>
      <c r="BR20" s="1197"/>
      <c r="BS20" s="1198"/>
      <c r="BT20" s="1194"/>
      <c r="BU20" s="1194"/>
      <c r="BV20" s="2368" t="s">
        <v>1343</v>
      </c>
      <c r="BW20" s="2368"/>
      <c r="BX20" s="2368"/>
      <c r="BY20" s="2368"/>
      <c r="BZ20" s="2369"/>
      <c r="CA20" s="2369"/>
      <c r="CB20" s="1194"/>
      <c r="CC20" s="1194"/>
      <c r="CD20" s="1194"/>
      <c r="CE20" s="1194"/>
      <c r="CF20" s="1195"/>
    </row>
    <row r="21" spans="2:106" ht="13.5" customHeight="1">
      <c r="B21" s="1165"/>
      <c r="C21" s="2320" t="s">
        <v>897</v>
      </c>
      <c r="D21" s="2320"/>
      <c r="E21" s="2320"/>
      <c r="F21" s="2320"/>
      <c r="G21" s="2320"/>
      <c r="H21" s="1166"/>
      <c r="I21" s="2291" t="str">
        <f>"福 岡 県 "&amp;入力シート!C3</f>
        <v xml:space="preserve">福 岡 県 </v>
      </c>
      <c r="J21" s="2292"/>
      <c r="K21" s="2292"/>
      <c r="L21" s="2292"/>
      <c r="M21" s="2292"/>
      <c r="N21" s="2292"/>
      <c r="O21" s="2292"/>
      <c r="P21" s="2292"/>
      <c r="Q21" s="2292"/>
      <c r="R21" s="2292"/>
      <c r="S21" s="2292"/>
      <c r="T21" s="2292"/>
      <c r="U21" s="2292"/>
      <c r="V21" s="2292"/>
      <c r="W21" s="2292"/>
      <c r="X21" s="2292"/>
      <c r="Y21" s="2292"/>
      <c r="Z21" s="2292"/>
      <c r="AA21" s="2292"/>
      <c r="AB21" s="2292"/>
      <c r="AC21" s="2292"/>
      <c r="AD21" s="2292"/>
      <c r="AE21" s="2292"/>
      <c r="AF21" s="2292"/>
      <c r="AG21" s="2292"/>
      <c r="AH21" s="2292"/>
      <c r="AI21" s="2292"/>
      <c r="AJ21" s="2292"/>
      <c r="AK21" s="2292"/>
      <c r="AL21" s="2292"/>
      <c r="AM21" s="2292"/>
      <c r="AN21" s="2292"/>
      <c r="AO21" s="2292"/>
      <c r="AP21" s="2293"/>
      <c r="AQ21" s="1116"/>
      <c r="AR21" s="2262"/>
      <c r="AS21" s="2263"/>
      <c r="AT21" s="2263"/>
      <c r="AU21" s="2263"/>
      <c r="AV21" s="2263"/>
      <c r="AW21" s="2263"/>
      <c r="AX21" s="2264"/>
      <c r="AY21" s="1192"/>
      <c r="AZ21" s="2189" t="s">
        <v>1342</v>
      </c>
      <c r="BA21" s="2189"/>
      <c r="BB21" s="2189"/>
      <c r="BC21" s="2189" t="s">
        <v>1341</v>
      </c>
      <c r="BD21" s="2189"/>
      <c r="BE21" s="2189"/>
      <c r="BF21" s="2189"/>
      <c r="BG21" s="2189" t="s">
        <v>1341</v>
      </c>
      <c r="BH21" s="2189"/>
      <c r="BI21" s="2189"/>
      <c r="BJ21" s="2189"/>
      <c r="BK21" s="1192"/>
      <c r="BL21" s="1192"/>
      <c r="BM21" s="1196"/>
      <c r="BN21" s="2368" t="s">
        <v>1340</v>
      </c>
      <c r="BO21" s="2368"/>
      <c r="BP21" s="2368"/>
      <c r="BQ21" s="2368"/>
      <c r="BR21" s="1197"/>
      <c r="BS21" s="1198"/>
      <c r="BT21" s="1194"/>
      <c r="BU21" s="1194"/>
      <c r="BV21" s="2368" t="s">
        <v>1339</v>
      </c>
      <c r="BW21" s="2368"/>
      <c r="BX21" s="2368"/>
      <c r="BY21" s="2368"/>
      <c r="BZ21" s="2369"/>
      <c r="CA21" s="2369"/>
      <c r="CB21" s="1194"/>
      <c r="CC21" s="1194"/>
      <c r="CD21" s="1194"/>
      <c r="CE21" s="1194"/>
      <c r="CF21" s="1195"/>
    </row>
    <row r="22" spans="2:106" ht="6.75" customHeight="1">
      <c r="B22" s="1167"/>
      <c r="C22" s="2322"/>
      <c r="D22" s="2322"/>
      <c r="E22" s="2322"/>
      <c r="F22" s="2322"/>
      <c r="G22" s="2322"/>
      <c r="H22" s="1168"/>
      <c r="I22" s="2294"/>
      <c r="J22" s="2295"/>
      <c r="K22" s="2295"/>
      <c r="L22" s="2295"/>
      <c r="M22" s="2295"/>
      <c r="N22" s="2295"/>
      <c r="O22" s="2295"/>
      <c r="P22" s="2295"/>
      <c r="Q22" s="2295"/>
      <c r="R22" s="2295"/>
      <c r="S22" s="2295"/>
      <c r="T22" s="2295"/>
      <c r="U22" s="2295"/>
      <c r="V22" s="2295"/>
      <c r="W22" s="2295"/>
      <c r="X22" s="2295"/>
      <c r="Y22" s="2295"/>
      <c r="Z22" s="2295"/>
      <c r="AA22" s="2295"/>
      <c r="AB22" s="2295"/>
      <c r="AC22" s="2295"/>
      <c r="AD22" s="2295"/>
      <c r="AE22" s="2295"/>
      <c r="AF22" s="2295"/>
      <c r="AG22" s="2295"/>
      <c r="AH22" s="2295"/>
      <c r="AI22" s="2295"/>
      <c r="AJ22" s="2295"/>
      <c r="AK22" s="2295"/>
      <c r="AL22" s="2295"/>
      <c r="AM22" s="2295"/>
      <c r="AN22" s="2295"/>
      <c r="AO22" s="2295"/>
      <c r="AP22" s="2296"/>
      <c r="AQ22" s="1116"/>
      <c r="AR22" s="2262"/>
      <c r="AS22" s="2263"/>
      <c r="AT22" s="2263"/>
      <c r="AU22" s="2263"/>
      <c r="AV22" s="2263"/>
      <c r="AW22" s="2263"/>
      <c r="AX22" s="2264"/>
      <c r="AY22" s="1193"/>
      <c r="AZ22" s="1192"/>
      <c r="BA22" s="1192"/>
      <c r="BB22" s="1192"/>
      <c r="BC22" s="1192"/>
      <c r="BD22" s="1192"/>
      <c r="BE22" s="1192"/>
      <c r="BF22" s="1192"/>
      <c r="BG22" s="1192"/>
      <c r="BH22" s="1192"/>
      <c r="BI22" s="1192"/>
      <c r="BJ22" s="1192"/>
      <c r="BK22" s="1192"/>
      <c r="BL22" s="1192"/>
      <c r="BM22" s="1196"/>
      <c r="BN22" s="2190" t="s">
        <v>1338</v>
      </c>
      <c r="BO22" s="2190"/>
      <c r="BP22" s="2190"/>
      <c r="BQ22" s="2190"/>
      <c r="BR22" s="2190"/>
      <c r="BS22" s="2190"/>
      <c r="BT22" s="2190"/>
      <c r="BU22" s="2190"/>
      <c r="BV22" s="2190" t="s">
        <v>1337</v>
      </c>
      <c r="BW22" s="2190"/>
      <c r="BX22" s="2190"/>
      <c r="BY22" s="2190"/>
      <c r="BZ22" s="2190"/>
      <c r="CA22" s="2190"/>
      <c r="CB22" s="2190"/>
      <c r="CC22" s="2190"/>
      <c r="CD22" s="2190"/>
      <c r="CE22" s="2190"/>
      <c r="CF22" s="2191"/>
    </row>
    <row r="23" spans="2:106" ht="6.75" customHeight="1">
      <c r="B23" s="1212"/>
      <c r="C23" s="2322"/>
      <c r="D23" s="2322"/>
      <c r="E23" s="2322"/>
      <c r="F23" s="2322"/>
      <c r="G23" s="2322"/>
      <c r="H23" s="1213"/>
      <c r="I23" s="2297" t="str">
        <f>" "&amp;IF(CV25=1,CZ25,IF(CV26=2,CZ26,IF(CV27=3,CZ27,IF(CV28=4,CZ28,IF(CV29=5,CZ29,IF(CV30=6,CZ30,IF(CV31=7,CZ31,"")))))))</f>
        <v xml:space="preserve"> </v>
      </c>
      <c r="J23" s="2190"/>
      <c r="K23" s="2190"/>
      <c r="L23" s="2190"/>
      <c r="M23" s="2190"/>
      <c r="N23" s="2190"/>
      <c r="O23" s="2190"/>
      <c r="P23" s="2190"/>
      <c r="Q23" s="2190"/>
      <c r="R23" s="2190"/>
      <c r="S23" s="2190"/>
      <c r="T23" s="2190"/>
      <c r="U23" s="2190"/>
      <c r="V23" s="2190"/>
      <c r="W23" s="2190"/>
      <c r="X23" s="2190"/>
      <c r="Y23" s="2190"/>
      <c r="Z23" s="2190"/>
      <c r="AA23" s="2190"/>
      <c r="AB23" s="2190"/>
      <c r="AC23" s="2190"/>
      <c r="AD23" s="2190"/>
      <c r="AE23" s="2190"/>
      <c r="AF23" s="2190"/>
      <c r="AG23" s="2190"/>
      <c r="AH23" s="2190"/>
      <c r="AI23" s="2190"/>
      <c r="AJ23" s="2190"/>
      <c r="AK23" s="2190"/>
      <c r="AL23" s="2190"/>
      <c r="AM23" s="2190"/>
      <c r="AN23" s="2190"/>
      <c r="AO23" s="2190"/>
      <c r="AP23" s="2191"/>
      <c r="AQ23" s="1116"/>
      <c r="AR23" s="2265"/>
      <c r="AS23" s="2266"/>
      <c r="AT23" s="2266"/>
      <c r="AU23" s="2266"/>
      <c r="AV23" s="2266"/>
      <c r="AW23" s="2266"/>
      <c r="AX23" s="2267"/>
      <c r="AY23" s="1202"/>
      <c r="AZ23" s="1203"/>
      <c r="BA23" s="1203"/>
      <c r="BB23" s="1203"/>
      <c r="BC23" s="1203"/>
      <c r="BD23" s="1203"/>
      <c r="BE23" s="1203"/>
      <c r="BF23" s="1203"/>
      <c r="BG23" s="1203"/>
      <c r="BH23" s="1203"/>
      <c r="BI23" s="1203"/>
      <c r="BJ23" s="1203"/>
      <c r="BK23" s="1203"/>
      <c r="BL23" s="1203"/>
      <c r="BM23" s="1211"/>
      <c r="BN23" s="2192"/>
      <c r="BO23" s="2192"/>
      <c r="BP23" s="2192"/>
      <c r="BQ23" s="2192"/>
      <c r="BR23" s="2192"/>
      <c r="BS23" s="2192"/>
      <c r="BT23" s="2192"/>
      <c r="BU23" s="2192"/>
      <c r="BV23" s="2192"/>
      <c r="BW23" s="2192"/>
      <c r="BX23" s="2192"/>
      <c r="BY23" s="2192"/>
      <c r="BZ23" s="2192"/>
      <c r="CA23" s="2192"/>
      <c r="CB23" s="2192"/>
      <c r="CC23" s="2192"/>
      <c r="CD23" s="2192"/>
      <c r="CE23" s="2192"/>
      <c r="CF23" s="2193"/>
    </row>
    <row r="24" spans="2:106" ht="13.5" customHeight="1">
      <c r="B24" s="1169"/>
      <c r="C24" s="2323"/>
      <c r="D24" s="2323"/>
      <c r="E24" s="2323"/>
      <c r="F24" s="2323"/>
      <c r="G24" s="2323"/>
      <c r="H24" s="1170"/>
      <c r="I24" s="2204"/>
      <c r="J24" s="2192"/>
      <c r="K24" s="2192"/>
      <c r="L24" s="2192"/>
      <c r="M24" s="2192"/>
      <c r="N24" s="2192"/>
      <c r="O24" s="2192"/>
      <c r="P24" s="2192"/>
      <c r="Q24" s="2192"/>
      <c r="R24" s="2192"/>
      <c r="S24" s="2192"/>
      <c r="T24" s="2192"/>
      <c r="U24" s="2192"/>
      <c r="V24" s="2192"/>
      <c r="W24" s="2192"/>
      <c r="X24" s="2192"/>
      <c r="Y24" s="2192"/>
      <c r="Z24" s="2192"/>
      <c r="AA24" s="2192"/>
      <c r="AB24" s="2192"/>
      <c r="AC24" s="2192"/>
      <c r="AD24" s="2192"/>
      <c r="AE24" s="2192"/>
      <c r="AF24" s="2192"/>
      <c r="AG24" s="2192"/>
      <c r="AH24" s="2192"/>
      <c r="AI24" s="2192"/>
      <c r="AJ24" s="2192"/>
      <c r="AK24" s="2192"/>
      <c r="AL24" s="2192"/>
      <c r="AM24" s="2192"/>
      <c r="AN24" s="2192"/>
      <c r="AO24" s="2192"/>
      <c r="AP24" s="2193"/>
      <c r="AQ24" s="1116"/>
      <c r="AR24" s="1199"/>
      <c r="AS24" s="1199"/>
      <c r="AT24" s="1199"/>
      <c r="AU24" s="1199"/>
      <c r="AV24" s="1199"/>
      <c r="AW24" s="1199"/>
      <c r="AX24" s="1199"/>
      <c r="AY24" s="1199"/>
      <c r="AZ24" s="1199"/>
      <c r="BA24" s="1199"/>
      <c r="BB24" s="1199"/>
      <c r="BC24" s="1199"/>
      <c r="BD24" s="1199"/>
      <c r="BE24" s="1199"/>
      <c r="BF24" s="1199"/>
      <c r="BG24" s="1199"/>
      <c r="BH24" s="1199"/>
      <c r="BI24" s="1199"/>
      <c r="BJ24" s="1199"/>
      <c r="BK24" s="1199"/>
      <c r="BL24" s="1199"/>
      <c r="BM24" s="1199"/>
      <c r="BN24" s="1199"/>
      <c r="BO24" s="1199"/>
      <c r="BP24" s="1199"/>
      <c r="BQ24" s="1199"/>
      <c r="BR24" s="1199"/>
      <c r="BS24" s="1199"/>
      <c r="BT24" s="1199"/>
      <c r="BU24" s="1199"/>
      <c r="BV24" s="1199"/>
      <c r="BW24" s="1199"/>
      <c r="BX24" s="1199"/>
      <c r="BY24" s="1199"/>
      <c r="BZ24" s="1199"/>
      <c r="CA24" s="1199"/>
      <c r="CB24" s="1199"/>
      <c r="CC24" s="1199"/>
      <c r="CD24" s="1199"/>
      <c r="CE24" s="1199"/>
      <c r="CF24" s="1199"/>
    </row>
    <row r="25" spans="2:106" ht="13.5" customHeight="1">
      <c r="B25" s="1165"/>
      <c r="C25" s="2229" t="s">
        <v>104</v>
      </c>
      <c r="D25" s="2229"/>
      <c r="E25" s="2229"/>
      <c r="F25" s="2229"/>
      <c r="G25" s="2229"/>
      <c r="H25" s="1166"/>
      <c r="I25" s="2330">
        <f>入力シート!D12</f>
        <v>0</v>
      </c>
      <c r="J25" s="2331"/>
      <c r="K25" s="2331"/>
      <c r="L25" s="2331"/>
      <c r="M25" s="2331"/>
      <c r="N25" s="2331"/>
      <c r="O25" s="2331"/>
      <c r="P25" s="2331"/>
      <c r="Q25" s="2331"/>
      <c r="R25" s="2331"/>
      <c r="S25" s="2331"/>
      <c r="T25" s="2331"/>
      <c r="U25" s="2331"/>
      <c r="V25" s="2332"/>
      <c r="W25" s="1173"/>
      <c r="X25" s="2229" t="s">
        <v>499</v>
      </c>
      <c r="Y25" s="2229"/>
      <c r="Z25" s="2229"/>
      <c r="AA25" s="2229"/>
      <c r="AB25" s="2229"/>
      <c r="AC25" s="1166"/>
      <c r="AD25" s="2271" t="s">
        <v>221</v>
      </c>
      <c r="AE25" s="2272"/>
      <c r="AF25" s="2268">
        <f>I25</f>
        <v>0</v>
      </c>
      <c r="AG25" s="2216"/>
      <c r="AH25" s="2216"/>
      <c r="AI25" s="2216"/>
      <c r="AJ25" s="2216"/>
      <c r="AK25" s="2216"/>
      <c r="AL25" s="2216"/>
      <c r="AM25" s="2216"/>
      <c r="AN25" s="2216"/>
      <c r="AO25" s="2216"/>
      <c r="AP25" s="2269"/>
      <c r="AQ25" s="1095"/>
      <c r="AR25" s="1165"/>
      <c r="AS25" s="2309" t="s">
        <v>885</v>
      </c>
      <c r="AT25" s="2309"/>
      <c r="AU25" s="2309"/>
      <c r="AV25" s="2309"/>
      <c r="AW25" s="2309"/>
      <c r="AX25" s="1166"/>
      <c r="AY25" s="2175" t="s">
        <v>896</v>
      </c>
      <c r="AZ25" s="2176"/>
      <c r="BA25" s="2176"/>
      <c r="BB25" s="2176"/>
      <c r="BC25" s="2176"/>
      <c r="BD25" s="2176"/>
      <c r="BE25" s="2176"/>
      <c r="BF25" s="2176"/>
      <c r="BG25" s="2176"/>
      <c r="BH25" s="2177"/>
      <c r="BI25" s="2175" t="s">
        <v>887</v>
      </c>
      <c r="BJ25" s="2176"/>
      <c r="BK25" s="2176"/>
      <c r="BL25" s="2176"/>
      <c r="BM25" s="2176"/>
      <c r="BN25" s="2176"/>
      <c r="BO25" s="2176"/>
      <c r="BP25" s="2176"/>
      <c r="BQ25" s="2176"/>
      <c r="BR25" s="2176"/>
      <c r="BS25" s="2176"/>
      <c r="BT25" s="2176"/>
      <c r="BU25" s="2176"/>
      <c r="BV25" s="2177"/>
      <c r="BW25" s="2175" t="s">
        <v>888</v>
      </c>
      <c r="BX25" s="2176"/>
      <c r="BY25" s="2176"/>
      <c r="BZ25" s="2176"/>
      <c r="CA25" s="2176"/>
      <c r="CB25" s="2176"/>
      <c r="CC25" s="2176"/>
      <c r="CD25" s="2176"/>
      <c r="CE25" s="2176"/>
      <c r="CF25" s="2177"/>
      <c r="CL25" s="1217" t="s">
        <v>1378</v>
      </c>
      <c r="CM25" s="1217"/>
      <c r="CN25" s="1217"/>
      <c r="CO25" s="1217"/>
      <c r="CP25" s="1217"/>
      <c r="CQ25" s="1217"/>
      <c r="CR25" s="1217"/>
      <c r="CS25" s="1217"/>
      <c r="CT25" s="1217"/>
      <c r="CU25" s="1217"/>
      <c r="CV25" s="1217" t="str">
        <f>IF($I$21=CL25,1,"")</f>
        <v/>
      </c>
      <c r="CW25" s="1217"/>
      <c r="CX25" s="1217"/>
      <c r="CY25" s="1217"/>
      <c r="CZ25" s="1217" t="s">
        <v>1385</v>
      </c>
      <c r="DA25" s="1217"/>
      <c r="DB25" s="1217"/>
    </row>
    <row r="26" spans="2:106" ht="13.5" customHeight="1">
      <c r="B26" s="1169"/>
      <c r="C26" s="2230"/>
      <c r="D26" s="2230"/>
      <c r="E26" s="2230"/>
      <c r="F26" s="2230"/>
      <c r="G26" s="2230"/>
      <c r="H26" s="1170"/>
      <c r="I26" s="2333"/>
      <c r="J26" s="2334"/>
      <c r="K26" s="2334"/>
      <c r="L26" s="2334"/>
      <c r="M26" s="2334"/>
      <c r="N26" s="2334"/>
      <c r="O26" s="2334"/>
      <c r="P26" s="2334"/>
      <c r="Q26" s="2334"/>
      <c r="R26" s="2334"/>
      <c r="S26" s="2334"/>
      <c r="T26" s="2334"/>
      <c r="U26" s="2334"/>
      <c r="V26" s="2335"/>
      <c r="W26" s="1174"/>
      <c r="X26" s="2307"/>
      <c r="Y26" s="2307"/>
      <c r="Z26" s="2307"/>
      <c r="AA26" s="2307"/>
      <c r="AB26" s="2307"/>
      <c r="AC26" s="1168"/>
      <c r="AD26" s="2273"/>
      <c r="AE26" s="2274"/>
      <c r="AF26" s="2238"/>
      <c r="AG26" s="2238"/>
      <c r="AH26" s="2238"/>
      <c r="AI26" s="2238"/>
      <c r="AJ26" s="2238"/>
      <c r="AK26" s="2238"/>
      <c r="AL26" s="2238"/>
      <c r="AM26" s="2238"/>
      <c r="AN26" s="2238"/>
      <c r="AO26" s="2238"/>
      <c r="AP26" s="2239"/>
      <c r="AQ26" s="1095"/>
      <c r="AR26" s="1167"/>
      <c r="AS26" s="2310"/>
      <c r="AT26" s="2310"/>
      <c r="AU26" s="2310"/>
      <c r="AV26" s="2310"/>
      <c r="AW26" s="2310"/>
      <c r="AX26" s="1168"/>
      <c r="AY26" s="2224"/>
      <c r="AZ26" s="2225"/>
      <c r="BA26" s="2225"/>
      <c r="BB26" s="2225"/>
      <c r="BC26" s="2225"/>
      <c r="BD26" s="2225"/>
      <c r="BE26" s="2225"/>
      <c r="BF26" s="2225"/>
      <c r="BG26" s="2225"/>
      <c r="BH26" s="2231"/>
      <c r="BI26" s="2224"/>
      <c r="BJ26" s="2225"/>
      <c r="BK26" s="2225"/>
      <c r="BL26" s="2225"/>
      <c r="BM26" s="2225"/>
      <c r="BN26" s="2225"/>
      <c r="BO26" s="2225"/>
      <c r="BP26" s="2225"/>
      <c r="BQ26" s="2225"/>
      <c r="BR26" s="2225"/>
      <c r="BS26" s="2225"/>
      <c r="BT26" s="2225"/>
      <c r="BU26" s="2225"/>
      <c r="BV26" s="2231"/>
      <c r="BW26" s="2224"/>
      <c r="BX26" s="2225"/>
      <c r="BY26" s="2225"/>
      <c r="BZ26" s="2225"/>
      <c r="CA26" s="2225"/>
      <c r="CB26" s="2225"/>
      <c r="CC26" s="2225"/>
      <c r="CD26" s="2225"/>
      <c r="CE26" s="2225"/>
      <c r="CF26" s="2231"/>
      <c r="CL26" s="1217" t="s">
        <v>1379</v>
      </c>
      <c r="CM26" s="1217"/>
      <c r="CN26" s="1217"/>
      <c r="CO26" s="1217"/>
      <c r="CP26" s="1217"/>
      <c r="CQ26" s="1217"/>
      <c r="CR26" s="1217"/>
      <c r="CS26" s="1217"/>
      <c r="CT26" s="1217"/>
      <c r="CU26" s="1217"/>
      <c r="CV26" s="1217" t="str">
        <f>IF($I$21=CL26,2,"")</f>
        <v/>
      </c>
      <c r="CW26" s="1217"/>
      <c r="CX26" s="1217"/>
      <c r="CY26" s="1217"/>
      <c r="CZ26" s="1217" t="s">
        <v>1386</v>
      </c>
      <c r="DA26" s="1217"/>
      <c r="DB26" s="1217"/>
    </row>
    <row r="27" spans="2:106" ht="13.5" customHeight="1">
      <c r="B27" s="1167"/>
      <c r="C27" s="2307" t="s">
        <v>113</v>
      </c>
      <c r="D27" s="2307"/>
      <c r="E27" s="2307"/>
      <c r="F27" s="2307"/>
      <c r="G27" s="2307"/>
      <c r="H27" s="1168"/>
      <c r="I27" s="2285"/>
      <c r="J27" s="2286"/>
      <c r="K27" s="2286"/>
      <c r="L27" s="2286"/>
      <c r="M27" s="2286"/>
      <c r="N27" s="2286"/>
      <c r="O27" s="2286"/>
      <c r="P27" s="2286"/>
      <c r="Q27" s="2286"/>
      <c r="R27" s="2286"/>
      <c r="S27" s="2286"/>
      <c r="T27" s="2286"/>
      <c r="U27" s="2272" t="s">
        <v>218</v>
      </c>
      <c r="V27" s="2289"/>
      <c r="W27" s="1174"/>
      <c r="X27" s="2307"/>
      <c r="Y27" s="2307"/>
      <c r="Z27" s="2307"/>
      <c r="AA27" s="2307"/>
      <c r="AB27" s="2307"/>
      <c r="AC27" s="1168"/>
      <c r="AD27" s="2273" t="s">
        <v>222</v>
      </c>
      <c r="AE27" s="2274"/>
      <c r="AF27" s="2238"/>
      <c r="AG27" s="2238"/>
      <c r="AH27" s="2238"/>
      <c r="AI27" s="2238"/>
      <c r="AJ27" s="2238"/>
      <c r="AK27" s="2238"/>
      <c r="AL27" s="2238"/>
      <c r="AM27" s="2238"/>
      <c r="AN27" s="2238"/>
      <c r="AO27" s="2238"/>
      <c r="AP27" s="2239"/>
      <c r="AQ27" s="1095"/>
      <c r="AR27" s="1167"/>
      <c r="AS27" s="2310"/>
      <c r="AT27" s="2310"/>
      <c r="AU27" s="2310"/>
      <c r="AV27" s="2310"/>
      <c r="AW27" s="2310"/>
      <c r="AX27" s="1168"/>
      <c r="AY27" s="2196" t="s">
        <v>890</v>
      </c>
      <c r="AZ27" s="2197"/>
      <c r="BA27" s="2197"/>
      <c r="BB27" s="2197"/>
      <c r="BC27" s="2197"/>
      <c r="BD27" s="2197"/>
      <c r="BE27" s="2197"/>
      <c r="BF27" s="2197"/>
      <c r="BG27" s="2197"/>
      <c r="BH27" s="2198"/>
      <c r="BI27" s="2213" t="s">
        <v>891</v>
      </c>
      <c r="BJ27" s="2214"/>
      <c r="BK27" s="2214"/>
      <c r="BL27" s="2214"/>
      <c r="BM27" s="2214"/>
      <c r="BN27" s="2219" t="s">
        <v>892</v>
      </c>
      <c r="BO27" s="2220"/>
      <c r="BP27" s="2220"/>
      <c r="BQ27" s="2220"/>
      <c r="BR27" s="2220"/>
      <c r="BS27" s="2220"/>
      <c r="BT27" s="2220"/>
      <c r="BU27" s="2220"/>
      <c r="BV27" s="2221"/>
      <c r="BW27" s="2196" t="s">
        <v>893</v>
      </c>
      <c r="BX27" s="2202"/>
      <c r="BY27" s="2202"/>
      <c r="BZ27" s="2202"/>
      <c r="CA27" s="2202"/>
      <c r="CB27" s="2202"/>
      <c r="CC27" s="2202"/>
      <c r="CD27" s="2202"/>
      <c r="CE27" s="2202"/>
      <c r="CF27" s="2203"/>
      <c r="CL27" s="1217" t="s">
        <v>1380</v>
      </c>
      <c r="CM27" s="1217"/>
      <c r="CN27" s="1217"/>
      <c r="CO27" s="1217"/>
      <c r="CP27" s="1217"/>
      <c r="CQ27" s="1217"/>
      <c r="CR27" s="1217"/>
      <c r="CS27" s="1217"/>
      <c r="CT27" s="1217"/>
      <c r="CU27" s="1217"/>
      <c r="CV27" s="1217" t="str">
        <f>IF($I$21=CL27,3,"")</f>
        <v/>
      </c>
      <c r="CW27" s="1217"/>
      <c r="CX27" s="1217"/>
      <c r="CY27" s="1217"/>
      <c r="CZ27" s="1217" t="s">
        <v>1387</v>
      </c>
      <c r="DA27" s="1217"/>
      <c r="DB27" s="1217"/>
    </row>
    <row r="28" spans="2:106" ht="13.5" customHeight="1">
      <c r="B28" s="1169"/>
      <c r="C28" s="2230"/>
      <c r="D28" s="2230"/>
      <c r="E28" s="2230"/>
      <c r="F28" s="2230"/>
      <c r="G28" s="2230"/>
      <c r="H28" s="1170"/>
      <c r="I28" s="2287"/>
      <c r="J28" s="2288"/>
      <c r="K28" s="2288"/>
      <c r="L28" s="2288"/>
      <c r="M28" s="2288"/>
      <c r="N28" s="2288"/>
      <c r="O28" s="2288"/>
      <c r="P28" s="2288"/>
      <c r="Q28" s="2288"/>
      <c r="R28" s="2288"/>
      <c r="S28" s="2288"/>
      <c r="T28" s="2288"/>
      <c r="U28" s="2276"/>
      <c r="V28" s="2290"/>
      <c r="W28" s="1175"/>
      <c r="X28" s="2230"/>
      <c r="Y28" s="2230"/>
      <c r="Z28" s="2230"/>
      <c r="AA28" s="2230"/>
      <c r="AB28" s="2230"/>
      <c r="AC28" s="1170"/>
      <c r="AD28" s="2275"/>
      <c r="AE28" s="2276"/>
      <c r="AF28" s="2218"/>
      <c r="AG28" s="2218"/>
      <c r="AH28" s="2218"/>
      <c r="AI28" s="2218"/>
      <c r="AJ28" s="2218"/>
      <c r="AK28" s="2218"/>
      <c r="AL28" s="2218"/>
      <c r="AM28" s="2218"/>
      <c r="AN28" s="2218"/>
      <c r="AO28" s="2218"/>
      <c r="AP28" s="2240"/>
      <c r="AQ28" s="1065"/>
      <c r="AR28" s="1167"/>
      <c r="AS28" s="2310"/>
      <c r="AT28" s="2310"/>
      <c r="AU28" s="2310"/>
      <c r="AV28" s="2310"/>
      <c r="AW28" s="2310"/>
      <c r="AX28" s="1168"/>
      <c r="AY28" s="2199"/>
      <c r="AZ28" s="2200"/>
      <c r="BA28" s="2200"/>
      <c r="BB28" s="2200"/>
      <c r="BC28" s="2200"/>
      <c r="BD28" s="2200"/>
      <c r="BE28" s="2200"/>
      <c r="BF28" s="2200"/>
      <c r="BG28" s="2200"/>
      <c r="BH28" s="2201"/>
      <c r="BI28" s="2209" t="s">
        <v>894</v>
      </c>
      <c r="BJ28" s="2210"/>
      <c r="BK28" s="2210"/>
      <c r="BL28" s="2210"/>
      <c r="BM28" s="2210"/>
      <c r="BN28" s="2222"/>
      <c r="BO28" s="2222"/>
      <c r="BP28" s="2222"/>
      <c r="BQ28" s="2222"/>
      <c r="BR28" s="2222"/>
      <c r="BS28" s="2222"/>
      <c r="BT28" s="2222"/>
      <c r="BU28" s="2222"/>
      <c r="BV28" s="2223"/>
      <c r="BW28" s="2204"/>
      <c r="BX28" s="2192"/>
      <c r="BY28" s="2192"/>
      <c r="BZ28" s="2192"/>
      <c r="CA28" s="2192"/>
      <c r="CB28" s="2192"/>
      <c r="CC28" s="2192"/>
      <c r="CD28" s="2192"/>
      <c r="CE28" s="2192"/>
      <c r="CF28" s="2193"/>
      <c r="CL28" s="1217" t="s">
        <v>1381</v>
      </c>
      <c r="CM28" s="1217"/>
      <c r="CN28" s="1217"/>
      <c r="CO28" s="1217"/>
      <c r="CP28" s="1217"/>
      <c r="CQ28" s="1217"/>
      <c r="CR28" s="1217"/>
      <c r="CS28" s="1217"/>
      <c r="CT28" s="1217"/>
      <c r="CU28" s="1217"/>
      <c r="CV28" s="1217" t="str">
        <f>IF($I$21=CL28,4,"")</f>
        <v/>
      </c>
      <c r="CW28" s="1217"/>
      <c r="CX28" s="1217"/>
      <c r="CY28" s="1217"/>
      <c r="CZ28" s="1217" t="s">
        <v>1388</v>
      </c>
      <c r="DA28" s="1217"/>
      <c r="DB28" s="1217"/>
    </row>
    <row r="29" spans="2:106" ht="13.5" customHeight="1">
      <c r="B29" s="1164"/>
      <c r="C29" s="1164"/>
      <c r="D29" s="1164"/>
      <c r="E29" s="1164"/>
      <c r="F29" s="1164"/>
      <c r="G29" s="1164"/>
      <c r="H29" s="1164"/>
      <c r="I29" s="1164"/>
      <c r="J29" s="1164"/>
      <c r="K29" s="1164"/>
      <c r="L29" s="1164"/>
      <c r="M29" s="1164"/>
      <c r="N29" s="1164"/>
      <c r="O29" s="1164"/>
      <c r="P29" s="1164"/>
      <c r="Q29" s="1164"/>
      <c r="R29" s="1164"/>
      <c r="S29" s="1164"/>
      <c r="T29" s="1164"/>
      <c r="U29" s="1164"/>
      <c r="V29" s="1164"/>
      <c r="W29" s="1164"/>
      <c r="X29" s="1164"/>
      <c r="Y29" s="1164"/>
      <c r="Z29" s="1164"/>
      <c r="AA29" s="1164"/>
      <c r="AB29" s="1164"/>
      <c r="AC29" s="1164"/>
      <c r="AD29" s="1164"/>
      <c r="AE29" s="1164"/>
      <c r="AF29" s="1164"/>
      <c r="AG29" s="1164"/>
      <c r="AH29" s="1164"/>
      <c r="AI29" s="1164"/>
      <c r="AJ29" s="1164"/>
      <c r="AK29" s="1164"/>
      <c r="AL29" s="1164"/>
      <c r="AM29" s="1164"/>
      <c r="AN29" s="1164"/>
      <c r="AO29" s="1164"/>
      <c r="AP29" s="1164"/>
      <c r="AQ29" s="1083"/>
      <c r="AR29" s="1167"/>
      <c r="AS29" s="2310"/>
      <c r="AT29" s="2310"/>
      <c r="AU29" s="2310"/>
      <c r="AV29" s="2310"/>
      <c r="AW29" s="2310"/>
      <c r="AX29" s="1168"/>
      <c r="AY29" s="2277" t="s">
        <v>890</v>
      </c>
      <c r="AZ29" s="2278"/>
      <c r="BA29" s="2278"/>
      <c r="BB29" s="2278"/>
      <c r="BC29" s="2278"/>
      <c r="BD29" s="2278"/>
      <c r="BE29" s="2278"/>
      <c r="BF29" s="2278"/>
      <c r="BG29" s="2278"/>
      <c r="BH29" s="2279"/>
      <c r="BI29" s="2211" t="s">
        <v>891</v>
      </c>
      <c r="BJ29" s="2212"/>
      <c r="BK29" s="2212"/>
      <c r="BL29" s="2212"/>
      <c r="BM29" s="2212"/>
      <c r="BN29" s="2312" t="s">
        <v>892</v>
      </c>
      <c r="BO29" s="2313"/>
      <c r="BP29" s="2313"/>
      <c r="BQ29" s="2313"/>
      <c r="BR29" s="2313"/>
      <c r="BS29" s="2313"/>
      <c r="BT29" s="2313"/>
      <c r="BU29" s="2313"/>
      <c r="BV29" s="2314"/>
      <c r="BW29" s="2277" t="s">
        <v>893</v>
      </c>
      <c r="BX29" s="2233"/>
      <c r="BY29" s="2233"/>
      <c r="BZ29" s="2233"/>
      <c r="CA29" s="2233"/>
      <c r="CB29" s="2233"/>
      <c r="CC29" s="2233"/>
      <c r="CD29" s="2233"/>
      <c r="CE29" s="2233"/>
      <c r="CF29" s="2234"/>
      <c r="CL29" s="1217" t="s">
        <v>1382</v>
      </c>
      <c r="CM29" s="1217"/>
      <c r="CN29" s="1217"/>
      <c r="CO29" s="1217"/>
      <c r="CP29" s="1217"/>
      <c r="CQ29" s="1217"/>
      <c r="CR29" s="1217"/>
      <c r="CS29" s="1217"/>
      <c r="CT29" s="1217"/>
      <c r="CU29" s="1217"/>
      <c r="CV29" s="1217" t="str">
        <f>IF($I$21=CL29,5,"")</f>
        <v/>
      </c>
      <c r="CW29" s="1217"/>
      <c r="CX29" s="1217"/>
      <c r="CY29" s="1217"/>
      <c r="CZ29" s="1217" t="s">
        <v>1389</v>
      </c>
      <c r="DA29" s="1217"/>
      <c r="DB29" s="1217"/>
    </row>
    <row r="30" spans="2:106" ht="13.5" customHeight="1">
      <c r="B30" s="1165"/>
      <c r="C30" s="2309" t="s">
        <v>903</v>
      </c>
      <c r="D30" s="2309"/>
      <c r="E30" s="2309"/>
      <c r="F30" s="2309"/>
      <c r="G30" s="2309"/>
      <c r="H30" s="1166"/>
      <c r="I30" s="1176" t="s">
        <v>1336</v>
      </c>
      <c r="J30" s="2229" t="s">
        <v>60</v>
      </c>
      <c r="K30" s="2229"/>
      <c r="L30" s="2229"/>
      <c r="M30" s="2229"/>
      <c r="N30" s="1177"/>
      <c r="O30" s="2175" t="s">
        <v>904</v>
      </c>
      <c r="P30" s="2176"/>
      <c r="Q30" s="2176"/>
      <c r="R30" s="2176"/>
      <c r="S30" s="2176"/>
      <c r="T30" s="2176"/>
      <c r="U30" s="2176"/>
      <c r="V30" s="2176"/>
      <c r="W30" s="2176"/>
      <c r="X30" s="2176"/>
      <c r="Y30" s="2176"/>
      <c r="Z30" s="2176"/>
      <c r="AA30" s="2176"/>
      <c r="AB30" s="2176"/>
      <c r="AC30" s="2177"/>
      <c r="AD30" s="2175" t="s">
        <v>905</v>
      </c>
      <c r="AE30" s="2176"/>
      <c r="AF30" s="2176"/>
      <c r="AG30" s="2176"/>
      <c r="AH30" s="2176"/>
      <c r="AI30" s="2176"/>
      <c r="AJ30" s="2176"/>
      <c r="AK30" s="2176"/>
      <c r="AL30" s="2176"/>
      <c r="AM30" s="2176"/>
      <c r="AN30" s="2176"/>
      <c r="AO30" s="2176"/>
      <c r="AP30" s="2177"/>
      <c r="AQ30" s="1083"/>
      <c r="AR30" s="1169"/>
      <c r="AS30" s="2311"/>
      <c r="AT30" s="2311"/>
      <c r="AU30" s="2311"/>
      <c r="AV30" s="2311"/>
      <c r="AW30" s="2311"/>
      <c r="AX30" s="1170"/>
      <c r="AY30" s="2280"/>
      <c r="AZ30" s="2281"/>
      <c r="BA30" s="2281"/>
      <c r="BB30" s="2281"/>
      <c r="BC30" s="2281"/>
      <c r="BD30" s="2281"/>
      <c r="BE30" s="2281"/>
      <c r="BF30" s="2281"/>
      <c r="BG30" s="2281"/>
      <c r="BH30" s="2282"/>
      <c r="BI30" s="2283" t="s">
        <v>894</v>
      </c>
      <c r="BJ30" s="2284"/>
      <c r="BK30" s="2284"/>
      <c r="BL30" s="2284"/>
      <c r="BM30" s="2284"/>
      <c r="BN30" s="2315"/>
      <c r="BO30" s="2315"/>
      <c r="BP30" s="2315"/>
      <c r="BQ30" s="2315"/>
      <c r="BR30" s="2315"/>
      <c r="BS30" s="2315"/>
      <c r="BT30" s="2315"/>
      <c r="BU30" s="2315"/>
      <c r="BV30" s="2316"/>
      <c r="BW30" s="2235"/>
      <c r="BX30" s="2236"/>
      <c r="BY30" s="2236"/>
      <c r="BZ30" s="2236"/>
      <c r="CA30" s="2236"/>
      <c r="CB30" s="2236"/>
      <c r="CC30" s="2236"/>
      <c r="CD30" s="2236"/>
      <c r="CE30" s="2236"/>
      <c r="CF30" s="2237"/>
      <c r="CL30" s="1217" t="s">
        <v>1383</v>
      </c>
      <c r="CM30" s="1217"/>
      <c r="CN30" s="1217"/>
      <c r="CO30" s="1217"/>
      <c r="CP30" s="1217"/>
      <c r="CQ30" s="1217"/>
      <c r="CR30" s="1217"/>
      <c r="CS30" s="1217"/>
      <c r="CT30" s="1217"/>
      <c r="CU30" s="1217"/>
      <c r="CV30" s="1217" t="str">
        <f>IF($I$21=CL30,6,"")</f>
        <v/>
      </c>
      <c r="CW30" s="1217"/>
      <c r="CX30" s="1217"/>
      <c r="CY30" s="1217"/>
      <c r="CZ30" s="1217" t="s">
        <v>1390</v>
      </c>
      <c r="DA30" s="1217"/>
      <c r="DB30" s="1217"/>
    </row>
    <row r="31" spans="2:106" ht="13.5" customHeight="1">
      <c r="B31" s="1167"/>
      <c r="C31" s="2310"/>
      <c r="D31" s="2310"/>
      <c r="E31" s="2310"/>
      <c r="F31" s="2310"/>
      <c r="G31" s="2310"/>
      <c r="H31" s="1168"/>
      <c r="I31" s="1178"/>
      <c r="J31" s="2230"/>
      <c r="K31" s="2230"/>
      <c r="L31" s="2230"/>
      <c r="M31" s="2230"/>
      <c r="N31" s="1179"/>
      <c r="O31" s="2224"/>
      <c r="P31" s="2225"/>
      <c r="Q31" s="2225"/>
      <c r="R31" s="2225"/>
      <c r="S31" s="2225"/>
      <c r="T31" s="2225"/>
      <c r="U31" s="2225"/>
      <c r="V31" s="2225"/>
      <c r="W31" s="2225"/>
      <c r="X31" s="2225"/>
      <c r="Y31" s="2225"/>
      <c r="Z31" s="2225"/>
      <c r="AA31" s="2225"/>
      <c r="AB31" s="2225"/>
      <c r="AC31" s="2231"/>
      <c r="AD31" s="2224"/>
      <c r="AE31" s="2225"/>
      <c r="AF31" s="2225"/>
      <c r="AG31" s="2225"/>
      <c r="AH31" s="2225"/>
      <c r="AI31" s="2225"/>
      <c r="AJ31" s="2225"/>
      <c r="AK31" s="2225"/>
      <c r="AL31" s="2225"/>
      <c r="AM31" s="2225"/>
      <c r="AN31" s="2225"/>
      <c r="AO31" s="2225"/>
      <c r="AP31" s="2231"/>
      <c r="AQ31" s="1063"/>
      <c r="AR31" s="1164"/>
      <c r="AS31" s="1164"/>
      <c r="AT31" s="1164"/>
      <c r="AU31" s="1164"/>
      <c r="AV31" s="1164"/>
      <c r="AW31" s="1164"/>
      <c r="AX31" s="1164"/>
      <c r="AY31" s="1164"/>
      <c r="AZ31" s="1164"/>
      <c r="BA31" s="1164"/>
      <c r="BB31" s="1164"/>
      <c r="BC31" s="1164"/>
      <c r="BD31" s="1164"/>
      <c r="BE31" s="1164"/>
      <c r="BF31" s="1164"/>
      <c r="BG31" s="1164"/>
      <c r="BH31" s="1164"/>
      <c r="BI31" s="1164"/>
      <c r="BJ31" s="1164"/>
      <c r="BK31" s="1164"/>
      <c r="BL31" s="1164"/>
      <c r="BM31" s="1164"/>
      <c r="BN31" s="1164"/>
      <c r="BO31" s="1164"/>
      <c r="BP31" s="1164"/>
      <c r="BQ31" s="1164"/>
      <c r="BR31" s="1164"/>
      <c r="BS31" s="1164"/>
      <c r="BT31" s="1164"/>
      <c r="BU31" s="1164"/>
      <c r="BV31" s="1164"/>
      <c r="BW31" s="1164"/>
      <c r="BX31" s="1164"/>
      <c r="BY31" s="1164"/>
      <c r="BZ31" s="1164"/>
      <c r="CA31" s="1164"/>
      <c r="CB31" s="1164"/>
      <c r="CC31" s="1164"/>
      <c r="CD31" s="1164"/>
      <c r="CE31" s="1164"/>
      <c r="CF31" s="1164"/>
      <c r="CL31" s="1217" t="s">
        <v>1384</v>
      </c>
      <c r="CM31" s="1217"/>
      <c r="CN31" s="1217"/>
      <c r="CO31" s="1217"/>
      <c r="CP31" s="1217"/>
      <c r="CQ31" s="1217"/>
      <c r="CR31" s="1217"/>
      <c r="CS31" s="1217"/>
      <c r="CT31" s="1217"/>
      <c r="CU31" s="1217"/>
      <c r="CV31" s="1217" t="str">
        <f>IF($I$21=CL31,7,"")</f>
        <v/>
      </c>
      <c r="CW31" s="1217"/>
      <c r="CX31" s="1217"/>
      <c r="CY31" s="1217"/>
      <c r="CZ31" s="1217" t="s">
        <v>1391</v>
      </c>
      <c r="DA31" s="1217"/>
      <c r="DB31" s="1217"/>
    </row>
    <row r="32" spans="2:106" ht="13.5" customHeight="1">
      <c r="B32" s="1167"/>
      <c r="C32" s="2310"/>
      <c r="D32" s="2310"/>
      <c r="E32" s="2310"/>
      <c r="F32" s="2310"/>
      <c r="G32" s="2310"/>
      <c r="H32" s="1168"/>
      <c r="I32" s="1165"/>
      <c r="J32" s="2229" t="s">
        <v>907</v>
      </c>
      <c r="K32" s="2229"/>
      <c r="L32" s="2229"/>
      <c r="M32" s="2229"/>
      <c r="N32" s="1166"/>
      <c r="O32" s="2430">
        <f>入力シート!D23</f>
        <v>0</v>
      </c>
      <c r="P32" s="2431"/>
      <c r="Q32" s="2431"/>
      <c r="R32" s="2431"/>
      <c r="S32" s="2431"/>
      <c r="T32" s="2431"/>
      <c r="U32" s="2431"/>
      <c r="V32" s="2431"/>
      <c r="W32" s="2431"/>
      <c r="X32" s="2431"/>
      <c r="Y32" s="2431"/>
      <c r="Z32" s="2431"/>
      <c r="AA32" s="2431"/>
      <c r="AB32" s="2431"/>
      <c r="AC32" s="2432"/>
      <c r="AD32" s="2324">
        <f>入力シート!D22</f>
        <v>0</v>
      </c>
      <c r="AE32" s="2325"/>
      <c r="AF32" s="2325"/>
      <c r="AG32" s="2325"/>
      <c r="AH32" s="2325"/>
      <c r="AI32" s="2325"/>
      <c r="AJ32" s="2325"/>
      <c r="AK32" s="2325"/>
      <c r="AL32" s="2325"/>
      <c r="AM32" s="2325"/>
      <c r="AN32" s="2325"/>
      <c r="AO32" s="2325"/>
      <c r="AP32" s="2326"/>
      <c r="AQ32" s="1063"/>
      <c r="AR32" s="1165"/>
      <c r="AS32" s="2226" t="s">
        <v>898</v>
      </c>
      <c r="AT32" s="2226"/>
      <c r="AU32" s="2226"/>
      <c r="AV32" s="2226"/>
      <c r="AW32" s="2226"/>
      <c r="AX32" s="1166"/>
      <c r="AY32" s="1180" t="s">
        <v>1336</v>
      </c>
      <c r="AZ32" s="2226" t="s">
        <v>899</v>
      </c>
      <c r="BA32" s="2226"/>
      <c r="BB32" s="2226"/>
      <c r="BC32" s="2226"/>
      <c r="BD32" s="1177"/>
      <c r="BE32" s="2226" t="s">
        <v>900</v>
      </c>
      <c r="BF32" s="2226"/>
      <c r="BG32" s="2226"/>
      <c r="BH32" s="2226"/>
      <c r="BI32" s="2226"/>
      <c r="BJ32" s="2226"/>
      <c r="BK32" s="2226"/>
      <c r="BL32" s="2226"/>
      <c r="BM32" s="2226"/>
      <c r="BN32" s="2226"/>
      <c r="BO32" s="2270" t="s">
        <v>901</v>
      </c>
      <c r="BP32" s="2270"/>
      <c r="BQ32" s="2270"/>
      <c r="BR32" s="2270"/>
      <c r="BS32" s="2270"/>
      <c r="BT32" s="2270"/>
      <c r="BU32" s="2270"/>
      <c r="BV32" s="2270"/>
      <c r="BW32" s="2270"/>
      <c r="BX32" s="2226" t="s">
        <v>902</v>
      </c>
      <c r="BY32" s="2226"/>
      <c r="BZ32" s="2226"/>
      <c r="CA32" s="2226"/>
      <c r="CB32" s="2226"/>
      <c r="CC32" s="2226"/>
      <c r="CD32" s="2226"/>
      <c r="CE32" s="2226"/>
      <c r="CF32" s="2348"/>
    </row>
    <row r="33" spans="2:84" ht="13.5" customHeight="1">
      <c r="B33" s="1167"/>
      <c r="C33" s="2310"/>
      <c r="D33" s="2310"/>
      <c r="E33" s="2310"/>
      <c r="F33" s="2310"/>
      <c r="G33" s="2310"/>
      <c r="H33" s="1168"/>
      <c r="I33" s="1169"/>
      <c r="J33" s="2230"/>
      <c r="K33" s="2230"/>
      <c r="L33" s="2230"/>
      <c r="M33" s="2230"/>
      <c r="N33" s="1170"/>
      <c r="O33" s="2433"/>
      <c r="P33" s="2434"/>
      <c r="Q33" s="2434"/>
      <c r="R33" s="2434"/>
      <c r="S33" s="2434"/>
      <c r="T33" s="2434"/>
      <c r="U33" s="2434"/>
      <c r="V33" s="2434"/>
      <c r="W33" s="2434"/>
      <c r="X33" s="2434"/>
      <c r="Y33" s="2434"/>
      <c r="Z33" s="2434"/>
      <c r="AA33" s="2434"/>
      <c r="AB33" s="2434"/>
      <c r="AC33" s="2435"/>
      <c r="AD33" s="2327"/>
      <c r="AE33" s="2328"/>
      <c r="AF33" s="2328"/>
      <c r="AG33" s="2328"/>
      <c r="AH33" s="2328"/>
      <c r="AI33" s="2328"/>
      <c r="AJ33" s="2328"/>
      <c r="AK33" s="2328"/>
      <c r="AL33" s="2328"/>
      <c r="AM33" s="2328"/>
      <c r="AN33" s="2328"/>
      <c r="AO33" s="2328"/>
      <c r="AP33" s="2329"/>
      <c r="AQ33" s="1063"/>
      <c r="AR33" s="1167"/>
      <c r="AS33" s="2370"/>
      <c r="AT33" s="2370"/>
      <c r="AU33" s="2370"/>
      <c r="AV33" s="2370"/>
      <c r="AW33" s="2370"/>
      <c r="AX33" s="1168"/>
      <c r="AY33" s="1181"/>
      <c r="AZ33" s="2370"/>
      <c r="BA33" s="2370"/>
      <c r="BB33" s="2370"/>
      <c r="BC33" s="2370"/>
      <c r="BD33" s="1182"/>
      <c r="BE33" s="2227"/>
      <c r="BF33" s="2227"/>
      <c r="BG33" s="2227"/>
      <c r="BH33" s="2227"/>
      <c r="BI33" s="2227"/>
      <c r="BJ33" s="2227"/>
      <c r="BK33" s="2227"/>
      <c r="BL33" s="2227"/>
      <c r="BM33" s="2227"/>
      <c r="BN33" s="2227"/>
      <c r="BO33" s="2270"/>
      <c r="BP33" s="2270"/>
      <c r="BQ33" s="2270"/>
      <c r="BR33" s="2270"/>
      <c r="BS33" s="2270"/>
      <c r="BT33" s="2270"/>
      <c r="BU33" s="2270"/>
      <c r="BV33" s="2270"/>
      <c r="BW33" s="2270"/>
      <c r="BX33" s="2227"/>
      <c r="BY33" s="2227"/>
      <c r="BZ33" s="2227"/>
      <c r="CA33" s="2227"/>
      <c r="CB33" s="2227"/>
      <c r="CC33" s="2227"/>
      <c r="CD33" s="2227"/>
      <c r="CE33" s="2227"/>
      <c r="CF33" s="2349"/>
    </row>
    <row r="34" spans="2:84" ht="13.5" customHeight="1">
      <c r="B34" s="1167"/>
      <c r="C34" s="2310"/>
      <c r="D34" s="2310"/>
      <c r="E34" s="2310"/>
      <c r="F34" s="2310"/>
      <c r="G34" s="2310"/>
      <c r="H34" s="1168"/>
      <c r="I34" s="1167"/>
      <c r="J34" s="2229" t="s">
        <v>910</v>
      </c>
      <c r="K34" s="2229"/>
      <c r="L34" s="2229"/>
      <c r="M34" s="2229"/>
      <c r="N34" s="1168"/>
      <c r="O34" s="2291"/>
      <c r="P34" s="2292"/>
      <c r="Q34" s="2292"/>
      <c r="R34" s="2292"/>
      <c r="S34" s="2292"/>
      <c r="T34" s="2292"/>
      <c r="U34" s="2292"/>
      <c r="V34" s="2292"/>
      <c r="W34" s="2292"/>
      <c r="X34" s="2292"/>
      <c r="Y34" s="2292"/>
      <c r="Z34" s="2292"/>
      <c r="AA34" s="2292"/>
      <c r="AB34" s="2292"/>
      <c r="AC34" s="2293"/>
      <c r="AD34" s="2291"/>
      <c r="AE34" s="2292"/>
      <c r="AF34" s="2292"/>
      <c r="AG34" s="2292"/>
      <c r="AH34" s="2292"/>
      <c r="AI34" s="2292"/>
      <c r="AJ34" s="2292"/>
      <c r="AK34" s="2292"/>
      <c r="AL34" s="2292"/>
      <c r="AM34" s="2292"/>
      <c r="AN34" s="2292"/>
      <c r="AO34" s="2292"/>
      <c r="AP34" s="2293"/>
      <c r="AQ34" s="1063"/>
      <c r="AR34" s="1167"/>
      <c r="AS34" s="2370"/>
      <c r="AT34" s="2370"/>
      <c r="AU34" s="2370"/>
      <c r="AV34" s="2370"/>
      <c r="AW34" s="2370"/>
      <c r="AX34" s="1168"/>
      <c r="AY34" s="1183"/>
      <c r="AZ34" s="2370"/>
      <c r="BA34" s="2370"/>
      <c r="BB34" s="2370"/>
      <c r="BC34" s="2370"/>
      <c r="BD34" s="1168"/>
      <c r="BE34" s="2205" t="s">
        <v>906</v>
      </c>
      <c r="BF34" s="2205"/>
      <c r="BG34" s="2205"/>
      <c r="BH34" s="2205"/>
      <c r="BI34" s="2205"/>
      <c r="BJ34" s="2205"/>
      <c r="BK34" s="2205"/>
      <c r="BL34" s="2205"/>
      <c r="BM34" s="2205"/>
      <c r="BN34" s="2205"/>
      <c r="BO34" s="2398" t="s">
        <v>906</v>
      </c>
      <c r="BP34" s="2398"/>
      <c r="BQ34" s="2398"/>
      <c r="BR34" s="2398"/>
      <c r="BS34" s="2398"/>
      <c r="BT34" s="2398"/>
      <c r="BU34" s="2398"/>
      <c r="BV34" s="2398"/>
      <c r="BW34" s="2398"/>
      <c r="BX34" s="2205" t="s">
        <v>906</v>
      </c>
      <c r="BY34" s="2205"/>
      <c r="BZ34" s="2205"/>
      <c r="CA34" s="2205"/>
      <c r="CB34" s="2205"/>
      <c r="CC34" s="2205"/>
      <c r="CD34" s="2205"/>
      <c r="CE34" s="2205"/>
      <c r="CF34" s="2206"/>
    </row>
    <row r="35" spans="2:84" ht="13.5" customHeight="1">
      <c r="B35" s="1169"/>
      <c r="C35" s="2311"/>
      <c r="D35" s="2311"/>
      <c r="E35" s="2311"/>
      <c r="F35" s="2311"/>
      <c r="G35" s="2311"/>
      <c r="H35" s="1170"/>
      <c r="I35" s="1169"/>
      <c r="J35" s="2230"/>
      <c r="K35" s="2230"/>
      <c r="L35" s="2230"/>
      <c r="M35" s="2230"/>
      <c r="N35" s="1170"/>
      <c r="O35" s="2317"/>
      <c r="P35" s="2318"/>
      <c r="Q35" s="2318"/>
      <c r="R35" s="2318"/>
      <c r="S35" s="2318"/>
      <c r="T35" s="2318"/>
      <c r="U35" s="2318"/>
      <c r="V35" s="2318"/>
      <c r="W35" s="2318"/>
      <c r="X35" s="2318"/>
      <c r="Y35" s="2318"/>
      <c r="Z35" s="2318"/>
      <c r="AA35" s="2318"/>
      <c r="AB35" s="2318"/>
      <c r="AC35" s="2319"/>
      <c r="AD35" s="2317"/>
      <c r="AE35" s="2318"/>
      <c r="AF35" s="2318"/>
      <c r="AG35" s="2318"/>
      <c r="AH35" s="2318"/>
      <c r="AI35" s="2318"/>
      <c r="AJ35" s="2318"/>
      <c r="AK35" s="2318"/>
      <c r="AL35" s="2318"/>
      <c r="AM35" s="2318"/>
      <c r="AN35" s="2318"/>
      <c r="AO35" s="2318"/>
      <c r="AP35" s="2319"/>
      <c r="AQ35" s="1065"/>
      <c r="AR35" s="1167"/>
      <c r="AS35" s="2370"/>
      <c r="AT35" s="2370"/>
      <c r="AU35" s="2370"/>
      <c r="AV35" s="2370"/>
      <c r="AW35" s="2370"/>
      <c r="AX35" s="1168"/>
      <c r="AY35" s="1183"/>
      <c r="AZ35" s="2370"/>
      <c r="BA35" s="2370"/>
      <c r="BB35" s="2370"/>
      <c r="BC35" s="2370"/>
      <c r="BD35" s="1168"/>
      <c r="BE35" s="2207"/>
      <c r="BF35" s="2207"/>
      <c r="BG35" s="2207"/>
      <c r="BH35" s="2207"/>
      <c r="BI35" s="2207"/>
      <c r="BJ35" s="2207"/>
      <c r="BK35" s="2207"/>
      <c r="BL35" s="2207"/>
      <c r="BM35" s="2207"/>
      <c r="BN35" s="2207"/>
      <c r="BO35" s="2398"/>
      <c r="BP35" s="2398"/>
      <c r="BQ35" s="2398"/>
      <c r="BR35" s="2398"/>
      <c r="BS35" s="2398"/>
      <c r="BT35" s="2398"/>
      <c r="BU35" s="2398"/>
      <c r="BV35" s="2398"/>
      <c r="BW35" s="2398"/>
      <c r="BX35" s="2207"/>
      <c r="BY35" s="2207"/>
      <c r="BZ35" s="2207"/>
      <c r="CA35" s="2207"/>
      <c r="CB35" s="2207"/>
      <c r="CC35" s="2207"/>
      <c r="CD35" s="2207"/>
      <c r="CE35" s="2207"/>
      <c r="CF35" s="2208"/>
    </row>
    <row r="36" spans="2:84" ht="13.5" customHeight="1">
      <c r="B36" s="1164"/>
      <c r="C36" s="1164"/>
      <c r="D36" s="1164"/>
      <c r="E36" s="1164"/>
      <c r="F36" s="1164"/>
      <c r="G36" s="1164"/>
      <c r="H36" s="1164"/>
      <c r="I36" s="1164"/>
      <c r="J36" s="1164"/>
      <c r="K36" s="1164"/>
      <c r="L36" s="1164"/>
      <c r="M36" s="1164"/>
      <c r="N36" s="1164"/>
      <c r="O36" s="1164"/>
      <c r="P36" s="1164"/>
      <c r="Q36" s="1164"/>
      <c r="R36" s="1164"/>
      <c r="S36" s="1164"/>
      <c r="T36" s="1164"/>
      <c r="U36" s="1164"/>
      <c r="V36" s="1164"/>
      <c r="W36" s="1164"/>
      <c r="X36" s="1164"/>
      <c r="Y36" s="1164"/>
      <c r="Z36" s="1164"/>
      <c r="AA36" s="1164"/>
      <c r="AB36" s="1164"/>
      <c r="AC36" s="1164"/>
      <c r="AD36" s="1164"/>
      <c r="AE36" s="1164"/>
      <c r="AF36" s="1164"/>
      <c r="AG36" s="1164"/>
      <c r="AH36" s="1164"/>
      <c r="AI36" s="1164"/>
      <c r="AJ36" s="1164"/>
      <c r="AK36" s="1164"/>
      <c r="AL36" s="1164"/>
      <c r="AM36" s="1164"/>
      <c r="AN36" s="1164"/>
      <c r="AO36" s="1164"/>
      <c r="AP36" s="1164"/>
      <c r="AQ36" s="1065"/>
      <c r="AR36" s="1167"/>
      <c r="AS36" s="2370"/>
      <c r="AT36" s="2370"/>
      <c r="AU36" s="2370"/>
      <c r="AV36" s="2370"/>
      <c r="AW36" s="2370"/>
      <c r="AX36" s="1168"/>
      <c r="AY36" s="2381" t="s">
        <v>908</v>
      </c>
      <c r="AZ36" s="2422"/>
      <c r="BA36" s="2422"/>
      <c r="BB36" s="2422"/>
      <c r="BC36" s="2422"/>
      <c r="BD36" s="2423"/>
      <c r="BE36" s="2175" t="s">
        <v>909</v>
      </c>
      <c r="BF36" s="2176"/>
      <c r="BG36" s="2176"/>
      <c r="BH36" s="2176"/>
      <c r="BI36" s="2176"/>
      <c r="BJ36" s="2176"/>
      <c r="BK36" s="2176"/>
      <c r="BL36" s="2175" t="s">
        <v>900</v>
      </c>
      <c r="BM36" s="2176"/>
      <c r="BN36" s="2176"/>
      <c r="BO36" s="2176"/>
      <c r="BP36" s="2176"/>
      <c r="BQ36" s="2176"/>
      <c r="BR36" s="2176"/>
      <c r="BS36" s="2177"/>
      <c r="BT36" s="2175" t="s">
        <v>901</v>
      </c>
      <c r="BU36" s="2176"/>
      <c r="BV36" s="2176"/>
      <c r="BW36" s="2176"/>
      <c r="BX36" s="2176"/>
      <c r="BY36" s="2176"/>
      <c r="BZ36" s="2177"/>
      <c r="CA36" s="2175" t="s">
        <v>902</v>
      </c>
      <c r="CB36" s="2176"/>
      <c r="CC36" s="2176"/>
      <c r="CD36" s="2176"/>
      <c r="CE36" s="2176"/>
      <c r="CF36" s="2177"/>
    </row>
    <row r="37" spans="2:84" ht="13.5" customHeight="1">
      <c r="B37" s="1165"/>
      <c r="C37" s="2226" t="s">
        <v>898</v>
      </c>
      <c r="D37" s="2226"/>
      <c r="E37" s="2226"/>
      <c r="F37" s="2226"/>
      <c r="G37" s="2226"/>
      <c r="H37" s="1166"/>
      <c r="I37" s="1180" t="s">
        <v>1336</v>
      </c>
      <c r="J37" s="2226" t="s">
        <v>899</v>
      </c>
      <c r="K37" s="2226"/>
      <c r="L37" s="2226"/>
      <c r="M37" s="2226"/>
      <c r="N37" s="1177"/>
      <c r="O37" s="2381" t="s">
        <v>900</v>
      </c>
      <c r="P37" s="2226"/>
      <c r="Q37" s="2226"/>
      <c r="R37" s="2226"/>
      <c r="S37" s="2226"/>
      <c r="T37" s="2226"/>
      <c r="U37" s="2226"/>
      <c r="V37" s="2226"/>
      <c r="W37" s="2226"/>
      <c r="X37" s="2348"/>
      <c r="Y37" s="2270" t="s">
        <v>901</v>
      </c>
      <c r="Z37" s="2270"/>
      <c r="AA37" s="2270"/>
      <c r="AB37" s="2270"/>
      <c r="AC37" s="2270"/>
      <c r="AD37" s="2270"/>
      <c r="AE37" s="2270"/>
      <c r="AF37" s="2270"/>
      <c r="AG37" s="2270"/>
      <c r="AH37" s="2226" t="s">
        <v>902</v>
      </c>
      <c r="AI37" s="2226"/>
      <c r="AJ37" s="2226"/>
      <c r="AK37" s="2226"/>
      <c r="AL37" s="2226"/>
      <c r="AM37" s="2226"/>
      <c r="AN37" s="2226"/>
      <c r="AO37" s="2226"/>
      <c r="AP37" s="2348"/>
      <c r="AQ37" s="1065"/>
      <c r="AR37" s="1167"/>
      <c r="AS37" s="2370"/>
      <c r="AT37" s="2370"/>
      <c r="AU37" s="2370"/>
      <c r="AV37" s="2370"/>
      <c r="AW37" s="2370"/>
      <c r="AX37" s="1168"/>
      <c r="AY37" s="2424"/>
      <c r="AZ37" s="2425"/>
      <c r="BA37" s="2425"/>
      <c r="BB37" s="2425"/>
      <c r="BC37" s="2425"/>
      <c r="BD37" s="2426"/>
      <c r="BE37" s="2224"/>
      <c r="BF37" s="2225"/>
      <c r="BG37" s="2225"/>
      <c r="BH37" s="2225"/>
      <c r="BI37" s="2225"/>
      <c r="BJ37" s="2225"/>
      <c r="BK37" s="2225"/>
      <c r="BL37" s="2224"/>
      <c r="BM37" s="2225"/>
      <c r="BN37" s="2225"/>
      <c r="BO37" s="2225"/>
      <c r="BP37" s="2225"/>
      <c r="BQ37" s="2225"/>
      <c r="BR37" s="2225"/>
      <c r="BS37" s="2231"/>
      <c r="BT37" s="2224"/>
      <c r="BU37" s="2225"/>
      <c r="BV37" s="2225"/>
      <c r="BW37" s="2225"/>
      <c r="BX37" s="2225"/>
      <c r="BY37" s="2225"/>
      <c r="BZ37" s="2231"/>
      <c r="CA37" s="2224"/>
      <c r="CB37" s="2225"/>
      <c r="CC37" s="2225"/>
      <c r="CD37" s="2225"/>
      <c r="CE37" s="2225"/>
      <c r="CF37" s="2231"/>
    </row>
    <row r="38" spans="2:84" ht="13.5" customHeight="1">
      <c r="B38" s="1167"/>
      <c r="C38" s="2370"/>
      <c r="D38" s="2370"/>
      <c r="E38" s="2370"/>
      <c r="F38" s="2370"/>
      <c r="G38" s="2370"/>
      <c r="H38" s="1168"/>
      <c r="I38" s="1181"/>
      <c r="J38" s="2370"/>
      <c r="K38" s="2370"/>
      <c r="L38" s="2370"/>
      <c r="M38" s="2370"/>
      <c r="N38" s="1182"/>
      <c r="O38" s="2399"/>
      <c r="P38" s="2227"/>
      <c r="Q38" s="2227"/>
      <c r="R38" s="2227"/>
      <c r="S38" s="2227"/>
      <c r="T38" s="2227"/>
      <c r="U38" s="2227"/>
      <c r="V38" s="2227"/>
      <c r="W38" s="2227"/>
      <c r="X38" s="2349"/>
      <c r="Y38" s="2270"/>
      <c r="Z38" s="2270"/>
      <c r="AA38" s="2270"/>
      <c r="AB38" s="2270"/>
      <c r="AC38" s="2270"/>
      <c r="AD38" s="2270"/>
      <c r="AE38" s="2270"/>
      <c r="AF38" s="2270"/>
      <c r="AG38" s="2270"/>
      <c r="AH38" s="2227"/>
      <c r="AI38" s="2227"/>
      <c r="AJ38" s="2227"/>
      <c r="AK38" s="2227"/>
      <c r="AL38" s="2227"/>
      <c r="AM38" s="2227"/>
      <c r="AN38" s="2227"/>
      <c r="AO38" s="2227"/>
      <c r="AP38" s="2349"/>
      <c r="AQ38" s="1065"/>
      <c r="AR38" s="1167"/>
      <c r="AS38" s="2370"/>
      <c r="AT38" s="2370"/>
      <c r="AU38" s="2370"/>
      <c r="AV38" s="2370"/>
      <c r="AW38" s="2370"/>
      <c r="AX38" s="1168"/>
      <c r="AY38" s="2424"/>
      <c r="AZ38" s="2425"/>
      <c r="BA38" s="2425"/>
      <c r="BB38" s="2425"/>
      <c r="BC38" s="2425"/>
      <c r="BD38" s="2426"/>
      <c r="BE38" s="2215"/>
      <c r="BF38" s="2216"/>
      <c r="BG38" s="2216"/>
      <c r="BH38" s="2216"/>
      <c r="BI38" s="2216"/>
      <c r="BJ38" s="2216"/>
      <c r="BK38" s="2216"/>
      <c r="BL38" s="2215"/>
      <c r="BM38" s="2216"/>
      <c r="BN38" s="2216"/>
      <c r="BO38" s="2216"/>
      <c r="BP38" s="2216"/>
      <c r="BQ38" s="2216"/>
      <c r="BR38" s="2216"/>
      <c r="BS38" s="2269"/>
      <c r="BT38" s="2215"/>
      <c r="BU38" s="2216"/>
      <c r="BV38" s="2216"/>
      <c r="BW38" s="2216"/>
      <c r="BX38" s="2216"/>
      <c r="BY38" s="2216"/>
      <c r="BZ38" s="2269"/>
      <c r="CA38" s="2215"/>
      <c r="CB38" s="2216"/>
      <c r="CC38" s="2216"/>
      <c r="CD38" s="2216"/>
      <c r="CE38" s="2216"/>
      <c r="CF38" s="2269"/>
    </row>
    <row r="39" spans="2:84" ht="13.5" customHeight="1">
      <c r="B39" s="1167"/>
      <c r="C39" s="2370"/>
      <c r="D39" s="2370"/>
      <c r="E39" s="2370"/>
      <c r="F39" s="2370"/>
      <c r="G39" s="2370"/>
      <c r="H39" s="1168"/>
      <c r="I39" s="1183"/>
      <c r="J39" s="2370"/>
      <c r="K39" s="2370"/>
      <c r="L39" s="2370"/>
      <c r="M39" s="2370"/>
      <c r="N39" s="1168"/>
      <c r="O39" s="2344" t="s">
        <v>906</v>
      </c>
      <c r="P39" s="2205"/>
      <c r="Q39" s="2205"/>
      <c r="R39" s="2205"/>
      <c r="S39" s="2205"/>
      <c r="T39" s="2205"/>
      <c r="U39" s="2205"/>
      <c r="V39" s="2205"/>
      <c r="W39" s="2205"/>
      <c r="X39" s="2206"/>
      <c r="Y39" s="2398" t="s">
        <v>906</v>
      </c>
      <c r="Z39" s="2398"/>
      <c r="AA39" s="2398"/>
      <c r="AB39" s="2398"/>
      <c r="AC39" s="2398"/>
      <c r="AD39" s="2398"/>
      <c r="AE39" s="2398"/>
      <c r="AF39" s="2398"/>
      <c r="AG39" s="2398"/>
      <c r="AH39" s="2205" t="s">
        <v>906</v>
      </c>
      <c r="AI39" s="2205"/>
      <c r="AJ39" s="2205"/>
      <c r="AK39" s="2205"/>
      <c r="AL39" s="2205"/>
      <c r="AM39" s="2205"/>
      <c r="AN39" s="2205"/>
      <c r="AO39" s="2205"/>
      <c r="AP39" s="2206"/>
      <c r="AQ39" s="1065"/>
      <c r="AR39" s="1169"/>
      <c r="AS39" s="2227"/>
      <c r="AT39" s="2227"/>
      <c r="AU39" s="2227"/>
      <c r="AV39" s="2227"/>
      <c r="AW39" s="2227"/>
      <c r="AX39" s="1170"/>
      <c r="AY39" s="2427"/>
      <c r="AZ39" s="2428"/>
      <c r="BA39" s="2428"/>
      <c r="BB39" s="2428"/>
      <c r="BC39" s="2428"/>
      <c r="BD39" s="2429"/>
      <c r="BE39" s="2217"/>
      <c r="BF39" s="2218"/>
      <c r="BG39" s="2218"/>
      <c r="BH39" s="2218"/>
      <c r="BI39" s="2218"/>
      <c r="BJ39" s="2218"/>
      <c r="BK39" s="2218"/>
      <c r="BL39" s="2217"/>
      <c r="BM39" s="2218"/>
      <c r="BN39" s="2218"/>
      <c r="BO39" s="2218"/>
      <c r="BP39" s="2218"/>
      <c r="BQ39" s="2218"/>
      <c r="BR39" s="2218"/>
      <c r="BS39" s="2240"/>
      <c r="BT39" s="2217"/>
      <c r="BU39" s="2218"/>
      <c r="BV39" s="2218"/>
      <c r="BW39" s="2218"/>
      <c r="BX39" s="2218"/>
      <c r="BY39" s="2218"/>
      <c r="BZ39" s="2240"/>
      <c r="CA39" s="2217"/>
      <c r="CB39" s="2218"/>
      <c r="CC39" s="2218"/>
      <c r="CD39" s="2218"/>
      <c r="CE39" s="2218"/>
      <c r="CF39" s="2240"/>
    </row>
    <row r="40" spans="2:84" ht="13.5" customHeight="1">
      <c r="B40" s="1167"/>
      <c r="C40" s="2370"/>
      <c r="D40" s="2370"/>
      <c r="E40" s="2370"/>
      <c r="F40" s="2370"/>
      <c r="G40" s="2370"/>
      <c r="H40" s="1168"/>
      <c r="I40" s="1183"/>
      <c r="J40" s="2370"/>
      <c r="K40" s="2370"/>
      <c r="L40" s="2370"/>
      <c r="M40" s="2370"/>
      <c r="N40" s="1168"/>
      <c r="O40" s="2345"/>
      <c r="P40" s="2207"/>
      <c r="Q40" s="2207"/>
      <c r="R40" s="2207"/>
      <c r="S40" s="2207"/>
      <c r="T40" s="2207"/>
      <c r="U40" s="2207"/>
      <c r="V40" s="2207"/>
      <c r="W40" s="2207"/>
      <c r="X40" s="2208"/>
      <c r="Y40" s="2398"/>
      <c r="Z40" s="2398"/>
      <c r="AA40" s="2398"/>
      <c r="AB40" s="2398"/>
      <c r="AC40" s="2398"/>
      <c r="AD40" s="2398"/>
      <c r="AE40" s="2398"/>
      <c r="AF40" s="2398"/>
      <c r="AG40" s="2398"/>
      <c r="AH40" s="2207"/>
      <c r="AI40" s="2207"/>
      <c r="AJ40" s="2207"/>
      <c r="AK40" s="2207"/>
      <c r="AL40" s="2207"/>
      <c r="AM40" s="2207"/>
      <c r="AN40" s="2207"/>
      <c r="AO40" s="2207"/>
      <c r="AP40" s="2208"/>
      <c r="AQ40" s="1065"/>
      <c r="AR40" s="1184"/>
      <c r="AS40" s="1184"/>
      <c r="AT40" s="1184"/>
      <c r="AU40" s="1184"/>
      <c r="AV40" s="1184"/>
      <c r="AW40" s="1184"/>
      <c r="AX40" s="1184"/>
      <c r="AY40" s="1184"/>
      <c r="AZ40" s="1184"/>
      <c r="BA40" s="1184"/>
      <c r="BB40" s="1184"/>
      <c r="BC40" s="1184"/>
      <c r="BD40" s="1184"/>
      <c r="BE40" s="1184"/>
      <c r="BF40" s="1184"/>
      <c r="BG40" s="1184"/>
      <c r="BH40" s="1184"/>
      <c r="BI40" s="1184"/>
      <c r="BJ40" s="1184"/>
      <c r="BK40" s="1184"/>
      <c r="BL40" s="1184"/>
      <c r="BM40" s="1184"/>
      <c r="BN40" s="1184"/>
      <c r="BO40" s="1184"/>
      <c r="BP40" s="1184"/>
      <c r="BQ40" s="1184"/>
      <c r="BR40" s="1184"/>
      <c r="BS40" s="1184"/>
      <c r="BT40" s="1184"/>
      <c r="BU40" s="1184"/>
      <c r="BV40" s="1184"/>
      <c r="BW40" s="1184"/>
      <c r="BX40" s="1184"/>
      <c r="BY40" s="1184"/>
      <c r="BZ40" s="1184"/>
      <c r="CA40" s="1184"/>
      <c r="CB40" s="1184"/>
      <c r="CC40" s="1184"/>
      <c r="CD40" s="1184"/>
      <c r="CE40" s="1184"/>
      <c r="CF40" s="1184"/>
    </row>
    <row r="41" spans="2:84" ht="13.5" customHeight="1">
      <c r="B41" s="1167"/>
      <c r="C41" s="2370"/>
      <c r="D41" s="2370"/>
      <c r="E41" s="2370"/>
      <c r="F41" s="2370"/>
      <c r="G41" s="2370"/>
      <c r="H41" s="1168"/>
      <c r="I41" s="2381" t="s">
        <v>908</v>
      </c>
      <c r="J41" s="2233"/>
      <c r="K41" s="2233"/>
      <c r="L41" s="2233"/>
      <c r="M41" s="2233"/>
      <c r="N41" s="2234"/>
      <c r="O41" s="2175" t="s">
        <v>60</v>
      </c>
      <c r="P41" s="2176"/>
      <c r="Q41" s="2176"/>
      <c r="R41" s="2177"/>
      <c r="S41" s="2175" t="s">
        <v>909</v>
      </c>
      <c r="T41" s="2176"/>
      <c r="U41" s="2176"/>
      <c r="V41" s="2176"/>
      <c r="W41" s="2176"/>
      <c r="X41" s="2176"/>
      <c r="Y41" s="2177"/>
      <c r="Z41" s="2175" t="s">
        <v>900</v>
      </c>
      <c r="AA41" s="2176"/>
      <c r="AB41" s="2176"/>
      <c r="AC41" s="2176"/>
      <c r="AD41" s="2176"/>
      <c r="AE41" s="2176"/>
      <c r="AF41" s="2175" t="s">
        <v>901</v>
      </c>
      <c r="AG41" s="2176"/>
      <c r="AH41" s="2176"/>
      <c r="AI41" s="2176"/>
      <c r="AJ41" s="2176"/>
      <c r="AK41" s="2177"/>
      <c r="AL41" s="2176" t="s">
        <v>902</v>
      </c>
      <c r="AM41" s="2176"/>
      <c r="AN41" s="2176"/>
      <c r="AO41" s="2176"/>
      <c r="AP41" s="2177"/>
      <c r="AQ41" s="1065"/>
      <c r="AR41" s="2181" t="s">
        <v>911</v>
      </c>
      <c r="AS41" s="2182"/>
      <c r="AT41" s="2182"/>
      <c r="AU41" s="2182"/>
      <c r="AV41" s="2182"/>
      <c r="AW41" s="2182"/>
      <c r="AX41" s="2182"/>
      <c r="AY41" s="2182"/>
      <c r="AZ41" s="2183"/>
      <c r="BA41" s="2175"/>
      <c r="BB41" s="2176"/>
      <c r="BC41" s="2176"/>
      <c r="BD41" s="2176"/>
      <c r="BE41" s="2176"/>
      <c r="BF41" s="2176"/>
      <c r="BG41" s="2176"/>
      <c r="BH41" s="2176"/>
      <c r="BI41" s="2176"/>
      <c r="BJ41" s="2176"/>
      <c r="BK41" s="2177"/>
      <c r="BL41" s="1164"/>
      <c r="BM41" s="2181" t="s">
        <v>110</v>
      </c>
      <c r="BN41" s="2182"/>
      <c r="BO41" s="2182"/>
      <c r="BP41" s="2182"/>
      <c r="BQ41" s="2182"/>
      <c r="BR41" s="2182"/>
      <c r="BS41" s="2182"/>
      <c r="BT41" s="2182"/>
      <c r="BU41" s="2183"/>
      <c r="BV41" s="2175"/>
      <c r="BW41" s="2176"/>
      <c r="BX41" s="2176"/>
      <c r="BY41" s="2176"/>
      <c r="BZ41" s="2176"/>
      <c r="CA41" s="2176"/>
      <c r="CB41" s="2176"/>
      <c r="CC41" s="2176"/>
      <c r="CD41" s="2176"/>
      <c r="CE41" s="2176"/>
      <c r="CF41" s="2177"/>
    </row>
    <row r="42" spans="2:84" ht="13.5" customHeight="1">
      <c r="B42" s="1167"/>
      <c r="C42" s="2370"/>
      <c r="D42" s="2370"/>
      <c r="E42" s="2370"/>
      <c r="F42" s="2370"/>
      <c r="G42" s="2370"/>
      <c r="H42" s="1168"/>
      <c r="I42" s="2382"/>
      <c r="J42" s="2383"/>
      <c r="K42" s="2383"/>
      <c r="L42" s="2383"/>
      <c r="M42" s="2383"/>
      <c r="N42" s="2384"/>
      <c r="O42" s="2224"/>
      <c r="P42" s="2225"/>
      <c r="Q42" s="2225"/>
      <c r="R42" s="2231"/>
      <c r="S42" s="2224"/>
      <c r="T42" s="2225"/>
      <c r="U42" s="2225"/>
      <c r="V42" s="2225"/>
      <c r="W42" s="2225"/>
      <c r="X42" s="2225"/>
      <c r="Y42" s="2231"/>
      <c r="Z42" s="2224"/>
      <c r="AA42" s="2225"/>
      <c r="AB42" s="2225"/>
      <c r="AC42" s="2225"/>
      <c r="AD42" s="2225"/>
      <c r="AE42" s="2225"/>
      <c r="AF42" s="2224"/>
      <c r="AG42" s="2225"/>
      <c r="AH42" s="2225"/>
      <c r="AI42" s="2225"/>
      <c r="AJ42" s="2225"/>
      <c r="AK42" s="2231"/>
      <c r="AL42" s="2225"/>
      <c r="AM42" s="2225"/>
      <c r="AN42" s="2225"/>
      <c r="AO42" s="2225"/>
      <c r="AP42" s="2231"/>
      <c r="AQ42" s="1065"/>
      <c r="AR42" s="2184"/>
      <c r="AS42" s="2185"/>
      <c r="AT42" s="2185"/>
      <c r="AU42" s="2185"/>
      <c r="AV42" s="2185"/>
      <c r="AW42" s="2185"/>
      <c r="AX42" s="2185"/>
      <c r="AY42" s="2185"/>
      <c r="AZ42" s="2186"/>
      <c r="BA42" s="2178"/>
      <c r="BB42" s="2179"/>
      <c r="BC42" s="2179"/>
      <c r="BD42" s="2179"/>
      <c r="BE42" s="2179"/>
      <c r="BF42" s="2179"/>
      <c r="BG42" s="2179"/>
      <c r="BH42" s="2179"/>
      <c r="BI42" s="2179"/>
      <c r="BJ42" s="2179"/>
      <c r="BK42" s="2180"/>
      <c r="BL42" s="1164"/>
      <c r="BM42" s="2184"/>
      <c r="BN42" s="2185"/>
      <c r="BO42" s="2185"/>
      <c r="BP42" s="2185"/>
      <c r="BQ42" s="2185"/>
      <c r="BR42" s="2185"/>
      <c r="BS42" s="2185"/>
      <c r="BT42" s="2185"/>
      <c r="BU42" s="2186"/>
      <c r="BV42" s="2178"/>
      <c r="BW42" s="2179"/>
      <c r="BX42" s="2179"/>
      <c r="BY42" s="2179"/>
      <c r="BZ42" s="2179"/>
      <c r="CA42" s="2179"/>
      <c r="CB42" s="2179"/>
      <c r="CC42" s="2179"/>
      <c r="CD42" s="2179"/>
      <c r="CE42" s="2179"/>
      <c r="CF42" s="2180"/>
    </row>
    <row r="43" spans="2:84" ht="13.5" customHeight="1">
      <c r="B43" s="1167"/>
      <c r="C43" s="2370"/>
      <c r="D43" s="2370"/>
      <c r="E43" s="2370"/>
      <c r="F43" s="2370"/>
      <c r="G43" s="2370"/>
      <c r="H43" s="1168"/>
      <c r="I43" s="2382"/>
      <c r="J43" s="2383"/>
      <c r="K43" s="2383"/>
      <c r="L43" s="2383"/>
      <c r="M43" s="2383"/>
      <c r="N43" s="2384"/>
      <c r="O43" s="2385" t="s">
        <v>907</v>
      </c>
      <c r="P43" s="2386"/>
      <c r="Q43" s="2386"/>
      <c r="R43" s="2387"/>
      <c r="S43" s="2215"/>
      <c r="T43" s="2216"/>
      <c r="U43" s="2216"/>
      <c r="V43" s="2216"/>
      <c r="W43" s="2216"/>
      <c r="X43" s="2216"/>
      <c r="Y43" s="2269"/>
      <c r="Z43" s="2215"/>
      <c r="AA43" s="2216"/>
      <c r="AB43" s="2216"/>
      <c r="AC43" s="2216"/>
      <c r="AD43" s="2216"/>
      <c r="AE43" s="2216"/>
      <c r="AF43" s="2215"/>
      <c r="AG43" s="2216"/>
      <c r="AH43" s="2216"/>
      <c r="AI43" s="2216"/>
      <c r="AJ43" s="2216"/>
      <c r="AK43" s="2269"/>
      <c r="AL43" s="2216"/>
      <c r="AM43" s="2216"/>
      <c r="AN43" s="2216"/>
      <c r="AO43" s="2216"/>
      <c r="AP43" s="2269"/>
      <c r="AQ43" s="1065"/>
      <c r="AR43" s="1188"/>
      <c r="AS43" s="1184"/>
      <c r="AT43" s="2401" t="s">
        <v>912</v>
      </c>
      <c r="AU43" s="2402"/>
      <c r="AV43" s="2402"/>
      <c r="AW43" s="2402"/>
      <c r="AX43" s="2402"/>
      <c r="AY43" s="2402"/>
      <c r="AZ43" s="2403"/>
      <c r="BA43" s="2175"/>
      <c r="BB43" s="2176"/>
      <c r="BC43" s="2176"/>
      <c r="BD43" s="2176"/>
      <c r="BE43" s="2176"/>
      <c r="BF43" s="2176"/>
      <c r="BG43" s="2176"/>
      <c r="BH43" s="2176"/>
      <c r="BI43" s="2176"/>
      <c r="BJ43" s="2176"/>
      <c r="BK43" s="2177"/>
      <c r="BL43" s="1164"/>
      <c r="BM43" s="2181" t="s">
        <v>913</v>
      </c>
      <c r="BN43" s="2182"/>
      <c r="BO43" s="2182"/>
      <c r="BP43" s="2182"/>
      <c r="BQ43" s="2182"/>
      <c r="BR43" s="2182"/>
      <c r="BS43" s="2182"/>
      <c r="BT43" s="2182"/>
      <c r="BU43" s="2183"/>
      <c r="BV43" s="2175"/>
      <c r="BW43" s="2176"/>
      <c r="BX43" s="2176"/>
      <c r="BY43" s="2176"/>
      <c r="BZ43" s="2176"/>
      <c r="CA43" s="2176"/>
      <c r="CB43" s="2176"/>
      <c r="CC43" s="2176"/>
      <c r="CD43" s="2176"/>
      <c r="CE43" s="2176"/>
      <c r="CF43" s="2177"/>
    </row>
    <row r="44" spans="2:84" ht="13.5" customHeight="1">
      <c r="B44" s="1167"/>
      <c r="C44" s="2370"/>
      <c r="D44" s="2370"/>
      <c r="E44" s="2370"/>
      <c r="F44" s="2370"/>
      <c r="G44" s="2370"/>
      <c r="H44" s="1168"/>
      <c r="I44" s="2382"/>
      <c r="J44" s="2383"/>
      <c r="K44" s="2383"/>
      <c r="L44" s="2383"/>
      <c r="M44" s="2383"/>
      <c r="N44" s="2384"/>
      <c r="O44" s="2388"/>
      <c r="P44" s="2389"/>
      <c r="Q44" s="2389"/>
      <c r="R44" s="2390"/>
      <c r="S44" s="2217"/>
      <c r="T44" s="2218"/>
      <c r="U44" s="2218"/>
      <c r="V44" s="2218"/>
      <c r="W44" s="2218"/>
      <c r="X44" s="2218"/>
      <c r="Y44" s="2240"/>
      <c r="Z44" s="2217"/>
      <c r="AA44" s="2218"/>
      <c r="AB44" s="2218"/>
      <c r="AC44" s="2218"/>
      <c r="AD44" s="2218"/>
      <c r="AE44" s="2218"/>
      <c r="AF44" s="2217"/>
      <c r="AG44" s="2218"/>
      <c r="AH44" s="2218"/>
      <c r="AI44" s="2218"/>
      <c r="AJ44" s="2218"/>
      <c r="AK44" s="2240"/>
      <c r="AL44" s="2218"/>
      <c r="AM44" s="2218"/>
      <c r="AN44" s="2218"/>
      <c r="AO44" s="2218"/>
      <c r="AP44" s="2240"/>
      <c r="AQ44" s="1065"/>
      <c r="AR44" s="1188"/>
      <c r="AS44" s="1184"/>
      <c r="AT44" s="2404"/>
      <c r="AU44" s="2405"/>
      <c r="AV44" s="2405"/>
      <c r="AW44" s="2405"/>
      <c r="AX44" s="2405"/>
      <c r="AY44" s="2405"/>
      <c r="AZ44" s="2406"/>
      <c r="BA44" s="2178"/>
      <c r="BB44" s="2179"/>
      <c r="BC44" s="2179"/>
      <c r="BD44" s="2179"/>
      <c r="BE44" s="2179"/>
      <c r="BF44" s="2179"/>
      <c r="BG44" s="2179"/>
      <c r="BH44" s="2179"/>
      <c r="BI44" s="2179"/>
      <c r="BJ44" s="2179"/>
      <c r="BK44" s="2180"/>
      <c r="BL44" s="1164"/>
      <c r="BM44" s="2184"/>
      <c r="BN44" s="2185"/>
      <c r="BO44" s="2185"/>
      <c r="BP44" s="2185"/>
      <c r="BQ44" s="2185"/>
      <c r="BR44" s="2185"/>
      <c r="BS44" s="2185"/>
      <c r="BT44" s="2185"/>
      <c r="BU44" s="2186"/>
      <c r="BV44" s="2178"/>
      <c r="BW44" s="2179"/>
      <c r="BX44" s="2179"/>
      <c r="BY44" s="2179"/>
      <c r="BZ44" s="2179"/>
      <c r="CA44" s="2179"/>
      <c r="CB44" s="2179"/>
      <c r="CC44" s="2179"/>
      <c r="CD44" s="2179"/>
      <c r="CE44" s="2179"/>
      <c r="CF44" s="2180"/>
    </row>
    <row r="45" spans="2:84" ht="13.5" customHeight="1">
      <c r="B45" s="1167"/>
      <c r="C45" s="2370"/>
      <c r="D45" s="2370"/>
      <c r="E45" s="2370"/>
      <c r="F45" s="2370"/>
      <c r="G45" s="2370"/>
      <c r="H45" s="1168"/>
      <c r="I45" s="2382"/>
      <c r="J45" s="2383"/>
      <c r="K45" s="2383"/>
      <c r="L45" s="2383"/>
      <c r="M45" s="2383"/>
      <c r="N45" s="2384"/>
      <c r="O45" s="2385" t="s">
        <v>910</v>
      </c>
      <c r="P45" s="2386"/>
      <c r="Q45" s="2386"/>
      <c r="R45" s="2387"/>
      <c r="S45" s="2215"/>
      <c r="T45" s="2216"/>
      <c r="U45" s="2216"/>
      <c r="V45" s="2216"/>
      <c r="W45" s="2216"/>
      <c r="X45" s="2216"/>
      <c r="Y45" s="2269"/>
      <c r="Z45" s="2215"/>
      <c r="AA45" s="2216"/>
      <c r="AB45" s="2216"/>
      <c r="AC45" s="2216"/>
      <c r="AD45" s="2216"/>
      <c r="AE45" s="2216"/>
      <c r="AF45" s="2215"/>
      <c r="AG45" s="2216"/>
      <c r="AH45" s="2216"/>
      <c r="AI45" s="2216"/>
      <c r="AJ45" s="2216"/>
      <c r="AK45" s="2269"/>
      <c r="AL45" s="2216"/>
      <c r="AM45" s="2216"/>
      <c r="AN45" s="2216"/>
      <c r="AO45" s="2216"/>
      <c r="AP45" s="2269"/>
      <c r="AQ45" s="1065"/>
      <c r="AR45" s="2407" t="s">
        <v>109</v>
      </c>
      <c r="AS45" s="2408"/>
      <c r="AT45" s="2408"/>
      <c r="AU45" s="2408"/>
      <c r="AV45" s="2408"/>
      <c r="AW45" s="2408"/>
      <c r="AX45" s="2408"/>
      <c r="AY45" s="2408"/>
      <c r="AZ45" s="2409"/>
      <c r="BA45" s="2413" t="s">
        <v>914</v>
      </c>
      <c r="BB45" s="2414"/>
      <c r="BC45" s="2414"/>
      <c r="BD45" s="2414"/>
      <c r="BE45" s="2414"/>
      <c r="BF45" s="2414"/>
      <c r="BG45" s="2414"/>
      <c r="BH45" s="2414"/>
      <c r="BI45" s="2414"/>
      <c r="BJ45" s="2414"/>
      <c r="BK45" s="2415"/>
      <c r="BL45" s="1164"/>
      <c r="BM45" s="2181" t="s">
        <v>915</v>
      </c>
      <c r="BN45" s="2182"/>
      <c r="BO45" s="2182"/>
      <c r="BP45" s="2182"/>
      <c r="BQ45" s="2182"/>
      <c r="BR45" s="2182"/>
      <c r="BS45" s="2182"/>
      <c r="BT45" s="2182"/>
      <c r="BU45" s="2183"/>
      <c r="BV45" s="2175"/>
      <c r="BW45" s="2176"/>
      <c r="BX45" s="2176"/>
      <c r="BY45" s="2176"/>
      <c r="BZ45" s="2176"/>
      <c r="CA45" s="2176"/>
      <c r="CB45" s="2176"/>
      <c r="CC45" s="2176"/>
      <c r="CD45" s="2176"/>
      <c r="CE45" s="2176"/>
      <c r="CF45" s="2177"/>
    </row>
    <row r="46" spans="2:84" ht="13.5" customHeight="1">
      <c r="B46" s="1169"/>
      <c r="C46" s="2227"/>
      <c r="D46" s="2227"/>
      <c r="E46" s="2227"/>
      <c r="F46" s="2227"/>
      <c r="G46" s="2227"/>
      <c r="H46" s="1170"/>
      <c r="I46" s="2235"/>
      <c r="J46" s="2236"/>
      <c r="K46" s="2236"/>
      <c r="L46" s="2236"/>
      <c r="M46" s="2236"/>
      <c r="N46" s="2237"/>
      <c r="O46" s="2388"/>
      <c r="P46" s="2389"/>
      <c r="Q46" s="2389"/>
      <c r="R46" s="2390"/>
      <c r="S46" s="2217"/>
      <c r="T46" s="2218"/>
      <c r="U46" s="2218"/>
      <c r="V46" s="2218"/>
      <c r="W46" s="2218"/>
      <c r="X46" s="2218"/>
      <c r="Y46" s="2240"/>
      <c r="Z46" s="2217"/>
      <c r="AA46" s="2218"/>
      <c r="AB46" s="2218"/>
      <c r="AC46" s="2218"/>
      <c r="AD46" s="2218"/>
      <c r="AE46" s="2218"/>
      <c r="AF46" s="2217"/>
      <c r="AG46" s="2218"/>
      <c r="AH46" s="2218"/>
      <c r="AI46" s="2218"/>
      <c r="AJ46" s="2218"/>
      <c r="AK46" s="2240"/>
      <c r="AL46" s="2218"/>
      <c r="AM46" s="2218"/>
      <c r="AN46" s="2218"/>
      <c r="AO46" s="2218"/>
      <c r="AP46" s="2240"/>
      <c r="AQ46" s="1065"/>
      <c r="AR46" s="2410"/>
      <c r="AS46" s="2411"/>
      <c r="AT46" s="2411"/>
      <c r="AU46" s="2411"/>
      <c r="AV46" s="2411"/>
      <c r="AW46" s="2411"/>
      <c r="AX46" s="2411"/>
      <c r="AY46" s="2411"/>
      <c r="AZ46" s="2412"/>
      <c r="BA46" s="2416"/>
      <c r="BB46" s="2417"/>
      <c r="BC46" s="2417"/>
      <c r="BD46" s="2417"/>
      <c r="BE46" s="2417"/>
      <c r="BF46" s="2417"/>
      <c r="BG46" s="2417"/>
      <c r="BH46" s="2417"/>
      <c r="BI46" s="2417"/>
      <c r="BJ46" s="2417"/>
      <c r="BK46" s="2418"/>
      <c r="BL46" s="1164"/>
      <c r="BM46" s="2184"/>
      <c r="BN46" s="2185"/>
      <c r="BO46" s="2185"/>
      <c r="BP46" s="2185"/>
      <c r="BQ46" s="2185"/>
      <c r="BR46" s="2185"/>
      <c r="BS46" s="2185"/>
      <c r="BT46" s="2185"/>
      <c r="BU46" s="2186"/>
      <c r="BV46" s="2178"/>
      <c r="BW46" s="2179"/>
      <c r="BX46" s="2179"/>
      <c r="BY46" s="2179"/>
      <c r="BZ46" s="2179"/>
      <c r="CA46" s="2179"/>
      <c r="CB46" s="2179"/>
      <c r="CC46" s="2179"/>
      <c r="CD46" s="2179"/>
      <c r="CE46" s="2179"/>
      <c r="CF46" s="2180"/>
    </row>
    <row r="47" spans="2:84" ht="13.5" customHeight="1">
      <c r="B47" s="1164"/>
      <c r="C47" s="1164"/>
      <c r="D47" s="1164"/>
      <c r="E47" s="1164"/>
      <c r="F47" s="1164"/>
      <c r="G47" s="1164"/>
      <c r="H47" s="1164"/>
      <c r="I47" s="1164"/>
      <c r="J47" s="1164"/>
      <c r="K47" s="1164"/>
      <c r="L47" s="1164"/>
      <c r="M47" s="1164"/>
      <c r="N47" s="1164"/>
      <c r="O47" s="1164"/>
      <c r="P47" s="1164"/>
      <c r="Q47" s="1164"/>
      <c r="R47" s="1164"/>
      <c r="S47" s="1164"/>
      <c r="T47" s="1164"/>
      <c r="U47" s="1164"/>
      <c r="V47" s="1164"/>
      <c r="W47" s="1164"/>
      <c r="X47" s="1164"/>
      <c r="Y47" s="1164"/>
      <c r="Z47" s="1164"/>
      <c r="AA47" s="1164"/>
      <c r="AB47" s="1164"/>
      <c r="AC47" s="1164"/>
      <c r="AD47" s="1164"/>
      <c r="AE47" s="1164"/>
      <c r="AF47" s="1164"/>
      <c r="AG47" s="1164"/>
      <c r="AH47" s="1164"/>
      <c r="AI47" s="1164"/>
      <c r="AJ47" s="1164"/>
      <c r="AK47" s="1164"/>
      <c r="AL47" s="1164"/>
      <c r="AM47" s="1164"/>
      <c r="AN47" s="1164"/>
      <c r="AO47" s="1164"/>
      <c r="AP47" s="1164"/>
      <c r="AQ47" s="1065"/>
      <c r="AR47" s="1188"/>
      <c r="AS47" s="1184"/>
      <c r="AT47" s="2181" t="s">
        <v>916</v>
      </c>
      <c r="AU47" s="2182"/>
      <c r="AV47" s="2182"/>
      <c r="AW47" s="2182"/>
      <c r="AX47" s="2182"/>
      <c r="AY47" s="2182"/>
      <c r="AZ47" s="2183"/>
      <c r="BA47" s="2175"/>
      <c r="BB47" s="2176"/>
      <c r="BC47" s="2176"/>
      <c r="BD47" s="2176"/>
      <c r="BE47" s="2176"/>
      <c r="BF47" s="2176"/>
      <c r="BG47" s="2176"/>
      <c r="BH47" s="2176"/>
      <c r="BI47" s="2176"/>
      <c r="BJ47" s="2176"/>
      <c r="BK47" s="2177"/>
      <c r="BL47" s="1164"/>
      <c r="BM47" s="2181" t="s">
        <v>917</v>
      </c>
      <c r="BN47" s="2182"/>
      <c r="BO47" s="2182"/>
      <c r="BP47" s="2182"/>
      <c r="BQ47" s="2182"/>
      <c r="BR47" s="2182"/>
      <c r="BS47" s="2182"/>
      <c r="BT47" s="2182"/>
      <c r="BU47" s="2183"/>
      <c r="BV47" s="2175"/>
      <c r="BW47" s="2176"/>
      <c r="BX47" s="2176"/>
      <c r="BY47" s="2176"/>
      <c r="BZ47" s="2176"/>
      <c r="CA47" s="2176"/>
      <c r="CB47" s="2176"/>
      <c r="CC47" s="2176"/>
      <c r="CD47" s="2176"/>
      <c r="CE47" s="2176"/>
      <c r="CF47" s="2177"/>
    </row>
    <row r="48" spans="2:84" ht="13.5" customHeight="1">
      <c r="B48" s="1165"/>
      <c r="C48" s="2338" t="s">
        <v>918</v>
      </c>
      <c r="D48" s="2338"/>
      <c r="E48" s="2338"/>
      <c r="F48" s="2338"/>
      <c r="G48" s="2338"/>
      <c r="H48" s="1166"/>
      <c r="I48" s="2246"/>
      <c r="J48" s="2202"/>
      <c r="K48" s="2202"/>
      <c r="L48" s="2202"/>
      <c r="M48" s="2202"/>
      <c r="N48" s="2202"/>
      <c r="O48" s="2202"/>
      <c r="P48" s="2202"/>
      <c r="Q48" s="2202"/>
      <c r="R48" s="2202"/>
      <c r="S48" s="2202"/>
      <c r="T48" s="2202"/>
      <c r="U48" s="2202"/>
      <c r="V48" s="2203"/>
      <c r="W48" s="1165"/>
      <c r="X48" s="2336" t="s">
        <v>919</v>
      </c>
      <c r="Y48" s="2336"/>
      <c r="Z48" s="2336"/>
      <c r="AA48" s="2336"/>
      <c r="AB48" s="2336"/>
      <c r="AC48" s="1166"/>
      <c r="AD48" s="2246"/>
      <c r="AE48" s="2202"/>
      <c r="AF48" s="2202"/>
      <c r="AG48" s="2202"/>
      <c r="AH48" s="2202"/>
      <c r="AI48" s="2202"/>
      <c r="AJ48" s="2202"/>
      <c r="AK48" s="2202"/>
      <c r="AL48" s="2202"/>
      <c r="AM48" s="2202"/>
      <c r="AN48" s="2202"/>
      <c r="AO48" s="2202"/>
      <c r="AP48" s="2203"/>
      <c r="AQ48" s="1065"/>
      <c r="AR48" s="1187"/>
      <c r="AS48" s="1189"/>
      <c r="AT48" s="2419"/>
      <c r="AU48" s="2420"/>
      <c r="AV48" s="2420"/>
      <c r="AW48" s="2420"/>
      <c r="AX48" s="2420"/>
      <c r="AY48" s="2420"/>
      <c r="AZ48" s="2421"/>
      <c r="BA48" s="2224"/>
      <c r="BB48" s="2225"/>
      <c r="BC48" s="2225"/>
      <c r="BD48" s="2225"/>
      <c r="BE48" s="2225"/>
      <c r="BF48" s="2225"/>
      <c r="BG48" s="2225"/>
      <c r="BH48" s="2225"/>
      <c r="BI48" s="2225"/>
      <c r="BJ48" s="2225"/>
      <c r="BK48" s="2231"/>
      <c r="BL48" s="1164"/>
      <c r="BM48" s="2184"/>
      <c r="BN48" s="2185"/>
      <c r="BO48" s="2185"/>
      <c r="BP48" s="2185"/>
      <c r="BQ48" s="2185"/>
      <c r="BR48" s="2185"/>
      <c r="BS48" s="2185"/>
      <c r="BT48" s="2185"/>
      <c r="BU48" s="2186"/>
      <c r="BV48" s="2178"/>
      <c r="BW48" s="2179"/>
      <c r="BX48" s="2179"/>
      <c r="BY48" s="2179"/>
      <c r="BZ48" s="2179"/>
      <c r="CA48" s="2179"/>
      <c r="CB48" s="2179"/>
      <c r="CC48" s="2179"/>
      <c r="CD48" s="2179"/>
      <c r="CE48" s="2179"/>
      <c r="CF48" s="2180"/>
    </row>
    <row r="49" spans="2:84" ht="13.5" customHeight="1">
      <c r="B49" s="1169"/>
      <c r="C49" s="2339"/>
      <c r="D49" s="2339"/>
      <c r="E49" s="2339"/>
      <c r="F49" s="2339"/>
      <c r="G49" s="2339"/>
      <c r="H49" s="1170"/>
      <c r="I49" s="2204"/>
      <c r="J49" s="2192"/>
      <c r="K49" s="2192"/>
      <c r="L49" s="2192"/>
      <c r="M49" s="2192"/>
      <c r="N49" s="2192"/>
      <c r="O49" s="2192"/>
      <c r="P49" s="2192"/>
      <c r="Q49" s="2192"/>
      <c r="R49" s="2192"/>
      <c r="S49" s="2192"/>
      <c r="T49" s="2192"/>
      <c r="U49" s="2192"/>
      <c r="V49" s="2193"/>
      <c r="W49" s="1169"/>
      <c r="X49" s="2337"/>
      <c r="Y49" s="2337"/>
      <c r="Z49" s="2337"/>
      <c r="AA49" s="2337"/>
      <c r="AB49" s="2337"/>
      <c r="AC49" s="1170"/>
      <c r="AD49" s="2204"/>
      <c r="AE49" s="2192"/>
      <c r="AF49" s="2192"/>
      <c r="AG49" s="2192"/>
      <c r="AH49" s="2192"/>
      <c r="AI49" s="2192"/>
      <c r="AJ49" s="2192"/>
      <c r="AK49" s="2192"/>
      <c r="AL49" s="2192"/>
      <c r="AM49" s="2192"/>
      <c r="AN49" s="2192"/>
      <c r="AO49" s="2192"/>
      <c r="AP49" s="2193"/>
      <c r="AQ49" s="1065"/>
      <c r="AR49" s="1164"/>
      <c r="AS49" s="1164"/>
      <c r="AT49" s="1164"/>
      <c r="AU49" s="1164"/>
      <c r="AV49" s="1164"/>
      <c r="AW49" s="1164"/>
      <c r="AX49" s="1164"/>
      <c r="AY49" s="1164"/>
      <c r="AZ49" s="1164"/>
      <c r="BA49" s="1164"/>
      <c r="BB49" s="1164"/>
      <c r="BC49" s="1164"/>
      <c r="BD49" s="1164"/>
      <c r="BE49" s="1164"/>
      <c r="BF49" s="1164"/>
      <c r="BG49" s="1164"/>
      <c r="BH49" s="1164"/>
      <c r="BI49" s="1164"/>
      <c r="BJ49" s="1164"/>
      <c r="BK49" s="1164"/>
      <c r="BL49" s="1164"/>
      <c r="BM49" s="1188"/>
      <c r="BN49" s="1184"/>
      <c r="BO49" s="2181" t="s">
        <v>916</v>
      </c>
      <c r="BP49" s="2182"/>
      <c r="BQ49" s="2182"/>
      <c r="BR49" s="2182"/>
      <c r="BS49" s="2182"/>
      <c r="BT49" s="2182"/>
      <c r="BU49" s="2183"/>
      <c r="BV49" s="2175"/>
      <c r="BW49" s="2176"/>
      <c r="BX49" s="2176"/>
      <c r="BY49" s="2176"/>
      <c r="BZ49" s="2176"/>
      <c r="CA49" s="2176"/>
      <c r="CB49" s="2176"/>
      <c r="CC49" s="2176"/>
      <c r="CD49" s="2176"/>
      <c r="CE49" s="2176"/>
      <c r="CF49" s="2177"/>
    </row>
    <row r="50" spans="2:84" ht="13.5" customHeight="1">
      <c r="B50" s="1184"/>
      <c r="C50" s="1185"/>
      <c r="D50" s="1185"/>
      <c r="E50" s="1185"/>
      <c r="F50" s="1185"/>
      <c r="G50" s="1185"/>
      <c r="H50" s="1184"/>
      <c r="I50" s="1184"/>
      <c r="J50" s="1184"/>
      <c r="K50" s="1184"/>
      <c r="L50" s="1184"/>
      <c r="M50" s="1184"/>
      <c r="N50" s="1184"/>
      <c r="O50" s="1184"/>
      <c r="P50" s="1184"/>
      <c r="Q50" s="1184"/>
      <c r="R50" s="1184"/>
      <c r="S50" s="1184"/>
      <c r="T50" s="1184"/>
      <c r="U50" s="1184"/>
      <c r="V50" s="1184"/>
      <c r="W50" s="1184"/>
      <c r="X50" s="1186"/>
      <c r="Y50" s="1186"/>
      <c r="Z50" s="1186"/>
      <c r="AA50" s="1186"/>
      <c r="AB50" s="1186"/>
      <c r="AC50" s="1184"/>
      <c r="AD50" s="1184"/>
      <c r="AE50" s="1184"/>
      <c r="AF50" s="1184"/>
      <c r="AG50" s="1184"/>
      <c r="AH50" s="1184"/>
      <c r="AI50" s="1184"/>
      <c r="AJ50" s="1184"/>
      <c r="AK50" s="1184"/>
      <c r="AL50" s="1184"/>
      <c r="AM50" s="1184"/>
      <c r="AN50" s="1184"/>
      <c r="AO50" s="1184"/>
      <c r="AP50" s="1184"/>
      <c r="AQ50" s="1065"/>
      <c r="AR50" s="1164"/>
      <c r="AS50" s="1164"/>
      <c r="AT50" s="1164"/>
      <c r="AU50" s="1164"/>
      <c r="AV50" s="1164"/>
      <c r="AW50" s="1164"/>
      <c r="AX50" s="1164"/>
      <c r="AY50" s="1164"/>
      <c r="AZ50" s="1164"/>
      <c r="BA50" s="1164"/>
      <c r="BB50" s="1164"/>
      <c r="BC50" s="1164"/>
      <c r="BD50" s="1164"/>
      <c r="BE50" s="1164"/>
      <c r="BF50" s="1164"/>
      <c r="BG50" s="1164"/>
      <c r="BH50" s="1164"/>
      <c r="BI50" s="1164"/>
      <c r="BJ50" s="1164"/>
      <c r="BK50" s="1164"/>
      <c r="BL50" s="1164"/>
      <c r="BM50" s="1188"/>
      <c r="BN50" s="1184"/>
      <c r="BO50" s="2184"/>
      <c r="BP50" s="2185"/>
      <c r="BQ50" s="2185"/>
      <c r="BR50" s="2185"/>
      <c r="BS50" s="2185"/>
      <c r="BT50" s="2185"/>
      <c r="BU50" s="2186"/>
      <c r="BV50" s="2178"/>
      <c r="BW50" s="2179"/>
      <c r="BX50" s="2179"/>
      <c r="BY50" s="2179"/>
      <c r="BZ50" s="2179"/>
      <c r="CA50" s="2179"/>
      <c r="CB50" s="2179"/>
      <c r="CC50" s="2179"/>
      <c r="CD50" s="2179"/>
      <c r="CE50" s="2179"/>
      <c r="CF50" s="2180"/>
    </row>
    <row r="51" spans="2:84" ht="13.5" customHeight="1">
      <c r="B51" s="1165"/>
      <c r="C51" s="2338" t="s">
        <v>920</v>
      </c>
      <c r="D51" s="2229"/>
      <c r="E51" s="2229"/>
      <c r="F51" s="2229"/>
      <c r="G51" s="2229"/>
      <c r="H51" s="1166"/>
      <c r="I51" s="2232"/>
      <c r="J51" s="2233"/>
      <c r="K51" s="2233"/>
      <c r="L51" s="2233"/>
      <c r="M51" s="2233"/>
      <c r="N51" s="2233"/>
      <c r="O51" s="2233"/>
      <c r="P51" s="2233"/>
      <c r="Q51" s="2233"/>
      <c r="R51" s="2233"/>
      <c r="S51" s="2233"/>
      <c r="T51" s="2233"/>
      <c r="U51" s="2233"/>
      <c r="V51" s="2234"/>
      <c r="W51" s="1165"/>
      <c r="X51" s="2336" t="s">
        <v>919</v>
      </c>
      <c r="Y51" s="2336"/>
      <c r="Z51" s="2336"/>
      <c r="AA51" s="2336"/>
      <c r="AB51" s="2336"/>
      <c r="AC51" s="1166"/>
      <c r="AD51" s="2232"/>
      <c r="AE51" s="2233"/>
      <c r="AF51" s="2233"/>
      <c r="AG51" s="2233"/>
      <c r="AH51" s="2233"/>
      <c r="AI51" s="2233"/>
      <c r="AJ51" s="2233"/>
      <c r="AK51" s="2233"/>
      <c r="AL51" s="2233"/>
      <c r="AM51" s="2233"/>
      <c r="AN51" s="2233"/>
      <c r="AO51" s="2233"/>
      <c r="AP51" s="2234"/>
      <c r="AQ51" s="1065"/>
      <c r="AR51" s="1164"/>
      <c r="AS51" s="1164"/>
      <c r="AT51" s="1164"/>
      <c r="AU51" s="1164"/>
      <c r="AV51" s="1164"/>
      <c r="AW51" s="1164"/>
      <c r="AX51" s="1164"/>
      <c r="AY51" s="1164"/>
      <c r="AZ51" s="1164"/>
      <c r="BA51" s="1164"/>
      <c r="BB51" s="1164"/>
      <c r="BC51" s="1164"/>
      <c r="BD51" s="1164"/>
      <c r="BE51" s="1164"/>
      <c r="BF51" s="1164"/>
      <c r="BG51" s="1164"/>
      <c r="BH51" s="1164"/>
      <c r="BI51" s="1164"/>
      <c r="BJ51" s="1164"/>
      <c r="BK51" s="1164"/>
      <c r="BL51" s="1164"/>
      <c r="BM51" s="1188"/>
      <c r="BN51" s="1184"/>
      <c r="BO51" s="2175" t="s">
        <v>921</v>
      </c>
      <c r="BP51" s="2176"/>
      <c r="BQ51" s="2176"/>
      <c r="BR51" s="2176"/>
      <c r="BS51" s="2176"/>
      <c r="BT51" s="2176"/>
      <c r="BU51" s="2177"/>
      <c r="BV51" s="2175"/>
      <c r="BW51" s="2176"/>
      <c r="BX51" s="2176"/>
      <c r="BY51" s="2176"/>
      <c r="BZ51" s="2176"/>
      <c r="CA51" s="2176"/>
      <c r="CB51" s="2176"/>
      <c r="CC51" s="2176"/>
      <c r="CD51" s="2176"/>
      <c r="CE51" s="2176"/>
      <c r="CF51" s="2177"/>
    </row>
    <row r="52" spans="2:84" ht="13.5" customHeight="1">
      <c r="B52" s="1187"/>
      <c r="C52" s="2230"/>
      <c r="D52" s="2230"/>
      <c r="E52" s="2230"/>
      <c r="F52" s="2230"/>
      <c r="G52" s="2230"/>
      <c r="H52" s="1170"/>
      <c r="I52" s="2235"/>
      <c r="J52" s="2236"/>
      <c r="K52" s="2236"/>
      <c r="L52" s="2236"/>
      <c r="M52" s="2236"/>
      <c r="N52" s="2236"/>
      <c r="O52" s="2236"/>
      <c r="P52" s="2236"/>
      <c r="Q52" s="2236"/>
      <c r="R52" s="2236"/>
      <c r="S52" s="2236"/>
      <c r="T52" s="2236"/>
      <c r="U52" s="2236"/>
      <c r="V52" s="2237"/>
      <c r="W52" s="1187"/>
      <c r="X52" s="2337"/>
      <c r="Y52" s="2337"/>
      <c r="Z52" s="2337"/>
      <c r="AA52" s="2337"/>
      <c r="AB52" s="2337"/>
      <c r="AC52" s="1170"/>
      <c r="AD52" s="2235"/>
      <c r="AE52" s="2236"/>
      <c r="AF52" s="2236"/>
      <c r="AG52" s="2236"/>
      <c r="AH52" s="2236"/>
      <c r="AI52" s="2236"/>
      <c r="AJ52" s="2236"/>
      <c r="AK52" s="2236"/>
      <c r="AL52" s="2236"/>
      <c r="AM52" s="2236"/>
      <c r="AN52" s="2236"/>
      <c r="AO52" s="2236"/>
      <c r="AP52" s="2237"/>
      <c r="AQ52" s="1065"/>
      <c r="AR52" s="1164"/>
      <c r="AS52" s="1164"/>
      <c r="AT52" s="1164"/>
      <c r="AU52" s="1164"/>
      <c r="AV52" s="1164"/>
      <c r="AW52" s="1164"/>
      <c r="AX52" s="1164"/>
      <c r="AY52" s="1164"/>
      <c r="AZ52" s="1164"/>
      <c r="BA52" s="1164"/>
      <c r="BB52" s="1164"/>
      <c r="BC52" s="1164"/>
      <c r="BD52" s="1164"/>
      <c r="BE52" s="1164"/>
      <c r="BF52" s="1164"/>
      <c r="BG52" s="1164"/>
      <c r="BH52" s="1164"/>
      <c r="BI52" s="1164"/>
      <c r="BJ52" s="1164"/>
      <c r="BK52" s="1164"/>
      <c r="BL52" s="1164"/>
      <c r="BM52" s="1187"/>
      <c r="BN52" s="1189"/>
      <c r="BO52" s="2224"/>
      <c r="BP52" s="2225"/>
      <c r="BQ52" s="2225"/>
      <c r="BR52" s="2225"/>
      <c r="BS52" s="2225"/>
      <c r="BT52" s="2225"/>
      <c r="BU52" s="2231"/>
      <c r="BV52" s="2224"/>
      <c r="BW52" s="2225"/>
      <c r="BX52" s="2225"/>
      <c r="BY52" s="2225"/>
      <c r="BZ52" s="2225"/>
      <c r="CA52" s="2225"/>
      <c r="CB52" s="2225"/>
      <c r="CC52" s="2225"/>
      <c r="CD52" s="2225"/>
      <c r="CE52" s="2225"/>
      <c r="CF52" s="2231"/>
    </row>
    <row r="53" spans="2:84" ht="13.5" customHeight="1">
      <c r="B53" s="1165"/>
      <c r="C53" s="2338" t="s">
        <v>922</v>
      </c>
      <c r="D53" s="2338"/>
      <c r="E53" s="2338"/>
      <c r="F53" s="2338"/>
      <c r="G53" s="2338"/>
      <c r="H53" s="1166"/>
      <c r="I53" s="2375">
        <f>入力シート!D25</f>
        <v>0</v>
      </c>
      <c r="J53" s="2376"/>
      <c r="K53" s="2376"/>
      <c r="L53" s="2376"/>
      <c r="M53" s="2376"/>
      <c r="N53" s="2376"/>
      <c r="O53" s="2376"/>
      <c r="P53" s="2376"/>
      <c r="Q53" s="2376"/>
      <c r="R53" s="2376"/>
      <c r="S53" s="2376"/>
      <c r="T53" s="2376"/>
      <c r="U53" s="2376"/>
      <c r="V53" s="2377"/>
      <c r="W53" s="1165"/>
      <c r="X53" s="2336" t="s">
        <v>919</v>
      </c>
      <c r="Y53" s="2336"/>
      <c r="Z53" s="2336"/>
      <c r="AA53" s="2336"/>
      <c r="AB53" s="2336"/>
      <c r="AC53" s="1166"/>
      <c r="AD53" s="2246"/>
      <c r="AE53" s="2202"/>
      <c r="AF53" s="2202"/>
      <c r="AG53" s="2202"/>
      <c r="AH53" s="2202"/>
      <c r="AI53" s="2202"/>
      <c r="AJ53" s="2202"/>
      <c r="AK53" s="2202"/>
      <c r="AL53" s="2202"/>
      <c r="AM53" s="2202"/>
      <c r="AN53" s="2202"/>
      <c r="AO53" s="2202"/>
      <c r="AP53" s="2203"/>
      <c r="AQ53" s="1065"/>
      <c r="AR53" s="1164"/>
      <c r="AS53" s="1164"/>
      <c r="AT53" s="1164"/>
      <c r="AU53" s="1164"/>
      <c r="AV53" s="1164"/>
      <c r="AW53" s="1164"/>
      <c r="AX53" s="1164"/>
      <c r="AY53" s="1164"/>
      <c r="AZ53" s="1164"/>
      <c r="BA53" s="1164"/>
      <c r="BB53" s="1164"/>
      <c r="BC53" s="1164"/>
      <c r="BD53" s="1164"/>
      <c r="BE53" s="1164"/>
      <c r="BF53" s="1164"/>
      <c r="BG53" s="1164"/>
      <c r="BH53" s="1164"/>
      <c r="BI53" s="1164"/>
      <c r="BJ53" s="1164"/>
      <c r="BK53" s="1164"/>
      <c r="BL53" s="1164"/>
      <c r="BM53" s="1200"/>
      <c r="BN53" s="1200"/>
      <c r="BO53" s="1200"/>
      <c r="BP53" s="1200"/>
      <c r="BQ53" s="1200"/>
      <c r="BR53" s="1200"/>
      <c r="BS53" s="1200"/>
      <c r="BT53" s="1200"/>
      <c r="BU53" s="1200"/>
      <c r="BV53" s="1200"/>
      <c r="BW53" s="1200"/>
      <c r="BX53" s="1200"/>
      <c r="BY53" s="1200"/>
      <c r="BZ53" s="1200"/>
      <c r="CA53" s="1200"/>
      <c r="CB53" s="1200"/>
      <c r="CC53" s="1200"/>
      <c r="CD53" s="1200"/>
      <c r="CE53" s="1200"/>
      <c r="CF53" s="1200"/>
    </row>
    <row r="54" spans="2:84" ht="13.5" customHeight="1">
      <c r="B54" s="1169"/>
      <c r="C54" s="2339"/>
      <c r="D54" s="2339"/>
      <c r="E54" s="2339"/>
      <c r="F54" s="2339"/>
      <c r="G54" s="2339"/>
      <c r="H54" s="1170"/>
      <c r="I54" s="2378"/>
      <c r="J54" s="2379"/>
      <c r="K54" s="2379"/>
      <c r="L54" s="2379"/>
      <c r="M54" s="2379"/>
      <c r="N54" s="2379"/>
      <c r="O54" s="2379"/>
      <c r="P54" s="2379"/>
      <c r="Q54" s="2379"/>
      <c r="R54" s="2379"/>
      <c r="S54" s="2379"/>
      <c r="T54" s="2379"/>
      <c r="U54" s="2379"/>
      <c r="V54" s="2380"/>
      <c r="W54" s="1169"/>
      <c r="X54" s="2337"/>
      <c r="Y54" s="2337"/>
      <c r="Z54" s="2337"/>
      <c r="AA54" s="2337"/>
      <c r="AB54" s="2337"/>
      <c r="AC54" s="1170"/>
      <c r="AD54" s="2204"/>
      <c r="AE54" s="2192"/>
      <c r="AF54" s="2192"/>
      <c r="AG54" s="2192"/>
      <c r="AH54" s="2192"/>
      <c r="AI54" s="2192"/>
      <c r="AJ54" s="2192"/>
      <c r="AK54" s="2192"/>
      <c r="AL54" s="2192"/>
      <c r="AM54" s="2192"/>
      <c r="AN54" s="2192"/>
      <c r="AO54" s="2192"/>
      <c r="AP54" s="2193"/>
      <c r="AQ54" s="1065"/>
      <c r="AR54" s="2194" t="s">
        <v>1461</v>
      </c>
      <c r="AS54" s="2194"/>
      <c r="AT54" s="2194"/>
      <c r="AU54" s="2194"/>
      <c r="AV54" s="2194"/>
      <c r="AW54" s="2194"/>
      <c r="AX54" s="2194"/>
      <c r="AY54" s="2194"/>
      <c r="AZ54" s="2195" t="s">
        <v>1456</v>
      </c>
      <c r="BA54" s="2195"/>
      <c r="BB54" s="2195"/>
      <c r="BC54" s="2195"/>
      <c r="BD54" s="2195"/>
      <c r="BE54" s="2195"/>
      <c r="BF54" s="2194" t="s">
        <v>1460</v>
      </c>
      <c r="BG54" s="2194"/>
      <c r="BH54" s="2194"/>
      <c r="BI54" s="2194"/>
      <c r="BJ54" s="2194"/>
      <c r="BK54" s="2194"/>
      <c r="BL54" s="2194"/>
      <c r="BM54" s="2436" t="s">
        <v>1457</v>
      </c>
      <c r="BN54" s="2436"/>
      <c r="BO54" s="2436"/>
      <c r="BP54" s="2436"/>
      <c r="BQ54" s="2436"/>
      <c r="BR54" s="2436"/>
      <c r="BS54" s="2436"/>
      <c r="BT54" s="2194" t="s">
        <v>1459</v>
      </c>
      <c r="BU54" s="2437"/>
      <c r="BV54" s="2437"/>
      <c r="BW54" s="2437"/>
      <c r="BX54" s="2437"/>
      <c r="BY54" s="2437"/>
      <c r="BZ54" s="2437"/>
      <c r="CA54" s="2436" t="s">
        <v>1458</v>
      </c>
      <c r="CB54" s="2436"/>
      <c r="CC54" s="2436"/>
      <c r="CD54" s="2436"/>
      <c r="CE54" s="2436"/>
      <c r="CF54" s="2436"/>
    </row>
    <row r="55" spans="2:84" ht="13.5" customHeight="1">
      <c r="B55" s="1165"/>
      <c r="C55" s="2371" t="s">
        <v>1335</v>
      </c>
      <c r="D55" s="2371"/>
      <c r="E55" s="2371"/>
      <c r="F55" s="2371"/>
      <c r="G55" s="2371"/>
      <c r="H55" s="1166"/>
      <c r="I55" s="2344" t="s">
        <v>1374</v>
      </c>
      <c r="J55" s="2205"/>
      <c r="K55" s="2205"/>
      <c r="L55" s="2272">
        <f>入力シート!D26</f>
        <v>0</v>
      </c>
      <c r="M55" s="2272"/>
      <c r="N55" s="2272"/>
      <c r="O55" s="2272"/>
      <c r="P55" s="2272"/>
      <c r="Q55" s="2272"/>
      <c r="R55" s="2272"/>
      <c r="S55" s="2272"/>
      <c r="T55" s="2272"/>
      <c r="U55" s="2272"/>
      <c r="V55" s="2289"/>
      <c r="W55" s="1165"/>
      <c r="X55" s="2340" t="s">
        <v>916</v>
      </c>
      <c r="Y55" s="2340"/>
      <c r="Z55" s="2340"/>
      <c r="AA55" s="2340"/>
      <c r="AB55" s="2340"/>
      <c r="AC55" s="1166"/>
      <c r="AD55" s="2232"/>
      <c r="AE55" s="2233"/>
      <c r="AF55" s="2233"/>
      <c r="AG55" s="2233"/>
      <c r="AH55" s="2233"/>
      <c r="AI55" s="2233"/>
      <c r="AJ55" s="2233"/>
      <c r="AK55" s="2233"/>
      <c r="AL55" s="2233"/>
      <c r="AM55" s="2233"/>
      <c r="AN55" s="2233"/>
      <c r="AO55" s="2233"/>
      <c r="AP55" s="2234"/>
      <c r="AQ55" s="1065"/>
      <c r="AR55" s="2194"/>
      <c r="AS55" s="2194"/>
      <c r="AT55" s="2194"/>
      <c r="AU55" s="2194"/>
      <c r="AV55" s="2194"/>
      <c r="AW55" s="2194"/>
      <c r="AX55" s="2194"/>
      <c r="AY55" s="2194"/>
      <c r="AZ55" s="2195"/>
      <c r="BA55" s="2195"/>
      <c r="BB55" s="2195"/>
      <c r="BC55" s="2195"/>
      <c r="BD55" s="2195"/>
      <c r="BE55" s="2195"/>
      <c r="BF55" s="2194"/>
      <c r="BG55" s="2194"/>
      <c r="BH55" s="2194"/>
      <c r="BI55" s="2194"/>
      <c r="BJ55" s="2194"/>
      <c r="BK55" s="2194"/>
      <c r="BL55" s="2194"/>
      <c r="BM55" s="2436"/>
      <c r="BN55" s="2436"/>
      <c r="BO55" s="2436"/>
      <c r="BP55" s="2436"/>
      <c r="BQ55" s="2436"/>
      <c r="BR55" s="2436"/>
      <c r="BS55" s="2436"/>
      <c r="BT55" s="2437"/>
      <c r="BU55" s="2437"/>
      <c r="BV55" s="2437"/>
      <c r="BW55" s="2437"/>
      <c r="BX55" s="2437"/>
      <c r="BY55" s="2437"/>
      <c r="BZ55" s="2437"/>
      <c r="CA55" s="2436"/>
      <c r="CB55" s="2436"/>
      <c r="CC55" s="2436"/>
      <c r="CD55" s="2436"/>
      <c r="CE55" s="2436"/>
      <c r="CF55" s="2436"/>
    </row>
    <row r="56" spans="2:84" ht="13.5" customHeight="1">
      <c r="B56" s="1169"/>
      <c r="C56" s="2372"/>
      <c r="D56" s="2372"/>
      <c r="E56" s="2372"/>
      <c r="F56" s="2372"/>
      <c r="G56" s="2372"/>
      <c r="H56" s="1170"/>
      <c r="I56" s="2345" t="s">
        <v>1373</v>
      </c>
      <c r="J56" s="2207"/>
      <c r="K56" s="2207"/>
      <c r="L56" s="2276"/>
      <c r="M56" s="2276"/>
      <c r="N56" s="2276"/>
      <c r="O56" s="2276"/>
      <c r="P56" s="2276"/>
      <c r="Q56" s="2276"/>
      <c r="R56" s="2276"/>
      <c r="S56" s="2276"/>
      <c r="T56" s="2276"/>
      <c r="U56" s="2276"/>
      <c r="V56" s="2290"/>
      <c r="W56" s="1169"/>
      <c r="X56" s="2341"/>
      <c r="Y56" s="2341"/>
      <c r="Z56" s="2341"/>
      <c r="AA56" s="2341"/>
      <c r="AB56" s="2341"/>
      <c r="AC56" s="1170"/>
      <c r="AD56" s="2235"/>
      <c r="AE56" s="2236"/>
      <c r="AF56" s="2236"/>
      <c r="AG56" s="2236"/>
      <c r="AH56" s="2236"/>
      <c r="AI56" s="2236"/>
      <c r="AJ56" s="2236"/>
      <c r="AK56" s="2236"/>
      <c r="AL56" s="2236"/>
      <c r="AM56" s="2236"/>
      <c r="AN56" s="2236"/>
      <c r="AO56" s="2236"/>
      <c r="AP56" s="2237"/>
      <c r="AQ56" s="1065"/>
      <c r="AR56" s="2194"/>
      <c r="AS56" s="2194"/>
      <c r="AT56" s="2194"/>
      <c r="AU56" s="2194"/>
      <c r="AV56" s="2194"/>
      <c r="AW56" s="2194"/>
      <c r="AX56" s="2194"/>
      <c r="AY56" s="2194"/>
      <c r="AZ56" s="2195"/>
      <c r="BA56" s="2195"/>
      <c r="BB56" s="2195"/>
      <c r="BC56" s="2195"/>
      <c r="BD56" s="2195"/>
      <c r="BE56" s="2195"/>
      <c r="BF56" s="2194"/>
      <c r="BG56" s="2194"/>
      <c r="BH56" s="2194"/>
      <c r="BI56" s="2194"/>
      <c r="BJ56" s="2194"/>
      <c r="BK56" s="2194"/>
      <c r="BL56" s="2194"/>
      <c r="BM56" s="2436"/>
      <c r="BN56" s="2436"/>
      <c r="BO56" s="2436"/>
      <c r="BP56" s="2436"/>
      <c r="BQ56" s="2436"/>
      <c r="BR56" s="2436"/>
      <c r="BS56" s="2436"/>
      <c r="BT56" s="2437"/>
      <c r="BU56" s="2437"/>
      <c r="BV56" s="2437"/>
      <c r="BW56" s="2437"/>
      <c r="BX56" s="2437"/>
      <c r="BY56" s="2437"/>
      <c r="BZ56" s="2437"/>
      <c r="CA56" s="2436"/>
      <c r="CB56" s="2436"/>
      <c r="CC56" s="2436"/>
      <c r="CD56" s="2436"/>
      <c r="CE56" s="2436"/>
      <c r="CF56" s="2436"/>
    </row>
    <row r="57" spans="2:84" ht="13.5" customHeight="1">
      <c r="B57" s="1308"/>
      <c r="C57" s="2373" t="s">
        <v>1598</v>
      </c>
      <c r="D57" s="2373"/>
      <c r="E57" s="2373"/>
      <c r="F57" s="2373"/>
      <c r="G57" s="2373"/>
      <c r="H57" s="1310"/>
      <c r="I57" s="2346"/>
      <c r="J57" s="2347"/>
      <c r="K57" s="2347"/>
      <c r="L57" s="2226"/>
      <c r="M57" s="2226"/>
      <c r="N57" s="2226"/>
      <c r="O57" s="2226"/>
      <c r="P57" s="2226"/>
      <c r="Q57" s="2226"/>
      <c r="R57" s="2226"/>
      <c r="S57" s="2226"/>
      <c r="T57" s="2226"/>
      <c r="U57" s="2226"/>
      <c r="V57" s="2348"/>
      <c r="W57" s="1308"/>
      <c r="X57" s="2342" t="s">
        <v>916</v>
      </c>
      <c r="Y57" s="2342"/>
      <c r="Z57" s="2342"/>
      <c r="AA57" s="2342"/>
      <c r="AB57" s="2342"/>
      <c r="AC57" s="1310"/>
      <c r="AD57" s="2232"/>
      <c r="AE57" s="2233"/>
      <c r="AF57" s="2233"/>
      <c r="AG57" s="2233"/>
      <c r="AH57" s="2233"/>
      <c r="AI57" s="2233"/>
      <c r="AJ57" s="2233"/>
      <c r="AK57" s="2233"/>
      <c r="AL57" s="2233"/>
      <c r="AM57" s="2233"/>
      <c r="AN57" s="2233"/>
      <c r="AO57" s="2233"/>
      <c r="AP57" s="2234"/>
      <c r="AQ57" s="1065"/>
      <c r="AR57" s="2194"/>
      <c r="AS57" s="2194"/>
      <c r="AT57" s="2194"/>
      <c r="AU57" s="2194"/>
      <c r="AV57" s="2194"/>
      <c r="AW57" s="2194"/>
      <c r="AX57" s="2194"/>
      <c r="AY57" s="2194"/>
      <c r="AZ57" s="2195"/>
      <c r="BA57" s="2195"/>
      <c r="BB57" s="2195"/>
      <c r="BC57" s="2195"/>
      <c r="BD57" s="2195"/>
      <c r="BE57" s="2195"/>
      <c r="BF57" s="2194"/>
      <c r="BG57" s="2194"/>
      <c r="BH57" s="2194"/>
      <c r="BI57" s="2194"/>
      <c r="BJ57" s="2194"/>
      <c r="BK57" s="2194"/>
      <c r="BL57" s="2194"/>
      <c r="BM57" s="2436"/>
      <c r="BN57" s="2436"/>
      <c r="BO57" s="2436"/>
      <c r="BP57" s="2436"/>
      <c r="BQ57" s="2436"/>
      <c r="BR57" s="2436"/>
      <c r="BS57" s="2436"/>
      <c r="BT57" s="2437"/>
      <c r="BU57" s="2437"/>
      <c r="BV57" s="2437"/>
      <c r="BW57" s="2437"/>
      <c r="BX57" s="2437"/>
      <c r="BY57" s="2437"/>
      <c r="BZ57" s="2437"/>
      <c r="CA57" s="2436"/>
      <c r="CB57" s="2436"/>
      <c r="CC57" s="2436"/>
      <c r="CD57" s="2436"/>
      <c r="CE57" s="2436"/>
      <c r="CF57" s="2436"/>
    </row>
    <row r="58" spans="2:84" ht="13.5" customHeight="1">
      <c r="B58" s="1311"/>
      <c r="C58" s="2374"/>
      <c r="D58" s="2374"/>
      <c r="E58" s="2374"/>
      <c r="F58" s="2374"/>
      <c r="G58" s="2374"/>
      <c r="H58" s="1312"/>
      <c r="I58" s="2350"/>
      <c r="J58" s="2351"/>
      <c r="K58" s="2351"/>
      <c r="L58" s="2227"/>
      <c r="M58" s="2227"/>
      <c r="N58" s="2227"/>
      <c r="O58" s="2227"/>
      <c r="P58" s="2227"/>
      <c r="Q58" s="2227"/>
      <c r="R58" s="2227"/>
      <c r="S58" s="2227"/>
      <c r="T58" s="2227"/>
      <c r="U58" s="2227"/>
      <c r="V58" s="2349"/>
      <c r="W58" s="1311"/>
      <c r="X58" s="2343"/>
      <c r="Y58" s="2343"/>
      <c r="Z58" s="2343"/>
      <c r="AA58" s="2343"/>
      <c r="AB58" s="2343"/>
      <c r="AC58" s="1312"/>
      <c r="AD58" s="2235"/>
      <c r="AE58" s="2236"/>
      <c r="AF58" s="2236"/>
      <c r="AG58" s="2236"/>
      <c r="AH58" s="2236"/>
      <c r="AI58" s="2236"/>
      <c r="AJ58" s="2236"/>
      <c r="AK58" s="2236"/>
      <c r="AL58" s="2236"/>
      <c r="AM58" s="2236"/>
      <c r="AN58" s="2236"/>
      <c r="AO58" s="2236"/>
      <c r="AP58" s="2237"/>
      <c r="AQ58" s="1065"/>
      <c r="BL58" s="1070"/>
    </row>
    <row r="59" spans="2:84" ht="13.5" customHeight="1">
      <c r="B59" s="1188"/>
      <c r="C59" s="2338" t="s">
        <v>923</v>
      </c>
      <c r="D59" s="2338"/>
      <c r="E59" s="2338"/>
      <c r="F59" s="2338"/>
      <c r="G59" s="2338"/>
      <c r="H59" s="1315"/>
      <c r="I59" s="1326"/>
      <c r="J59" s="1327"/>
      <c r="K59" s="1327"/>
      <c r="L59" s="1327"/>
      <c r="M59" s="1327"/>
      <c r="N59" s="1327"/>
      <c r="O59" s="1327"/>
      <c r="P59" s="1327"/>
      <c r="Q59" s="1327"/>
      <c r="R59" s="1327"/>
      <c r="S59" s="1327"/>
      <c r="T59" s="1327"/>
      <c r="U59" s="1327"/>
      <c r="V59" s="1328"/>
      <c r="W59" s="1188"/>
      <c r="X59" s="2338" t="s">
        <v>923</v>
      </c>
      <c r="Y59" s="2338"/>
      <c r="Z59" s="2338"/>
      <c r="AA59" s="2338"/>
      <c r="AB59" s="2338"/>
      <c r="AC59" s="1315"/>
      <c r="AD59" s="1314"/>
      <c r="AE59" s="1183"/>
      <c r="AF59" s="1183"/>
      <c r="AG59" s="1183"/>
      <c r="AH59" s="1183"/>
      <c r="AI59" s="1183"/>
      <c r="AJ59" s="1183"/>
      <c r="AK59" s="1183"/>
      <c r="AL59" s="1183"/>
      <c r="AM59" s="1183"/>
      <c r="AN59" s="1183"/>
      <c r="AO59" s="1183"/>
      <c r="AP59" s="1315"/>
      <c r="AQ59" s="1065"/>
      <c r="AR59" s="1073" t="s">
        <v>1315</v>
      </c>
      <c r="AS59" s="1073"/>
      <c r="AT59" s="1073"/>
      <c r="AU59" s="1073"/>
      <c r="AV59" s="1073" t="s">
        <v>1334</v>
      </c>
      <c r="AW59" s="1073"/>
      <c r="AX59" s="1073"/>
      <c r="AY59" s="1073"/>
      <c r="AZ59" s="1073"/>
      <c r="BA59" s="1073"/>
      <c r="BB59" s="1073"/>
      <c r="BC59" s="1073"/>
      <c r="BD59" s="1073"/>
      <c r="BE59" s="1073"/>
      <c r="BF59" s="1073"/>
      <c r="BG59" s="1073"/>
      <c r="BH59" s="1073"/>
      <c r="BI59" s="1073"/>
      <c r="BJ59" s="1073"/>
      <c r="BK59" s="1073"/>
      <c r="BL59" s="1073"/>
      <c r="BM59" s="1073"/>
      <c r="BN59" s="1073"/>
      <c r="BO59" s="1073"/>
      <c r="BP59" s="1073"/>
      <c r="BQ59" s="1073"/>
      <c r="BR59" s="1073"/>
      <c r="BS59" s="1073"/>
      <c r="BT59" s="1073"/>
      <c r="BU59" s="1073"/>
      <c r="BV59" s="1073"/>
      <c r="BW59" s="1073"/>
      <c r="BX59" s="1073"/>
      <c r="BY59" s="1073"/>
      <c r="BZ59" s="1073"/>
    </row>
    <row r="60" spans="2:84" ht="13.5" customHeight="1">
      <c r="B60" s="1188"/>
      <c r="C60" s="2456"/>
      <c r="D60" s="2456"/>
      <c r="E60" s="2456"/>
      <c r="F60" s="2456"/>
      <c r="G60" s="2456"/>
      <c r="H60" s="1315"/>
      <c r="I60" s="1326"/>
      <c r="J60" s="1327"/>
      <c r="K60" s="1327"/>
      <c r="L60" s="1327"/>
      <c r="M60" s="1327"/>
      <c r="N60" s="1327"/>
      <c r="O60" s="1327"/>
      <c r="P60" s="1327"/>
      <c r="Q60" s="1327"/>
      <c r="R60" s="1327"/>
      <c r="S60" s="1327"/>
      <c r="T60" s="1327"/>
      <c r="U60" s="1327"/>
      <c r="V60" s="1328"/>
      <c r="W60" s="1188"/>
      <c r="X60" s="2456"/>
      <c r="Y60" s="2456"/>
      <c r="Z60" s="2456"/>
      <c r="AA60" s="2456"/>
      <c r="AB60" s="2456"/>
      <c r="AC60" s="1315"/>
      <c r="AD60" s="1314"/>
      <c r="AE60" s="1183"/>
      <c r="AF60" s="1183"/>
      <c r="AG60" s="1183"/>
      <c r="AH60" s="1183"/>
      <c r="AI60" s="1183"/>
      <c r="AJ60" s="1183"/>
      <c r="AK60" s="1183"/>
      <c r="AL60" s="1183"/>
      <c r="AM60" s="1183"/>
      <c r="AN60" s="1183"/>
      <c r="AO60" s="1183"/>
      <c r="AP60" s="1315"/>
      <c r="AQ60" s="1065"/>
      <c r="AR60" s="1073" t="s">
        <v>1333</v>
      </c>
      <c r="AS60" s="1073"/>
      <c r="AT60" s="1073"/>
      <c r="AU60" s="1073"/>
      <c r="AV60" s="2457" t="s">
        <v>1314</v>
      </c>
      <c r="AW60" s="2458"/>
      <c r="AX60" s="2458"/>
      <c r="AY60" s="2458"/>
      <c r="AZ60" s="2458"/>
      <c r="BA60" s="2458"/>
      <c r="BB60" s="2458"/>
      <c r="BC60" s="2458"/>
      <c r="BD60" s="2458"/>
      <c r="BE60" s="2458"/>
      <c r="BF60" s="2458"/>
      <c r="BG60" s="2458"/>
      <c r="BH60" s="2458"/>
      <c r="BI60" s="2458"/>
      <c r="BJ60" s="2458"/>
      <c r="BK60" s="2458"/>
      <c r="BL60" s="2458"/>
      <c r="BM60" s="2458"/>
      <c r="BN60" s="2458"/>
      <c r="BO60" s="2458"/>
      <c r="BP60" s="2458"/>
      <c r="BQ60" s="2458"/>
      <c r="BR60" s="2458"/>
      <c r="BS60" s="2458"/>
      <c r="BT60" s="2458"/>
      <c r="BU60" s="2458"/>
      <c r="BV60" s="2458"/>
      <c r="BW60" s="2458"/>
      <c r="BX60" s="2458"/>
      <c r="BY60" s="2458"/>
      <c r="BZ60" s="2458"/>
      <c r="CA60" s="2458"/>
      <c r="CB60" s="2458"/>
      <c r="CC60" s="2458"/>
      <c r="CD60" s="2458"/>
      <c r="CE60" s="2458"/>
      <c r="CF60" s="2458"/>
    </row>
    <row r="61" spans="2:84" ht="13.5" customHeight="1">
      <c r="B61" s="1188"/>
      <c r="C61" s="1184"/>
      <c r="D61" s="2247" t="s">
        <v>916</v>
      </c>
      <c r="E61" s="2248"/>
      <c r="F61" s="2248"/>
      <c r="G61" s="2248"/>
      <c r="H61" s="2249"/>
      <c r="I61" s="2232"/>
      <c r="J61" s="2233"/>
      <c r="K61" s="2233"/>
      <c r="L61" s="2233"/>
      <c r="M61" s="2233"/>
      <c r="N61" s="2233"/>
      <c r="O61" s="2233"/>
      <c r="P61" s="2233"/>
      <c r="Q61" s="2233"/>
      <c r="R61" s="2233"/>
      <c r="S61" s="2233"/>
      <c r="T61" s="2233"/>
      <c r="U61" s="2233"/>
      <c r="V61" s="2234"/>
      <c r="W61" s="1188"/>
      <c r="X61" s="1184"/>
      <c r="Y61" s="2247" t="s">
        <v>916</v>
      </c>
      <c r="Z61" s="2248"/>
      <c r="AA61" s="2248"/>
      <c r="AB61" s="2248"/>
      <c r="AC61" s="2249"/>
      <c r="AD61" s="2232"/>
      <c r="AE61" s="2233"/>
      <c r="AF61" s="2233"/>
      <c r="AG61" s="2233"/>
      <c r="AH61" s="2233"/>
      <c r="AI61" s="2233"/>
      <c r="AJ61" s="2233"/>
      <c r="AK61" s="2233"/>
      <c r="AL61" s="2233"/>
      <c r="AM61" s="2233"/>
      <c r="AN61" s="2233"/>
      <c r="AO61" s="2233"/>
      <c r="AP61" s="2234"/>
      <c r="AQ61" s="1065"/>
      <c r="AR61" s="1073"/>
      <c r="AS61" s="1073"/>
      <c r="AT61" s="1073"/>
      <c r="AU61" s="1073"/>
      <c r="AV61" s="2458"/>
      <c r="AW61" s="2458"/>
      <c r="AX61" s="2458"/>
      <c r="AY61" s="2458"/>
      <c r="AZ61" s="2458"/>
      <c r="BA61" s="2458"/>
      <c r="BB61" s="2458"/>
      <c r="BC61" s="2458"/>
      <c r="BD61" s="2458"/>
      <c r="BE61" s="2458"/>
      <c r="BF61" s="2458"/>
      <c r="BG61" s="2458"/>
      <c r="BH61" s="2458"/>
      <c r="BI61" s="2458"/>
      <c r="BJ61" s="2458"/>
      <c r="BK61" s="2458"/>
      <c r="BL61" s="2458"/>
      <c r="BM61" s="2458"/>
      <c r="BN61" s="2458"/>
      <c r="BO61" s="2458"/>
      <c r="BP61" s="2458"/>
      <c r="BQ61" s="2458"/>
      <c r="BR61" s="2458"/>
      <c r="BS61" s="2458"/>
      <c r="BT61" s="2458"/>
      <c r="BU61" s="2458"/>
      <c r="BV61" s="2458"/>
      <c r="BW61" s="2458"/>
      <c r="BX61" s="2458"/>
      <c r="BY61" s="2458"/>
      <c r="BZ61" s="2458"/>
      <c r="CA61" s="2458"/>
      <c r="CB61" s="2458"/>
      <c r="CC61" s="2458"/>
      <c r="CD61" s="2458"/>
      <c r="CE61" s="2458"/>
      <c r="CF61" s="2458"/>
    </row>
    <row r="62" spans="2:84" ht="13.5" customHeight="1">
      <c r="B62" s="1188"/>
      <c r="C62" s="1184"/>
      <c r="D62" s="2250"/>
      <c r="E62" s="2251"/>
      <c r="F62" s="2251"/>
      <c r="G62" s="2251"/>
      <c r="H62" s="2252"/>
      <c r="I62" s="2235"/>
      <c r="J62" s="2236"/>
      <c r="K62" s="2236"/>
      <c r="L62" s="2236"/>
      <c r="M62" s="2236"/>
      <c r="N62" s="2236"/>
      <c r="O62" s="2236"/>
      <c r="P62" s="2236"/>
      <c r="Q62" s="2236"/>
      <c r="R62" s="2236"/>
      <c r="S62" s="2236"/>
      <c r="T62" s="2236"/>
      <c r="U62" s="2236"/>
      <c r="V62" s="2237"/>
      <c r="W62" s="1188"/>
      <c r="X62" s="1184"/>
      <c r="Y62" s="2250"/>
      <c r="Z62" s="2251"/>
      <c r="AA62" s="2251"/>
      <c r="AB62" s="2251"/>
      <c r="AC62" s="2252"/>
      <c r="AD62" s="2235"/>
      <c r="AE62" s="2236"/>
      <c r="AF62" s="2236"/>
      <c r="AG62" s="2236"/>
      <c r="AH62" s="2236"/>
      <c r="AI62" s="2236"/>
      <c r="AJ62" s="2236"/>
      <c r="AK62" s="2236"/>
      <c r="AL62" s="2236"/>
      <c r="AM62" s="2236"/>
      <c r="AN62" s="2236"/>
      <c r="AO62" s="2236"/>
      <c r="AP62" s="2237"/>
      <c r="AQ62" s="1065"/>
      <c r="AR62" s="1073" t="s">
        <v>1332</v>
      </c>
      <c r="AS62" s="1073"/>
      <c r="AT62" s="1073"/>
      <c r="AU62" s="1073"/>
      <c r="AV62" s="1073" t="s">
        <v>1331</v>
      </c>
      <c r="AW62" s="1073"/>
      <c r="AX62" s="1073"/>
      <c r="AY62" s="1073"/>
      <c r="AZ62" s="1073"/>
      <c r="BA62" s="1073"/>
      <c r="BB62" s="1073"/>
      <c r="BC62" s="1073"/>
      <c r="BD62" s="1073"/>
      <c r="BE62" s="1073"/>
      <c r="BF62" s="1073"/>
      <c r="BG62" s="1073"/>
      <c r="BH62" s="1073"/>
      <c r="BI62" s="1073"/>
      <c r="BJ62" s="1073"/>
      <c r="BK62" s="1073"/>
      <c r="BL62" s="1073"/>
      <c r="BM62" s="1073"/>
      <c r="BN62" s="1073"/>
      <c r="BO62" s="1073"/>
      <c r="BP62" s="1073"/>
      <c r="BQ62" s="1073"/>
      <c r="BR62" s="1073"/>
      <c r="BS62" s="1073"/>
      <c r="BT62" s="1073"/>
      <c r="BU62" s="1073"/>
      <c r="BV62" s="1073"/>
      <c r="BW62" s="1073"/>
      <c r="BX62" s="1073"/>
      <c r="BY62" s="1073"/>
      <c r="BZ62" s="1073"/>
      <c r="CA62" s="1073"/>
      <c r="CB62" s="1073"/>
      <c r="CC62" s="1073"/>
      <c r="CD62" s="1073"/>
      <c r="CE62" s="1073"/>
      <c r="CF62" s="1073"/>
    </row>
    <row r="63" spans="2:84" ht="13.5" customHeight="1">
      <c r="B63" s="1188"/>
      <c r="C63" s="1184"/>
      <c r="D63" s="2253" t="s">
        <v>924</v>
      </c>
      <c r="E63" s="2254"/>
      <c r="F63" s="2254"/>
      <c r="G63" s="2254"/>
      <c r="H63" s="2255"/>
      <c r="I63" s="2232"/>
      <c r="J63" s="2233"/>
      <c r="K63" s="2233"/>
      <c r="L63" s="2233"/>
      <c r="M63" s="2233"/>
      <c r="N63" s="2233"/>
      <c r="O63" s="2233"/>
      <c r="P63" s="2233"/>
      <c r="Q63" s="2233"/>
      <c r="R63" s="2233"/>
      <c r="S63" s="2233"/>
      <c r="T63" s="2233"/>
      <c r="U63" s="2233"/>
      <c r="V63" s="2234"/>
      <c r="W63" s="1188"/>
      <c r="X63" s="1184"/>
      <c r="Y63" s="2253" t="s">
        <v>924</v>
      </c>
      <c r="Z63" s="2254"/>
      <c r="AA63" s="2254"/>
      <c r="AB63" s="2254"/>
      <c r="AC63" s="2255"/>
      <c r="AD63" s="2232"/>
      <c r="AE63" s="2233"/>
      <c r="AF63" s="2233"/>
      <c r="AG63" s="2233"/>
      <c r="AH63" s="2233"/>
      <c r="AI63" s="2233"/>
      <c r="AJ63" s="2233"/>
      <c r="AK63" s="2233"/>
      <c r="AL63" s="2233"/>
      <c r="AM63" s="2233"/>
      <c r="AN63" s="2233"/>
      <c r="AO63" s="2233"/>
      <c r="AP63" s="2234"/>
      <c r="AQ63" s="1065"/>
      <c r="AS63" s="1073"/>
      <c r="AT63" s="1073"/>
      <c r="AU63" s="1073"/>
      <c r="AV63" s="2457" t="s">
        <v>1330</v>
      </c>
      <c r="AW63" s="2458"/>
      <c r="AX63" s="2458"/>
      <c r="AY63" s="2458"/>
      <c r="AZ63" s="2458"/>
      <c r="BA63" s="2458"/>
      <c r="BB63" s="2458"/>
      <c r="BC63" s="2458"/>
      <c r="BD63" s="2458"/>
      <c r="BE63" s="2458"/>
      <c r="BF63" s="2458"/>
      <c r="BG63" s="2458"/>
      <c r="BH63" s="2458"/>
      <c r="BI63" s="2458"/>
      <c r="BJ63" s="2458"/>
      <c r="BK63" s="2458"/>
      <c r="BL63" s="2458"/>
      <c r="BM63" s="2458"/>
      <c r="BN63" s="2458"/>
      <c r="BO63" s="2458"/>
      <c r="BP63" s="2458"/>
      <c r="BQ63" s="2458"/>
      <c r="BR63" s="2458"/>
      <c r="BS63" s="2458"/>
      <c r="BT63" s="2458"/>
      <c r="BU63" s="2458"/>
      <c r="BV63" s="2458"/>
      <c r="BW63" s="2458"/>
      <c r="BX63" s="2458"/>
      <c r="BY63" s="2458"/>
      <c r="BZ63" s="2458"/>
      <c r="CA63" s="2458"/>
      <c r="CB63" s="2458"/>
      <c r="CC63" s="2458"/>
      <c r="CD63" s="2458"/>
      <c r="CE63" s="2458"/>
      <c r="CF63" s="2458"/>
    </row>
    <row r="64" spans="2:84" ht="14.25" customHeight="1">
      <c r="B64" s="1187"/>
      <c r="C64" s="1189"/>
      <c r="D64" s="2256"/>
      <c r="E64" s="2257"/>
      <c r="F64" s="2257"/>
      <c r="G64" s="2257"/>
      <c r="H64" s="2258"/>
      <c r="I64" s="2235"/>
      <c r="J64" s="2236"/>
      <c r="K64" s="2236"/>
      <c r="L64" s="2236"/>
      <c r="M64" s="2236"/>
      <c r="N64" s="2236"/>
      <c r="O64" s="2236"/>
      <c r="P64" s="2236"/>
      <c r="Q64" s="2236"/>
      <c r="R64" s="2236"/>
      <c r="S64" s="2236"/>
      <c r="T64" s="2236"/>
      <c r="U64" s="2236"/>
      <c r="V64" s="2237"/>
      <c r="W64" s="1187"/>
      <c r="X64" s="1189"/>
      <c r="Y64" s="2256"/>
      <c r="Z64" s="2257"/>
      <c r="AA64" s="2257"/>
      <c r="AB64" s="2257"/>
      <c r="AC64" s="2258"/>
      <c r="AD64" s="2235"/>
      <c r="AE64" s="2236"/>
      <c r="AF64" s="2236"/>
      <c r="AG64" s="2236"/>
      <c r="AH64" s="2236"/>
      <c r="AI64" s="2236"/>
      <c r="AJ64" s="2236"/>
      <c r="AK64" s="2236"/>
      <c r="AL64" s="2236"/>
      <c r="AM64" s="2236"/>
      <c r="AN64" s="2236"/>
      <c r="AO64" s="2236"/>
      <c r="AP64" s="2237"/>
      <c r="AQ64" s="1065"/>
      <c r="AS64" s="1073"/>
      <c r="AT64" s="1073"/>
      <c r="AU64" s="1073"/>
      <c r="AV64" s="2458"/>
      <c r="AW64" s="2458"/>
      <c r="AX64" s="2458"/>
      <c r="AY64" s="2458"/>
      <c r="AZ64" s="2458"/>
      <c r="BA64" s="2458"/>
      <c r="BB64" s="2458"/>
      <c r="BC64" s="2458"/>
      <c r="BD64" s="2458"/>
      <c r="BE64" s="2458"/>
      <c r="BF64" s="2458"/>
      <c r="BG64" s="2458"/>
      <c r="BH64" s="2458"/>
      <c r="BI64" s="2458"/>
      <c r="BJ64" s="2458"/>
      <c r="BK64" s="2458"/>
      <c r="BL64" s="2458"/>
      <c r="BM64" s="2458"/>
      <c r="BN64" s="2458"/>
      <c r="BO64" s="2458"/>
      <c r="BP64" s="2458"/>
      <c r="BQ64" s="2458"/>
      <c r="BR64" s="2458"/>
      <c r="BS64" s="2458"/>
      <c r="BT64" s="2458"/>
      <c r="BU64" s="2458"/>
      <c r="BV64" s="2458"/>
      <c r="BW64" s="2458"/>
      <c r="BX64" s="2458"/>
      <c r="BY64" s="2458"/>
      <c r="BZ64" s="2458"/>
      <c r="CA64" s="2458"/>
      <c r="CB64" s="2458"/>
      <c r="CC64" s="2458"/>
      <c r="CD64" s="2458"/>
      <c r="CE64" s="2458"/>
      <c r="CF64" s="2458"/>
    </row>
    <row r="65" spans="1:84" ht="12" customHeight="1">
      <c r="B65" s="1184"/>
      <c r="C65" s="1184"/>
      <c r="D65" s="1190"/>
      <c r="E65" s="1190"/>
      <c r="F65" s="1190"/>
      <c r="G65" s="1190"/>
      <c r="H65" s="1190"/>
      <c r="I65" s="1309"/>
      <c r="J65" s="1309"/>
      <c r="K65" s="1309"/>
      <c r="L65" s="1309"/>
      <c r="M65" s="1309"/>
      <c r="N65" s="1309"/>
      <c r="O65" s="1309"/>
      <c r="P65" s="1309"/>
      <c r="Q65" s="1309"/>
      <c r="R65" s="1309"/>
      <c r="S65" s="1309"/>
      <c r="T65" s="1309"/>
      <c r="U65" s="1309"/>
      <c r="V65" s="1309"/>
      <c r="W65" s="1309"/>
      <c r="X65" s="1309"/>
      <c r="Y65" s="1191"/>
      <c r="Z65" s="1191"/>
      <c r="AA65" s="1191"/>
      <c r="AB65" s="1191"/>
      <c r="AC65" s="1191"/>
      <c r="AD65" s="1309"/>
      <c r="AE65" s="1309"/>
      <c r="AF65" s="1309"/>
      <c r="AG65" s="1309"/>
      <c r="AH65" s="1309"/>
      <c r="AI65" s="1309"/>
      <c r="AJ65" s="1309"/>
      <c r="AK65" s="1309"/>
      <c r="AL65" s="1309"/>
      <c r="AM65" s="1309"/>
      <c r="AN65" s="1309"/>
      <c r="AO65" s="1309"/>
      <c r="AP65" s="1309"/>
      <c r="AQ65" s="1113"/>
      <c r="AR65" s="1322" t="s">
        <v>1313</v>
      </c>
      <c r="AS65" s="1073"/>
      <c r="AT65" s="1073"/>
      <c r="AU65" s="1073"/>
      <c r="AV65" s="1320"/>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row>
    <row r="66" spans="1:84" ht="13.5" customHeight="1">
      <c r="B66" s="2259" t="s">
        <v>1461</v>
      </c>
      <c r="C66" s="2260"/>
      <c r="D66" s="2260"/>
      <c r="E66" s="2260"/>
      <c r="F66" s="2260"/>
      <c r="G66" s="2260"/>
      <c r="H66" s="2260"/>
      <c r="I66" s="2261"/>
      <c r="J66" s="2438" t="s">
        <v>1456</v>
      </c>
      <c r="K66" s="2439"/>
      <c r="L66" s="2439"/>
      <c r="M66" s="2439"/>
      <c r="N66" s="2439"/>
      <c r="O66" s="2440"/>
      <c r="P66" s="2259" t="s">
        <v>1460</v>
      </c>
      <c r="Q66" s="2260"/>
      <c r="R66" s="2260"/>
      <c r="S66" s="2260"/>
      <c r="T66" s="2260"/>
      <c r="U66" s="2260"/>
      <c r="V66" s="2261"/>
      <c r="W66" s="2447" t="s">
        <v>1457</v>
      </c>
      <c r="X66" s="2448"/>
      <c r="Y66" s="2448"/>
      <c r="Z66" s="2448"/>
      <c r="AA66" s="2448"/>
      <c r="AB66" s="2448"/>
      <c r="AC66" s="2449"/>
      <c r="AD66" s="2259" t="s">
        <v>1459</v>
      </c>
      <c r="AE66" s="2260"/>
      <c r="AF66" s="2260"/>
      <c r="AG66" s="2260"/>
      <c r="AH66" s="2260"/>
      <c r="AI66" s="2260"/>
      <c r="AJ66" s="2261"/>
      <c r="AK66" s="2447" t="s">
        <v>1458</v>
      </c>
      <c r="AL66" s="2448"/>
      <c r="AM66" s="2448"/>
      <c r="AN66" s="2448"/>
      <c r="AO66" s="2448"/>
      <c r="AP66" s="2449"/>
      <c r="AQ66" s="1113"/>
      <c r="AS66" s="1073"/>
      <c r="AT66" s="1073"/>
      <c r="AU66" s="1073"/>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row>
    <row r="67" spans="1:84" ht="12" customHeight="1">
      <c r="B67" s="2262"/>
      <c r="C67" s="2263"/>
      <c r="D67" s="2263"/>
      <c r="E67" s="2263"/>
      <c r="F67" s="2263"/>
      <c r="G67" s="2263"/>
      <c r="H67" s="2263"/>
      <c r="I67" s="2264"/>
      <c r="J67" s="2441"/>
      <c r="K67" s="2442"/>
      <c r="L67" s="2442"/>
      <c r="M67" s="2442"/>
      <c r="N67" s="2442"/>
      <c r="O67" s="2443"/>
      <c r="P67" s="2262"/>
      <c r="Q67" s="2263"/>
      <c r="R67" s="2263"/>
      <c r="S67" s="2263"/>
      <c r="T67" s="2263"/>
      <c r="U67" s="2263"/>
      <c r="V67" s="2264"/>
      <c r="W67" s="2450"/>
      <c r="X67" s="2451"/>
      <c r="Y67" s="2451"/>
      <c r="Z67" s="2451"/>
      <c r="AA67" s="2451"/>
      <c r="AB67" s="2451"/>
      <c r="AC67" s="2452"/>
      <c r="AD67" s="2262"/>
      <c r="AE67" s="2263"/>
      <c r="AF67" s="2263"/>
      <c r="AG67" s="2263"/>
      <c r="AH67" s="2263"/>
      <c r="AI67" s="2263"/>
      <c r="AJ67" s="2264"/>
      <c r="AK67" s="2450"/>
      <c r="AL67" s="2451"/>
      <c r="AM67" s="2451"/>
      <c r="AN67" s="2451"/>
      <c r="AO67" s="2451"/>
      <c r="AP67" s="2452"/>
      <c r="AQ67" s="1113"/>
      <c r="AR67" s="1115"/>
      <c r="AS67" s="1072"/>
      <c r="AT67" s="1072"/>
      <c r="AU67" s="1072"/>
      <c r="AV67" s="1072"/>
      <c r="AW67" s="1072"/>
      <c r="AX67" s="1072"/>
      <c r="AY67" s="1072"/>
      <c r="AZ67" s="1072"/>
      <c r="BA67" s="1072"/>
      <c r="BB67" s="1072"/>
      <c r="BC67" s="1072"/>
      <c r="BD67" s="1072"/>
      <c r="BE67" s="1072"/>
      <c r="BF67" s="1072"/>
      <c r="BG67" s="1072"/>
      <c r="BH67" s="1072"/>
      <c r="BI67" s="1072"/>
      <c r="BJ67" s="1072"/>
      <c r="BK67" s="1072"/>
      <c r="BL67" s="1072"/>
      <c r="BM67" s="1072"/>
      <c r="BN67" s="1072"/>
      <c r="BO67" s="1072"/>
      <c r="BP67" s="1072"/>
      <c r="BQ67" s="1072"/>
      <c r="BR67" s="1072"/>
      <c r="BS67" s="1072"/>
      <c r="BT67" s="1072"/>
      <c r="BU67" s="1072"/>
      <c r="BV67" s="1072"/>
      <c r="BW67" s="1072"/>
      <c r="BX67" s="1072"/>
      <c r="BY67" s="1072"/>
      <c r="BZ67" s="1072"/>
      <c r="CA67" s="1072"/>
      <c r="CB67" s="1072"/>
      <c r="CC67" s="1072"/>
      <c r="CD67" s="1072"/>
      <c r="CE67" s="1072"/>
      <c r="CF67" s="1072"/>
    </row>
    <row r="68" spans="1:84" ht="12" customHeight="1">
      <c r="B68" s="2262"/>
      <c r="C68" s="2263"/>
      <c r="D68" s="2263"/>
      <c r="E68" s="2263"/>
      <c r="F68" s="2263"/>
      <c r="G68" s="2263"/>
      <c r="H68" s="2263"/>
      <c r="I68" s="2264"/>
      <c r="J68" s="2441"/>
      <c r="K68" s="2442"/>
      <c r="L68" s="2442"/>
      <c r="M68" s="2442"/>
      <c r="N68" s="2442"/>
      <c r="O68" s="2443"/>
      <c r="P68" s="2262"/>
      <c r="Q68" s="2263"/>
      <c r="R68" s="2263"/>
      <c r="S68" s="2263"/>
      <c r="T68" s="2263"/>
      <c r="U68" s="2263"/>
      <c r="V68" s="2264"/>
      <c r="W68" s="2450"/>
      <c r="X68" s="2451"/>
      <c r="Y68" s="2451"/>
      <c r="Z68" s="2451"/>
      <c r="AA68" s="2451"/>
      <c r="AB68" s="2451"/>
      <c r="AC68" s="2452"/>
      <c r="AD68" s="2262"/>
      <c r="AE68" s="2263"/>
      <c r="AF68" s="2263"/>
      <c r="AG68" s="2263"/>
      <c r="AH68" s="2263"/>
      <c r="AI68" s="2263"/>
      <c r="AJ68" s="2264"/>
      <c r="AK68" s="2450"/>
      <c r="AL68" s="2451"/>
      <c r="AM68" s="2451"/>
      <c r="AN68" s="2451"/>
      <c r="AO68" s="2451"/>
      <c r="AP68" s="2452"/>
      <c r="AQ68" s="1113"/>
      <c r="AR68" s="1067"/>
      <c r="AS68" s="1067"/>
      <c r="AT68" s="1067"/>
      <c r="AU68" s="1067"/>
      <c r="AV68" s="1067"/>
      <c r="AW68" s="1067"/>
      <c r="AX68" s="1067"/>
      <c r="AY68" s="1067"/>
      <c r="AZ68" s="1067"/>
      <c r="BA68" s="1067"/>
      <c r="BB68" s="1067"/>
      <c r="BC68" s="1067"/>
      <c r="BD68" s="1067"/>
      <c r="BE68" s="1067"/>
      <c r="BF68" s="1067"/>
      <c r="BG68" s="1067"/>
      <c r="BH68" s="1067"/>
      <c r="BI68" s="1067"/>
      <c r="BJ68" s="1067"/>
      <c r="BK68" s="1067"/>
    </row>
    <row r="69" spans="1:84" ht="12" customHeight="1">
      <c r="B69" s="2265"/>
      <c r="C69" s="2266"/>
      <c r="D69" s="2266"/>
      <c r="E69" s="2266"/>
      <c r="F69" s="2266"/>
      <c r="G69" s="2266"/>
      <c r="H69" s="2266"/>
      <c r="I69" s="2267"/>
      <c r="J69" s="2444"/>
      <c r="K69" s="2445"/>
      <c r="L69" s="2445"/>
      <c r="M69" s="2445"/>
      <c r="N69" s="2445"/>
      <c r="O69" s="2446"/>
      <c r="P69" s="2265"/>
      <c r="Q69" s="2266"/>
      <c r="R69" s="2266"/>
      <c r="S69" s="2266"/>
      <c r="T69" s="2266"/>
      <c r="U69" s="2266"/>
      <c r="V69" s="2267"/>
      <c r="W69" s="2453"/>
      <c r="X69" s="2454"/>
      <c r="Y69" s="2454"/>
      <c r="Z69" s="2454"/>
      <c r="AA69" s="2454"/>
      <c r="AB69" s="2454"/>
      <c r="AC69" s="2455"/>
      <c r="AD69" s="2265"/>
      <c r="AE69" s="2266"/>
      <c r="AF69" s="2266"/>
      <c r="AG69" s="2266"/>
      <c r="AH69" s="2266"/>
      <c r="AI69" s="2266"/>
      <c r="AJ69" s="2267"/>
      <c r="AK69" s="2453"/>
      <c r="AL69" s="2454"/>
      <c r="AM69" s="2454"/>
      <c r="AN69" s="2454"/>
      <c r="AO69" s="2454"/>
      <c r="AP69" s="2455"/>
      <c r="AQ69" s="1113"/>
      <c r="AR69" s="1067"/>
      <c r="AS69" s="1067"/>
      <c r="AT69" s="1067"/>
      <c r="AU69" s="1067"/>
      <c r="AV69" s="1067"/>
      <c r="AW69" s="1067"/>
      <c r="AX69" s="1067"/>
      <c r="AY69" s="1067"/>
      <c r="AZ69" s="1067"/>
      <c r="BA69" s="1067"/>
      <c r="BB69" s="1067"/>
      <c r="BC69" s="1067"/>
      <c r="BD69" s="1067"/>
      <c r="BE69" s="1067"/>
      <c r="BF69" s="1067"/>
      <c r="BG69" s="1067"/>
      <c r="BH69" s="1067"/>
      <c r="BI69" s="1067"/>
      <c r="BJ69" s="1067"/>
      <c r="BK69" s="1067"/>
    </row>
    <row r="70" spans="1:84" ht="12" customHeight="1">
      <c r="B70" s="1313"/>
      <c r="C70" s="1313"/>
      <c r="D70" s="1313"/>
      <c r="E70" s="1313"/>
      <c r="F70" s="1313"/>
      <c r="G70" s="1313"/>
      <c r="H70" s="1313"/>
      <c r="I70" s="1313"/>
      <c r="J70" s="1313"/>
      <c r="K70" s="1313"/>
      <c r="L70" s="1317"/>
      <c r="M70" s="1317"/>
      <c r="N70" s="1317"/>
      <c r="O70" s="1317"/>
      <c r="P70" s="1317"/>
      <c r="Q70" s="1317"/>
      <c r="R70" s="1317"/>
      <c r="S70" s="1317"/>
      <c r="T70" s="1317"/>
      <c r="U70" s="1317"/>
      <c r="V70" s="1317"/>
      <c r="W70" s="1317"/>
      <c r="X70" s="1317"/>
      <c r="Y70" s="1317"/>
      <c r="Z70" s="1317"/>
      <c r="AA70" s="1317"/>
      <c r="AB70" s="1317"/>
      <c r="AC70" s="1317"/>
      <c r="AD70" s="1317"/>
      <c r="AE70" s="1317"/>
      <c r="AF70" s="1317"/>
      <c r="AG70" s="1114"/>
      <c r="AH70" s="1114"/>
      <c r="AI70" s="1114"/>
      <c r="AJ70" s="1114"/>
      <c r="AK70" s="1114"/>
      <c r="AL70" s="1114"/>
      <c r="AM70" s="1114"/>
      <c r="AN70" s="1114"/>
      <c r="AO70" s="1114"/>
      <c r="AP70" s="1114"/>
      <c r="AQ70" s="1113"/>
      <c r="AR70" s="1067"/>
      <c r="AS70" s="1067"/>
      <c r="AT70" s="1067"/>
      <c r="AU70" s="1067"/>
      <c r="AV70" s="1067"/>
      <c r="AW70" s="1067"/>
      <c r="AX70" s="1067"/>
      <c r="AY70" s="1067"/>
      <c r="AZ70" s="1067"/>
      <c r="BA70" s="1067"/>
      <c r="BB70" s="1067"/>
      <c r="BC70" s="1067"/>
      <c r="BD70" s="1067"/>
      <c r="BE70" s="1067"/>
      <c r="BF70" s="1067"/>
      <c r="BG70" s="1067"/>
      <c r="BH70" s="1067"/>
      <c r="BI70" s="1067"/>
      <c r="BJ70" s="1067"/>
      <c r="BK70" s="1067"/>
    </row>
    <row r="71" spans="1:84" ht="12" customHeight="1">
      <c r="B71" s="1313"/>
      <c r="C71" s="1313"/>
      <c r="D71" s="1313"/>
      <c r="E71" s="1313"/>
      <c r="F71" s="1313"/>
      <c r="G71" s="1313"/>
      <c r="H71" s="1313"/>
      <c r="I71" s="1313"/>
      <c r="J71" s="1313"/>
      <c r="K71" s="1313"/>
      <c r="L71" s="1317"/>
      <c r="M71" s="1317"/>
      <c r="N71" s="1317"/>
      <c r="O71" s="1317"/>
      <c r="P71" s="1317"/>
      <c r="Q71" s="1317"/>
      <c r="R71" s="1317"/>
      <c r="S71" s="1317"/>
      <c r="T71" s="1317"/>
      <c r="U71" s="1317"/>
      <c r="V71" s="1317"/>
      <c r="W71" s="1317"/>
      <c r="X71" s="1317"/>
      <c r="Y71" s="1317"/>
      <c r="Z71" s="1317"/>
      <c r="AA71" s="1317"/>
      <c r="AB71" s="1317"/>
      <c r="AC71" s="1317"/>
      <c r="AD71" s="1317"/>
      <c r="AE71" s="1317"/>
      <c r="AF71" s="1317"/>
      <c r="AG71" s="1114"/>
      <c r="AH71" s="1114"/>
      <c r="AI71" s="1114"/>
      <c r="AJ71" s="1114"/>
      <c r="AK71" s="1114"/>
      <c r="AL71" s="1114"/>
      <c r="AM71" s="1114"/>
      <c r="AN71" s="1114"/>
      <c r="AO71" s="1114"/>
      <c r="AP71" s="1114"/>
      <c r="AQ71" s="1113"/>
      <c r="AR71" s="1067"/>
      <c r="AS71" s="1067"/>
      <c r="AT71" s="1067"/>
      <c r="AU71" s="1067"/>
      <c r="AV71" s="1067"/>
      <c r="AW71" s="1067"/>
      <c r="AX71" s="1067"/>
      <c r="AY71" s="1067"/>
      <c r="AZ71" s="1067"/>
      <c r="BA71" s="1067"/>
      <c r="BB71" s="1067"/>
      <c r="BC71" s="1067"/>
      <c r="BD71" s="1067"/>
      <c r="BE71" s="1067"/>
      <c r="BF71" s="1067"/>
      <c r="BG71" s="1067"/>
      <c r="BH71" s="1067"/>
      <c r="BI71" s="1067"/>
      <c r="BJ71" s="1067"/>
      <c r="BK71" s="1067"/>
    </row>
    <row r="72" spans="1:84" ht="12" customHeight="1">
      <c r="B72" s="1316"/>
      <c r="C72" s="1316"/>
      <c r="D72" s="1316"/>
      <c r="E72" s="1316"/>
      <c r="F72" s="1316"/>
      <c r="G72" s="1316"/>
      <c r="H72" s="1316"/>
      <c r="I72" s="2228"/>
      <c r="J72" s="2228"/>
      <c r="K72" s="2228"/>
      <c r="L72" s="2228"/>
      <c r="M72" s="2228"/>
      <c r="N72" s="2228"/>
      <c r="O72" s="2228"/>
      <c r="P72" s="2228"/>
      <c r="Q72" s="2228"/>
      <c r="R72" s="2228"/>
      <c r="S72" s="2228"/>
      <c r="T72" s="2228"/>
      <c r="U72" s="2228"/>
      <c r="V72" s="2228"/>
      <c r="W72" s="2228"/>
      <c r="X72" s="2228"/>
      <c r="Y72" s="2228"/>
      <c r="Z72" s="2228"/>
      <c r="AA72" s="2228"/>
      <c r="AB72" s="2228"/>
      <c r="AC72" s="2228"/>
      <c r="AD72" s="2228"/>
      <c r="AE72" s="2228"/>
      <c r="AF72" s="2228"/>
      <c r="AG72" s="2228"/>
      <c r="AH72" s="2228"/>
      <c r="AI72" s="2228"/>
      <c r="AJ72" s="2228"/>
      <c r="AK72" s="2228"/>
      <c r="AL72" s="2228"/>
      <c r="AM72" s="2228"/>
      <c r="AN72" s="2228"/>
      <c r="AO72" s="2228"/>
      <c r="AP72" s="2228"/>
      <c r="AQ72" s="1113"/>
      <c r="AR72" s="1067"/>
      <c r="AS72" s="1067"/>
      <c r="AT72" s="1067"/>
      <c r="AU72" s="1067"/>
      <c r="AV72" s="1067"/>
      <c r="AW72" s="1067"/>
      <c r="AX72" s="1067"/>
      <c r="AY72" s="1067"/>
      <c r="AZ72" s="1067"/>
      <c r="BA72" s="1067"/>
      <c r="BB72" s="1067"/>
      <c r="BC72" s="1067"/>
      <c r="BD72" s="1067"/>
      <c r="BE72" s="1067"/>
      <c r="BF72" s="1067"/>
      <c r="BG72" s="1067"/>
      <c r="BH72" s="1067"/>
      <c r="BI72" s="1067"/>
      <c r="BJ72" s="1067"/>
      <c r="BK72" s="1067"/>
    </row>
    <row r="73" spans="1:84" ht="12" customHeight="1">
      <c r="B73" s="1279"/>
      <c r="C73" s="1279"/>
      <c r="D73" s="1279"/>
      <c r="E73" s="1279"/>
      <c r="F73" s="1279"/>
      <c r="G73" s="1279"/>
      <c r="H73" s="1279"/>
      <c r="I73" s="1279"/>
      <c r="J73" s="1279"/>
      <c r="K73" s="1279"/>
      <c r="L73" s="1279"/>
      <c r="M73" s="1279"/>
      <c r="N73" s="1279"/>
      <c r="O73" s="1279"/>
      <c r="P73" s="1279"/>
      <c r="Q73" s="1279"/>
      <c r="R73" s="1279"/>
      <c r="S73" s="1279"/>
      <c r="T73" s="1279"/>
      <c r="U73" s="1279"/>
      <c r="V73" s="1279"/>
      <c r="W73" s="1279"/>
      <c r="X73" s="1279"/>
      <c r="Y73" s="1279"/>
      <c r="Z73" s="1279"/>
      <c r="AA73" s="1279"/>
      <c r="AB73" s="1279"/>
      <c r="AC73" s="1279"/>
      <c r="AD73" s="1279"/>
      <c r="AE73" s="1279"/>
      <c r="AF73" s="1279"/>
      <c r="AG73" s="1279"/>
      <c r="AH73" s="1279"/>
      <c r="AI73" s="1279"/>
      <c r="AJ73" s="1279"/>
      <c r="AK73" s="1279"/>
      <c r="AL73" s="1279"/>
      <c r="AM73" s="1279"/>
      <c r="AN73" s="1279"/>
      <c r="AO73" s="1279"/>
      <c r="AP73" s="1279"/>
      <c r="AQ73" s="1113"/>
      <c r="AR73" s="1067"/>
      <c r="AS73" s="1067"/>
      <c r="AT73" s="1067"/>
      <c r="AU73" s="1067"/>
      <c r="AV73" s="1067"/>
      <c r="AW73" s="1067"/>
      <c r="AX73" s="1067"/>
      <c r="AY73" s="1067"/>
      <c r="AZ73" s="1067"/>
      <c r="BA73" s="1067"/>
      <c r="BB73" s="1067"/>
      <c r="BC73" s="1067"/>
      <c r="BD73" s="1067"/>
      <c r="BE73" s="1067"/>
      <c r="BF73" s="1067"/>
      <c r="BG73" s="1067"/>
      <c r="BH73" s="1067"/>
      <c r="BI73" s="1067"/>
      <c r="BJ73" s="1067"/>
      <c r="BK73" s="1067"/>
    </row>
    <row r="74" spans="1:84" ht="12" customHeight="1">
      <c r="B74" s="1279"/>
      <c r="C74" s="1279"/>
      <c r="D74" s="1279"/>
      <c r="E74" s="1279"/>
      <c r="F74" s="1279"/>
      <c r="G74" s="1279"/>
      <c r="H74" s="1279"/>
      <c r="I74" s="1279"/>
      <c r="J74" s="1279"/>
      <c r="K74" s="1279"/>
      <c r="L74" s="1279"/>
      <c r="M74" s="1279"/>
      <c r="N74" s="1279"/>
      <c r="O74" s="1279"/>
      <c r="P74" s="1279"/>
      <c r="Q74" s="1279"/>
      <c r="R74" s="1279"/>
      <c r="S74" s="1279"/>
      <c r="T74" s="1279"/>
      <c r="U74" s="1279"/>
      <c r="V74" s="1279"/>
      <c r="W74" s="1279"/>
      <c r="X74" s="1279"/>
      <c r="Y74" s="1279"/>
      <c r="Z74" s="1279"/>
      <c r="AA74" s="1279"/>
      <c r="AB74" s="1279"/>
      <c r="AC74" s="1279"/>
      <c r="AD74" s="1279"/>
      <c r="AE74" s="1279"/>
      <c r="AF74" s="1279"/>
      <c r="AG74" s="1279"/>
      <c r="AH74" s="1279"/>
      <c r="AI74" s="1279"/>
      <c r="AJ74" s="1279"/>
      <c r="AK74" s="1279"/>
      <c r="AL74" s="1279"/>
      <c r="AM74" s="1279"/>
      <c r="AN74" s="1279"/>
      <c r="AO74" s="1279"/>
      <c r="AP74" s="1279"/>
      <c r="AQ74" s="1113"/>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row>
    <row r="75" spans="1:84" ht="12" customHeight="1">
      <c r="B75" s="1279"/>
      <c r="C75" s="1279"/>
      <c r="D75" s="1279"/>
      <c r="E75" s="1279"/>
      <c r="F75" s="1279"/>
      <c r="G75" s="1279"/>
      <c r="H75" s="1279"/>
      <c r="I75" s="1279"/>
      <c r="J75" s="1279"/>
      <c r="K75" s="1279"/>
      <c r="L75" s="1279"/>
      <c r="M75" s="1279"/>
      <c r="N75" s="1279"/>
      <c r="O75" s="1279"/>
      <c r="P75" s="1279"/>
      <c r="Q75" s="1279"/>
      <c r="R75" s="1279"/>
      <c r="S75" s="1279"/>
      <c r="T75" s="1279"/>
      <c r="U75" s="1279"/>
      <c r="V75" s="1279"/>
      <c r="W75" s="1279"/>
      <c r="X75" s="1279"/>
      <c r="Y75" s="1279"/>
      <c r="Z75" s="1279"/>
      <c r="AA75" s="1279"/>
      <c r="AB75" s="1279"/>
      <c r="AC75" s="1279"/>
      <c r="AD75" s="1279"/>
      <c r="AE75" s="1279"/>
      <c r="AF75" s="1279"/>
      <c r="AG75" s="1279"/>
      <c r="AH75" s="1279"/>
      <c r="AI75" s="1279"/>
      <c r="AJ75" s="1279"/>
      <c r="AK75" s="1279"/>
      <c r="AL75" s="1279"/>
      <c r="AM75" s="1279"/>
      <c r="AN75" s="1279"/>
      <c r="AO75" s="1279"/>
      <c r="AP75" s="1279"/>
      <c r="AQ75" s="1113"/>
      <c r="AR75" s="1067"/>
      <c r="AS75" s="1067"/>
      <c r="AT75" s="1067"/>
      <c r="AU75" s="1067"/>
      <c r="AV75" s="1067"/>
      <c r="AW75" s="1067"/>
      <c r="AX75" s="1067"/>
      <c r="AY75" s="1067"/>
      <c r="AZ75" s="1067"/>
      <c r="BA75" s="1067"/>
      <c r="BB75" s="1067"/>
      <c r="BC75" s="1067"/>
      <c r="BD75" s="1067"/>
      <c r="BE75" s="1067"/>
      <c r="BF75" s="1067"/>
      <c r="BG75" s="1067"/>
      <c r="BH75" s="1067"/>
      <c r="BI75" s="1067"/>
      <c r="BJ75" s="1067"/>
      <c r="BK75" s="1067"/>
    </row>
    <row r="76" spans="1:84" ht="12" customHeight="1">
      <c r="B76" s="1279"/>
      <c r="C76" s="1279"/>
      <c r="D76" s="1279"/>
      <c r="E76" s="1279"/>
      <c r="F76" s="1279"/>
      <c r="G76" s="1279"/>
      <c r="H76" s="1279"/>
      <c r="I76" s="1279"/>
      <c r="J76" s="1279"/>
      <c r="K76" s="1279"/>
      <c r="L76" s="1279"/>
      <c r="M76" s="1279"/>
      <c r="N76" s="1279"/>
      <c r="O76" s="1279"/>
      <c r="P76" s="1279"/>
      <c r="Q76" s="1279"/>
      <c r="R76" s="1279"/>
      <c r="S76" s="1279"/>
      <c r="T76" s="1279"/>
      <c r="U76" s="1279"/>
      <c r="V76" s="1279"/>
      <c r="W76" s="1279"/>
      <c r="X76" s="1279"/>
      <c r="Y76" s="1279"/>
      <c r="Z76" s="1279"/>
      <c r="AA76" s="1279"/>
      <c r="AB76" s="1279"/>
      <c r="AC76" s="1279"/>
      <c r="AD76" s="1279"/>
      <c r="AE76" s="1279"/>
      <c r="AF76" s="1279"/>
      <c r="AG76" s="1279"/>
      <c r="AH76" s="1279"/>
      <c r="AI76" s="1279"/>
      <c r="AJ76" s="1279"/>
      <c r="AK76" s="1279"/>
      <c r="AL76" s="1279"/>
      <c r="AM76" s="1279"/>
      <c r="AN76" s="1279"/>
      <c r="AO76" s="1279"/>
      <c r="AP76" s="1279"/>
      <c r="AQ76" s="1113"/>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row>
    <row r="77" spans="1:84" ht="12" customHeight="1">
      <c r="B77" s="1279"/>
      <c r="C77" s="1279"/>
      <c r="D77" s="1279"/>
      <c r="E77" s="1279"/>
      <c r="F77" s="1279"/>
      <c r="G77" s="1279"/>
      <c r="H77" s="1279"/>
      <c r="I77" s="1279"/>
      <c r="J77" s="1279"/>
      <c r="K77" s="1279"/>
      <c r="L77" s="1279"/>
      <c r="M77" s="1279"/>
      <c r="N77" s="1279"/>
      <c r="O77" s="1279"/>
      <c r="P77" s="1279"/>
      <c r="Q77" s="1279"/>
      <c r="R77" s="1279"/>
      <c r="S77" s="1279"/>
      <c r="T77" s="1279"/>
      <c r="U77" s="1279"/>
      <c r="V77" s="1279"/>
      <c r="W77" s="1279"/>
      <c r="X77" s="1279"/>
      <c r="Y77" s="1279"/>
      <c r="Z77" s="1279"/>
      <c r="AA77" s="1279"/>
      <c r="AB77" s="1279"/>
      <c r="AC77" s="1279"/>
      <c r="AD77" s="1279"/>
      <c r="AE77" s="1279"/>
      <c r="AF77" s="1279"/>
      <c r="AG77" s="1279"/>
      <c r="AH77" s="1279"/>
      <c r="AI77" s="1279"/>
      <c r="AJ77" s="1279"/>
      <c r="AK77" s="1279"/>
      <c r="AL77" s="1279"/>
      <c r="AM77" s="1279"/>
      <c r="AN77" s="1279"/>
      <c r="AO77" s="1279"/>
      <c r="AP77" s="1279"/>
      <c r="AQ77" s="1113"/>
      <c r="AR77" s="1067"/>
      <c r="AS77" s="1067"/>
      <c r="AT77" s="1067"/>
      <c r="AU77" s="1067"/>
      <c r="AV77" s="1067"/>
      <c r="AW77" s="1067"/>
      <c r="AX77" s="1067"/>
      <c r="AY77" s="1067"/>
      <c r="AZ77" s="1067"/>
      <c r="BA77" s="1067"/>
      <c r="BB77" s="1067"/>
      <c r="BC77" s="1067"/>
      <c r="BD77" s="1067"/>
      <c r="BE77" s="1067"/>
      <c r="BF77" s="1067"/>
      <c r="BG77" s="1067"/>
      <c r="BH77" s="1067"/>
      <c r="BI77" s="1067"/>
      <c r="BJ77" s="1067"/>
      <c r="BK77" s="1067"/>
    </row>
    <row r="78" spans="1:84" s="1118" customFormat="1" ht="13.5" customHeight="1">
      <c r="A78" s="1119"/>
      <c r="AQ78" s="1120"/>
      <c r="AR78" s="1119"/>
      <c r="AS78" s="1119"/>
      <c r="AT78" s="1119"/>
      <c r="AU78" s="1119"/>
      <c r="AV78" s="1119"/>
      <c r="AW78" s="1119"/>
      <c r="AX78" s="1119"/>
      <c r="AY78" s="2400"/>
      <c r="AZ78" s="2400"/>
      <c r="BA78" s="2400"/>
      <c r="BB78" s="2400"/>
      <c r="BC78" s="2400"/>
      <c r="BD78" s="2400"/>
      <c r="BE78" s="2400"/>
      <c r="BF78" s="2400"/>
      <c r="BG78" s="2400"/>
      <c r="BH78" s="2400"/>
      <c r="BI78" s="2400"/>
      <c r="BJ78" s="2400"/>
      <c r="BK78" s="2400"/>
      <c r="BL78" s="2400"/>
      <c r="BM78" s="2400"/>
      <c r="BN78" s="2400"/>
      <c r="BO78" s="2400"/>
      <c r="BP78" s="2400"/>
      <c r="BQ78" s="2400"/>
      <c r="BR78" s="2400"/>
      <c r="BS78" s="2400"/>
      <c r="BT78" s="2400"/>
      <c r="BU78" s="2400"/>
      <c r="BV78" s="2400"/>
      <c r="BW78" s="2400"/>
      <c r="BX78" s="2400"/>
      <c r="BY78" s="2400"/>
      <c r="BZ78" s="2400"/>
      <c r="CA78" s="2400"/>
      <c r="CB78" s="2400"/>
      <c r="CC78" s="2400"/>
      <c r="CD78" s="2400"/>
      <c r="CE78" s="2400"/>
      <c r="CF78" s="2400"/>
    </row>
    <row r="79" spans="1:84" s="1118" customFormat="1" ht="13.5" customHeight="1">
      <c r="A79" s="1119"/>
      <c r="AQ79" s="1120"/>
    </row>
    <row r="80" spans="1:84" s="1118" customFormat="1" ht="13.5" customHeight="1">
      <c r="A80" s="1119"/>
      <c r="AQ80" s="1120"/>
    </row>
    <row r="81" spans="1:43" s="1118" customFormat="1" ht="13.5" customHeight="1">
      <c r="A81" s="1119"/>
      <c r="AQ81" s="1120"/>
    </row>
    <row r="82" spans="1:43" s="1118" customFormat="1" ht="13.5" customHeight="1">
      <c r="A82" s="1119"/>
      <c r="AQ82" s="1120"/>
    </row>
    <row r="83" spans="1:43" s="1118" customFormat="1" ht="13.5" customHeight="1">
      <c r="A83" s="1119"/>
      <c r="AQ83" s="1120"/>
    </row>
    <row r="84" spans="1:43" s="1118" customFormat="1" ht="13.5" customHeight="1">
      <c r="A84" s="1119"/>
      <c r="AQ84" s="1120"/>
    </row>
    <row r="85" spans="1:43" s="1118" customFormat="1" ht="13.5" customHeight="1">
      <c r="A85" s="1119"/>
      <c r="AQ85" s="1120"/>
    </row>
    <row r="86" spans="1:43" s="1118" customFormat="1" ht="13.5" customHeight="1">
      <c r="A86" s="1119"/>
      <c r="AQ86" s="1120"/>
    </row>
    <row r="87" spans="1:43" s="1118" customFormat="1" ht="13.5" customHeight="1">
      <c r="A87" s="1119"/>
      <c r="AQ87" s="1120"/>
    </row>
    <row r="88" spans="1:43" s="1118" customFormat="1" ht="13.5" customHeight="1">
      <c r="A88" s="1119"/>
      <c r="AQ88" s="1120"/>
    </row>
    <row r="89" spans="1:43" s="1118" customFormat="1" ht="13.5" customHeight="1">
      <c r="A89" s="1119"/>
      <c r="AQ89" s="1120"/>
    </row>
    <row r="90" spans="1:43" s="1118" customFormat="1" ht="13.5" customHeight="1">
      <c r="A90" s="1119"/>
      <c r="AQ90" s="1120"/>
    </row>
    <row r="91" spans="1:43" s="1118" customFormat="1" ht="13.5" customHeight="1">
      <c r="A91" s="1119"/>
      <c r="AQ91" s="1120"/>
    </row>
    <row r="92" spans="1:43" s="1118" customFormat="1" ht="13.5" customHeight="1">
      <c r="A92" s="1119"/>
      <c r="AQ92" s="1120"/>
    </row>
    <row r="93" spans="1:43" s="1118" customFormat="1" ht="13.5" customHeight="1">
      <c r="A93" s="1119"/>
      <c r="AQ93" s="1120"/>
    </row>
    <row r="94" spans="1:43" s="1118" customFormat="1" ht="13.5" customHeight="1">
      <c r="A94" s="1119"/>
      <c r="AQ94" s="1120"/>
    </row>
    <row r="95" spans="1:43" s="1118" customFormat="1" ht="13.5" customHeight="1">
      <c r="A95" s="1119"/>
      <c r="AQ95" s="1120"/>
    </row>
    <row r="96" spans="1:43" s="1118" customFormat="1" ht="13.5" customHeight="1">
      <c r="A96" s="1119"/>
      <c r="AQ96" s="1120"/>
    </row>
    <row r="97" spans="1:43" s="1118" customFormat="1" ht="13.5" customHeight="1">
      <c r="A97" s="1119"/>
      <c r="AQ97" s="1120"/>
    </row>
    <row r="98" spans="1:43" s="1118" customFormat="1" ht="13.5" customHeight="1">
      <c r="A98" s="1119"/>
      <c r="AQ98" s="1120"/>
    </row>
    <row r="99" spans="1:43" s="1118" customFormat="1" ht="13.5" customHeight="1">
      <c r="A99" s="1119"/>
      <c r="AQ99" s="1120"/>
    </row>
    <row r="100" spans="1:43" s="1118" customFormat="1" ht="13.5" customHeight="1">
      <c r="A100" s="1119"/>
      <c r="AQ100" s="1120"/>
    </row>
    <row r="101" spans="1:43" s="1118" customFormat="1" ht="13.5" customHeight="1">
      <c r="A101" s="1119"/>
      <c r="AQ101" s="1120"/>
    </row>
    <row r="102" spans="1:43" s="1118" customFormat="1" ht="13.5" customHeight="1">
      <c r="A102" s="1119"/>
      <c r="AQ102" s="1120"/>
    </row>
    <row r="103" spans="1:43" s="1118" customFormat="1" ht="13.5" customHeight="1">
      <c r="A103" s="1119"/>
      <c r="AQ103" s="1120"/>
    </row>
    <row r="104" spans="1:43" s="1118" customFormat="1" ht="13.5" customHeight="1">
      <c r="A104" s="1119"/>
      <c r="AQ104" s="1120"/>
    </row>
    <row r="105" spans="1:43" s="1118" customFormat="1" ht="13.5" customHeight="1">
      <c r="A105" s="1119"/>
      <c r="AQ105" s="1120"/>
    </row>
    <row r="106" spans="1:43" s="1118" customFormat="1" ht="13.5" customHeight="1">
      <c r="A106" s="1119"/>
      <c r="AQ106" s="1120"/>
    </row>
    <row r="107" spans="1:43" s="1118" customFormat="1" ht="13.5" customHeight="1">
      <c r="A107" s="1119"/>
      <c r="AQ107" s="1120"/>
    </row>
    <row r="108" spans="1:43" s="1118" customFormat="1" ht="13.5" customHeight="1">
      <c r="A108" s="1119"/>
      <c r="AQ108" s="1120"/>
    </row>
    <row r="109" spans="1:43" s="1118" customFormat="1" ht="13.5" customHeight="1">
      <c r="A109" s="1119"/>
      <c r="AQ109" s="1120"/>
    </row>
    <row r="110" spans="1:43" s="1118" customFormat="1" ht="13.5" customHeight="1">
      <c r="A110" s="1119"/>
      <c r="AQ110" s="1120"/>
    </row>
    <row r="111" spans="1:43" s="1118" customFormat="1" ht="13.5" customHeight="1">
      <c r="A111" s="1119"/>
      <c r="AQ111" s="1120"/>
    </row>
    <row r="112" spans="1:43" s="1118" customFormat="1" ht="13.5" customHeight="1">
      <c r="A112" s="1119"/>
      <c r="AQ112" s="1120"/>
    </row>
    <row r="113" spans="1:43" s="1118" customFormat="1" ht="13.5" customHeight="1">
      <c r="A113" s="1119"/>
      <c r="AQ113" s="1120"/>
    </row>
    <row r="114" spans="1:43" s="1118" customFormat="1" ht="13.5" customHeight="1">
      <c r="A114" s="1119"/>
      <c r="AQ114" s="1120"/>
    </row>
    <row r="115" spans="1:43" s="1118" customFormat="1" ht="13.5" customHeight="1">
      <c r="A115" s="1119"/>
      <c r="AQ115" s="1120"/>
    </row>
    <row r="116" spans="1:43" s="1118" customFormat="1" ht="13.5" customHeight="1">
      <c r="A116" s="1119"/>
      <c r="AQ116" s="1120"/>
    </row>
    <row r="117" spans="1:43" s="1118" customFormat="1" ht="13.5" customHeight="1">
      <c r="A117" s="1119"/>
      <c r="AQ117" s="1120"/>
    </row>
    <row r="118" spans="1:43" s="1118" customFormat="1" ht="13.5" customHeight="1">
      <c r="A118" s="1119"/>
      <c r="AQ118" s="1120"/>
    </row>
    <row r="119" spans="1:43" s="1118" customFormat="1" ht="13.5" customHeight="1">
      <c r="A119" s="1119"/>
      <c r="AQ119" s="1120"/>
    </row>
    <row r="120" spans="1:43" s="1118" customFormat="1" ht="13.5" customHeight="1">
      <c r="A120" s="1119"/>
      <c r="B120" s="1061"/>
      <c r="C120" s="1061"/>
      <c r="D120" s="1061"/>
      <c r="E120" s="1061"/>
      <c r="F120" s="1061"/>
      <c r="G120" s="1061"/>
      <c r="H120" s="1061"/>
      <c r="I120" s="1061"/>
      <c r="J120" s="1061"/>
      <c r="K120" s="1061"/>
      <c r="L120" s="1061"/>
      <c r="M120" s="1061"/>
      <c r="N120" s="1061"/>
      <c r="O120" s="1061"/>
      <c r="P120" s="1061"/>
      <c r="Q120" s="1061"/>
      <c r="R120" s="1061"/>
      <c r="S120" s="1061"/>
      <c r="T120" s="1061"/>
      <c r="U120" s="1061"/>
      <c r="V120" s="1061"/>
      <c r="W120" s="1061"/>
      <c r="X120" s="1061"/>
      <c r="Y120" s="1061"/>
      <c r="Z120" s="1061"/>
      <c r="AA120" s="1061"/>
      <c r="AB120" s="1061"/>
      <c r="AC120" s="1061"/>
      <c r="AD120" s="1061"/>
      <c r="AE120" s="1061"/>
      <c r="AF120" s="1061"/>
      <c r="AG120" s="1061"/>
      <c r="AH120" s="1061"/>
      <c r="AI120" s="1061"/>
      <c r="AJ120" s="1061"/>
      <c r="AK120" s="1061"/>
      <c r="AL120" s="1061"/>
      <c r="AM120" s="1061"/>
      <c r="AN120" s="1061"/>
      <c r="AO120" s="1061"/>
      <c r="AP120" s="1061"/>
      <c r="AQ120" s="1120"/>
    </row>
    <row r="121" spans="1:43" s="1118" customFormat="1" ht="13.5" customHeight="1">
      <c r="A121" s="1119"/>
      <c r="B121" s="1061"/>
      <c r="C121" s="1061"/>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1"/>
      <c r="AA121" s="1061"/>
      <c r="AB121" s="1061"/>
      <c r="AC121" s="1061"/>
      <c r="AD121" s="1061"/>
      <c r="AE121" s="1061"/>
      <c r="AF121" s="1061"/>
      <c r="AG121" s="1061"/>
      <c r="AH121" s="1061"/>
      <c r="AI121" s="1061"/>
      <c r="AJ121" s="1061"/>
      <c r="AK121" s="1061"/>
      <c r="AL121" s="1061"/>
      <c r="AM121" s="1061"/>
      <c r="AN121" s="1061"/>
      <c r="AO121" s="1061"/>
      <c r="AP121" s="1061"/>
      <c r="AQ121" s="1120"/>
    </row>
    <row r="122" spans="1:43" s="1118" customFormat="1" ht="13.5" customHeight="1">
      <c r="A122" s="1119"/>
      <c r="B122" s="1061"/>
      <c r="C122" s="1061"/>
      <c r="D122" s="1061"/>
      <c r="E122" s="1061"/>
      <c r="F122" s="1061"/>
      <c r="G122" s="1061"/>
      <c r="H122" s="1061"/>
      <c r="I122" s="1061"/>
      <c r="J122" s="1061"/>
      <c r="K122" s="1061"/>
      <c r="L122" s="1061"/>
      <c r="M122" s="1061"/>
      <c r="N122" s="1061"/>
      <c r="O122" s="1061"/>
      <c r="P122" s="1061"/>
      <c r="Q122" s="1061"/>
      <c r="R122" s="1061"/>
      <c r="S122" s="1061"/>
      <c r="T122" s="1061"/>
      <c r="U122" s="1061"/>
      <c r="V122" s="1061"/>
      <c r="W122" s="1061"/>
      <c r="X122" s="1061"/>
      <c r="Y122" s="1061"/>
      <c r="Z122" s="1061"/>
      <c r="AA122" s="1061"/>
      <c r="AB122" s="1061"/>
      <c r="AC122" s="1061"/>
      <c r="AD122" s="1061"/>
      <c r="AE122" s="1061"/>
      <c r="AF122" s="1061"/>
      <c r="AG122" s="1061"/>
      <c r="AH122" s="1061"/>
      <c r="AI122" s="1061"/>
      <c r="AJ122" s="1061"/>
      <c r="AK122" s="1061"/>
      <c r="AL122" s="1061"/>
      <c r="AM122" s="1061"/>
      <c r="AN122" s="1061"/>
      <c r="AO122" s="1061"/>
      <c r="AP122" s="1061"/>
      <c r="AQ122" s="1120"/>
    </row>
    <row r="123" spans="1:43" s="1118" customFormat="1" ht="13.5" customHeight="1">
      <c r="A123" s="1119"/>
      <c r="B123" s="1061"/>
      <c r="C123" s="1061"/>
      <c r="D123" s="1061"/>
      <c r="E123" s="1061"/>
      <c r="F123" s="1061"/>
      <c r="G123" s="1061"/>
      <c r="H123" s="1061"/>
      <c r="I123" s="1061"/>
      <c r="J123" s="1061"/>
      <c r="K123" s="1061"/>
      <c r="L123" s="1061"/>
      <c r="M123" s="1061"/>
      <c r="N123" s="1061"/>
      <c r="O123" s="1061"/>
      <c r="P123" s="1061"/>
      <c r="Q123" s="1061"/>
      <c r="R123" s="1061"/>
      <c r="S123" s="1061"/>
      <c r="T123" s="1061"/>
      <c r="U123" s="1061"/>
      <c r="V123" s="1061"/>
      <c r="W123" s="1061"/>
      <c r="X123" s="1061"/>
      <c r="Y123" s="1061"/>
      <c r="Z123" s="1061"/>
      <c r="AA123" s="1061"/>
      <c r="AB123" s="1061"/>
      <c r="AC123" s="1061"/>
      <c r="AD123" s="1061"/>
      <c r="AE123" s="1061"/>
      <c r="AF123" s="1061"/>
      <c r="AG123" s="1061"/>
      <c r="AH123" s="1061"/>
      <c r="AI123" s="1061"/>
      <c r="AJ123" s="1061"/>
      <c r="AK123" s="1061"/>
      <c r="AL123" s="1061"/>
      <c r="AM123" s="1061"/>
      <c r="AN123" s="1061"/>
      <c r="AO123" s="1061"/>
      <c r="AP123" s="1061"/>
      <c r="AQ123" s="1120"/>
    </row>
    <row r="124" spans="1:43" s="1118" customFormat="1" ht="13.5" customHeight="1">
      <c r="A124" s="1119"/>
      <c r="B124" s="1061"/>
      <c r="C124" s="1061"/>
      <c r="D124" s="1061"/>
      <c r="E124" s="1061"/>
      <c r="F124" s="1061"/>
      <c r="G124" s="1061"/>
      <c r="H124" s="1061"/>
      <c r="I124" s="1061"/>
      <c r="J124" s="1061"/>
      <c r="K124" s="1061"/>
      <c r="L124" s="1061"/>
      <c r="M124" s="1061"/>
      <c r="N124" s="1061"/>
      <c r="O124" s="1061"/>
      <c r="P124" s="1061"/>
      <c r="Q124" s="1061"/>
      <c r="R124" s="1061"/>
      <c r="S124" s="1061"/>
      <c r="T124" s="1061"/>
      <c r="U124" s="1061"/>
      <c r="V124" s="1061"/>
      <c r="W124" s="1061"/>
      <c r="X124" s="1061"/>
      <c r="Y124" s="1061"/>
      <c r="Z124" s="1061"/>
      <c r="AA124" s="1061"/>
      <c r="AB124" s="1061"/>
      <c r="AC124" s="1061"/>
      <c r="AD124" s="1061"/>
      <c r="AE124" s="1061"/>
      <c r="AF124" s="1061"/>
      <c r="AG124" s="1061"/>
      <c r="AH124" s="1061"/>
      <c r="AI124" s="1061"/>
      <c r="AJ124" s="1061"/>
      <c r="AK124" s="1061"/>
      <c r="AL124" s="1061"/>
      <c r="AM124" s="1061"/>
      <c r="AN124" s="1061"/>
      <c r="AO124" s="1061"/>
      <c r="AP124" s="1061"/>
      <c r="AQ124" s="1120"/>
    </row>
    <row r="125" spans="1:43" s="1118" customFormat="1" ht="13.5" customHeight="1">
      <c r="A125" s="1119"/>
      <c r="B125" s="1061"/>
      <c r="C125" s="1061"/>
      <c r="D125" s="1061"/>
      <c r="E125" s="1061"/>
      <c r="F125" s="1061"/>
      <c r="G125" s="1061"/>
      <c r="H125" s="1061"/>
      <c r="I125" s="1061"/>
      <c r="J125" s="1061"/>
      <c r="K125" s="1061"/>
      <c r="L125" s="1061"/>
      <c r="M125" s="1061"/>
      <c r="N125" s="1061"/>
      <c r="O125" s="1061"/>
      <c r="P125" s="1061"/>
      <c r="Q125" s="1061"/>
      <c r="R125" s="1061"/>
      <c r="S125" s="1061"/>
      <c r="T125" s="1061"/>
      <c r="U125" s="1061"/>
      <c r="V125" s="1061"/>
      <c r="W125" s="1061"/>
      <c r="X125" s="1061"/>
      <c r="Y125" s="1061"/>
      <c r="Z125" s="1061"/>
      <c r="AA125" s="1061"/>
      <c r="AB125" s="1061"/>
      <c r="AC125" s="1061"/>
      <c r="AD125" s="1061"/>
      <c r="AE125" s="1061"/>
      <c r="AF125" s="1061"/>
      <c r="AG125" s="1061"/>
      <c r="AH125" s="1061"/>
      <c r="AI125" s="1061"/>
      <c r="AJ125" s="1061"/>
      <c r="AK125" s="1061"/>
      <c r="AL125" s="1061"/>
      <c r="AM125" s="1061"/>
      <c r="AN125" s="1061"/>
      <c r="AO125" s="1061"/>
      <c r="AP125" s="1061"/>
      <c r="AQ125" s="1120"/>
    </row>
    <row r="126" spans="1:43" s="1118" customFormat="1" ht="13.5" customHeight="1">
      <c r="A126" s="1119"/>
      <c r="B126" s="1061"/>
      <c r="C126" s="1061"/>
      <c r="D126" s="1061"/>
      <c r="E126" s="1061"/>
      <c r="F126" s="1061"/>
      <c r="G126" s="1061"/>
      <c r="H126" s="1061"/>
      <c r="I126" s="1061"/>
      <c r="J126" s="1061"/>
      <c r="K126" s="1061"/>
      <c r="L126" s="1061"/>
      <c r="M126" s="1061"/>
      <c r="N126" s="1061"/>
      <c r="O126" s="1061"/>
      <c r="P126" s="1061"/>
      <c r="Q126" s="1061"/>
      <c r="R126" s="1061"/>
      <c r="S126" s="1061"/>
      <c r="T126" s="1061"/>
      <c r="U126" s="1061"/>
      <c r="V126" s="1061"/>
      <c r="W126" s="1061"/>
      <c r="X126" s="1061"/>
      <c r="Y126" s="1061"/>
      <c r="Z126" s="1061"/>
      <c r="AA126" s="1061"/>
      <c r="AB126" s="1061"/>
      <c r="AC126" s="1061"/>
      <c r="AD126" s="1061"/>
      <c r="AE126" s="1061"/>
      <c r="AF126" s="1061"/>
      <c r="AG126" s="1061"/>
      <c r="AH126" s="1061"/>
      <c r="AI126" s="1061"/>
      <c r="AJ126" s="1061"/>
      <c r="AK126" s="1061"/>
      <c r="AL126" s="1061"/>
      <c r="AM126" s="1061"/>
      <c r="AN126" s="1061"/>
      <c r="AO126" s="1061"/>
      <c r="AP126" s="1061"/>
      <c r="AQ126" s="1120"/>
    </row>
    <row r="127" spans="1:43" s="1118" customFormat="1" ht="13.5" customHeight="1">
      <c r="A127" s="1119"/>
      <c r="B127" s="1061"/>
      <c r="C127" s="1061"/>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1"/>
      <c r="AA127" s="1061"/>
      <c r="AB127" s="1061"/>
      <c r="AC127" s="1061"/>
      <c r="AD127" s="1061"/>
      <c r="AE127" s="1061"/>
      <c r="AF127" s="1061"/>
      <c r="AG127" s="1061"/>
      <c r="AH127" s="1061"/>
      <c r="AI127" s="1061"/>
      <c r="AJ127" s="1061"/>
      <c r="AK127" s="1061"/>
      <c r="AL127" s="1061"/>
      <c r="AM127" s="1061"/>
      <c r="AN127" s="1061"/>
      <c r="AO127" s="1061"/>
      <c r="AP127" s="1061"/>
      <c r="AQ127" s="1120"/>
    </row>
  </sheetData>
  <mergeCells count="205">
    <mergeCell ref="BM54:BS57"/>
    <mergeCell ref="BT54:BZ57"/>
    <mergeCell ref="CA54:CF57"/>
    <mergeCell ref="B66:I69"/>
    <mergeCell ref="J66:O69"/>
    <mergeCell ref="P66:V69"/>
    <mergeCell ref="W66:AC69"/>
    <mergeCell ref="AD66:AJ69"/>
    <mergeCell ref="AK66:AP69"/>
    <mergeCell ref="X59:AB60"/>
    <mergeCell ref="C59:G60"/>
    <mergeCell ref="AV60:CF61"/>
    <mergeCell ref="AV63:CF64"/>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AF45:AK46"/>
    <mergeCell ref="AL45:AP46"/>
    <mergeCell ref="BL36:BS37"/>
    <mergeCell ref="BT36:BZ37"/>
    <mergeCell ref="BL38:BS39"/>
    <mergeCell ref="BO32:BW33"/>
    <mergeCell ref="BX32:CF33"/>
    <mergeCell ref="BO34:BW35"/>
    <mergeCell ref="BV45:CF46"/>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BN18:BQ19"/>
    <mergeCell ref="AS16:AW17"/>
    <mergeCell ref="AY16:BL17"/>
    <mergeCell ref="D61:H62"/>
    <mergeCell ref="D63:H64"/>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AR3:CF4"/>
    <mergeCell ref="AS5:AW7"/>
    <mergeCell ref="AY5:BL7"/>
    <mergeCell ref="BN5:BR7"/>
    <mergeCell ref="BT5:CF7"/>
    <mergeCell ref="AS8:AW10"/>
    <mergeCell ref="BN14:BR15"/>
    <mergeCell ref="BN16:BR17"/>
    <mergeCell ref="BT16:BY17"/>
    <mergeCell ref="AS11:AW13"/>
    <mergeCell ref="AY11:CF13"/>
    <mergeCell ref="X51:AB52"/>
    <mergeCell ref="C53:G54"/>
    <mergeCell ref="X53:AB54"/>
    <mergeCell ref="AD55:AP56"/>
    <mergeCell ref="AD57:AP58"/>
    <mergeCell ref="X55:AB56"/>
    <mergeCell ref="X57:AB58"/>
    <mergeCell ref="I55:K55"/>
    <mergeCell ref="I56:K56"/>
    <mergeCell ref="L55:V56"/>
    <mergeCell ref="I57:K57"/>
    <mergeCell ref="L57:V58"/>
    <mergeCell ref="I58:K58"/>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I72:AP72"/>
    <mergeCell ref="J34:M35"/>
    <mergeCell ref="O30:AC31"/>
    <mergeCell ref="Z43:AE44"/>
    <mergeCell ref="I61:V62"/>
    <mergeCell ref="I63:V64"/>
    <mergeCell ref="AF27:AP28"/>
    <mergeCell ref="BZ16:CF17"/>
    <mergeCell ref="AD51:AP52"/>
    <mergeCell ref="AD53:AP54"/>
    <mergeCell ref="Y61:AC62"/>
    <mergeCell ref="Y63:AC64"/>
    <mergeCell ref="AR18:AX23"/>
    <mergeCell ref="AF25:AP26"/>
    <mergeCell ref="AF43:AK44"/>
    <mergeCell ref="AL43:AP44"/>
    <mergeCell ref="S43:Y44"/>
    <mergeCell ref="AL41:AP42"/>
    <mergeCell ref="S41:Y42"/>
    <mergeCell ref="Y37:AG38"/>
    <mergeCell ref="O41:R42"/>
    <mergeCell ref="AD61:AP62"/>
    <mergeCell ref="AD63:AP64"/>
    <mergeCell ref="I51:V52"/>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zoomScaleNormal="100" workbookViewId="0">
      <selection sqref="A1:A3"/>
    </sheetView>
  </sheetViews>
  <sheetFormatPr defaultColWidth="8" defaultRowHeight="13.5"/>
  <cols>
    <col min="1" max="1" width="10.625" style="623" bestFit="1" customWidth="1"/>
    <col min="2" max="2" width="4.625" style="358" customWidth="1"/>
    <col min="3" max="27" width="3.625" style="358" customWidth="1"/>
    <col min="28" max="29" width="9" style="623" customWidth="1"/>
    <col min="30" max="16384" width="8" style="358"/>
  </cols>
  <sheetData>
    <row r="1" spans="1:29">
      <c r="A1" s="1588" t="s">
        <v>1134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B1" s="624"/>
      <c r="AC1" s="624"/>
    </row>
    <row r="2" spans="1:29">
      <c r="A2" s="1588"/>
      <c r="B2" s="240"/>
      <c r="C2" s="240"/>
      <c r="D2" s="240"/>
      <c r="E2" s="60"/>
      <c r="F2" s="60"/>
      <c r="G2" s="60"/>
      <c r="H2" s="60"/>
      <c r="I2" s="60"/>
      <c r="J2" s="60"/>
      <c r="K2" s="60"/>
      <c r="L2" s="60"/>
      <c r="M2" s="60"/>
      <c r="N2" s="60"/>
      <c r="O2" s="60"/>
      <c r="P2" s="240"/>
      <c r="Q2" s="240"/>
      <c r="R2" s="240"/>
      <c r="S2" s="240"/>
      <c r="T2" s="240"/>
      <c r="U2" s="240"/>
      <c r="V2" s="240"/>
      <c r="W2" s="240"/>
      <c r="X2" s="240"/>
      <c r="Y2" s="240"/>
      <c r="Z2" s="240"/>
      <c r="AB2" s="624"/>
      <c r="AC2" s="624"/>
    </row>
    <row r="3" spans="1:29" ht="15" customHeight="1">
      <c r="A3" s="1588"/>
      <c r="B3" s="240"/>
      <c r="C3" s="240"/>
      <c r="D3" s="240"/>
      <c r="E3" s="51" t="s">
        <v>443</v>
      </c>
      <c r="F3" s="60"/>
      <c r="G3" s="60"/>
      <c r="H3" s="60"/>
      <c r="I3" s="60"/>
      <c r="J3" s="60"/>
      <c r="K3" s="60"/>
      <c r="L3" s="60"/>
      <c r="M3" s="60"/>
      <c r="N3" s="60"/>
      <c r="O3" s="60"/>
      <c r="P3" s="240"/>
      <c r="Q3" s="240"/>
      <c r="R3" s="240"/>
      <c r="S3" s="52" t="s">
        <v>1478</v>
      </c>
      <c r="T3" s="53"/>
      <c r="U3" s="53" t="s">
        <v>502</v>
      </c>
      <c r="V3" s="53"/>
      <c r="W3" s="53" t="s">
        <v>501</v>
      </c>
      <c r="X3" s="53"/>
      <c r="Y3" s="53" t="s">
        <v>500</v>
      </c>
      <c r="Z3" s="240"/>
      <c r="AB3" s="624"/>
      <c r="AC3" s="624"/>
    </row>
    <row r="4" spans="1:29">
      <c r="B4" s="240"/>
      <c r="C4" s="240"/>
      <c r="D4" s="240"/>
      <c r="E4" s="60"/>
      <c r="F4" s="60"/>
      <c r="G4" s="60"/>
      <c r="H4" s="60"/>
      <c r="I4" s="60"/>
      <c r="J4" s="60"/>
      <c r="K4" s="60"/>
      <c r="L4" s="240"/>
      <c r="M4" s="54"/>
      <c r="N4" s="60"/>
      <c r="O4" s="60"/>
      <c r="P4" s="240"/>
      <c r="Q4" s="240"/>
      <c r="R4" s="240"/>
      <c r="S4" s="240"/>
      <c r="T4" s="240"/>
      <c r="U4" s="240"/>
      <c r="V4" s="240"/>
      <c r="W4" s="240"/>
      <c r="X4" s="240"/>
      <c r="Y4" s="240"/>
      <c r="Z4" s="240"/>
      <c r="AB4" s="624"/>
      <c r="AC4" s="624"/>
    </row>
    <row r="5" spans="1:29">
      <c r="B5" s="240"/>
      <c r="C5" s="240"/>
      <c r="D5" s="240"/>
      <c r="E5" s="51" t="s">
        <v>443</v>
      </c>
      <c r="F5" s="60"/>
      <c r="G5" s="60"/>
      <c r="H5" s="60"/>
      <c r="I5" s="60"/>
      <c r="J5" s="60"/>
      <c r="K5" s="60"/>
      <c r="L5" s="60"/>
      <c r="M5" s="60"/>
      <c r="N5" s="60"/>
      <c r="O5" s="60"/>
      <c r="P5" s="240"/>
      <c r="Q5" s="240"/>
      <c r="R5" s="240"/>
      <c r="S5" s="240"/>
      <c r="T5" s="240"/>
      <c r="U5" s="240"/>
      <c r="V5" s="240"/>
      <c r="W5" s="240"/>
      <c r="X5" s="240"/>
      <c r="Y5" s="240"/>
      <c r="Z5" s="240"/>
      <c r="AB5" s="624"/>
      <c r="AC5" s="624"/>
    </row>
    <row r="6" spans="1:29">
      <c r="B6" s="240"/>
      <c r="C6" s="240"/>
      <c r="D6" s="240"/>
      <c r="E6" s="60"/>
      <c r="F6" s="60"/>
      <c r="G6" s="60"/>
      <c r="H6" s="60"/>
      <c r="I6" s="60"/>
      <c r="J6" s="60"/>
      <c r="K6" s="60"/>
      <c r="L6" s="60"/>
      <c r="M6" s="60"/>
      <c r="N6" s="60"/>
      <c r="O6" s="60"/>
      <c r="P6" s="240"/>
      <c r="Q6" s="240"/>
      <c r="R6" s="240"/>
      <c r="S6" s="240"/>
      <c r="T6" s="240"/>
      <c r="U6" s="240"/>
      <c r="V6" s="240"/>
      <c r="W6" s="240"/>
      <c r="X6" s="240"/>
      <c r="Y6" s="240"/>
      <c r="Z6" s="240"/>
      <c r="AB6" s="624"/>
      <c r="AC6" s="624"/>
    </row>
    <row r="7" spans="1:29" ht="17.25">
      <c r="B7" s="240"/>
      <c r="C7" s="240"/>
      <c r="D7" s="242" t="str">
        <f>"福 岡 県 " &amp; 入力シート!$C$3 &amp; "長 殿"</f>
        <v>福 岡 県 長 殿</v>
      </c>
      <c r="E7" s="240"/>
      <c r="F7" s="60"/>
      <c r="G7" s="60"/>
      <c r="H7" s="60"/>
      <c r="I7" s="60"/>
      <c r="J7" s="60"/>
      <c r="K7" s="60"/>
      <c r="L7" s="60"/>
      <c r="M7" s="60"/>
      <c r="N7" s="60"/>
      <c r="O7" s="60"/>
      <c r="P7" s="240"/>
      <c r="Q7" s="240"/>
      <c r="R7" s="240"/>
      <c r="S7" s="240"/>
      <c r="T7" s="240"/>
      <c r="U7" s="240"/>
      <c r="V7" s="240"/>
      <c r="W7" s="240"/>
      <c r="X7" s="240"/>
      <c r="Y7" s="240"/>
      <c r="Z7" s="240"/>
      <c r="AB7" s="624"/>
      <c r="AC7" s="624"/>
    </row>
    <row r="8" spans="1:29" ht="12" customHeight="1">
      <c r="B8" s="240"/>
      <c r="C8" s="240"/>
      <c r="D8" s="240"/>
      <c r="E8" s="60"/>
      <c r="F8" s="60"/>
      <c r="G8" s="60"/>
      <c r="H8" s="60"/>
      <c r="I8" s="60"/>
      <c r="J8" s="60"/>
      <c r="K8" s="60"/>
      <c r="L8" s="60"/>
      <c r="M8" s="60"/>
      <c r="N8" s="60"/>
      <c r="O8" s="60"/>
      <c r="P8" s="240"/>
      <c r="Q8" s="240"/>
      <c r="R8" s="240"/>
      <c r="S8" s="240"/>
      <c r="T8" s="240"/>
      <c r="U8" s="240"/>
      <c r="V8" s="240"/>
      <c r="W8" s="240"/>
      <c r="X8" s="240"/>
      <c r="Y8" s="240"/>
      <c r="Z8" s="240"/>
      <c r="AB8" s="624"/>
      <c r="AC8" s="624"/>
    </row>
    <row r="9" spans="1:29" ht="12" customHeight="1">
      <c r="B9" s="240"/>
      <c r="C9" s="240"/>
      <c r="D9" s="240"/>
      <c r="E9" s="51" t="s">
        <v>443</v>
      </c>
      <c r="F9" s="60"/>
      <c r="G9" s="60"/>
      <c r="H9" s="60"/>
      <c r="I9" s="60"/>
      <c r="J9" s="60"/>
      <c r="K9" s="60"/>
      <c r="L9" s="60"/>
      <c r="M9" s="60"/>
      <c r="N9" s="60"/>
      <c r="O9" s="60"/>
      <c r="P9" s="240"/>
      <c r="Q9" s="240"/>
      <c r="R9" s="240"/>
      <c r="S9" s="240"/>
      <c r="T9" s="240"/>
      <c r="U9" s="240"/>
      <c r="V9" s="240"/>
      <c r="W9" s="240"/>
      <c r="X9" s="240"/>
      <c r="Y9" s="240"/>
      <c r="Z9" s="240"/>
      <c r="AB9" s="624"/>
      <c r="AC9" s="624"/>
    </row>
    <row r="10" spans="1:29">
      <c r="B10" s="240"/>
      <c r="C10" s="240"/>
      <c r="D10" s="240"/>
      <c r="E10" s="60"/>
      <c r="F10" s="60"/>
      <c r="G10" s="60"/>
      <c r="H10" s="60"/>
      <c r="I10" s="60"/>
      <c r="J10" s="60"/>
      <c r="K10" s="60"/>
      <c r="L10" s="60"/>
      <c r="M10" s="60"/>
      <c r="N10" s="60"/>
      <c r="O10" s="60"/>
      <c r="P10" s="240"/>
      <c r="Q10" s="240"/>
      <c r="R10" s="240"/>
      <c r="S10" s="240"/>
      <c r="T10" s="240"/>
      <c r="U10" s="240"/>
      <c r="V10" s="240"/>
      <c r="W10" s="240"/>
      <c r="X10" s="240"/>
      <c r="Y10" s="240"/>
      <c r="Z10" s="240"/>
    </row>
    <row r="11" spans="1:29" ht="13.5" customHeight="1">
      <c r="B11" s="240"/>
      <c r="C11" s="240"/>
      <c r="D11" s="240"/>
      <c r="E11" s="55"/>
      <c r="F11" s="60"/>
      <c r="G11" s="60"/>
      <c r="H11" s="240"/>
      <c r="I11" s="240"/>
      <c r="J11" s="243"/>
      <c r="K11" s="60"/>
      <c r="L11" s="60"/>
      <c r="M11" s="56"/>
      <c r="N11" s="57" t="s">
        <v>445</v>
      </c>
      <c r="O11" s="58" t="s">
        <v>446</v>
      </c>
      <c r="P11" s="59"/>
      <c r="Q11" s="240"/>
      <c r="R11" s="2461" t="str">
        <f>" " &amp; 入力シート!D22</f>
        <v xml:space="preserve"> </v>
      </c>
      <c r="S11" s="2461"/>
      <c r="T11" s="2461"/>
      <c r="U11" s="2461"/>
      <c r="V11" s="2461"/>
      <c r="W11" s="2461"/>
      <c r="X11" s="2461"/>
      <c r="Y11" s="2461"/>
      <c r="Z11" s="2461"/>
    </row>
    <row r="12" spans="1:29">
      <c r="B12" s="240"/>
      <c r="C12" s="240"/>
      <c r="D12" s="240"/>
      <c r="E12" s="60"/>
      <c r="F12" s="60"/>
      <c r="G12" s="60"/>
      <c r="H12" s="60"/>
      <c r="I12" s="240"/>
      <c r="J12" s="243"/>
      <c r="K12" s="60"/>
      <c r="L12" s="60"/>
      <c r="M12" s="56"/>
      <c r="N12" s="56"/>
      <c r="O12" s="56"/>
      <c r="P12" s="59"/>
      <c r="Q12" s="240"/>
      <c r="R12" s="309"/>
      <c r="S12" s="309"/>
      <c r="T12" s="309"/>
      <c r="U12" s="309"/>
      <c r="V12" s="309"/>
      <c r="W12" s="309"/>
      <c r="X12" s="309"/>
      <c r="Y12" s="309"/>
      <c r="Z12" s="309"/>
    </row>
    <row r="13" spans="1:29" ht="13.5" customHeight="1">
      <c r="B13" s="240"/>
      <c r="C13" s="240"/>
      <c r="D13" s="240"/>
      <c r="E13" s="55"/>
      <c r="F13" s="60"/>
      <c r="G13" s="60"/>
      <c r="H13" s="60"/>
      <c r="I13" s="240"/>
      <c r="J13" s="243"/>
      <c r="K13" s="60"/>
      <c r="L13" s="60"/>
      <c r="M13" s="56"/>
      <c r="N13" s="56"/>
      <c r="O13" s="58" t="s">
        <v>447</v>
      </c>
      <c r="P13" s="59"/>
      <c r="Q13" s="240"/>
      <c r="R13" s="2459" t="str">
        <f>" " &amp; 入力シート!D23</f>
        <v xml:space="preserve"> </v>
      </c>
      <c r="S13" s="2459"/>
      <c r="T13" s="2459"/>
      <c r="U13" s="2459"/>
      <c r="V13" s="2459"/>
      <c r="W13" s="2459"/>
      <c r="X13" s="2459"/>
      <c r="Y13" s="2459"/>
      <c r="Z13" s="2459"/>
    </row>
    <row r="14" spans="1:29">
      <c r="B14" s="240"/>
      <c r="C14" s="240"/>
      <c r="D14" s="240"/>
      <c r="E14" s="60"/>
      <c r="F14" s="60"/>
      <c r="G14" s="60"/>
      <c r="H14" s="60"/>
      <c r="I14" s="240"/>
      <c r="J14" s="243"/>
      <c r="K14" s="60"/>
      <c r="L14" s="60"/>
      <c r="M14" s="56"/>
      <c r="N14" s="56"/>
      <c r="O14" s="56"/>
      <c r="P14" s="59"/>
      <c r="Q14" s="240"/>
      <c r="R14" s="2459"/>
      <c r="S14" s="2459"/>
      <c r="T14" s="2459"/>
      <c r="U14" s="2459"/>
      <c r="V14" s="2459"/>
      <c r="W14" s="2459"/>
      <c r="X14" s="2459"/>
      <c r="Y14" s="2459"/>
      <c r="Z14" s="2459"/>
    </row>
    <row r="15" spans="1:29">
      <c r="B15" s="240"/>
      <c r="C15" s="240"/>
      <c r="D15" s="240"/>
      <c r="E15" s="55"/>
      <c r="F15" s="60"/>
      <c r="G15" s="60"/>
      <c r="H15" s="60"/>
      <c r="I15" s="240"/>
      <c r="J15" s="243"/>
      <c r="K15" s="60"/>
      <c r="L15" s="60"/>
      <c r="M15" s="56"/>
      <c r="N15" s="56"/>
      <c r="O15" s="58" t="s">
        <v>448</v>
      </c>
      <c r="P15" s="59"/>
      <c r="Q15" s="240"/>
      <c r="R15" s="1631" t="str">
        <f>" " &amp; 入力シート!D24</f>
        <v xml:space="preserve"> </v>
      </c>
      <c r="S15" s="1631"/>
      <c r="T15" s="1631"/>
      <c r="U15" s="1631"/>
      <c r="V15" s="1631"/>
      <c r="W15" s="1631"/>
      <c r="X15" s="1631"/>
      <c r="Y15" s="244"/>
      <c r="Z15" s="244"/>
    </row>
    <row r="16" spans="1:29">
      <c r="B16" s="240"/>
      <c r="C16" s="240"/>
      <c r="D16" s="240"/>
      <c r="E16" s="60"/>
      <c r="F16" s="60"/>
      <c r="G16" s="60"/>
      <c r="H16" s="60"/>
      <c r="I16" s="60"/>
      <c r="J16" s="240"/>
      <c r="K16" s="60"/>
      <c r="L16" s="60"/>
      <c r="M16" s="60"/>
      <c r="N16" s="60"/>
      <c r="O16" s="60"/>
      <c r="P16" s="240"/>
      <c r="Q16" s="240"/>
      <c r="R16" s="240"/>
      <c r="S16" s="240"/>
      <c r="T16" s="240"/>
      <c r="U16" s="240"/>
      <c r="V16" s="240"/>
      <c r="W16" s="240"/>
      <c r="X16" s="240"/>
      <c r="Y16" s="240"/>
      <c r="Z16" s="240"/>
    </row>
    <row r="17" spans="2:26" ht="13.9" customHeight="1">
      <c r="B17" s="240"/>
      <c r="C17" s="240"/>
      <c r="D17" s="240"/>
      <c r="E17" s="51" t="s">
        <v>443</v>
      </c>
      <c r="F17" s="60"/>
      <c r="G17" s="60"/>
      <c r="H17" s="60"/>
      <c r="I17" s="60"/>
      <c r="J17" s="60"/>
      <c r="K17" s="60"/>
      <c r="L17" s="60"/>
      <c r="M17" s="60"/>
      <c r="N17" s="60"/>
      <c r="O17" s="60"/>
      <c r="P17" s="240"/>
      <c r="Q17" s="240"/>
      <c r="R17" s="240"/>
      <c r="S17" s="240"/>
      <c r="T17" s="240"/>
      <c r="U17" s="240"/>
      <c r="V17" s="240"/>
      <c r="W17" s="240"/>
      <c r="X17" s="240"/>
      <c r="Y17" s="240"/>
      <c r="Z17" s="240"/>
    </row>
    <row r="18" spans="2:26" ht="18.75" customHeight="1">
      <c r="B18" s="240"/>
      <c r="C18" s="1628" t="s">
        <v>217</v>
      </c>
      <c r="D18" s="1624"/>
      <c r="E18" s="1624"/>
      <c r="F18" s="1624"/>
      <c r="G18" s="1624"/>
      <c r="H18" s="1624"/>
      <c r="I18" s="1624"/>
      <c r="J18" s="1624"/>
      <c r="K18" s="1624"/>
      <c r="L18" s="1624"/>
      <c r="M18" s="1624"/>
      <c r="N18" s="1624"/>
      <c r="O18" s="1624"/>
      <c r="P18" s="1624"/>
      <c r="Q18" s="1624"/>
      <c r="R18" s="1624"/>
      <c r="S18" s="1624"/>
      <c r="T18" s="1624"/>
      <c r="U18" s="1624"/>
      <c r="V18" s="1624"/>
      <c r="W18" s="1624"/>
      <c r="X18" s="1624"/>
      <c r="Y18" s="1624"/>
      <c r="Z18" s="1624"/>
    </row>
    <row r="19" spans="2:26" ht="18.75" customHeight="1">
      <c r="B19" s="240"/>
      <c r="C19" s="189"/>
      <c r="D19" s="241"/>
      <c r="E19" s="241"/>
      <c r="F19" s="241"/>
      <c r="G19" s="241"/>
      <c r="H19" s="241"/>
      <c r="I19" s="241"/>
      <c r="J19" s="241"/>
      <c r="K19" s="241"/>
      <c r="L19" s="241"/>
      <c r="M19" s="241"/>
      <c r="N19" s="241"/>
      <c r="O19" s="241"/>
      <c r="P19" s="241"/>
      <c r="Q19" s="241"/>
      <c r="R19" s="241"/>
      <c r="S19" s="241"/>
      <c r="T19" s="241"/>
      <c r="U19" s="241"/>
      <c r="V19" s="241"/>
      <c r="W19" s="241"/>
      <c r="X19" s="241"/>
      <c r="Y19" s="241"/>
      <c r="Z19" s="241"/>
    </row>
    <row r="20" spans="2:26" ht="14.45" customHeight="1">
      <c r="B20" s="240"/>
      <c r="C20" s="240"/>
      <c r="D20" s="240"/>
      <c r="E20" s="60"/>
      <c r="F20" s="245"/>
      <c r="G20" s="60"/>
      <c r="H20" s="65"/>
      <c r="I20" s="241"/>
      <c r="J20" s="241"/>
      <c r="K20" s="241"/>
      <c r="L20" s="241"/>
      <c r="M20" s="241"/>
      <c r="N20" s="241"/>
      <c r="O20" s="241"/>
      <c r="P20" s="241"/>
      <c r="Q20" s="241"/>
      <c r="R20" s="241"/>
      <c r="S20" s="65"/>
      <c r="T20" s="241"/>
      <c r="U20" s="241"/>
      <c r="V20" s="241"/>
      <c r="W20" s="241"/>
      <c r="X20" s="241"/>
      <c r="Y20" s="240"/>
      <c r="Z20" s="240"/>
    </row>
    <row r="21" spans="2:26" ht="24" customHeight="1">
      <c r="B21" s="240"/>
      <c r="C21" s="240"/>
      <c r="D21" s="1623" t="s">
        <v>216</v>
      </c>
      <c r="E21" s="1615"/>
      <c r="F21" s="1615"/>
      <c r="G21" s="1615"/>
      <c r="H21" s="1615"/>
      <c r="I21" s="1615"/>
      <c r="J21" s="1615"/>
      <c r="K21" s="1615"/>
      <c r="L21" s="1615"/>
      <c r="M21" s="1615"/>
      <c r="N21" s="1624"/>
      <c r="O21" s="1624"/>
      <c r="P21" s="1624"/>
      <c r="Q21" s="1624"/>
      <c r="R21" s="1624"/>
      <c r="S21" s="1624"/>
      <c r="T21" s="1624"/>
      <c r="U21" s="1624"/>
      <c r="V21" s="1624"/>
      <c r="W21" s="1624"/>
      <c r="X21" s="1624"/>
      <c r="Y21" s="1624"/>
      <c r="Z21" s="240"/>
    </row>
    <row r="22" spans="2:26" ht="24" customHeight="1">
      <c r="B22" s="240"/>
      <c r="C22" s="240"/>
      <c r="D22" s="1615"/>
      <c r="E22" s="1615"/>
      <c r="F22" s="1615"/>
      <c r="G22" s="1615"/>
      <c r="H22" s="1615"/>
      <c r="I22" s="1615"/>
      <c r="J22" s="1615"/>
      <c r="K22" s="1615"/>
      <c r="L22" s="1615"/>
      <c r="M22" s="1615"/>
      <c r="N22" s="1624"/>
      <c r="O22" s="1624"/>
      <c r="P22" s="1624"/>
      <c r="Q22" s="1624"/>
      <c r="R22" s="1624"/>
      <c r="S22" s="1624"/>
      <c r="T22" s="1624"/>
      <c r="U22" s="1624"/>
      <c r="V22" s="1624"/>
      <c r="W22" s="1624"/>
      <c r="X22" s="1624"/>
      <c r="Y22" s="1624"/>
      <c r="Z22" s="240"/>
    </row>
    <row r="23" spans="2:26" ht="14.45" customHeight="1">
      <c r="B23" s="240"/>
      <c r="C23" s="1625" t="s">
        <v>444</v>
      </c>
      <c r="D23" s="1624"/>
      <c r="E23" s="1624"/>
      <c r="F23" s="1624"/>
      <c r="G23" s="1624"/>
      <c r="H23" s="1624"/>
      <c r="I23" s="1624"/>
      <c r="J23" s="1624"/>
      <c r="K23" s="1624"/>
      <c r="L23" s="1624"/>
      <c r="M23" s="1624"/>
      <c r="N23" s="1624"/>
      <c r="O23" s="1624"/>
      <c r="P23" s="1624"/>
      <c r="Q23" s="1624"/>
      <c r="R23" s="1624"/>
      <c r="S23" s="1624"/>
      <c r="T23" s="1624"/>
      <c r="U23" s="1624"/>
      <c r="V23" s="1624"/>
      <c r="W23" s="1624"/>
      <c r="X23" s="1624"/>
      <c r="Y23" s="1624"/>
      <c r="Z23" s="240"/>
    </row>
    <row r="24" spans="2:26" ht="15.95" customHeight="1">
      <c r="B24" s="240"/>
      <c r="C24" s="240"/>
      <c r="D24" s="240"/>
      <c r="E24" s="64"/>
      <c r="F24" s="64"/>
      <c r="G24" s="64"/>
      <c r="H24" s="65"/>
      <c r="I24" s="65"/>
      <c r="J24" s="65"/>
      <c r="K24" s="65"/>
      <c r="L24" s="65"/>
      <c r="M24" s="65"/>
      <c r="N24" s="60"/>
      <c r="O24" s="60"/>
      <c r="P24" s="240"/>
      <c r="Q24" s="240"/>
      <c r="R24" s="240"/>
      <c r="S24" s="240"/>
      <c r="T24" s="240"/>
      <c r="U24" s="240"/>
      <c r="V24" s="240"/>
      <c r="W24" s="240"/>
      <c r="X24" s="240"/>
      <c r="Y24" s="240"/>
      <c r="Z24" s="240"/>
    </row>
    <row r="25" spans="2:26" ht="16.149999999999999" customHeight="1">
      <c r="B25" s="240"/>
      <c r="C25" s="240"/>
      <c r="D25" s="2460" t="s">
        <v>208</v>
      </c>
      <c r="E25" s="2460"/>
      <c r="F25" s="2460"/>
      <c r="G25" s="2460"/>
      <c r="H25" s="2460"/>
      <c r="I25" s="2460"/>
      <c r="J25" s="2460"/>
      <c r="K25" s="2460"/>
      <c r="L25" s="2460"/>
      <c r="M25" s="2460"/>
      <c r="N25" s="2460"/>
      <c r="O25" s="2460"/>
      <c r="P25" s="2460"/>
      <c r="Q25" s="2460"/>
      <c r="R25" s="2460"/>
      <c r="S25" s="2460"/>
      <c r="T25" s="2460"/>
      <c r="U25" s="2460"/>
      <c r="V25" s="2460"/>
      <c r="W25" s="2460"/>
      <c r="X25" s="2460"/>
      <c r="Y25" s="2460"/>
      <c r="Z25" s="240"/>
    </row>
    <row r="26" spans="2:26" ht="15.95" customHeight="1">
      <c r="B26" s="240"/>
      <c r="C26" s="240"/>
      <c r="D26" s="43"/>
      <c r="E26" s="66"/>
      <c r="F26" s="66"/>
      <c r="G26" s="64"/>
      <c r="H26" s="65"/>
      <c r="I26" s="65"/>
      <c r="J26" s="65"/>
      <c r="K26" s="65"/>
      <c r="L26" s="65"/>
      <c r="M26" s="65"/>
      <c r="N26" s="60"/>
      <c r="O26" s="60"/>
      <c r="P26" s="240"/>
      <c r="Q26" s="240"/>
      <c r="R26" s="240"/>
      <c r="S26" s="240"/>
      <c r="T26" s="240"/>
      <c r="U26" s="240"/>
      <c r="V26" s="240"/>
      <c r="W26" s="240"/>
      <c r="X26" s="240"/>
      <c r="Y26" s="240"/>
      <c r="Z26" s="240"/>
    </row>
    <row r="27" spans="2:26" ht="15.95" customHeight="1">
      <c r="B27" s="240"/>
      <c r="C27" s="240"/>
      <c r="D27" s="2462"/>
      <c r="E27" s="2462"/>
      <c r="F27" s="2462"/>
      <c r="G27" s="2462"/>
      <c r="H27" s="2462"/>
      <c r="I27" s="2462"/>
      <c r="J27" s="2462"/>
      <c r="K27" s="2462"/>
      <c r="L27" s="2462"/>
      <c r="M27" s="2462"/>
      <c r="N27" s="2462"/>
      <c r="O27" s="2462"/>
      <c r="P27" s="2462"/>
      <c r="Q27" s="2462"/>
      <c r="R27" s="2462"/>
      <c r="S27" s="2462"/>
      <c r="T27" s="2462"/>
      <c r="U27" s="2462"/>
      <c r="V27" s="2462"/>
      <c r="W27" s="2462"/>
      <c r="X27" s="2462"/>
      <c r="Y27" s="2462"/>
      <c r="Z27" s="240"/>
    </row>
    <row r="28" spans="2:26" ht="15.95" customHeight="1">
      <c r="B28" s="240"/>
      <c r="C28" s="240"/>
      <c r="D28" s="42"/>
      <c r="E28" s="64"/>
      <c r="F28" s="64"/>
      <c r="G28" s="64"/>
      <c r="H28" s="65"/>
      <c r="I28" s="65"/>
      <c r="J28" s="65"/>
      <c r="K28" s="65"/>
      <c r="L28" s="65"/>
      <c r="M28" s="65"/>
      <c r="N28" s="60"/>
      <c r="O28" s="60"/>
      <c r="P28" s="240"/>
      <c r="Q28" s="240"/>
      <c r="R28" s="240"/>
      <c r="S28" s="240"/>
      <c r="T28" s="240"/>
      <c r="U28" s="240"/>
      <c r="V28" s="240"/>
      <c r="W28" s="240"/>
      <c r="X28" s="240"/>
      <c r="Y28" s="240"/>
      <c r="Z28" s="240"/>
    </row>
    <row r="29" spans="2:26" ht="14.25">
      <c r="B29" s="240"/>
      <c r="C29" s="240"/>
      <c r="D29" s="2460" t="s">
        <v>209</v>
      </c>
      <c r="E29" s="2460"/>
      <c r="F29" s="2460"/>
      <c r="G29" s="2460"/>
      <c r="H29" s="2460"/>
      <c r="I29" s="2460"/>
      <c r="J29" s="2460"/>
      <c r="K29" s="2460"/>
      <c r="L29" s="2460"/>
      <c r="M29" s="2460"/>
      <c r="N29" s="2460"/>
      <c r="O29" s="2460"/>
      <c r="P29" s="2460"/>
      <c r="Q29" s="2460"/>
      <c r="R29" s="2460"/>
      <c r="S29" s="2460"/>
      <c r="T29" s="2460"/>
      <c r="U29" s="2460"/>
      <c r="V29" s="2460"/>
      <c r="W29" s="2460"/>
      <c r="X29" s="2460"/>
      <c r="Y29" s="2460"/>
      <c r="Z29" s="240"/>
    </row>
    <row r="30" spans="2:26" ht="15.95" customHeight="1">
      <c r="B30" s="240"/>
      <c r="C30" s="240"/>
      <c r="D30" s="42"/>
      <c r="E30" s="64"/>
      <c r="F30" s="64"/>
      <c r="G30" s="64"/>
      <c r="H30" s="65"/>
      <c r="I30" s="65"/>
      <c r="J30" s="65"/>
      <c r="K30" s="65"/>
      <c r="L30" s="65"/>
      <c r="M30" s="65"/>
      <c r="N30" s="60"/>
      <c r="O30" s="60"/>
      <c r="P30" s="240"/>
      <c r="Q30" s="240"/>
      <c r="R30" s="240"/>
      <c r="S30" s="240"/>
      <c r="T30" s="240"/>
      <c r="U30" s="240"/>
      <c r="V30" s="240"/>
      <c r="W30" s="240"/>
      <c r="X30" s="240"/>
      <c r="Y30" s="240"/>
      <c r="Z30" s="240"/>
    </row>
    <row r="31" spans="2:26" ht="15.95" customHeight="1">
      <c r="B31" s="240"/>
      <c r="C31" s="240"/>
      <c r="D31" s="2460"/>
      <c r="E31" s="2460"/>
      <c r="F31" s="2460"/>
      <c r="G31" s="2460"/>
      <c r="H31" s="2460"/>
      <c r="I31" s="2460"/>
      <c r="J31" s="2460"/>
      <c r="K31" s="2460"/>
      <c r="L31" s="2460"/>
      <c r="M31" s="2460"/>
      <c r="N31" s="2460"/>
      <c r="O31" s="2460"/>
      <c r="P31" s="2460"/>
      <c r="Q31" s="2460"/>
      <c r="R31" s="2460"/>
      <c r="S31" s="2460"/>
      <c r="T31" s="2460"/>
      <c r="U31" s="2460"/>
      <c r="V31" s="2460"/>
      <c r="W31" s="2460"/>
      <c r="X31" s="2460"/>
      <c r="Y31" s="2460"/>
      <c r="Z31" s="240"/>
    </row>
    <row r="32" spans="2:26" ht="15.95" customHeight="1">
      <c r="B32" s="240"/>
      <c r="C32" s="240"/>
      <c r="D32" s="42"/>
      <c r="E32" s="64"/>
      <c r="F32" s="64"/>
      <c r="G32" s="64"/>
      <c r="H32" s="65"/>
      <c r="I32" s="65"/>
      <c r="J32" s="65"/>
      <c r="K32" s="65"/>
      <c r="L32" s="65"/>
      <c r="M32" s="65"/>
      <c r="N32" s="60"/>
      <c r="O32" s="60"/>
      <c r="P32" s="240"/>
      <c r="Q32" s="240"/>
      <c r="R32" s="240"/>
      <c r="S32" s="240"/>
      <c r="T32" s="240"/>
      <c r="U32" s="240"/>
      <c r="V32" s="240"/>
      <c r="W32" s="240"/>
      <c r="X32" s="240"/>
      <c r="Y32" s="240"/>
      <c r="Z32" s="240"/>
    </row>
    <row r="33" spans="1:26" ht="15.95" customHeight="1">
      <c r="B33" s="240"/>
      <c r="C33" s="240"/>
      <c r="D33" s="2460" t="s">
        <v>210</v>
      </c>
      <c r="E33" s="2460"/>
      <c r="F33" s="2460"/>
      <c r="G33" s="2460"/>
      <c r="H33" s="2460"/>
      <c r="I33" s="2460"/>
      <c r="J33" s="2460"/>
      <c r="K33" s="2460"/>
      <c r="L33" s="2460"/>
      <c r="M33" s="2460"/>
      <c r="N33" s="2460"/>
      <c r="O33" s="2460"/>
      <c r="P33" s="2460"/>
      <c r="Q33" s="2460"/>
      <c r="R33" s="2460"/>
      <c r="S33" s="2460"/>
      <c r="T33" s="2460"/>
      <c r="U33" s="2460"/>
      <c r="V33" s="2460"/>
      <c r="W33" s="2460"/>
      <c r="X33" s="2460"/>
      <c r="Y33" s="2460"/>
      <c r="Z33" s="240"/>
    </row>
    <row r="34" spans="1:26" ht="15.95" customHeight="1">
      <c r="B34" s="240"/>
      <c r="C34" s="240"/>
      <c r="D34" s="43"/>
      <c r="E34" s="43"/>
      <c r="F34" s="43"/>
      <c r="G34" s="43"/>
      <c r="H34" s="43"/>
      <c r="I34" s="43"/>
      <c r="J34" s="43"/>
      <c r="K34" s="43"/>
      <c r="L34" s="2460" t="s">
        <v>211</v>
      </c>
      <c r="M34" s="2460"/>
      <c r="N34" s="2460"/>
      <c r="O34" s="2460"/>
      <c r="P34" s="2460"/>
      <c r="Q34" s="2460"/>
      <c r="R34" s="2460"/>
      <c r="S34" s="2460"/>
      <c r="T34" s="2460"/>
      <c r="U34" s="2460"/>
      <c r="V34" s="2460"/>
      <c r="W34" s="2460"/>
      <c r="X34" s="2460"/>
      <c r="Y34" s="2460"/>
      <c r="Z34" s="240"/>
    </row>
    <row r="35" spans="1:26" ht="15.95" customHeight="1">
      <c r="B35" s="240"/>
      <c r="C35" s="240"/>
      <c r="D35" s="43"/>
      <c r="E35" s="43"/>
      <c r="F35" s="43"/>
      <c r="G35" s="43"/>
      <c r="H35" s="43"/>
      <c r="I35" s="43"/>
      <c r="J35" s="43"/>
      <c r="K35" s="43"/>
      <c r="L35" s="43"/>
      <c r="M35" s="43"/>
      <c r="N35" s="43"/>
      <c r="O35" s="43"/>
      <c r="P35" s="43"/>
      <c r="Q35" s="43"/>
      <c r="R35" s="43"/>
      <c r="S35" s="43"/>
      <c r="T35" s="43"/>
      <c r="U35" s="43"/>
      <c r="V35" s="43"/>
      <c r="W35" s="43"/>
      <c r="X35" s="43"/>
      <c r="Y35" s="43"/>
      <c r="Z35" s="240"/>
    </row>
    <row r="36" spans="1:26" ht="15.95" customHeight="1">
      <c r="B36" s="240"/>
      <c r="C36" s="240"/>
      <c r="D36" s="240"/>
      <c r="E36" s="64"/>
      <c r="F36" s="64"/>
      <c r="G36" s="64"/>
      <c r="H36" s="65"/>
      <c r="I36" s="65"/>
      <c r="J36" s="65"/>
      <c r="K36" s="65"/>
      <c r="L36" s="65"/>
      <c r="M36" s="65"/>
      <c r="N36" s="60"/>
      <c r="O36" s="60"/>
      <c r="P36" s="240"/>
      <c r="Q36" s="240"/>
      <c r="R36" s="240"/>
      <c r="S36" s="240"/>
      <c r="T36" s="240"/>
      <c r="U36" s="240"/>
      <c r="V36" s="240"/>
      <c r="W36" s="240"/>
      <c r="X36" s="240"/>
      <c r="Y36" s="240"/>
      <c r="Z36" s="240"/>
    </row>
    <row r="37" spans="1:26" ht="15.95" customHeight="1">
      <c r="B37" s="240"/>
      <c r="C37" s="240"/>
      <c r="D37" s="2460" t="s">
        <v>212</v>
      </c>
      <c r="E37" s="2460"/>
      <c r="F37" s="2460"/>
      <c r="G37" s="2460"/>
      <c r="H37" s="2460"/>
      <c r="I37" s="2460"/>
      <c r="J37" s="2460"/>
      <c r="K37" s="2460"/>
      <c r="L37" s="2460"/>
      <c r="M37" s="2460"/>
      <c r="N37" s="2460"/>
      <c r="O37" s="2460"/>
      <c r="P37" s="2460"/>
      <c r="Q37" s="2460"/>
      <c r="R37" s="2460"/>
      <c r="S37" s="2460"/>
      <c r="T37" s="2460"/>
      <c r="U37" s="2460"/>
      <c r="V37" s="2460"/>
      <c r="W37" s="2460"/>
      <c r="X37" s="2460"/>
      <c r="Y37" s="2460"/>
      <c r="Z37" s="240"/>
    </row>
    <row r="38" spans="1:26" ht="15.95" customHeight="1">
      <c r="B38" s="240"/>
      <c r="C38" s="240"/>
      <c r="D38" s="240"/>
      <c r="E38" s="64"/>
      <c r="F38" s="64"/>
      <c r="G38" s="64"/>
      <c r="H38" s="65"/>
      <c r="I38" s="65"/>
      <c r="J38" s="65"/>
      <c r="K38" s="65"/>
      <c r="L38" s="65"/>
      <c r="M38" s="65"/>
      <c r="N38" s="60"/>
      <c r="O38" s="60"/>
      <c r="P38" s="240"/>
      <c r="Q38" s="240"/>
      <c r="R38" s="240"/>
      <c r="S38" s="240"/>
      <c r="T38" s="240"/>
      <c r="U38" s="240"/>
      <c r="V38" s="240"/>
      <c r="W38" s="240"/>
      <c r="X38" s="240"/>
      <c r="Y38" s="240"/>
      <c r="Z38" s="240"/>
    </row>
    <row r="39" spans="1:26" ht="15.95" customHeight="1">
      <c r="B39" s="240"/>
      <c r="C39" s="240"/>
      <c r="D39" s="2460"/>
      <c r="E39" s="2460"/>
      <c r="F39" s="2460"/>
      <c r="G39" s="2460"/>
      <c r="H39" s="2460"/>
      <c r="I39" s="2460"/>
      <c r="J39" s="2460"/>
      <c r="K39" s="2460"/>
      <c r="L39" s="2460"/>
      <c r="M39" s="2460"/>
      <c r="N39" s="2460"/>
      <c r="O39" s="2460"/>
      <c r="P39" s="2460"/>
      <c r="Q39" s="2460"/>
      <c r="R39" s="2460"/>
      <c r="S39" s="2460"/>
      <c r="T39" s="2460"/>
      <c r="U39" s="2460"/>
      <c r="V39" s="2460"/>
      <c r="W39" s="2460"/>
      <c r="X39" s="2460"/>
      <c r="Y39" s="2460"/>
      <c r="Z39" s="240"/>
    </row>
    <row r="40" spans="1:26" ht="15.95" customHeight="1">
      <c r="B40" s="240"/>
      <c r="C40" s="240"/>
      <c r="D40" s="240"/>
      <c r="E40" s="63"/>
      <c r="F40" s="64"/>
      <c r="G40" s="64"/>
      <c r="H40" s="65"/>
      <c r="I40" s="65"/>
      <c r="J40" s="65"/>
      <c r="K40" s="65"/>
      <c r="L40" s="65"/>
      <c r="M40" s="65"/>
      <c r="N40" s="60"/>
      <c r="O40" s="60"/>
      <c r="P40" s="240"/>
      <c r="Q40" s="240"/>
      <c r="R40" s="240"/>
      <c r="S40" s="240"/>
      <c r="T40" s="240"/>
      <c r="U40" s="240"/>
      <c r="V40" s="240"/>
      <c r="W40" s="240"/>
      <c r="X40" s="240"/>
      <c r="Y40" s="240"/>
      <c r="Z40" s="240"/>
    </row>
    <row r="41" spans="1:26" ht="14.25">
      <c r="B41" s="240"/>
      <c r="C41" s="240"/>
      <c r="D41" s="2460" t="s">
        <v>213</v>
      </c>
      <c r="E41" s="2460"/>
      <c r="F41" s="2460"/>
      <c r="G41" s="2460"/>
      <c r="H41" s="2460"/>
      <c r="I41" s="2460"/>
      <c r="J41" s="2460"/>
      <c r="K41" s="2460"/>
      <c r="L41" s="2460"/>
      <c r="M41" s="2460"/>
      <c r="N41" s="2460"/>
      <c r="O41" s="2460"/>
      <c r="P41" s="2460"/>
      <c r="Q41" s="2460"/>
      <c r="R41" s="2460"/>
      <c r="S41" s="2460"/>
      <c r="T41" s="2460"/>
      <c r="U41" s="2460"/>
      <c r="V41" s="2460"/>
      <c r="W41" s="2460"/>
      <c r="X41" s="2460"/>
      <c r="Y41" s="2460"/>
      <c r="Z41" s="240"/>
    </row>
    <row r="42" spans="1:26" ht="14.25">
      <c r="B42" s="240"/>
      <c r="C42" s="240"/>
      <c r="D42" s="240"/>
      <c r="E42" s="60"/>
      <c r="F42" s="65"/>
      <c r="G42" s="65"/>
      <c r="H42" s="65"/>
      <c r="I42" s="65"/>
      <c r="J42" s="65"/>
      <c r="K42" s="65"/>
      <c r="L42" s="65"/>
      <c r="M42" s="65"/>
      <c r="N42" s="60"/>
      <c r="O42" s="60"/>
      <c r="P42" s="240"/>
      <c r="Q42" s="240"/>
      <c r="R42" s="240"/>
      <c r="S42" s="240"/>
      <c r="T42" s="240"/>
      <c r="U42" s="240"/>
      <c r="V42" s="240"/>
      <c r="W42" s="240"/>
      <c r="X42" s="240"/>
      <c r="Y42" s="240"/>
      <c r="Z42" s="240"/>
    </row>
    <row r="43" spans="1:26" ht="14.25">
      <c r="B43" s="240"/>
      <c r="C43" s="240"/>
      <c r="D43" s="240"/>
      <c r="E43" s="60"/>
      <c r="F43" s="65"/>
      <c r="G43" s="65"/>
      <c r="H43" s="65"/>
      <c r="I43" s="65"/>
      <c r="J43" s="65"/>
      <c r="K43" s="65"/>
      <c r="L43" s="65"/>
      <c r="M43" s="65"/>
      <c r="N43" s="60"/>
      <c r="O43" s="60"/>
      <c r="P43" s="240"/>
      <c r="Q43" s="240"/>
      <c r="R43" s="240"/>
      <c r="S43" s="240"/>
      <c r="T43" s="240"/>
      <c r="U43" s="240"/>
      <c r="V43" s="240"/>
      <c r="W43" s="240"/>
      <c r="X43" s="240"/>
      <c r="Y43" s="240"/>
      <c r="Z43" s="240"/>
    </row>
    <row r="44" spans="1:26" ht="14.25">
      <c r="B44" s="240"/>
      <c r="C44" s="240"/>
      <c r="D44" s="240"/>
      <c r="E44" s="60"/>
      <c r="F44" s="65"/>
      <c r="G44" s="65"/>
      <c r="H44" s="65"/>
      <c r="I44" s="65"/>
      <c r="J44" s="65"/>
      <c r="K44" s="65"/>
      <c r="L44" s="65"/>
      <c r="M44" s="65"/>
      <c r="N44" s="60"/>
      <c r="O44" s="60"/>
      <c r="P44" s="240"/>
      <c r="Q44" s="240"/>
      <c r="R44" s="240"/>
      <c r="S44" s="240"/>
      <c r="T44" s="240"/>
      <c r="U44" s="240"/>
      <c r="V44" s="240"/>
      <c r="W44" s="240"/>
      <c r="X44" s="240"/>
      <c r="Y44" s="240"/>
      <c r="Z44" s="240"/>
    </row>
    <row r="45" spans="1:26" ht="14.25">
      <c r="B45" s="240"/>
      <c r="C45" s="240"/>
      <c r="D45" s="2460" t="s">
        <v>214</v>
      </c>
      <c r="E45" s="2460"/>
      <c r="F45" s="2460"/>
      <c r="G45" s="2460"/>
      <c r="H45" s="2460"/>
      <c r="I45" s="2460"/>
      <c r="J45" s="2460"/>
      <c r="K45" s="2460"/>
      <c r="L45" s="2460"/>
      <c r="M45" s="2460"/>
      <c r="N45" s="2460"/>
      <c r="O45" s="2460"/>
      <c r="P45" s="2460"/>
      <c r="Q45" s="2460"/>
      <c r="R45" s="2460"/>
      <c r="S45" s="2460"/>
      <c r="T45" s="2460"/>
      <c r="U45" s="2460"/>
      <c r="V45" s="2460"/>
      <c r="W45" s="2460"/>
      <c r="X45" s="2460"/>
      <c r="Y45" s="2460"/>
      <c r="Z45" s="240"/>
    </row>
    <row r="46" spans="1:26" ht="14.45" customHeight="1">
      <c r="B46" s="240"/>
      <c r="C46" s="240"/>
      <c r="D46" s="1626" t="s">
        <v>215</v>
      </c>
      <c r="E46" s="1626"/>
      <c r="F46" s="1626"/>
      <c r="G46" s="1626"/>
      <c r="H46" s="1626"/>
      <c r="I46" s="1626"/>
      <c r="J46" s="1626"/>
      <c r="K46" s="1626"/>
      <c r="L46" s="1626"/>
      <c r="M46" s="1626"/>
      <c r="N46" s="1626"/>
      <c r="O46" s="1626"/>
      <c r="P46" s="1626"/>
      <c r="Q46" s="1626"/>
      <c r="R46" s="1626"/>
      <c r="S46" s="1626"/>
      <c r="T46" s="1626"/>
      <c r="U46" s="1626"/>
      <c r="V46" s="1626"/>
      <c r="W46" s="1626"/>
      <c r="X46" s="1626"/>
      <c r="Y46" s="1626"/>
      <c r="Z46" s="240"/>
    </row>
    <row r="47" spans="1:26" ht="14.45" customHeight="1">
      <c r="A47" s="625"/>
      <c r="B47" s="240"/>
      <c r="C47" s="240"/>
      <c r="D47" s="1615"/>
      <c r="E47" s="1615"/>
      <c r="F47" s="1615"/>
      <c r="G47" s="1615"/>
      <c r="H47" s="1615"/>
      <c r="I47" s="1615"/>
      <c r="J47" s="1615"/>
      <c r="K47" s="1615"/>
      <c r="L47" s="1615"/>
      <c r="M47" s="1615"/>
      <c r="N47" s="1615"/>
      <c r="O47" s="1615"/>
      <c r="P47" s="1615"/>
      <c r="Q47" s="1615"/>
      <c r="R47" s="1615"/>
      <c r="S47" s="1615"/>
      <c r="T47" s="1615"/>
      <c r="U47" s="1615"/>
      <c r="V47" s="1615"/>
      <c r="W47" s="1615"/>
      <c r="X47" s="1615"/>
      <c r="Y47" s="1615"/>
      <c r="Z47" s="240"/>
    </row>
    <row r="48" spans="1:26" ht="14.45" customHeight="1">
      <c r="A48" s="625"/>
      <c r="B48" s="240"/>
      <c r="C48" s="240"/>
      <c r="D48" s="1615"/>
      <c r="E48" s="1615"/>
      <c r="F48" s="1615"/>
      <c r="G48" s="1615"/>
      <c r="H48" s="1615"/>
      <c r="I48" s="1615"/>
      <c r="J48" s="1615"/>
      <c r="K48" s="1615"/>
      <c r="L48" s="1615"/>
      <c r="M48" s="1615"/>
      <c r="N48" s="1615"/>
      <c r="O48" s="1615"/>
      <c r="P48" s="1615"/>
      <c r="Q48" s="1615"/>
      <c r="R48" s="1615"/>
      <c r="S48" s="1615"/>
      <c r="T48" s="1615"/>
      <c r="U48" s="1615"/>
      <c r="V48" s="1615"/>
      <c r="W48" s="1615"/>
      <c r="X48" s="1615"/>
      <c r="Y48" s="1615"/>
      <c r="Z48" s="240"/>
    </row>
    <row r="49" spans="1:26" ht="14.45" customHeight="1">
      <c r="A49" s="625"/>
      <c r="B49" s="240"/>
      <c r="C49" s="240"/>
      <c r="D49" s="1615"/>
      <c r="E49" s="1615"/>
      <c r="F49" s="1615"/>
      <c r="G49" s="1615"/>
      <c r="H49" s="1615"/>
      <c r="I49" s="1615"/>
      <c r="J49" s="1615"/>
      <c r="K49" s="1615"/>
      <c r="L49" s="1615"/>
      <c r="M49" s="1615"/>
      <c r="N49" s="1615"/>
      <c r="O49" s="1615"/>
      <c r="P49" s="1615"/>
      <c r="Q49" s="1615"/>
      <c r="R49" s="1615"/>
      <c r="S49" s="1615"/>
      <c r="T49" s="1615"/>
      <c r="U49" s="1615"/>
      <c r="V49" s="1615"/>
      <c r="W49" s="1615"/>
      <c r="X49" s="1615"/>
      <c r="Y49" s="1615"/>
      <c r="Z49" s="240"/>
    </row>
    <row r="50" spans="1:26" ht="12" customHeight="1">
      <c r="A50" s="625"/>
      <c r="B50" s="240"/>
      <c r="C50" s="240"/>
      <c r="D50" s="1615"/>
      <c r="E50" s="1615"/>
      <c r="F50" s="1615"/>
      <c r="G50" s="1615"/>
      <c r="H50" s="1615"/>
      <c r="I50" s="1615"/>
      <c r="J50" s="1615"/>
      <c r="K50" s="1615"/>
      <c r="L50" s="1615"/>
      <c r="M50" s="1615"/>
      <c r="N50" s="1615"/>
      <c r="O50" s="1615"/>
      <c r="P50" s="1615"/>
      <c r="Q50" s="1615"/>
      <c r="R50" s="1615"/>
      <c r="S50" s="1615"/>
      <c r="T50" s="1615"/>
      <c r="U50" s="1615"/>
      <c r="V50" s="1615"/>
      <c r="W50" s="1615"/>
      <c r="X50" s="1615"/>
      <c r="Y50" s="1615"/>
      <c r="Z50" s="240"/>
    </row>
    <row r="51" spans="1:26" ht="12" customHeight="1">
      <c r="A51" s="625"/>
      <c r="B51" s="240"/>
      <c r="C51" s="240"/>
      <c r="D51" s="1615"/>
      <c r="E51" s="1615"/>
      <c r="F51" s="1615"/>
      <c r="G51" s="1615"/>
      <c r="H51" s="1615"/>
      <c r="I51" s="1615"/>
      <c r="J51" s="1615"/>
      <c r="K51" s="1615"/>
      <c r="L51" s="1615"/>
      <c r="M51" s="1615"/>
      <c r="N51" s="1615"/>
      <c r="O51" s="1615"/>
      <c r="P51" s="1615"/>
      <c r="Q51" s="1615"/>
      <c r="R51" s="1615"/>
      <c r="S51" s="1615"/>
      <c r="T51" s="1615"/>
      <c r="U51" s="1615"/>
      <c r="V51" s="1615"/>
      <c r="W51" s="1615"/>
      <c r="X51" s="1615"/>
      <c r="Y51" s="1615"/>
      <c r="Z51" s="240"/>
    </row>
    <row r="52" spans="1:26">
      <c r="B52" s="240"/>
      <c r="C52" s="240"/>
      <c r="D52" s="1615"/>
      <c r="E52" s="1615"/>
      <c r="F52" s="1615"/>
      <c r="G52" s="1615"/>
      <c r="H52" s="1615"/>
      <c r="I52" s="1615"/>
      <c r="J52" s="1615"/>
      <c r="K52" s="1615"/>
      <c r="L52" s="1615"/>
      <c r="M52" s="1615"/>
      <c r="N52" s="1615"/>
      <c r="O52" s="1615"/>
      <c r="P52" s="1615"/>
      <c r="Q52" s="1615"/>
      <c r="R52" s="1615"/>
      <c r="S52" s="1615"/>
      <c r="T52" s="1615"/>
      <c r="U52" s="1615"/>
      <c r="V52" s="1615"/>
      <c r="W52" s="1615"/>
      <c r="X52" s="1615"/>
      <c r="Y52" s="1615"/>
      <c r="Z52" s="240"/>
    </row>
    <row r="53" spans="1:26">
      <c r="B53" s="240"/>
      <c r="C53" s="240"/>
      <c r="D53" s="1615"/>
      <c r="E53" s="1615"/>
      <c r="F53" s="1615"/>
      <c r="G53" s="1615"/>
      <c r="H53" s="1615"/>
      <c r="I53" s="1615"/>
      <c r="J53" s="1615"/>
      <c r="K53" s="1615"/>
      <c r="L53" s="1615"/>
      <c r="M53" s="1615"/>
      <c r="N53" s="1615"/>
      <c r="O53" s="1615"/>
      <c r="P53" s="1615"/>
      <c r="Q53" s="1615"/>
      <c r="R53" s="1615"/>
      <c r="S53" s="1615"/>
      <c r="T53" s="1615"/>
      <c r="U53" s="1615"/>
      <c r="V53" s="1615"/>
      <c r="W53" s="1615"/>
      <c r="X53" s="1615"/>
      <c r="Y53" s="1615"/>
      <c r="Z53" s="240"/>
    </row>
    <row r="54" spans="1:26">
      <c r="B54" s="240"/>
      <c r="C54" s="240"/>
      <c r="D54" s="1615"/>
      <c r="E54" s="1615"/>
      <c r="F54" s="1615"/>
      <c r="G54" s="1615"/>
      <c r="H54" s="1615"/>
      <c r="I54" s="1615"/>
      <c r="J54" s="1615"/>
      <c r="K54" s="1615"/>
      <c r="L54" s="1615"/>
      <c r="M54" s="1615"/>
      <c r="N54" s="1615"/>
      <c r="O54" s="1615"/>
      <c r="P54" s="1615"/>
      <c r="Q54" s="1615"/>
      <c r="R54" s="1615"/>
      <c r="S54" s="1615"/>
      <c r="T54" s="1615"/>
      <c r="U54" s="1615"/>
      <c r="V54" s="1615"/>
      <c r="W54" s="1615"/>
      <c r="X54" s="1615"/>
      <c r="Y54" s="1615"/>
      <c r="Z54" s="240"/>
    </row>
    <row r="55" spans="1:26">
      <c r="B55" s="240"/>
      <c r="C55" s="240"/>
      <c r="D55" s="1615"/>
      <c r="E55" s="1615"/>
      <c r="F55" s="1615"/>
      <c r="G55" s="1615"/>
      <c r="H55" s="1615"/>
      <c r="I55" s="1615"/>
      <c r="J55" s="1615"/>
      <c r="K55" s="1615"/>
      <c r="L55" s="1615"/>
      <c r="M55" s="1615"/>
      <c r="N55" s="1615"/>
      <c r="O55" s="1615"/>
      <c r="P55" s="1615"/>
      <c r="Q55" s="1615"/>
      <c r="R55" s="1615"/>
      <c r="S55" s="1615"/>
      <c r="T55" s="1615"/>
      <c r="U55" s="1615"/>
      <c r="V55" s="1615"/>
      <c r="W55" s="1615"/>
      <c r="X55" s="1615"/>
      <c r="Y55" s="1615"/>
      <c r="Z55" s="240"/>
    </row>
    <row r="56" spans="1:26">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row>
  </sheetData>
  <mergeCells count="19">
    <mergeCell ref="D47:Y55"/>
    <mergeCell ref="D37:Y37"/>
    <mergeCell ref="D39:Y39"/>
    <mergeCell ref="D41:Y41"/>
    <mergeCell ref="C23:Y23"/>
    <mergeCell ref="D31:Y31"/>
    <mergeCell ref="D33:Y33"/>
    <mergeCell ref="D25:Y25"/>
    <mergeCell ref="D45:Y45"/>
    <mergeCell ref="D46:Y46"/>
    <mergeCell ref="R13:Z14"/>
    <mergeCell ref="R15:X15"/>
    <mergeCell ref="L34:Y34"/>
    <mergeCell ref="D29:Y29"/>
    <mergeCell ref="A1:A3"/>
    <mergeCell ref="R11:Z11"/>
    <mergeCell ref="D21:Y22"/>
    <mergeCell ref="D27:Y27"/>
    <mergeCell ref="C18:Z18"/>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workbookViewId="0">
      <selection sqref="A1:A3"/>
    </sheetView>
  </sheetViews>
  <sheetFormatPr defaultRowHeight="13.5"/>
  <cols>
    <col min="1" max="1" width="10.625" style="1335" bestFit="1" customWidth="1"/>
    <col min="2" max="2" width="4.625" style="1119" customWidth="1"/>
    <col min="3" max="6" width="5.625" style="1119" customWidth="1"/>
    <col min="7" max="9" width="2.625" style="1119" customWidth="1"/>
    <col min="10" max="10" width="4.625" style="1119" customWidth="1"/>
    <col min="11" max="13" width="6.625" style="1119" customWidth="1"/>
    <col min="14" max="14" width="13.5" style="1119" customWidth="1"/>
    <col min="15" max="16" width="13.75" style="1119" customWidth="1"/>
    <col min="17" max="17" width="17.625" style="1119" customWidth="1"/>
    <col min="18" max="18" width="3.875" style="1119" customWidth="1"/>
    <col min="19" max="19" width="2.375" style="1119" customWidth="1"/>
    <col min="20" max="20" width="2.5" style="1119" customWidth="1"/>
    <col min="21" max="21" width="5.625" style="1119" customWidth="1"/>
    <col min="22" max="22" width="4.25" style="1119" customWidth="1"/>
    <col min="23" max="23" width="17.625" style="1119" customWidth="1"/>
    <col min="24" max="24" width="12.625" style="1119" customWidth="1"/>
    <col min="25" max="25" width="10.625" style="1119" customWidth="1"/>
    <col min="26" max="26" width="12.125" style="1334" customWidth="1"/>
    <col min="27" max="257" width="9" style="1334"/>
    <col min="258" max="258" width="4.625" style="1334" customWidth="1"/>
    <col min="259" max="262" width="5.625" style="1334" customWidth="1"/>
    <col min="263" max="265" width="2.625" style="1334" customWidth="1"/>
    <col min="266" max="266" width="4.625" style="1334" customWidth="1"/>
    <col min="267" max="269" width="6.625" style="1334" customWidth="1"/>
    <col min="270" max="270" width="13.5" style="1334" customWidth="1"/>
    <col min="271" max="272" width="13.75" style="1334" customWidth="1"/>
    <col min="273" max="273" width="17.625" style="1334" customWidth="1"/>
    <col min="274" max="274" width="3.875" style="1334" customWidth="1"/>
    <col min="275" max="275" width="2.375" style="1334" customWidth="1"/>
    <col min="276" max="276" width="2.5" style="1334" customWidth="1"/>
    <col min="277" max="277" width="5.625" style="1334" customWidth="1"/>
    <col min="278" max="278" width="4.25" style="1334" customWidth="1"/>
    <col min="279" max="279" width="17.625" style="1334" customWidth="1"/>
    <col min="280" max="280" width="12.625" style="1334" customWidth="1"/>
    <col min="281" max="281" width="10.625" style="1334" customWidth="1"/>
    <col min="282" max="282" width="12.125" style="1334" customWidth="1"/>
    <col min="283" max="513" width="9" style="1334"/>
    <col min="514" max="514" width="4.625" style="1334" customWidth="1"/>
    <col min="515" max="518" width="5.625" style="1334" customWidth="1"/>
    <col min="519" max="521" width="2.625" style="1334" customWidth="1"/>
    <col min="522" max="522" width="4.625" style="1334" customWidth="1"/>
    <col min="523" max="525" width="6.625" style="1334" customWidth="1"/>
    <col min="526" max="526" width="13.5" style="1334" customWidth="1"/>
    <col min="527" max="528" width="13.75" style="1334" customWidth="1"/>
    <col min="529" max="529" width="17.625" style="1334" customWidth="1"/>
    <col min="530" max="530" width="3.875" style="1334" customWidth="1"/>
    <col min="531" max="531" width="2.375" style="1334" customWidth="1"/>
    <col min="532" max="532" width="2.5" style="1334" customWidth="1"/>
    <col min="533" max="533" width="5.625" style="1334" customWidth="1"/>
    <col min="534" max="534" width="4.25" style="1334" customWidth="1"/>
    <col min="535" max="535" width="17.625" style="1334" customWidth="1"/>
    <col min="536" max="536" width="12.625" style="1334" customWidth="1"/>
    <col min="537" max="537" width="10.625" style="1334" customWidth="1"/>
    <col min="538" max="538" width="12.125" style="1334" customWidth="1"/>
    <col min="539" max="769" width="9" style="1334"/>
    <col min="770" max="770" width="4.625" style="1334" customWidth="1"/>
    <col min="771" max="774" width="5.625" style="1334" customWidth="1"/>
    <col min="775" max="777" width="2.625" style="1334" customWidth="1"/>
    <col min="778" max="778" width="4.625" style="1334" customWidth="1"/>
    <col min="779" max="781" width="6.625" style="1334" customWidth="1"/>
    <col min="782" max="782" width="13.5" style="1334" customWidth="1"/>
    <col min="783" max="784" width="13.75" style="1334" customWidth="1"/>
    <col min="785" max="785" width="17.625" style="1334" customWidth="1"/>
    <col min="786" max="786" width="3.875" style="1334" customWidth="1"/>
    <col min="787" max="787" width="2.375" style="1334" customWidth="1"/>
    <col min="788" max="788" width="2.5" style="1334" customWidth="1"/>
    <col min="789" max="789" width="5.625" style="1334" customWidth="1"/>
    <col min="790" max="790" width="4.25" style="1334" customWidth="1"/>
    <col min="791" max="791" width="17.625" style="1334" customWidth="1"/>
    <col min="792" max="792" width="12.625" style="1334" customWidth="1"/>
    <col min="793" max="793" width="10.625" style="1334" customWidth="1"/>
    <col min="794" max="794" width="12.125" style="1334" customWidth="1"/>
    <col min="795" max="1025" width="9" style="1334"/>
    <col min="1026" max="1026" width="4.625" style="1334" customWidth="1"/>
    <col min="1027" max="1030" width="5.625" style="1334" customWidth="1"/>
    <col min="1031" max="1033" width="2.625" style="1334" customWidth="1"/>
    <col min="1034" max="1034" width="4.625" style="1334" customWidth="1"/>
    <col min="1035" max="1037" width="6.625" style="1334" customWidth="1"/>
    <col min="1038" max="1038" width="13.5" style="1334" customWidth="1"/>
    <col min="1039" max="1040" width="13.75" style="1334" customWidth="1"/>
    <col min="1041" max="1041" width="17.625" style="1334" customWidth="1"/>
    <col min="1042" max="1042" width="3.875" style="1334" customWidth="1"/>
    <col min="1043" max="1043" width="2.375" style="1334" customWidth="1"/>
    <col min="1044" max="1044" width="2.5" style="1334" customWidth="1"/>
    <col min="1045" max="1045" width="5.625" style="1334" customWidth="1"/>
    <col min="1046" max="1046" width="4.25" style="1334" customWidth="1"/>
    <col min="1047" max="1047" width="17.625" style="1334" customWidth="1"/>
    <col min="1048" max="1048" width="12.625" style="1334" customWidth="1"/>
    <col min="1049" max="1049" width="10.625" style="1334" customWidth="1"/>
    <col min="1050" max="1050" width="12.125" style="1334" customWidth="1"/>
    <col min="1051" max="1281" width="9" style="1334"/>
    <col min="1282" max="1282" width="4.625" style="1334" customWidth="1"/>
    <col min="1283" max="1286" width="5.625" style="1334" customWidth="1"/>
    <col min="1287" max="1289" width="2.625" style="1334" customWidth="1"/>
    <col min="1290" max="1290" width="4.625" style="1334" customWidth="1"/>
    <col min="1291" max="1293" width="6.625" style="1334" customWidth="1"/>
    <col min="1294" max="1294" width="13.5" style="1334" customWidth="1"/>
    <col min="1295" max="1296" width="13.75" style="1334" customWidth="1"/>
    <col min="1297" max="1297" width="17.625" style="1334" customWidth="1"/>
    <col min="1298" max="1298" width="3.875" style="1334" customWidth="1"/>
    <col min="1299" max="1299" width="2.375" style="1334" customWidth="1"/>
    <col min="1300" max="1300" width="2.5" style="1334" customWidth="1"/>
    <col min="1301" max="1301" width="5.625" style="1334" customWidth="1"/>
    <col min="1302" max="1302" width="4.25" style="1334" customWidth="1"/>
    <col min="1303" max="1303" width="17.625" style="1334" customWidth="1"/>
    <col min="1304" max="1304" width="12.625" style="1334" customWidth="1"/>
    <col min="1305" max="1305" width="10.625" style="1334" customWidth="1"/>
    <col min="1306" max="1306" width="12.125" style="1334" customWidth="1"/>
    <col min="1307" max="1537" width="9" style="1334"/>
    <col min="1538" max="1538" width="4.625" style="1334" customWidth="1"/>
    <col min="1539" max="1542" width="5.625" style="1334" customWidth="1"/>
    <col min="1543" max="1545" width="2.625" style="1334" customWidth="1"/>
    <col min="1546" max="1546" width="4.625" style="1334" customWidth="1"/>
    <col min="1547" max="1549" width="6.625" style="1334" customWidth="1"/>
    <col min="1550" max="1550" width="13.5" style="1334" customWidth="1"/>
    <col min="1551" max="1552" width="13.75" style="1334" customWidth="1"/>
    <col min="1553" max="1553" width="17.625" style="1334" customWidth="1"/>
    <col min="1554" max="1554" width="3.875" style="1334" customWidth="1"/>
    <col min="1555" max="1555" width="2.375" style="1334" customWidth="1"/>
    <col min="1556" max="1556" width="2.5" style="1334" customWidth="1"/>
    <col min="1557" max="1557" width="5.625" style="1334" customWidth="1"/>
    <col min="1558" max="1558" width="4.25" style="1334" customWidth="1"/>
    <col min="1559" max="1559" width="17.625" style="1334" customWidth="1"/>
    <col min="1560" max="1560" width="12.625" style="1334" customWidth="1"/>
    <col min="1561" max="1561" width="10.625" style="1334" customWidth="1"/>
    <col min="1562" max="1562" width="12.125" style="1334" customWidth="1"/>
    <col min="1563" max="1793" width="9" style="1334"/>
    <col min="1794" max="1794" width="4.625" style="1334" customWidth="1"/>
    <col min="1795" max="1798" width="5.625" style="1334" customWidth="1"/>
    <col min="1799" max="1801" width="2.625" style="1334" customWidth="1"/>
    <col min="1802" max="1802" width="4.625" style="1334" customWidth="1"/>
    <col min="1803" max="1805" width="6.625" style="1334" customWidth="1"/>
    <col min="1806" max="1806" width="13.5" style="1334" customWidth="1"/>
    <col min="1807" max="1808" width="13.75" style="1334" customWidth="1"/>
    <col min="1809" max="1809" width="17.625" style="1334" customWidth="1"/>
    <col min="1810" max="1810" width="3.875" style="1334" customWidth="1"/>
    <col min="1811" max="1811" width="2.375" style="1334" customWidth="1"/>
    <col min="1812" max="1812" width="2.5" style="1334" customWidth="1"/>
    <col min="1813" max="1813" width="5.625" style="1334" customWidth="1"/>
    <col min="1814" max="1814" width="4.25" style="1334" customWidth="1"/>
    <col min="1815" max="1815" width="17.625" style="1334" customWidth="1"/>
    <col min="1816" max="1816" width="12.625" style="1334" customWidth="1"/>
    <col min="1817" max="1817" width="10.625" style="1334" customWidth="1"/>
    <col min="1818" max="1818" width="12.125" style="1334" customWidth="1"/>
    <col min="1819" max="2049" width="9" style="1334"/>
    <col min="2050" max="2050" width="4.625" style="1334" customWidth="1"/>
    <col min="2051" max="2054" width="5.625" style="1334" customWidth="1"/>
    <col min="2055" max="2057" width="2.625" style="1334" customWidth="1"/>
    <col min="2058" max="2058" width="4.625" style="1334" customWidth="1"/>
    <col min="2059" max="2061" width="6.625" style="1334" customWidth="1"/>
    <col min="2062" max="2062" width="13.5" style="1334" customWidth="1"/>
    <col min="2063" max="2064" width="13.75" style="1334" customWidth="1"/>
    <col min="2065" max="2065" width="17.625" style="1334" customWidth="1"/>
    <col min="2066" max="2066" width="3.875" style="1334" customWidth="1"/>
    <col min="2067" max="2067" width="2.375" style="1334" customWidth="1"/>
    <col min="2068" max="2068" width="2.5" style="1334" customWidth="1"/>
    <col min="2069" max="2069" width="5.625" style="1334" customWidth="1"/>
    <col min="2070" max="2070" width="4.25" style="1334" customWidth="1"/>
    <col min="2071" max="2071" width="17.625" style="1334" customWidth="1"/>
    <col min="2072" max="2072" width="12.625" style="1334" customWidth="1"/>
    <col min="2073" max="2073" width="10.625" style="1334" customWidth="1"/>
    <col min="2074" max="2074" width="12.125" style="1334" customWidth="1"/>
    <col min="2075" max="2305" width="9" style="1334"/>
    <col min="2306" max="2306" width="4.625" style="1334" customWidth="1"/>
    <col min="2307" max="2310" width="5.625" style="1334" customWidth="1"/>
    <col min="2311" max="2313" width="2.625" style="1334" customWidth="1"/>
    <col min="2314" max="2314" width="4.625" style="1334" customWidth="1"/>
    <col min="2315" max="2317" width="6.625" style="1334" customWidth="1"/>
    <col min="2318" max="2318" width="13.5" style="1334" customWidth="1"/>
    <col min="2319" max="2320" width="13.75" style="1334" customWidth="1"/>
    <col min="2321" max="2321" width="17.625" style="1334" customWidth="1"/>
    <col min="2322" max="2322" width="3.875" style="1334" customWidth="1"/>
    <col min="2323" max="2323" width="2.375" style="1334" customWidth="1"/>
    <col min="2324" max="2324" width="2.5" style="1334" customWidth="1"/>
    <col min="2325" max="2325" width="5.625" style="1334" customWidth="1"/>
    <col min="2326" max="2326" width="4.25" style="1334" customWidth="1"/>
    <col min="2327" max="2327" width="17.625" style="1334" customWidth="1"/>
    <col min="2328" max="2328" width="12.625" style="1334" customWidth="1"/>
    <col min="2329" max="2329" width="10.625" style="1334" customWidth="1"/>
    <col min="2330" max="2330" width="12.125" style="1334" customWidth="1"/>
    <col min="2331" max="2561" width="9" style="1334"/>
    <col min="2562" max="2562" width="4.625" style="1334" customWidth="1"/>
    <col min="2563" max="2566" width="5.625" style="1334" customWidth="1"/>
    <col min="2567" max="2569" width="2.625" style="1334" customWidth="1"/>
    <col min="2570" max="2570" width="4.625" style="1334" customWidth="1"/>
    <col min="2571" max="2573" width="6.625" style="1334" customWidth="1"/>
    <col min="2574" max="2574" width="13.5" style="1334" customWidth="1"/>
    <col min="2575" max="2576" width="13.75" style="1334" customWidth="1"/>
    <col min="2577" max="2577" width="17.625" style="1334" customWidth="1"/>
    <col min="2578" max="2578" width="3.875" style="1334" customWidth="1"/>
    <col min="2579" max="2579" width="2.375" style="1334" customWidth="1"/>
    <col min="2580" max="2580" width="2.5" style="1334" customWidth="1"/>
    <col min="2581" max="2581" width="5.625" style="1334" customWidth="1"/>
    <col min="2582" max="2582" width="4.25" style="1334" customWidth="1"/>
    <col min="2583" max="2583" width="17.625" style="1334" customWidth="1"/>
    <col min="2584" max="2584" width="12.625" style="1334" customWidth="1"/>
    <col min="2585" max="2585" width="10.625" style="1334" customWidth="1"/>
    <col min="2586" max="2586" width="12.125" style="1334" customWidth="1"/>
    <col min="2587" max="2817" width="9" style="1334"/>
    <col min="2818" max="2818" width="4.625" style="1334" customWidth="1"/>
    <col min="2819" max="2822" width="5.625" style="1334" customWidth="1"/>
    <col min="2823" max="2825" width="2.625" style="1334" customWidth="1"/>
    <col min="2826" max="2826" width="4.625" style="1334" customWidth="1"/>
    <col min="2827" max="2829" width="6.625" style="1334" customWidth="1"/>
    <col min="2830" max="2830" width="13.5" style="1334" customWidth="1"/>
    <col min="2831" max="2832" width="13.75" style="1334" customWidth="1"/>
    <col min="2833" max="2833" width="17.625" style="1334" customWidth="1"/>
    <col min="2834" max="2834" width="3.875" style="1334" customWidth="1"/>
    <col min="2835" max="2835" width="2.375" style="1334" customWidth="1"/>
    <col min="2836" max="2836" width="2.5" style="1334" customWidth="1"/>
    <col min="2837" max="2837" width="5.625" style="1334" customWidth="1"/>
    <col min="2838" max="2838" width="4.25" style="1334" customWidth="1"/>
    <col min="2839" max="2839" width="17.625" style="1334" customWidth="1"/>
    <col min="2840" max="2840" width="12.625" style="1334" customWidth="1"/>
    <col min="2841" max="2841" width="10.625" style="1334" customWidth="1"/>
    <col min="2842" max="2842" width="12.125" style="1334" customWidth="1"/>
    <col min="2843" max="3073" width="9" style="1334"/>
    <col min="3074" max="3074" width="4.625" style="1334" customWidth="1"/>
    <col min="3075" max="3078" width="5.625" style="1334" customWidth="1"/>
    <col min="3079" max="3081" width="2.625" style="1334" customWidth="1"/>
    <col min="3082" max="3082" width="4.625" style="1334" customWidth="1"/>
    <col min="3083" max="3085" width="6.625" style="1334" customWidth="1"/>
    <col min="3086" max="3086" width="13.5" style="1334" customWidth="1"/>
    <col min="3087" max="3088" width="13.75" style="1334" customWidth="1"/>
    <col min="3089" max="3089" width="17.625" style="1334" customWidth="1"/>
    <col min="3090" max="3090" width="3.875" style="1334" customWidth="1"/>
    <col min="3091" max="3091" width="2.375" style="1334" customWidth="1"/>
    <col min="3092" max="3092" width="2.5" style="1334" customWidth="1"/>
    <col min="3093" max="3093" width="5.625" style="1334" customWidth="1"/>
    <col min="3094" max="3094" width="4.25" style="1334" customWidth="1"/>
    <col min="3095" max="3095" width="17.625" style="1334" customWidth="1"/>
    <col min="3096" max="3096" width="12.625" style="1334" customWidth="1"/>
    <col min="3097" max="3097" width="10.625" style="1334" customWidth="1"/>
    <col min="3098" max="3098" width="12.125" style="1334" customWidth="1"/>
    <col min="3099" max="3329" width="9" style="1334"/>
    <col min="3330" max="3330" width="4.625" style="1334" customWidth="1"/>
    <col min="3331" max="3334" width="5.625" style="1334" customWidth="1"/>
    <col min="3335" max="3337" width="2.625" style="1334" customWidth="1"/>
    <col min="3338" max="3338" width="4.625" style="1334" customWidth="1"/>
    <col min="3339" max="3341" width="6.625" style="1334" customWidth="1"/>
    <col min="3342" max="3342" width="13.5" style="1334" customWidth="1"/>
    <col min="3343" max="3344" width="13.75" style="1334" customWidth="1"/>
    <col min="3345" max="3345" width="17.625" style="1334" customWidth="1"/>
    <col min="3346" max="3346" width="3.875" style="1334" customWidth="1"/>
    <col min="3347" max="3347" width="2.375" style="1334" customWidth="1"/>
    <col min="3348" max="3348" width="2.5" style="1334" customWidth="1"/>
    <col min="3349" max="3349" width="5.625" style="1334" customWidth="1"/>
    <col min="3350" max="3350" width="4.25" style="1334" customWidth="1"/>
    <col min="3351" max="3351" width="17.625" style="1334" customWidth="1"/>
    <col min="3352" max="3352" width="12.625" style="1334" customWidth="1"/>
    <col min="3353" max="3353" width="10.625" style="1334" customWidth="1"/>
    <col min="3354" max="3354" width="12.125" style="1334" customWidth="1"/>
    <col min="3355" max="3585" width="9" style="1334"/>
    <col min="3586" max="3586" width="4.625" style="1334" customWidth="1"/>
    <col min="3587" max="3590" width="5.625" style="1334" customWidth="1"/>
    <col min="3591" max="3593" width="2.625" style="1334" customWidth="1"/>
    <col min="3594" max="3594" width="4.625" style="1334" customWidth="1"/>
    <col min="3595" max="3597" width="6.625" style="1334" customWidth="1"/>
    <col min="3598" max="3598" width="13.5" style="1334" customWidth="1"/>
    <col min="3599" max="3600" width="13.75" style="1334" customWidth="1"/>
    <col min="3601" max="3601" width="17.625" style="1334" customWidth="1"/>
    <col min="3602" max="3602" width="3.875" style="1334" customWidth="1"/>
    <col min="3603" max="3603" width="2.375" style="1334" customWidth="1"/>
    <col min="3604" max="3604" width="2.5" style="1334" customWidth="1"/>
    <col min="3605" max="3605" width="5.625" style="1334" customWidth="1"/>
    <col min="3606" max="3606" width="4.25" style="1334" customWidth="1"/>
    <col min="3607" max="3607" width="17.625" style="1334" customWidth="1"/>
    <col min="3608" max="3608" width="12.625" style="1334" customWidth="1"/>
    <col min="3609" max="3609" width="10.625" style="1334" customWidth="1"/>
    <col min="3610" max="3610" width="12.125" style="1334" customWidth="1"/>
    <col min="3611" max="3841" width="9" style="1334"/>
    <col min="3842" max="3842" width="4.625" style="1334" customWidth="1"/>
    <col min="3843" max="3846" width="5.625" style="1334" customWidth="1"/>
    <col min="3847" max="3849" width="2.625" style="1334" customWidth="1"/>
    <col min="3850" max="3850" width="4.625" style="1334" customWidth="1"/>
    <col min="3851" max="3853" width="6.625" style="1334" customWidth="1"/>
    <col min="3854" max="3854" width="13.5" style="1334" customWidth="1"/>
    <col min="3855" max="3856" width="13.75" style="1334" customWidth="1"/>
    <col min="3857" max="3857" width="17.625" style="1334" customWidth="1"/>
    <col min="3858" max="3858" width="3.875" style="1334" customWidth="1"/>
    <col min="3859" max="3859" width="2.375" style="1334" customWidth="1"/>
    <col min="3860" max="3860" width="2.5" style="1334" customWidth="1"/>
    <col min="3861" max="3861" width="5.625" style="1334" customWidth="1"/>
    <col min="3862" max="3862" width="4.25" style="1334" customWidth="1"/>
    <col min="3863" max="3863" width="17.625" style="1334" customWidth="1"/>
    <col min="3864" max="3864" width="12.625" style="1334" customWidth="1"/>
    <col min="3865" max="3865" width="10.625" style="1334" customWidth="1"/>
    <col min="3866" max="3866" width="12.125" style="1334" customWidth="1"/>
    <col min="3867" max="4097" width="9" style="1334"/>
    <col min="4098" max="4098" width="4.625" style="1334" customWidth="1"/>
    <col min="4099" max="4102" width="5.625" style="1334" customWidth="1"/>
    <col min="4103" max="4105" width="2.625" style="1334" customWidth="1"/>
    <col min="4106" max="4106" width="4.625" style="1334" customWidth="1"/>
    <col min="4107" max="4109" width="6.625" style="1334" customWidth="1"/>
    <col min="4110" max="4110" width="13.5" style="1334" customWidth="1"/>
    <col min="4111" max="4112" width="13.75" style="1334" customWidth="1"/>
    <col min="4113" max="4113" width="17.625" style="1334" customWidth="1"/>
    <col min="4114" max="4114" width="3.875" style="1334" customWidth="1"/>
    <col min="4115" max="4115" width="2.375" style="1334" customWidth="1"/>
    <col min="4116" max="4116" width="2.5" style="1334" customWidth="1"/>
    <col min="4117" max="4117" width="5.625" style="1334" customWidth="1"/>
    <col min="4118" max="4118" width="4.25" style="1334" customWidth="1"/>
    <col min="4119" max="4119" width="17.625" style="1334" customWidth="1"/>
    <col min="4120" max="4120" width="12.625" style="1334" customWidth="1"/>
    <col min="4121" max="4121" width="10.625" style="1334" customWidth="1"/>
    <col min="4122" max="4122" width="12.125" style="1334" customWidth="1"/>
    <col min="4123" max="4353" width="9" style="1334"/>
    <col min="4354" max="4354" width="4.625" style="1334" customWidth="1"/>
    <col min="4355" max="4358" width="5.625" style="1334" customWidth="1"/>
    <col min="4359" max="4361" width="2.625" style="1334" customWidth="1"/>
    <col min="4362" max="4362" width="4.625" style="1334" customWidth="1"/>
    <col min="4363" max="4365" width="6.625" style="1334" customWidth="1"/>
    <col min="4366" max="4366" width="13.5" style="1334" customWidth="1"/>
    <col min="4367" max="4368" width="13.75" style="1334" customWidth="1"/>
    <col min="4369" max="4369" width="17.625" style="1334" customWidth="1"/>
    <col min="4370" max="4370" width="3.875" style="1334" customWidth="1"/>
    <col min="4371" max="4371" width="2.375" style="1334" customWidth="1"/>
    <col min="4372" max="4372" width="2.5" style="1334" customWidth="1"/>
    <col min="4373" max="4373" width="5.625" style="1334" customWidth="1"/>
    <col min="4374" max="4374" width="4.25" style="1334" customWidth="1"/>
    <col min="4375" max="4375" width="17.625" style="1334" customWidth="1"/>
    <col min="4376" max="4376" width="12.625" style="1334" customWidth="1"/>
    <col min="4377" max="4377" width="10.625" style="1334" customWidth="1"/>
    <col min="4378" max="4378" width="12.125" style="1334" customWidth="1"/>
    <col min="4379" max="4609" width="9" style="1334"/>
    <col min="4610" max="4610" width="4.625" style="1334" customWidth="1"/>
    <col min="4611" max="4614" width="5.625" style="1334" customWidth="1"/>
    <col min="4615" max="4617" width="2.625" style="1334" customWidth="1"/>
    <col min="4618" max="4618" width="4.625" style="1334" customWidth="1"/>
    <col min="4619" max="4621" width="6.625" style="1334" customWidth="1"/>
    <col min="4622" max="4622" width="13.5" style="1334" customWidth="1"/>
    <col min="4623" max="4624" width="13.75" style="1334" customWidth="1"/>
    <col min="4625" max="4625" width="17.625" style="1334" customWidth="1"/>
    <col min="4626" max="4626" width="3.875" style="1334" customWidth="1"/>
    <col min="4627" max="4627" width="2.375" style="1334" customWidth="1"/>
    <col min="4628" max="4628" width="2.5" style="1334" customWidth="1"/>
    <col min="4629" max="4629" width="5.625" style="1334" customWidth="1"/>
    <col min="4630" max="4630" width="4.25" style="1334" customWidth="1"/>
    <col min="4631" max="4631" width="17.625" style="1334" customWidth="1"/>
    <col min="4632" max="4632" width="12.625" style="1334" customWidth="1"/>
    <col min="4633" max="4633" width="10.625" style="1334" customWidth="1"/>
    <col min="4634" max="4634" width="12.125" style="1334" customWidth="1"/>
    <col min="4635" max="4865" width="9" style="1334"/>
    <col min="4866" max="4866" width="4.625" style="1334" customWidth="1"/>
    <col min="4867" max="4870" width="5.625" style="1334" customWidth="1"/>
    <col min="4871" max="4873" width="2.625" style="1334" customWidth="1"/>
    <col min="4874" max="4874" width="4.625" style="1334" customWidth="1"/>
    <col min="4875" max="4877" width="6.625" style="1334" customWidth="1"/>
    <col min="4878" max="4878" width="13.5" style="1334" customWidth="1"/>
    <col min="4879" max="4880" width="13.75" style="1334" customWidth="1"/>
    <col min="4881" max="4881" width="17.625" style="1334" customWidth="1"/>
    <col min="4882" max="4882" width="3.875" style="1334" customWidth="1"/>
    <col min="4883" max="4883" width="2.375" style="1334" customWidth="1"/>
    <col min="4884" max="4884" width="2.5" style="1334" customWidth="1"/>
    <col min="4885" max="4885" width="5.625" style="1334" customWidth="1"/>
    <col min="4886" max="4886" width="4.25" style="1334" customWidth="1"/>
    <col min="4887" max="4887" width="17.625" style="1334" customWidth="1"/>
    <col min="4888" max="4888" width="12.625" style="1334" customWidth="1"/>
    <col min="4889" max="4889" width="10.625" style="1334" customWidth="1"/>
    <col min="4890" max="4890" width="12.125" style="1334" customWidth="1"/>
    <col min="4891" max="5121" width="9" style="1334"/>
    <col min="5122" max="5122" width="4.625" style="1334" customWidth="1"/>
    <col min="5123" max="5126" width="5.625" style="1334" customWidth="1"/>
    <col min="5127" max="5129" width="2.625" style="1334" customWidth="1"/>
    <col min="5130" max="5130" width="4.625" style="1334" customWidth="1"/>
    <col min="5131" max="5133" width="6.625" style="1334" customWidth="1"/>
    <col min="5134" max="5134" width="13.5" style="1334" customWidth="1"/>
    <col min="5135" max="5136" width="13.75" style="1334" customWidth="1"/>
    <col min="5137" max="5137" width="17.625" style="1334" customWidth="1"/>
    <col min="5138" max="5138" width="3.875" style="1334" customWidth="1"/>
    <col min="5139" max="5139" width="2.375" style="1334" customWidth="1"/>
    <col min="5140" max="5140" width="2.5" style="1334" customWidth="1"/>
    <col min="5141" max="5141" width="5.625" style="1334" customWidth="1"/>
    <col min="5142" max="5142" width="4.25" style="1334" customWidth="1"/>
    <col min="5143" max="5143" width="17.625" style="1334" customWidth="1"/>
    <col min="5144" max="5144" width="12.625" style="1334" customWidth="1"/>
    <col min="5145" max="5145" width="10.625" style="1334" customWidth="1"/>
    <col min="5146" max="5146" width="12.125" style="1334" customWidth="1"/>
    <col min="5147" max="5377" width="9" style="1334"/>
    <col min="5378" max="5378" width="4.625" style="1334" customWidth="1"/>
    <col min="5379" max="5382" width="5.625" style="1334" customWidth="1"/>
    <col min="5383" max="5385" width="2.625" style="1334" customWidth="1"/>
    <col min="5386" max="5386" width="4.625" style="1334" customWidth="1"/>
    <col min="5387" max="5389" width="6.625" style="1334" customWidth="1"/>
    <col min="5390" max="5390" width="13.5" style="1334" customWidth="1"/>
    <col min="5391" max="5392" width="13.75" style="1334" customWidth="1"/>
    <col min="5393" max="5393" width="17.625" style="1334" customWidth="1"/>
    <col min="5394" max="5394" width="3.875" style="1334" customWidth="1"/>
    <col min="5395" max="5395" width="2.375" style="1334" customWidth="1"/>
    <col min="5396" max="5396" width="2.5" style="1334" customWidth="1"/>
    <col min="5397" max="5397" width="5.625" style="1334" customWidth="1"/>
    <col min="5398" max="5398" width="4.25" style="1334" customWidth="1"/>
    <col min="5399" max="5399" width="17.625" style="1334" customWidth="1"/>
    <col min="5400" max="5400" width="12.625" style="1334" customWidth="1"/>
    <col min="5401" max="5401" width="10.625" style="1334" customWidth="1"/>
    <col min="5402" max="5402" width="12.125" style="1334" customWidth="1"/>
    <col min="5403" max="5633" width="9" style="1334"/>
    <col min="5634" max="5634" width="4.625" style="1334" customWidth="1"/>
    <col min="5635" max="5638" width="5.625" style="1334" customWidth="1"/>
    <col min="5639" max="5641" width="2.625" style="1334" customWidth="1"/>
    <col min="5642" max="5642" width="4.625" style="1334" customWidth="1"/>
    <col min="5643" max="5645" width="6.625" style="1334" customWidth="1"/>
    <col min="5646" max="5646" width="13.5" style="1334" customWidth="1"/>
    <col min="5647" max="5648" width="13.75" style="1334" customWidth="1"/>
    <col min="5649" max="5649" width="17.625" style="1334" customWidth="1"/>
    <col min="5650" max="5650" width="3.875" style="1334" customWidth="1"/>
    <col min="5651" max="5651" width="2.375" style="1334" customWidth="1"/>
    <col min="5652" max="5652" width="2.5" style="1334" customWidth="1"/>
    <col min="5653" max="5653" width="5.625" style="1334" customWidth="1"/>
    <col min="5654" max="5654" width="4.25" style="1334" customWidth="1"/>
    <col min="5655" max="5655" width="17.625" style="1334" customWidth="1"/>
    <col min="5656" max="5656" width="12.625" style="1334" customWidth="1"/>
    <col min="5657" max="5657" width="10.625" style="1334" customWidth="1"/>
    <col min="5658" max="5658" width="12.125" style="1334" customWidth="1"/>
    <col min="5659" max="5889" width="9" style="1334"/>
    <col min="5890" max="5890" width="4.625" style="1334" customWidth="1"/>
    <col min="5891" max="5894" width="5.625" style="1334" customWidth="1"/>
    <col min="5895" max="5897" width="2.625" style="1334" customWidth="1"/>
    <col min="5898" max="5898" width="4.625" style="1334" customWidth="1"/>
    <col min="5899" max="5901" width="6.625" style="1334" customWidth="1"/>
    <col min="5902" max="5902" width="13.5" style="1334" customWidth="1"/>
    <col min="5903" max="5904" width="13.75" style="1334" customWidth="1"/>
    <col min="5905" max="5905" width="17.625" style="1334" customWidth="1"/>
    <col min="5906" max="5906" width="3.875" style="1334" customWidth="1"/>
    <col min="5907" max="5907" width="2.375" style="1334" customWidth="1"/>
    <col min="5908" max="5908" width="2.5" style="1334" customWidth="1"/>
    <col min="5909" max="5909" width="5.625" style="1334" customWidth="1"/>
    <col min="5910" max="5910" width="4.25" style="1334" customWidth="1"/>
    <col min="5911" max="5911" width="17.625" style="1334" customWidth="1"/>
    <col min="5912" max="5912" width="12.625" style="1334" customWidth="1"/>
    <col min="5913" max="5913" width="10.625" style="1334" customWidth="1"/>
    <col min="5914" max="5914" width="12.125" style="1334" customWidth="1"/>
    <col min="5915" max="6145" width="9" style="1334"/>
    <col min="6146" max="6146" width="4.625" style="1334" customWidth="1"/>
    <col min="6147" max="6150" width="5.625" style="1334" customWidth="1"/>
    <col min="6151" max="6153" width="2.625" style="1334" customWidth="1"/>
    <col min="6154" max="6154" width="4.625" style="1334" customWidth="1"/>
    <col min="6155" max="6157" width="6.625" style="1334" customWidth="1"/>
    <col min="6158" max="6158" width="13.5" style="1334" customWidth="1"/>
    <col min="6159" max="6160" width="13.75" style="1334" customWidth="1"/>
    <col min="6161" max="6161" width="17.625" style="1334" customWidth="1"/>
    <col min="6162" max="6162" width="3.875" style="1334" customWidth="1"/>
    <col min="6163" max="6163" width="2.375" style="1334" customWidth="1"/>
    <col min="6164" max="6164" width="2.5" style="1334" customWidth="1"/>
    <col min="6165" max="6165" width="5.625" style="1334" customWidth="1"/>
    <col min="6166" max="6166" width="4.25" style="1334" customWidth="1"/>
    <col min="6167" max="6167" width="17.625" style="1334" customWidth="1"/>
    <col min="6168" max="6168" width="12.625" style="1334" customWidth="1"/>
    <col min="6169" max="6169" width="10.625" style="1334" customWidth="1"/>
    <col min="6170" max="6170" width="12.125" style="1334" customWidth="1"/>
    <col min="6171" max="6401" width="9" style="1334"/>
    <col min="6402" max="6402" width="4.625" style="1334" customWidth="1"/>
    <col min="6403" max="6406" width="5.625" style="1334" customWidth="1"/>
    <col min="6407" max="6409" width="2.625" style="1334" customWidth="1"/>
    <col min="6410" max="6410" width="4.625" style="1334" customWidth="1"/>
    <col min="6411" max="6413" width="6.625" style="1334" customWidth="1"/>
    <col min="6414" max="6414" width="13.5" style="1334" customWidth="1"/>
    <col min="6415" max="6416" width="13.75" style="1334" customWidth="1"/>
    <col min="6417" max="6417" width="17.625" style="1334" customWidth="1"/>
    <col min="6418" max="6418" width="3.875" style="1334" customWidth="1"/>
    <col min="6419" max="6419" width="2.375" style="1334" customWidth="1"/>
    <col min="6420" max="6420" width="2.5" style="1334" customWidth="1"/>
    <col min="6421" max="6421" width="5.625" style="1334" customWidth="1"/>
    <col min="6422" max="6422" width="4.25" style="1334" customWidth="1"/>
    <col min="6423" max="6423" width="17.625" style="1334" customWidth="1"/>
    <col min="6424" max="6424" width="12.625" style="1334" customWidth="1"/>
    <col min="6425" max="6425" width="10.625" style="1334" customWidth="1"/>
    <col min="6426" max="6426" width="12.125" style="1334" customWidth="1"/>
    <col min="6427" max="6657" width="9" style="1334"/>
    <col min="6658" max="6658" width="4.625" style="1334" customWidth="1"/>
    <col min="6659" max="6662" width="5.625" style="1334" customWidth="1"/>
    <col min="6663" max="6665" width="2.625" style="1334" customWidth="1"/>
    <col min="6666" max="6666" width="4.625" style="1334" customWidth="1"/>
    <col min="6667" max="6669" width="6.625" style="1334" customWidth="1"/>
    <col min="6670" max="6670" width="13.5" style="1334" customWidth="1"/>
    <col min="6671" max="6672" width="13.75" style="1334" customWidth="1"/>
    <col min="6673" max="6673" width="17.625" style="1334" customWidth="1"/>
    <col min="6674" max="6674" width="3.875" style="1334" customWidth="1"/>
    <col min="6675" max="6675" width="2.375" style="1334" customWidth="1"/>
    <col min="6676" max="6676" width="2.5" style="1334" customWidth="1"/>
    <col min="6677" max="6677" width="5.625" style="1334" customWidth="1"/>
    <col min="6678" max="6678" width="4.25" style="1334" customWidth="1"/>
    <col min="6679" max="6679" width="17.625" style="1334" customWidth="1"/>
    <col min="6680" max="6680" width="12.625" style="1334" customWidth="1"/>
    <col min="6681" max="6681" width="10.625" style="1334" customWidth="1"/>
    <col min="6682" max="6682" width="12.125" style="1334" customWidth="1"/>
    <col min="6683" max="6913" width="9" style="1334"/>
    <col min="6914" max="6914" width="4.625" style="1334" customWidth="1"/>
    <col min="6915" max="6918" width="5.625" style="1334" customWidth="1"/>
    <col min="6919" max="6921" width="2.625" style="1334" customWidth="1"/>
    <col min="6922" max="6922" width="4.625" style="1334" customWidth="1"/>
    <col min="6923" max="6925" width="6.625" style="1334" customWidth="1"/>
    <col min="6926" max="6926" width="13.5" style="1334" customWidth="1"/>
    <col min="6927" max="6928" width="13.75" style="1334" customWidth="1"/>
    <col min="6929" max="6929" width="17.625" style="1334" customWidth="1"/>
    <col min="6930" max="6930" width="3.875" style="1334" customWidth="1"/>
    <col min="6931" max="6931" width="2.375" style="1334" customWidth="1"/>
    <col min="6932" max="6932" width="2.5" style="1334" customWidth="1"/>
    <col min="6933" max="6933" width="5.625" style="1334" customWidth="1"/>
    <col min="6934" max="6934" width="4.25" style="1334" customWidth="1"/>
    <col min="6935" max="6935" width="17.625" style="1334" customWidth="1"/>
    <col min="6936" max="6936" width="12.625" style="1334" customWidth="1"/>
    <col min="6937" max="6937" width="10.625" style="1334" customWidth="1"/>
    <col min="6938" max="6938" width="12.125" style="1334" customWidth="1"/>
    <col min="6939" max="7169" width="9" style="1334"/>
    <col min="7170" max="7170" width="4.625" style="1334" customWidth="1"/>
    <col min="7171" max="7174" width="5.625" style="1334" customWidth="1"/>
    <col min="7175" max="7177" width="2.625" style="1334" customWidth="1"/>
    <col min="7178" max="7178" width="4.625" style="1334" customWidth="1"/>
    <col min="7179" max="7181" width="6.625" style="1334" customWidth="1"/>
    <col min="7182" max="7182" width="13.5" style="1334" customWidth="1"/>
    <col min="7183" max="7184" width="13.75" style="1334" customWidth="1"/>
    <col min="7185" max="7185" width="17.625" style="1334" customWidth="1"/>
    <col min="7186" max="7186" width="3.875" style="1334" customWidth="1"/>
    <col min="7187" max="7187" width="2.375" style="1334" customWidth="1"/>
    <col min="7188" max="7188" width="2.5" style="1334" customWidth="1"/>
    <col min="7189" max="7189" width="5.625" style="1334" customWidth="1"/>
    <col min="7190" max="7190" width="4.25" style="1334" customWidth="1"/>
    <col min="7191" max="7191" width="17.625" style="1334" customWidth="1"/>
    <col min="7192" max="7192" width="12.625" style="1334" customWidth="1"/>
    <col min="7193" max="7193" width="10.625" style="1334" customWidth="1"/>
    <col min="7194" max="7194" width="12.125" style="1334" customWidth="1"/>
    <col min="7195" max="7425" width="9" style="1334"/>
    <col min="7426" max="7426" width="4.625" style="1334" customWidth="1"/>
    <col min="7427" max="7430" width="5.625" style="1334" customWidth="1"/>
    <col min="7431" max="7433" width="2.625" style="1334" customWidth="1"/>
    <col min="7434" max="7434" width="4.625" style="1334" customWidth="1"/>
    <col min="7435" max="7437" width="6.625" style="1334" customWidth="1"/>
    <col min="7438" max="7438" width="13.5" style="1334" customWidth="1"/>
    <col min="7439" max="7440" width="13.75" style="1334" customWidth="1"/>
    <col min="7441" max="7441" width="17.625" style="1334" customWidth="1"/>
    <col min="7442" max="7442" width="3.875" style="1334" customWidth="1"/>
    <col min="7443" max="7443" width="2.375" style="1334" customWidth="1"/>
    <col min="7444" max="7444" width="2.5" style="1334" customWidth="1"/>
    <col min="7445" max="7445" width="5.625" style="1334" customWidth="1"/>
    <col min="7446" max="7446" width="4.25" style="1334" customWidth="1"/>
    <col min="7447" max="7447" width="17.625" style="1334" customWidth="1"/>
    <col min="7448" max="7448" width="12.625" style="1334" customWidth="1"/>
    <col min="7449" max="7449" width="10.625" style="1334" customWidth="1"/>
    <col min="7450" max="7450" width="12.125" style="1334" customWidth="1"/>
    <col min="7451" max="7681" width="9" style="1334"/>
    <col min="7682" max="7682" width="4.625" style="1334" customWidth="1"/>
    <col min="7683" max="7686" width="5.625" style="1334" customWidth="1"/>
    <col min="7687" max="7689" width="2.625" style="1334" customWidth="1"/>
    <col min="7690" max="7690" width="4.625" style="1334" customWidth="1"/>
    <col min="7691" max="7693" width="6.625" style="1334" customWidth="1"/>
    <col min="7694" max="7694" width="13.5" style="1334" customWidth="1"/>
    <col min="7695" max="7696" width="13.75" style="1334" customWidth="1"/>
    <col min="7697" max="7697" width="17.625" style="1334" customWidth="1"/>
    <col min="7698" max="7698" width="3.875" style="1334" customWidth="1"/>
    <col min="7699" max="7699" width="2.375" style="1334" customWidth="1"/>
    <col min="7700" max="7700" width="2.5" style="1334" customWidth="1"/>
    <col min="7701" max="7701" width="5.625" style="1334" customWidth="1"/>
    <col min="7702" max="7702" width="4.25" style="1334" customWidth="1"/>
    <col min="7703" max="7703" width="17.625" style="1334" customWidth="1"/>
    <col min="7704" max="7704" width="12.625" style="1334" customWidth="1"/>
    <col min="7705" max="7705" width="10.625" style="1334" customWidth="1"/>
    <col min="7706" max="7706" width="12.125" style="1334" customWidth="1"/>
    <col min="7707" max="7937" width="9" style="1334"/>
    <col min="7938" max="7938" width="4.625" style="1334" customWidth="1"/>
    <col min="7939" max="7942" width="5.625" style="1334" customWidth="1"/>
    <col min="7943" max="7945" width="2.625" style="1334" customWidth="1"/>
    <col min="7946" max="7946" width="4.625" style="1334" customWidth="1"/>
    <col min="7947" max="7949" width="6.625" style="1334" customWidth="1"/>
    <col min="7950" max="7950" width="13.5" style="1334" customWidth="1"/>
    <col min="7951" max="7952" width="13.75" style="1334" customWidth="1"/>
    <col min="7953" max="7953" width="17.625" style="1334" customWidth="1"/>
    <col min="7954" max="7954" width="3.875" style="1334" customWidth="1"/>
    <col min="7955" max="7955" width="2.375" style="1334" customWidth="1"/>
    <col min="7956" max="7956" width="2.5" style="1334" customWidth="1"/>
    <col min="7957" max="7957" width="5.625" style="1334" customWidth="1"/>
    <col min="7958" max="7958" width="4.25" style="1334" customWidth="1"/>
    <col min="7959" max="7959" width="17.625" style="1334" customWidth="1"/>
    <col min="7960" max="7960" width="12.625" style="1334" customWidth="1"/>
    <col min="7961" max="7961" width="10.625" style="1334" customWidth="1"/>
    <col min="7962" max="7962" width="12.125" style="1334" customWidth="1"/>
    <col min="7963" max="8193" width="9" style="1334"/>
    <col min="8194" max="8194" width="4.625" style="1334" customWidth="1"/>
    <col min="8195" max="8198" width="5.625" style="1334" customWidth="1"/>
    <col min="8199" max="8201" width="2.625" style="1334" customWidth="1"/>
    <col min="8202" max="8202" width="4.625" style="1334" customWidth="1"/>
    <col min="8203" max="8205" width="6.625" style="1334" customWidth="1"/>
    <col min="8206" max="8206" width="13.5" style="1334" customWidth="1"/>
    <col min="8207" max="8208" width="13.75" style="1334" customWidth="1"/>
    <col min="8209" max="8209" width="17.625" style="1334" customWidth="1"/>
    <col min="8210" max="8210" width="3.875" style="1334" customWidth="1"/>
    <col min="8211" max="8211" width="2.375" style="1334" customWidth="1"/>
    <col min="8212" max="8212" width="2.5" style="1334" customWidth="1"/>
    <col min="8213" max="8213" width="5.625" style="1334" customWidth="1"/>
    <col min="8214" max="8214" width="4.25" style="1334" customWidth="1"/>
    <col min="8215" max="8215" width="17.625" style="1334" customWidth="1"/>
    <col min="8216" max="8216" width="12.625" style="1334" customWidth="1"/>
    <col min="8217" max="8217" width="10.625" style="1334" customWidth="1"/>
    <col min="8218" max="8218" width="12.125" style="1334" customWidth="1"/>
    <col min="8219" max="8449" width="9" style="1334"/>
    <col min="8450" max="8450" width="4.625" style="1334" customWidth="1"/>
    <col min="8451" max="8454" width="5.625" style="1334" customWidth="1"/>
    <col min="8455" max="8457" width="2.625" style="1334" customWidth="1"/>
    <col min="8458" max="8458" width="4.625" style="1334" customWidth="1"/>
    <col min="8459" max="8461" width="6.625" style="1334" customWidth="1"/>
    <col min="8462" max="8462" width="13.5" style="1334" customWidth="1"/>
    <col min="8463" max="8464" width="13.75" style="1334" customWidth="1"/>
    <col min="8465" max="8465" width="17.625" style="1334" customWidth="1"/>
    <col min="8466" max="8466" width="3.875" style="1334" customWidth="1"/>
    <col min="8467" max="8467" width="2.375" style="1334" customWidth="1"/>
    <col min="8468" max="8468" width="2.5" style="1334" customWidth="1"/>
    <col min="8469" max="8469" width="5.625" style="1334" customWidth="1"/>
    <col min="8470" max="8470" width="4.25" style="1334" customWidth="1"/>
    <col min="8471" max="8471" width="17.625" style="1334" customWidth="1"/>
    <col min="8472" max="8472" width="12.625" style="1334" customWidth="1"/>
    <col min="8473" max="8473" width="10.625" style="1334" customWidth="1"/>
    <col min="8474" max="8474" width="12.125" style="1334" customWidth="1"/>
    <col min="8475" max="8705" width="9" style="1334"/>
    <col min="8706" max="8706" width="4.625" style="1334" customWidth="1"/>
    <col min="8707" max="8710" width="5.625" style="1334" customWidth="1"/>
    <col min="8711" max="8713" width="2.625" style="1334" customWidth="1"/>
    <col min="8714" max="8714" width="4.625" style="1334" customWidth="1"/>
    <col min="8715" max="8717" width="6.625" style="1334" customWidth="1"/>
    <col min="8718" max="8718" width="13.5" style="1334" customWidth="1"/>
    <col min="8719" max="8720" width="13.75" style="1334" customWidth="1"/>
    <col min="8721" max="8721" width="17.625" style="1334" customWidth="1"/>
    <col min="8722" max="8722" width="3.875" style="1334" customWidth="1"/>
    <col min="8723" max="8723" width="2.375" style="1334" customWidth="1"/>
    <col min="8724" max="8724" width="2.5" style="1334" customWidth="1"/>
    <col min="8725" max="8725" width="5.625" style="1334" customWidth="1"/>
    <col min="8726" max="8726" width="4.25" style="1334" customWidth="1"/>
    <col min="8727" max="8727" width="17.625" style="1334" customWidth="1"/>
    <col min="8728" max="8728" width="12.625" style="1334" customWidth="1"/>
    <col min="8729" max="8729" width="10.625" style="1334" customWidth="1"/>
    <col min="8730" max="8730" width="12.125" style="1334" customWidth="1"/>
    <col min="8731" max="8961" width="9" style="1334"/>
    <col min="8962" max="8962" width="4.625" style="1334" customWidth="1"/>
    <col min="8963" max="8966" width="5.625" style="1334" customWidth="1"/>
    <col min="8967" max="8969" width="2.625" style="1334" customWidth="1"/>
    <col min="8970" max="8970" width="4.625" style="1334" customWidth="1"/>
    <col min="8971" max="8973" width="6.625" style="1334" customWidth="1"/>
    <col min="8974" max="8974" width="13.5" style="1334" customWidth="1"/>
    <col min="8975" max="8976" width="13.75" style="1334" customWidth="1"/>
    <col min="8977" max="8977" width="17.625" style="1334" customWidth="1"/>
    <col min="8978" max="8978" width="3.875" style="1334" customWidth="1"/>
    <col min="8979" max="8979" width="2.375" style="1334" customWidth="1"/>
    <col min="8980" max="8980" width="2.5" style="1334" customWidth="1"/>
    <col min="8981" max="8981" width="5.625" style="1334" customWidth="1"/>
    <col min="8982" max="8982" width="4.25" style="1334" customWidth="1"/>
    <col min="8983" max="8983" width="17.625" style="1334" customWidth="1"/>
    <col min="8984" max="8984" width="12.625" style="1334" customWidth="1"/>
    <col min="8985" max="8985" width="10.625" style="1334" customWidth="1"/>
    <col min="8986" max="8986" width="12.125" style="1334" customWidth="1"/>
    <col min="8987" max="9217" width="9" style="1334"/>
    <col min="9218" max="9218" width="4.625" style="1334" customWidth="1"/>
    <col min="9219" max="9222" width="5.625" style="1334" customWidth="1"/>
    <col min="9223" max="9225" width="2.625" style="1334" customWidth="1"/>
    <col min="9226" max="9226" width="4.625" style="1334" customWidth="1"/>
    <col min="9227" max="9229" width="6.625" style="1334" customWidth="1"/>
    <col min="9230" max="9230" width="13.5" style="1334" customWidth="1"/>
    <col min="9231" max="9232" width="13.75" style="1334" customWidth="1"/>
    <col min="9233" max="9233" width="17.625" style="1334" customWidth="1"/>
    <col min="9234" max="9234" width="3.875" style="1334" customWidth="1"/>
    <col min="9235" max="9235" width="2.375" style="1334" customWidth="1"/>
    <col min="9236" max="9236" width="2.5" style="1334" customWidth="1"/>
    <col min="9237" max="9237" width="5.625" style="1334" customWidth="1"/>
    <col min="9238" max="9238" width="4.25" style="1334" customWidth="1"/>
    <col min="9239" max="9239" width="17.625" style="1334" customWidth="1"/>
    <col min="9240" max="9240" width="12.625" style="1334" customWidth="1"/>
    <col min="9241" max="9241" width="10.625" style="1334" customWidth="1"/>
    <col min="9242" max="9242" width="12.125" style="1334" customWidth="1"/>
    <col min="9243" max="9473" width="9" style="1334"/>
    <col min="9474" max="9474" width="4.625" style="1334" customWidth="1"/>
    <col min="9475" max="9478" width="5.625" style="1334" customWidth="1"/>
    <col min="9479" max="9481" width="2.625" style="1334" customWidth="1"/>
    <col min="9482" max="9482" width="4.625" style="1334" customWidth="1"/>
    <col min="9483" max="9485" width="6.625" style="1334" customWidth="1"/>
    <col min="9486" max="9486" width="13.5" style="1334" customWidth="1"/>
    <col min="9487" max="9488" width="13.75" style="1334" customWidth="1"/>
    <col min="9489" max="9489" width="17.625" style="1334" customWidth="1"/>
    <col min="9490" max="9490" width="3.875" style="1334" customWidth="1"/>
    <col min="9491" max="9491" width="2.375" style="1334" customWidth="1"/>
    <col min="9492" max="9492" width="2.5" style="1334" customWidth="1"/>
    <col min="9493" max="9493" width="5.625" style="1334" customWidth="1"/>
    <col min="9494" max="9494" width="4.25" style="1334" customWidth="1"/>
    <col min="9495" max="9495" width="17.625" style="1334" customWidth="1"/>
    <col min="9496" max="9496" width="12.625" style="1334" customWidth="1"/>
    <col min="9497" max="9497" width="10.625" style="1334" customWidth="1"/>
    <col min="9498" max="9498" width="12.125" style="1334" customWidth="1"/>
    <col min="9499" max="9729" width="9" style="1334"/>
    <col min="9730" max="9730" width="4.625" style="1334" customWidth="1"/>
    <col min="9731" max="9734" width="5.625" style="1334" customWidth="1"/>
    <col min="9735" max="9737" width="2.625" style="1334" customWidth="1"/>
    <col min="9738" max="9738" width="4.625" style="1334" customWidth="1"/>
    <col min="9739" max="9741" width="6.625" style="1334" customWidth="1"/>
    <col min="9742" max="9742" width="13.5" style="1334" customWidth="1"/>
    <col min="9743" max="9744" width="13.75" style="1334" customWidth="1"/>
    <col min="9745" max="9745" width="17.625" style="1334" customWidth="1"/>
    <col min="9746" max="9746" width="3.875" style="1334" customWidth="1"/>
    <col min="9747" max="9747" width="2.375" style="1334" customWidth="1"/>
    <col min="9748" max="9748" width="2.5" style="1334" customWidth="1"/>
    <col min="9749" max="9749" width="5.625" style="1334" customWidth="1"/>
    <col min="9750" max="9750" width="4.25" style="1334" customWidth="1"/>
    <col min="9751" max="9751" width="17.625" style="1334" customWidth="1"/>
    <col min="9752" max="9752" width="12.625" style="1334" customWidth="1"/>
    <col min="9753" max="9753" width="10.625" style="1334" customWidth="1"/>
    <col min="9754" max="9754" width="12.125" style="1334" customWidth="1"/>
    <col min="9755" max="9985" width="9" style="1334"/>
    <col min="9986" max="9986" width="4.625" style="1334" customWidth="1"/>
    <col min="9987" max="9990" width="5.625" style="1334" customWidth="1"/>
    <col min="9991" max="9993" width="2.625" style="1334" customWidth="1"/>
    <col min="9994" max="9994" width="4.625" style="1334" customWidth="1"/>
    <col min="9995" max="9997" width="6.625" style="1334" customWidth="1"/>
    <col min="9998" max="9998" width="13.5" style="1334" customWidth="1"/>
    <col min="9999" max="10000" width="13.75" style="1334" customWidth="1"/>
    <col min="10001" max="10001" width="17.625" style="1334" customWidth="1"/>
    <col min="10002" max="10002" width="3.875" style="1334" customWidth="1"/>
    <col min="10003" max="10003" width="2.375" style="1334" customWidth="1"/>
    <col min="10004" max="10004" width="2.5" style="1334" customWidth="1"/>
    <col min="10005" max="10005" width="5.625" style="1334" customWidth="1"/>
    <col min="10006" max="10006" width="4.25" style="1334" customWidth="1"/>
    <col min="10007" max="10007" width="17.625" style="1334" customWidth="1"/>
    <col min="10008" max="10008" width="12.625" style="1334" customWidth="1"/>
    <col min="10009" max="10009" width="10.625" style="1334" customWidth="1"/>
    <col min="10010" max="10010" width="12.125" style="1334" customWidth="1"/>
    <col min="10011" max="10241" width="9" style="1334"/>
    <col min="10242" max="10242" width="4.625" style="1334" customWidth="1"/>
    <col min="10243" max="10246" width="5.625" style="1334" customWidth="1"/>
    <col min="10247" max="10249" width="2.625" style="1334" customWidth="1"/>
    <col min="10250" max="10250" width="4.625" style="1334" customWidth="1"/>
    <col min="10251" max="10253" width="6.625" style="1334" customWidth="1"/>
    <col min="10254" max="10254" width="13.5" style="1334" customWidth="1"/>
    <col min="10255" max="10256" width="13.75" style="1334" customWidth="1"/>
    <col min="10257" max="10257" width="17.625" style="1334" customWidth="1"/>
    <col min="10258" max="10258" width="3.875" style="1334" customWidth="1"/>
    <col min="10259" max="10259" width="2.375" style="1334" customWidth="1"/>
    <col min="10260" max="10260" width="2.5" style="1334" customWidth="1"/>
    <col min="10261" max="10261" width="5.625" style="1334" customWidth="1"/>
    <col min="10262" max="10262" width="4.25" style="1334" customWidth="1"/>
    <col min="10263" max="10263" width="17.625" style="1334" customWidth="1"/>
    <col min="10264" max="10264" width="12.625" style="1334" customWidth="1"/>
    <col min="10265" max="10265" width="10.625" style="1334" customWidth="1"/>
    <col min="10266" max="10266" width="12.125" style="1334" customWidth="1"/>
    <col min="10267" max="10497" width="9" style="1334"/>
    <col min="10498" max="10498" width="4.625" style="1334" customWidth="1"/>
    <col min="10499" max="10502" width="5.625" style="1334" customWidth="1"/>
    <col min="10503" max="10505" width="2.625" style="1334" customWidth="1"/>
    <col min="10506" max="10506" width="4.625" style="1334" customWidth="1"/>
    <col min="10507" max="10509" width="6.625" style="1334" customWidth="1"/>
    <col min="10510" max="10510" width="13.5" style="1334" customWidth="1"/>
    <col min="10511" max="10512" width="13.75" style="1334" customWidth="1"/>
    <col min="10513" max="10513" width="17.625" style="1334" customWidth="1"/>
    <col min="10514" max="10514" width="3.875" style="1334" customWidth="1"/>
    <col min="10515" max="10515" width="2.375" style="1334" customWidth="1"/>
    <col min="10516" max="10516" width="2.5" style="1334" customWidth="1"/>
    <col min="10517" max="10517" width="5.625" style="1334" customWidth="1"/>
    <col min="10518" max="10518" width="4.25" style="1334" customWidth="1"/>
    <col min="10519" max="10519" width="17.625" style="1334" customWidth="1"/>
    <col min="10520" max="10520" width="12.625" style="1334" customWidth="1"/>
    <col min="10521" max="10521" width="10.625" style="1334" customWidth="1"/>
    <col min="10522" max="10522" width="12.125" style="1334" customWidth="1"/>
    <col min="10523" max="10753" width="9" style="1334"/>
    <col min="10754" max="10754" width="4.625" style="1334" customWidth="1"/>
    <col min="10755" max="10758" width="5.625" style="1334" customWidth="1"/>
    <col min="10759" max="10761" width="2.625" style="1334" customWidth="1"/>
    <col min="10762" max="10762" width="4.625" style="1334" customWidth="1"/>
    <col min="10763" max="10765" width="6.625" style="1334" customWidth="1"/>
    <col min="10766" max="10766" width="13.5" style="1334" customWidth="1"/>
    <col min="10767" max="10768" width="13.75" style="1334" customWidth="1"/>
    <col min="10769" max="10769" width="17.625" style="1334" customWidth="1"/>
    <col min="10770" max="10770" width="3.875" style="1334" customWidth="1"/>
    <col min="10771" max="10771" width="2.375" style="1334" customWidth="1"/>
    <col min="10772" max="10772" width="2.5" style="1334" customWidth="1"/>
    <col min="10773" max="10773" width="5.625" style="1334" customWidth="1"/>
    <col min="10774" max="10774" width="4.25" style="1334" customWidth="1"/>
    <col min="10775" max="10775" width="17.625" style="1334" customWidth="1"/>
    <col min="10776" max="10776" width="12.625" style="1334" customWidth="1"/>
    <col min="10777" max="10777" width="10.625" style="1334" customWidth="1"/>
    <col min="10778" max="10778" width="12.125" style="1334" customWidth="1"/>
    <col min="10779" max="11009" width="9" style="1334"/>
    <col min="11010" max="11010" width="4.625" style="1334" customWidth="1"/>
    <col min="11011" max="11014" width="5.625" style="1334" customWidth="1"/>
    <col min="11015" max="11017" width="2.625" style="1334" customWidth="1"/>
    <col min="11018" max="11018" width="4.625" style="1334" customWidth="1"/>
    <col min="11019" max="11021" width="6.625" style="1334" customWidth="1"/>
    <col min="11022" max="11022" width="13.5" style="1334" customWidth="1"/>
    <col min="11023" max="11024" width="13.75" style="1334" customWidth="1"/>
    <col min="11025" max="11025" width="17.625" style="1334" customWidth="1"/>
    <col min="11026" max="11026" width="3.875" style="1334" customWidth="1"/>
    <col min="11027" max="11027" width="2.375" style="1334" customWidth="1"/>
    <col min="11028" max="11028" width="2.5" style="1334" customWidth="1"/>
    <col min="11029" max="11029" width="5.625" style="1334" customWidth="1"/>
    <col min="11030" max="11030" width="4.25" style="1334" customWidth="1"/>
    <col min="11031" max="11031" width="17.625" style="1334" customWidth="1"/>
    <col min="11032" max="11032" width="12.625" style="1334" customWidth="1"/>
    <col min="11033" max="11033" width="10.625" style="1334" customWidth="1"/>
    <col min="11034" max="11034" width="12.125" style="1334" customWidth="1"/>
    <col min="11035" max="11265" width="9" style="1334"/>
    <col min="11266" max="11266" width="4.625" style="1334" customWidth="1"/>
    <col min="11267" max="11270" width="5.625" style="1334" customWidth="1"/>
    <col min="11271" max="11273" width="2.625" style="1334" customWidth="1"/>
    <col min="11274" max="11274" width="4.625" style="1334" customWidth="1"/>
    <col min="11275" max="11277" width="6.625" style="1334" customWidth="1"/>
    <col min="11278" max="11278" width="13.5" style="1334" customWidth="1"/>
    <col min="11279" max="11280" width="13.75" style="1334" customWidth="1"/>
    <col min="11281" max="11281" width="17.625" style="1334" customWidth="1"/>
    <col min="11282" max="11282" width="3.875" style="1334" customWidth="1"/>
    <col min="11283" max="11283" width="2.375" style="1334" customWidth="1"/>
    <col min="11284" max="11284" width="2.5" style="1334" customWidth="1"/>
    <col min="11285" max="11285" width="5.625" style="1334" customWidth="1"/>
    <col min="11286" max="11286" width="4.25" style="1334" customWidth="1"/>
    <col min="11287" max="11287" width="17.625" style="1334" customWidth="1"/>
    <col min="11288" max="11288" width="12.625" style="1334" customWidth="1"/>
    <col min="11289" max="11289" width="10.625" style="1334" customWidth="1"/>
    <col min="11290" max="11290" width="12.125" style="1334" customWidth="1"/>
    <col min="11291" max="11521" width="9" style="1334"/>
    <col min="11522" max="11522" width="4.625" style="1334" customWidth="1"/>
    <col min="11523" max="11526" width="5.625" style="1334" customWidth="1"/>
    <col min="11527" max="11529" width="2.625" style="1334" customWidth="1"/>
    <col min="11530" max="11530" width="4.625" style="1334" customWidth="1"/>
    <col min="11531" max="11533" width="6.625" style="1334" customWidth="1"/>
    <col min="11534" max="11534" width="13.5" style="1334" customWidth="1"/>
    <col min="11535" max="11536" width="13.75" style="1334" customWidth="1"/>
    <col min="11537" max="11537" width="17.625" style="1334" customWidth="1"/>
    <col min="11538" max="11538" width="3.875" style="1334" customWidth="1"/>
    <col min="11539" max="11539" width="2.375" style="1334" customWidth="1"/>
    <col min="11540" max="11540" width="2.5" style="1334" customWidth="1"/>
    <col min="11541" max="11541" width="5.625" style="1334" customWidth="1"/>
    <col min="11542" max="11542" width="4.25" style="1334" customWidth="1"/>
    <col min="11543" max="11543" width="17.625" style="1334" customWidth="1"/>
    <col min="11544" max="11544" width="12.625" style="1334" customWidth="1"/>
    <col min="11545" max="11545" width="10.625" style="1334" customWidth="1"/>
    <col min="11546" max="11546" width="12.125" style="1334" customWidth="1"/>
    <col min="11547" max="11777" width="9" style="1334"/>
    <col min="11778" max="11778" width="4.625" style="1334" customWidth="1"/>
    <col min="11779" max="11782" width="5.625" style="1334" customWidth="1"/>
    <col min="11783" max="11785" width="2.625" style="1334" customWidth="1"/>
    <col min="11786" max="11786" width="4.625" style="1334" customWidth="1"/>
    <col min="11787" max="11789" width="6.625" style="1334" customWidth="1"/>
    <col min="11790" max="11790" width="13.5" style="1334" customWidth="1"/>
    <col min="11791" max="11792" width="13.75" style="1334" customWidth="1"/>
    <col min="11793" max="11793" width="17.625" style="1334" customWidth="1"/>
    <col min="11794" max="11794" width="3.875" style="1334" customWidth="1"/>
    <col min="11795" max="11795" width="2.375" style="1334" customWidth="1"/>
    <col min="11796" max="11796" width="2.5" style="1334" customWidth="1"/>
    <col min="11797" max="11797" width="5.625" style="1334" customWidth="1"/>
    <col min="11798" max="11798" width="4.25" style="1334" customWidth="1"/>
    <col min="11799" max="11799" width="17.625" style="1334" customWidth="1"/>
    <col min="11800" max="11800" width="12.625" style="1334" customWidth="1"/>
    <col min="11801" max="11801" width="10.625" style="1334" customWidth="1"/>
    <col min="11802" max="11802" width="12.125" style="1334" customWidth="1"/>
    <col min="11803" max="12033" width="9" style="1334"/>
    <col min="12034" max="12034" width="4.625" style="1334" customWidth="1"/>
    <col min="12035" max="12038" width="5.625" style="1334" customWidth="1"/>
    <col min="12039" max="12041" width="2.625" style="1334" customWidth="1"/>
    <col min="12042" max="12042" width="4.625" style="1334" customWidth="1"/>
    <col min="12043" max="12045" width="6.625" style="1334" customWidth="1"/>
    <col min="12046" max="12046" width="13.5" style="1334" customWidth="1"/>
    <col min="12047" max="12048" width="13.75" style="1334" customWidth="1"/>
    <col min="12049" max="12049" width="17.625" style="1334" customWidth="1"/>
    <col min="12050" max="12050" width="3.875" style="1334" customWidth="1"/>
    <col min="12051" max="12051" width="2.375" style="1334" customWidth="1"/>
    <col min="12052" max="12052" width="2.5" style="1334" customWidth="1"/>
    <col min="12053" max="12053" width="5.625" style="1334" customWidth="1"/>
    <col min="12054" max="12054" width="4.25" style="1334" customWidth="1"/>
    <col min="12055" max="12055" width="17.625" style="1334" customWidth="1"/>
    <col min="12056" max="12056" width="12.625" style="1334" customWidth="1"/>
    <col min="12057" max="12057" width="10.625" style="1334" customWidth="1"/>
    <col min="12058" max="12058" width="12.125" style="1334" customWidth="1"/>
    <col min="12059" max="12289" width="9" style="1334"/>
    <col min="12290" max="12290" width="4.625" style="1334" customWidth="1"/>
    <col min="12291" max="12294" width="5.625" style="1334" customWidth="1"/>
    <col min="12295" max="12297" width="2.625" style="1334" customWidth="1"/>
    <col min="12298" max="12298" width="4.625" style="1334" customWidth="1"/>
    <col min="12299" max="12301" width="6.625" style="1334" customWidth="1"/>
    <col min="12302" max="12302" width="13.5" style="1334" customWidth="1"/>
    <col min="12303" max="12304" width="13.75" style="1334" customWidth="1"/>
    <col min="12305" max="12305" width="17.625" style="1334" customWidth="1"/>
    <col min="12306" max="12306" width="3.875" style="1334" customWidth="1"/>
    <col min="12307" max="12307" width="2.375" style="1334" customWidth="1"/>
    <col min="12308" max="12308" width="2.5" style="1334" customWidth="1"/>
    <col min="12309" max="12309" width="5.625" style="1334" customWidth="1"/>
    <col min="12310" max="12310" width="4.25" style="1334" customWidth="1"/>
    <col min="12311" max="12311" width="17.625" style="1334" customWidth="1"/>
    <col min="12312" max="12312" width="12.625" style="1334" customWidth="1"/>
    <col min="12313" max="12313" width="10.625" style="1334" customWidth="1"/>
    <col min="12314" max="12314" width="12.125" style="1334" customWidth="1"/>
    <col min="12315" max="12545" width="9" style="1334"/>
    <col min="12546" max="12546" width="4.625" style="1334" customWidth="1"/>
    <col min="12547" max="12550" width="5.625" style="1334" customWidth="1"/>
    <col min="12551" max="12553" width="2.625" style="1334" customWidth="1"/>
    <col min="12554" max="12554" width="4.625" style="1334" customWidth="1"/>
    <col min="12555" max="12557" width="6.625" style="1334" customWidth="1"/>
    <col min="12558" max="12558" width="13.5" style="1334" customWidth="1"/>
    <col min="12559" max="12560" width="13.75" style="1334" customWidth="1"/>
    <col min="12561" max="12561" width="17.625" style="1334" customWidth="1"/>
    <col min="12562" max="12562" width="3.875" style="1334" customWidth="1"/>
    <col min="12563" max="12563" width="2.375" style="1334" customWidth="1"/>
    <col min="12564" max="12564" width="2.5" style="1334" customWidth="1"/>
    <col min="12565" max="12565" width="5.625" style="1334" customWidth="1"/>
    <col min="12566" max="12566" width="4.25" style="1334" customWidth="1"/>
    <col min="12567" max="12567" width="17.625" style="1334" customWidth="1"/>
    <col min="12568" max="12568" width="12.625" style="1334" customWidth="1"/>
    <col min="12569" max="12569" width="10.625" style="1334" customWidth="1"/>
    <col min="12570" max="12570" width="12.125" style="1334" customWidth="1"/>
    <col min="12571" max="12801" width="9" style="1334"/>
    <col min="12802" max="12802" width="4.625" style="1334" customWidth="1"/>
    <col min="12803" max="12806" width="5.625" style="1334" customWidth="1"/>
    <col min="12807" max="12809" width="2.625" style="1334" customWidth="1"/>
    <col min="12810" max="12810" width="4.625" style="1334" customWidth="1"/>
    <col min="12811" max="12813" width="6.625" style="1334" customWidth="1"/>
    <col min="12814" max="12814" width="13.5" style="1334" customWidth="1"/>
    <col min="12815" max="12816" width="13.75" style="1334" customWidth="1"/>
    <col min="12817" max="12817" width="17.625" style="1334" customWidth="1"/>
    <col min="12818" max="12818" width="3.875" style="1334" customWidth="1"/>
    <col min="12819" max="12819" width="2.375" style="1334" customWidth="1"/>
    <col min="12820" max="12820" width="2.5" style="1334" customWidth="1"/>
    <col min="12821" max="12821" width="5.625" style="1334" customWidth="1"/>
    <col min="12822" max="12822" width="4.25" style="1334" customWidth="1"/>
    <col min="12823" max="12823" width="17.625" style="1334" customWidth="1"/>
    <col min="12824" max="12824" width="12.625" style="1334" customWidth="1"/>
    <col min="12825" max="12825" width="10.625" style="1334" customWidth="1"/>
    <col min="12826" max="12826" width="12.125" style="1334" customWidth="1"/>
    <col min="12827" max="13057" width="9" style="1334"/>
    <col min="13058" max="13058" width="4.625" style="1334" customWidth="1"/>
    <col min="13059" max="13062" width="5.625" style="1334" customWidth="1"/>
    <col min="13063" max="13065" width="2.625" style="1334" customWidth="1"/>
    <col min="13066" max="13066" width="4.625" style="1334" customWidth="1"/>
    <col min="13067" max="13069" width="6.625" style="1334" customWidth="1"/>
    <col min="13070" max="13070" width="13.5" style="1334" customWidth="1"/>
    <col min="13071" max="13072" width="13.75" style="1334" customWidth="1"/>
    <col min="13073" max="13073" width="17.625" style="1334" customWidth="1"/>
    <col min="13074" max="13074" width="3.875" style="1334" customWidth="1"/>
    <col min="13075" max="13075" width="2.375" style="1334" customWidth="1"/>
    <col min="13076" max="13076" width="2.5" style="1334" customWidth="1"/>
    <col min="13077" max="13077" width="5.625" style="1334" customWidth="1"/>
    <col min="13078" max="13078" width="4.25" style="1334" customWidth="1"/>
    <col min="13079" max="13079" width="17.625" style="1334" customWidth="1"/>
    <col min="13080" max="13080" width="12.625" style="1334" customWidth="1"/>
    <col min="13081" max="13081" width="10.625" style="1334" customWidth="1"/>
    <col min="13082" max="13082" width="12.125" style="1334" customWidth="1"/>
    <col min="13083" max="13313" width="9" style="1334"/>
    <col min="13314" max="13314" width="4.625" style="1334" customWidth="1"/>
    <col min="13315" max="13318" width="5.625" style="1334" customWidth="1"/>
    <col min="13319" max="13321" width="2.625" style="1334" customWidth="1"/>
    <col min="13322" max="13322" width="4.625" style="1334" customWidth="1"/>
    <col min="13323" max="13325" width="6.625" style="1334" customWidth="1"/>
    <col min="13326" max="13326" width="13.5" style="1334" customWidth="1"/>
    <col min="13327" max="13328" width="13.75" style="1334" customWidth="1"/>
    <col min="13329" max="13329" width="17.625" style="1334" customWidth="1"/>
    <col min="13330" max="13330" width="3.875" style="1334" customWidth="1"/>
    <col min="13331" max="13331" width="2.375" style="1334" customWidth="1"/>
    <col min="13332" max="13332" width="2.5" style="1334" customWidth="1"/>
    <col min="13333" max="13333" width="5.625" style="1334" customWidth="1"/>
    <col min="13334" max="13334" width="4.25" style="1334" customWidth="1"/>
    <col min="13335" max="13335" width="17.625" style="1334" customWidth="1"/>
    <col min="13336" max="13336" width="12.625" style="1334" customWidth="1"/>
    <col min="13337" max="13337" width="10.625" style="1334" customWidth="1"/>
    <col min="13338" max="13338" width="12.125" style="1334" customWidth="1"/>
    <col min="13339" max="13569" width="9" style="1334"/>
    <col min="13570" max="13570" width="4.625" style="1334" customWidth="1"/>
    <col min="13571" max="13574" width="5.625" style="1334" customWidth="1"/>
    <col min="13575" max="13577" width="2.625" style="1334" customWidth="1"/>
    <col min="13578" max="13578" width="4.625" style="1334" customWidth="1"/>
    <col min="13579" max="13581" width="6.625" style="1334" customWidth="1"/>
    <col min="13582" max="13582" width="13.5" style="1334" customWidth="1"/>
    <col min="13583" max="13584" width="13.75" style="1334" customWidth="1"/>
    <col min="13585" max="13585" width="17.625" style="1334" customWidth="1"/>
    <col min="13586" max="13586" width="3.875" style="1334" customWidth="1"/>
    <col min="13587" max="13587" width="2.375" style="1334" customWidth="1"/>
    <col min="13588" max="13588" width="2.5" style="1334" customWidth="1"/>
    <col min="13589" max="13589" width="5.625" style="1334" customWidth="1"/>
    <col min="13590" max="13590" width="4.25" style="1334" customWidth="1"/>
    <col min="13591" max="13591" width="17.625" style="1334" customWidth="1"/>
    <col min="13592" max="13592" width="12.625" style="1334" customWidth="1"/>
    <col min="13593" max="13593" width="10.625" style="1334" customWidth="1"/>
    <col min="13594" max="13594" width="12.125" style="1334" customWidth="1"/>
    <col min="13595" max="13825" width="9" style="1334"/>
    <col min="13826" max="13826" width="4.625" style="1334" customWidth="1"/>
    <col min="13827" max="13830" width="5.625" style="1334" customWidth="1"/>
    <col min="13831" max="13833" width="2.625" style="1334" customWidth="1"/>
    <col min="13834" max="13834" width="4.625" style="1334" customWidth="1"/>
    <col min="13835" max="13837" width="6.625" style="1334" customWidth="1"/>
    <col min="13838" max="13838" width="13.5" style="1334" customWidth="1"/>
    <col min="13839" max="13840" width="13.75" style="1334" customWidth="1"/>
    <col min="13841" max="13841" width="17.625" style="1334" customWidth="1"/>
    <col min="13842" max="13842" width="3.875" style="1334" customWidth="1"/>
    <col min="13843" max="13843" width="2.375" style="1334" customWidth="1"/>
    <col min="13844" max="13844" width="2.5" style="1334" customWidth="1"/>
    <col min="13845" max="13845" width="5.625" style="1334" customWidth="1"/>
    <col min="13846" max="13846" width="4.25" style="1334" customWidth="1"/>
    <col min="13847" max="13847" width="17.625" style="1334" customWidth="1"/>
    <col min="13848" max="13848" width="12.625" style="1334" customWidth="1"/>
    <col min="13849" max="13849" width="10.625" style="1334" customWidth="1"/>
    <col min="13850" max="13850" width="12.125" style="1334" customWidth="1"/>
    <col min="13851" max="14081" width="9" style="1334"/>
    <col min="14082" max="14082" width="4.625" style="1334" customWidth="1"/>
    <col min="14083" max="14086" width="5.625" style="1334" customWidth="1"/>
    <col min="14087" max="14089" width="2.625" style="1334" customWidth="1"/>
    <col min="14090" max="14090" width="4.625" style="1334" customWidth="1"/>
    <col min="14091" max="14093" width="6.625" style="1334" customWidth="1"/>
    <col min="14094" max="14094" width="13.5" style="1334" customWidth="1"/>
    <col min="14095" max="14096" width="13.75" style="1334" customWidth="1"/>
    <col min="14097" max="14097" width="17.625" style="1334" customWidth="1"/>
    <col min="14098" max="14098" width="3.875" style="1334" customWidth="1"/>
    <col min="14099" max="14099" width="2.375" style="1334" customWidth="1"/>
    <col min="14100" max="14100" width="2.5" style="1334" customWidth="1"/>
    <col min="14101" max="14101" width="5.625" style="1334" customWidth="1"/>
    <col min="14102" max="14102" width="4.25" style="1334" customWidth="1"/>
    <col min="14103" max="14103" width="17.625" style="1334" customWidth="1"/>
    <col min="14104" max="14104" width="12.625" style="1334" customWidth="1"/>
    <col min="14105" max="14105" width="10.625" style="1334" customWidth="1"/>
    <col min="14106" max="14106" width="12.125" style="1334" customWidth="1"/>
    <col min="14107" max="14337" width="9" style="1334"/>
    <col min="14338" max="14338" width="4.625" style="1334" customWidth="1"/>
    <col min="14339" max="14342" width="5.625" style="1334" customWidth="1"/>
    <col min="14343" max="14345" width="2.625" style="1334" customWidth="1"/>
    <col min="14346" max="14346" width="4.625" style="1334" customWidth="1"/>
    <col min="14347" max="14349" width="6.625" style="1334" customWidth="1"/>
    <col min="14350" max="14350" width="13.5" style="1334" customWidth="1"/>
    <col min="14351" max="14352" width="13.75" style="1334" customWidth="1"/>
    <col min="14353" max="14353" width="17.625" style="1334" customWidth="1"/>
    <col min="14354" max="14354" width="3.875" style="1334" customWidth="1"/>
    <col min="14355" max="14355" width="2.375" style="1334" customWidth="1"/>
    <col min="14356" max="14356" width="2.5" style="1334" customWidth="1"/>
    <col min="14357" max="14357" width="5.625" style="1334" customWidth="1"/>
    <col min="14358" max="14358" width="4.25" style="1334" customWidth="1"/>
    <col min="14359" max="14359" width="17.625" style="1334" customWidth="1"/>
    <col min="14360" max="14360" width="12.625" style="1334" customWidth="1"/>
    <col min="14361" max="14361" width="10.625" style="1334" customWidth="1"/>
    <col min="14362" max="14362" width="12.125" style="1334" customWidth="1"/>
    <col min="14363" max="14593" width="9" style="1334"/>
    <col min="14594" max="14594" width="4.625" style="1334" customWidth="1"/>
    <col min="14595" max="14598" width="5.625" style="1334" customWidth="1"/>
    <col min="14599" max="14601" width="2.625" style="1334" customWidth="1"/>
    <col min="14602" max="14602" width="4.625" style="1334" customWidth="1"/>
    <col min="14603" max="14605" width="6.625" style="1334" customWidth="1"/>
    <col min="14606" max="14606" width="13.5" style="1334" customWidth="1"/>
    <col min="14607" max="14608" width="13.75" style="1334" customWidth="1"/>
    <col min="14609" max="14609" width="17.625" style="1334" customWidth="1"/>
    <col min="14610" max="14610" width="3.875" style="1334" customWidth="1"/>
    <col min="14611" max="14611" width="2.375" style="1334" customWidth="1"/>
    <col min="14612" max="14612" width="2.5" style="1334" customWidth="1"/>
    <col min="14613" max="14613" width="5.625" style="1334" customWidth="1"/>
    <col min="14614" max="14614" width="4.25" style="1334" customWidth="1"/>
    <col min="14615" max="14615" width="17.625" style="1334" customWidth="1"/>
    <col min="14616" max="14616" width="12.625" style="1334" customWidth="1"/>
    <col min="14617" max="14617" width="10.625" style="1334" customWidth="1"/>
    <col min="14618" max="14618" width="12.125" style="1334" customWidth="1"/>
    <col min="14619" max="14849" width="9" style="1334"/>
    <col min="14850" max="14850" width="4.625" style="1334" customWidth="1"/>
    <col min="14851" max="14854" width="5.625" style="1334" customWidth="1"/>
    <col min="14855" max="14857" width="2.625" style="1334" customWidth="1"/>
    <col min="14858" max="14858" width="4.625" style="1334" customWidth="1"/>
    <col min="14859" max="14861" width="6.625" style="1334" customWidth="1"/>
    <col min="14862" max="14862" width="13.5" style="1334" customWidth="1"/>
    <col min="14863" max="14864" width="13.75" style="1334" customWidth="1"/>
    <col min="14865" max="14865" width="17.625" style="1334" customWidth="1"/>
    <col min="14866" max="14866" width="3.875" style="1334" customWidth="1"/>
    <col min="14867" max="14867" width="2.375" style="1334" customWidth="1"/>
    <col min="14868" max="14868" width="2.5" style="1334" customWidth="1"/>
    <col min="14869" max="14869" width="5.625" style="1334" customWidth="1"/>
    <col min="14870" max="14870" width="4.25" style="1334" customWidth="1"/>
    <col min="14871" max="14871" width="17.625" style="1334" customWidth="1"/>
    <col min="14872" max="14872" width="12.625" style="1334" customWidth="1"/>
    <col min="14873" max="14873" width="10.625" style="1334" customWidth="1"/>
    <col min="14874" max="14874" width="12.125" style="1334" customWidth="1"/>
    <col min="14875" max="15105" width="9" style="1334"/>
    <col min="15106" max="15106" width="4.625" style="1334" customWidth="1"/>
    <col min="15107" max="15110" width="5.625" style="1334" customWidth="1"/>
    <col min="15111" max="15113" width="2.625" style="1334" customWidth="1"/>
    <col min="15114" max="15114" width="4.625" style="1334" customWidth="1"/>
    <col min="15115" max="15117" width="6.625" style="1334" customWidth="1"/>
    <col min="15118" max="15118" width="13.5" style="1334" customWidth="1"/>
    <col min="15119" max="15120" width="13.75" style="1334" customWidth="1"/>
    <col min="15121" max="15121" width="17.625" style="1334" customWidth="1"/>
    <col min="15122" max="15122" width="3.875" style="1334" customWidth="1"/>
    <col min="15123" max="15123" width="2.375" style="1334" customWidth="1"/>
    <col min="15124" max="15124" width="2.5" style="1334" customWidth="1"/>
    <col min="15125" max="15125" width="5.625" style="1334" customWidth="1"/>
    <col min="15126" max="15126" width="4.25" style="1334" customWidth="1"/>
    <col min="15127" max="15127" width="17.625" style="1334" customWidth="1"/>
    <col min="15128" max="15128" width="12.625" style="1334" customWidth="1"/>
    <col min="15129" max="15129" width="10.625" style="1334" customWidth="1"/>
    <col min="15130" max="15130" width="12.125" style="1334" customWidth="1"/>
    <col min="15131" max="15361" width="9" style="1334"/>
    <col min="15362" max="15362" width="4.625" style="1334" customWidth="1"/>
    <col min="15363" max="15366" width="5.625" style="1334" customWidth="1"/>
    <col min="15367" max="15369" width="2.625" style="1334" customWidth="1"/>
    <col min="15370" max="15370" width="4.625" style="1334" customWidth="1"/>
    <col min="15371" max="15373" width="6.625" style="1334" customWidth="1"/>
    <col min="15374" max="15374" width="13.5" style="1334" customWidth="1"/>
    <col min="15375" max="15376" width="13.75" style="1334" customWidth="1"/>
    <col min="15377" max="15377" width="17.625" style="1334" customWidth="1"/>
    <col min="15378" max="15378" width="3.875" style="1334" customWidth="1"/>
    <col min="15379" max="15379" width="2.375" style="1334" customWidth="1"/>
    <col min="15380" max="15380" width="2.5" style="1334" customWidth="1"/>
    <col min="15381" max="15381" width="5.625" style="1334" customWidth="1"/>
    <col min="15382" max="15382" width="4.25" style="1334" customWidth="1"/>
    <col min="15383" max="15383" width="17.625" style="1334" customWidth="1"/>
    <col min="15384" max="15384" width="12.625" style="1334" customWidth="1"/>
    <col min="15385" max="15385" width="10.625" style="1334" customWidth="1"/>
    <col min="15386" max="15386" width="12.125" style="1334" customWidth="1"/>
    <col min="15387" max="15617" width="9" style="1334"/>
    <col min="15618" max="15618" width="4.625" style="1334" customWidth="1"/>
    <col min="15619" max="15622" width="5.625" style="1334" customWidth="1"/>
    <col min="15623" max="15625" width="2.625" style="1334" customWidth="1"/>
    <col min="15626" max="15626" width="4.625" style="1334" customWidth="1"/>
    <col min="15627" max="15629" width="6.625" style="1334" customWidth="1"/>
    <col min="15630" max="15630" width="13.5" style="1334" customWidth="1"/>
    <col min="15631" max="15632" width="13.75" style="1334" customWidth="1"/>
    <col min="15633" max="15633" width="17.625" style="1334" customWidth="1"/>
    <col min="15634" max="15634" width="3.875" style="1334" customWidth="1"/>
    <col min="15635" max="15635" width="2.375" style="1334" customWidth="1"/>
    <col min="15636" max="15636" width="2.5" style="1334" customWidth="1"/>
    <col min="15637" max="15637" width="5.625" style="1334" customWidth="1"/>
    <col min="15638" max="15638" width="4.25" style="1334" customWidth="1"/>
    <col min="15639" max="15639" width="17.625" style="1334" customWidth="1"/>
    <col min="15640" max="15640" width="12.625" style="1334" customWidth="1"/>
    <col min="15641" max="15641" width="10.625" style="1334" customWidth="1"/>
    <col min="15642" max="15642" width="12.125" style="1334" customWidth="1"/>
    <col min="15643" max="15873" width="9" style="1334"/>
    <col min="15874" max="15874" width="4.625" style="1334" customWidth="1"/>
    <col min="15875" max="15878" width="5.625" style="1334" customWidth="1"/>
    <col min="15879" max="15881" width="2.625" style="1334" customWidth="1"/>
    <col min="15882" max="15882" width="4.625" style="1334" customWidth="1"/>
    <col min="15883" max="15885" width="6.625" style="1334" customWidth="1"/>
    <col min="15886" max="15886" width="13.5" style="1334" customWidth="1"/>
    <col min="15887" max="15888" width="13.75" style="1334" customWidth="1"/>
    <col min="15889" max="15889" width="17.625" style="1334" customWidth="1"/>
    <col min="15890" max="15890" width="3.875" style="1334" customWidth="1"/>
    <col min="15891" max="15891" width="2.375" style="1334" customWidth="1"/>
    <col min="15892" max="15892" width="2.5" style="1334" customWidth="1"/>
    <col min="15893" max="15893" width="5.625" style="1334" customWidth="1"/>
    <col min="15894" max="15894" width="4.25" style="1334" customWidth="1"/>
    <col min="15895" max="15895" width="17.625" style="1334" customWidth="1"/>
    <col min="15896" max="15896" width="12.625" style="1334" customWidth="1"/>
    <col min="15897" max="15897" width="10.625" style="1334" customWidth="1"/>
    <col min="15898" max="15898" width="12.125" style="1334" customWidth="1"/>
    <col min="15899" max="16129" width="9" style="1334"/>
    <col min="16130" max="16130" width="4.625" style="1334" customWidth="1"/>
    <col min="16131" max="16134" width="5.625" style="1334" customWidth="1"/>
    <col min="16135" max="16137" width="2.625" style="1334" customWidth="1"/>
    <col min="16138" max="16138" width="4.625" style="1334" customWidth="1"/>
    <col min="16139" max="16141" width="6.625" style="1334" customWidth="1"/>
    <col min="16142" max="16142" width="13.5" style="1334" customWidth="1"/>
    <col min="16143" max="16144" width="13.75" style="1334" customWidth="1"/>
    <col min="16145" max="16145" width="17.625" style="1334" customWidth="1"/>
    <col min="16146" max="16146" width="3.875" style="1334" customWidth="1"/>
    <col min="16147" max="16147" width="2.375" style="1334" customWidth="1"/>
    <col min="16148" max="16148" width="2.5" style="1334" customWidth="1"/>
    <col min="16149" max="16149" width="5.625" style="1334" customWidth="1"/>
    <col min="16150" max="16150" width="4.25" style="1334" customWidth="1"/>
    <col min="16151" max="16151" width="17.625" style="1334" customWidth="1"/>
    <col min="16152" max="16152" width="12.625" style="1334" customWidth="1"/>
    <col min="16153" max="16153" width="10.625" style="1334" customWidth="1"/>
    <col min="16154" max="16154" width="12.125" style="1334" customWidth="1"/>
    <col min="16155" max="16384" width="9" style="1334"/>
  </cols>
  <sheetData>
    <row r="1" spans="1:26" ht="24" customHeight="1">
      <c r="A1" s="2465" t="s">
        <v>1134</v>
      </c>
      <c r="B1" s="1338"/>
      <c r="C1" s="1338"/>
      <c r="D1" s="1338"/>
      <c r="E1" s="1338"/>
      <c r="F1" s="1338"/>
      <c r="G1" s="1338"/>
      <c r="H1" s="1338"/>
      <c r="I1" s="1338"/>
      <c r="J1" s="1338"/>
      <c r="K1" s="1338"/>
      <c r="L1" s="1338"/>
      <c r="M1" s="1338"/>
      <c r="N1" s="2588" t="s">
        <v>1581</v>
      </c>
      <c r="O1" s="2588"/>
      <c r="P1" s="2588"/>
      <c r="Q1" s="2588"/>
      <c r="R1" s="2588"/>
      <c r="S1" s="2588"/>
      <c r="T1" s="2588"/>
      <c r="U1" s="1338"/>
      <c r="V1" s="1338"/>
      <c r="W1" s="1333"/>
      <c r="X1" s="1333"/>
      <c r="Y1" s="1333"/>
      <c r="Z1" s="1339"/>
    </row>
    <row r="2" spans="1:26" ht="15" customHeight="1">
      <c r="A2" s="2465"/>
      <c r="B2" s="1333"/>
      <c r="C2" s="1333"/>
      <c r="D2" s="1333"/>
      <c r="E2" s="1333"/>
      <c r="F2" s="1333"/>
      <c r="G2" s="1333"/>
      <c r="H2" s="1333"/>
      <c r="I2" s="1333"/>
      <c r="J2" s="1333"/>
      <c r="K2" s="1333"/>
      <c r="L2" s="1333"/>
      <c r="M2" s="1081"/>
      <c r="N2" s="2589" t="s">
        <v>1582</v>
      </c>
      <c r="O2" s="2589"/>
      <c r="P2" s="2589"/>
      <c r="Q2" s="2589"/>
      <c r="R2" s="2589"/>
      <c r="S2" s="2589"/>
      <c r="T2" s="2589"/>
      <c r="U2" s="1340"/>
      <c r="V2" s="1341"/>
      <c r="W2" s="2590" t="s">
        <v>1583</v>
      </c>
      <c r="X2" s="2592"/>
      <c r="Y2" s="2593"/>
      <c r="Z2" s="1339"/>
    </row>
    <row r="3" spans="1:26" ht="31.5" customHeight="1">
      <c r="A3" s="2465"/>
      <c r="B3" s="2589" t="s">
        <v>1584</v>
      </c>
      <c r="C3" s="2589"/>
      <c r="D3" s="2589"/>
      <c r="E3" s="2596"/>
      <c r="F3" s="2596"/>
      <c r="G3" s="2596"/>
      <c r="H3" s="2596"/>
      <c r="I3" s="2596"/>
      <c r="J3" s="2596"/>
      <c r="K3" s="1342"/>
      <c r="L3" s="2597" t="s">
        <v>1545</v>
      </c>
      <c r="M3" s="2597"/>
      <c r="N3" s="2597"/>
      <c r="O3" s="1333"/>
      <c r="P3" s="1333"/>
      <c r="Q3" s="1333"/>
      <c r="R3" s="1081"/>
      <c r="S3" s="1081"/>
      <c r="T3" s="1340"/>
      <c r="U3" s="1340"/>
      <c r="V3" s="1341"/>
      <c r="W3" s="2591"/>
      <c r="X3" s="2594"/>
      <c r="Y3" s="2595"/>
      <c r="Z3" s="1339"/>
    </row>
    <row r="4" spans="1:26" ht="24" customHeight="1">
      <c r="B4" s="2598" t="s">
        <v>1546</v>
      </c>
      <c r="C4" s="2598"/>
      <c r="D4" s="2598"/>
      <c r="E4" s="2599"/>
      <c r="F4" s="2599"/>
      <c r="G4" s="2599"/>
      <c r="H4" s="2599"/>
      <c r="I4" s="2599"/>
      <c r="J4" s="2599"/>
      <c r="K4" s="1343"/>
      <c r="L4" s="2597"/>
      <c r="M4" s="2597"/>
      <c r="N4" s="2597"/>
      <c r="O4" s="1333"/>
      <c r="P4" s="1333"/>
      <c r="Q4" s="1333"/>
      <c r="R4" s="1333"/>
      <c r="S4" s="1333"/>
      <c r="T4" s="1333"/>
      <c r="U4" s="1344"/>
      <c r="V4" s="1344"/>
      <c r="W4" s="2600" t="s">
        <v>1547</v>
      </c>
      <c r="X4" s="2601"/>
      <c r="Y4" s="2601"/>
      <c r="Z4" s="1339"/>
    </row>
    <row r="5" spans="1:26" ht="7.5" customHeight="1">
      <c r="B5" s="1345"/>
      <c r="C5" s="1345"/>
      <c r="D5" s="1345"/>
      <c r="E5" s="1345"/>
      <c r="F5" s="1345"/>
      <c r="G5" s="1345"/>
      <c r="H5" s="1345"/>
      <c r="I5" s="1346"/>
      <c r="J5" s="1346"/>
      <c r="K5" s="1347"/>
      <c r="L5" s="2597"/>
      <c r="M5" s="2597"/>
      <c r="N5" s="2597"/>
      <c r="O5" s="1333"/>
      <c r="P5" s="1333"/>
      <c r="Q5" s="1333"/>
      <c r="R5" s="1333"/>
      <c r="S5" s="1333"/>
      <c r="T5" s="1333"/>
      <c r="U5" s="1344"/>
      <c r="V5" s="1344"/>
      <c r="W5" s="1348"/>
      <c r="X5" s="1343"/>
      <c r="Y5" s="1343"/>
      <c r="Z5" s="1339"/>
    </row>
    <row r="6" spans="1:26" ht="27" customHeight="1">
      <c r="B6" s="1349"/>
      <c r="C6" s="1349"/>
      <c r="D6" s="1349"/>
      <c r="E6" s="1349"/>
      <c r="F6" s="1349"/>
      <c r="G6" s="1349"/>
      <c r="H6" s="1349"/>
      <c r="I6" s="1349"/>
      <c r="J6" s="1349"/>
      <c r="K6" s="1349"/>
      <c r="L6" s="2597"/>
      <c r="M6" s="2597"/>
      <c r="N6" s="2597"/>
      <c r="O6" s="1081"/>
      <c r="P6" s="1332" t="s">
        <v>1548</v>
      </c>
      <c r="Q6" s="2602"/>
      <c r="R6" s="2602"/>
      <c r="S6" s="2602"/>
      <c r="T6" s="2602"/>
      <c r="U6" s="1333"/>
      <c r="V6" s="1333"/>
      <c r="W6" s="1332" t="s">
        <v>1585</v>
      </c>
      <c r="X6" s="2602"/>
      <c r="Y6" s="2602"/>
      <c r="Z6" s="1339"/>
    </row>
    <row r="7" spans="1:26" s="1336" customFormat="1" ht="18" customHeight="1">
      <c r="A7" s="1335"/>
      <c r="B7" s="1350"/>
      <c r="C7" s="1350"/>
      <c r="D7" s="1350"/>
      <c r="E7" s="1350"/>
      <c r="F7" s="1350"/>
      <c r="G7" s="1350"/>
      <c r="H7" s="1350"/>
      <c r="I7" s="1350"/>
      <c r="J7" s="1350"/>
      <c r="K7" s="1351"/>
      <c r="L7" s="1351"/>
      <c r="M7" s="1351"/>
      <c r="N7" s="1352"/>
      <c r="O7" s="1353"/>
      <c r="P7" s="1352"/>
      <c r="Q7" s="1352"/>
      <c r="R7" s="1352"/>
      <c r="S7" s="1352"/>
      <c r="T7" s="1352"/>
      <c r="U7" s="1352"/>
      <c r="V7" s="1352"/>
      <c r="W7" s="1353"/>
      <c r="X7" s="1352"/>
      <c r="Y7" s="1352"/>
      <c r="Z7" s="1354"/>
    </row>
    <row r="8" spans="1:26" s="1336" customFormat="1" ht="9" customHeight="1">
      <c r="A8" s="1335"/>
      <c r="B8" s="1350"/>
      <c r="C8" s="1350"/>
      <c r="D8" s="1350"/>
      <c r="E8" s="1350"/>
      <c r="F8" s="1350"/>
      <c r="G8" s="1350"/>
      <c r="H8" s="1350"/>
      <c r="I8" s="1350"/>
      <c r="J8" s="1350"/>
      <c r="K8" s="1351"/>
      <c r="L8" s="1351"/>
      <c r="M8" s="1351"/>
      <c r="N8" s="1355"/>
      <c r="O8" s="1355"/>
      <c r="P8" s="1355"/>
      <c r="Q8" s="1355"/>
      <c r="R8" s="1350"/>
      <c r="S8" s="1350"/>
      <c r="T8" s="1350"/>
      <c r="U8" s="1350"/>
      <c r="V8" s="1350"/>
      <c r="W8" s="1356"/>
      <c r="X8" s="1355"/>
      <c r="Y8" s="1355"/>
      <c r="Z8" s="1354"/>
    </row>
    <row r="9" spans="1:26" ht="9.9499999999999993" customHeight="1">
      <c r="B9" s="2535" t="s">
        <v>1549</v>
      </c>
      <c r="C9" s="2538" t="s">
        <v>1586</v>
      </c>
      <c r="D9" s="2539"/>
      <c r="E9" s="2539"/>
      <c r="F9" s="2540"/>
      <c r="G9" s="2544" t="s">
        <v>1550</v>
      </c>
      <c r="H9" s="2545"/>
      <c r="I9" s="2546"/>
      <c r="J9" s="2484" t="s">
        <v>1587</v>
      </c>
      <c r="K9" s="2538" t="s">
        <v>1588</v>
      </c>
      <c r="L9" s="2539"/>
      <c r="M9" s="2540"/>
      <c r="N9" s="2556" t="s">
        <v>900</v>
      </c>
      <c r="O9" s="2557"/>
      <c r="P9" s="2560" t="s">
        <v>1551</v>
      </c>
      <c r="Q9" s="2562" t="s">
        <v>1552</v>
      </c>
      <c r="R9" s="2539"/>
      <c r="S9" s="2539"/>
      <c r="T9" s="2539"/>
      <c r="U9" s="2539"/>
      <c r="V9" s="2539"/>
      <c r="W9" s="2540"/>
      <c r="X9" s="2564" t="s">
        <v>1553</v>
      </c>
      <c r="Y9" s="2565"/>
      <c r="Z9" s="1339"/>
    </row>
    <row r="10" spans="1:26" ht="9.9499999999999993" customHeight="1">
      <c r="B10" s="2536"/>
      <c r="C10" s="2541"/>
      <c r="D10" s="2542"/>
      <c r="E10" s="2542"/>
      <c r="F10" s="2543"/>
      <c r="G10" s="2547"/>
      <c r="H10" s="2548"/>
      <c r="I10" s="2549"/>
      <c r="J10" s="2485"/>
      <c r="K10" s="2541"/>
      <c r="L10" s="2542"/>
      <c r="M10" s="2543"/>
      <c r="N10" s="2558"/>
      <c r="O10" s="2559"/>
      <c r="P10" s="2561"/>
      <c r="Q10" s="2563"/>
      <c r="R10" s="2542"/>
      <c r="S10" s="2542"/>
      <c r="T10" s="2542"/>
      <c r="U10" s="2542"/>
      <c r="V10" s="2542"/>
      <c r="W10" s="2543"/>
      <c r="X10" s="2566"/>
      <c r="Y10" s="2567"/>
      <c r="Z10" s="1339"/>
    </row>
    <row r="11" spans="1:26" ht="9.9499999999999993" customHeight="1">
      <c r="B11" s="2536"/>
      <c r="C11" s="2568" t="s">
        <v>1554</v>
      </c>
      <c r="D11" s="2569"/>
      <c r="E11" s="2569"/>
      <c r="F11" s="2570"/>
      <c r="G11" s="2547"/>
      <c r="H11" s="2548"/>
      <c r="I11" s="2549"/>
      <c r="J11" s="2485"/>
      <c r="K11" s="2553"/>
      <c r="L11" s="2554"/>
      <c r="M11" s="2555"/>
      <c r="N11" s="2571" t="s">
        <v>1555</v>
      </c>
      <c r="O11" s="2572"/>
      <c r="P11" s="2561"/>
      <c r="Q11" s="2558"/>
      <c r="R11" s="2554"/>
      <c r="S11" s="2554"/>
      <c r="T11" s="2554"/>
      <c r="U11" s="2554"/>
      <c r="V11" s="2554"/>
      <c r="W11" s="2555"/>
      <c r="X11" s="2566"/>
      <c r="Y11" s="2567"/>
      <c r="Z11" s="1339"/>
    </row>
    <row r="12" spans="1:26" ht="9.9499999999999993" customHeight="1">
      <c r="B12" s="2536"/>
      <c r="C12" s="2553"/>
      <c r="D12" s="2554"/>
      <c r="E12" s="2554"/>
      <c r="F12" s="2555"/>
      <c r="G12" s="2547"/>
      <c r="H12" s="2548"/>
      <c r="I12" s="2549"/>
      <c r="J12" s="2485"/>
      <c r="K12" s="2568" t="s">
        <v>1556</v>
      </c>
      <c r="L12" s="2569"/>
      <c r="M12" s="2570"/>
      <c r="N12" s="2558"/>
      <c r="O12" s="2559"/>
      <c r="P12" s="2576" t="s">
        <v>1557</v>
      </c>
      <c r="Q12" s="2576" t="s">
        <v>1558</v>
      </c>
      <c r="R12" s="2568" t="s">
        <v>1559</v>
      </c>
      <c r="S12" s="2569"/>
      <c r="T12" s="2569"/>
      <c r="U12" s="2569"/>
      <c r="V12" s="2570"/>
      <c r="W12" s="2577" t="s">
        <v>1589</v>
      </c>
      <c r="X12" s="2578" t="s">
        <v>1590</v>
      </c>
      <c r="Y12" s="2579"/>
      <c r="Z12" s="1339"/>
    </row>
    <row r="13" spans="1:26" ht="9.9499999999999993" customHeight="1">
      <c r="B13" s="2536"/>
      <c r="C13" s="2541" t="s">
        <v>1560</v>
      </c>
      <c r="D13" s="2542"/>
      <c r="E13" s="2542"/>
      <c r="F13" s="2543"/>
      <c r="G13" s="2547"/>
      <c r="H13" s="2548"/>
      <c r="I13" s="2549"/>
      <c r="J13" s="2485"/>
      <c r="K13" s="2541"/>
      <c r="L13" s="2542"/>
      <c r="M13" s="2543"/>
      <c r="N13" s="2584" t="s">
        <v>902</v>
      </c>
      <c r="O13" s="2576"/>
      <c r="P13" s="2543"/>
      <c r="Q13" s="2587"/>
      <c r="R13" s="2541"/>
      <c r="S13" s="2542"/>
      <c r="T13" s="2542"/>
      <c r="U13" s="2542"/>
      <c r="V13" s="2543"/>
      <c r="W13" s="2485"/>
      <c r="X13" s="2580"/>
      <c r="Y13" s="2581"/>
      <c r="Z13" s="1339"/>
    </row>
    <row r="14" spans="1:26" ht="15.75" customHeight="1">
      <c r="B14" s="2537"/>
      <c r="C14" s="2573"/>
      <c r="D14" s="2574"/>
      <c r="E14" s="2574"/>
      <c r="F14" s="2575"/>
      <c r="G14" s="2550"/>
      <c r="H14" s="2551"/>
      <c r="I14" s="2552"/>
      <c r="J14" s="2486"/>
      <c r="K14" s="2573"/>
      <c r="L14" s="2574"/>
      <c r="M14" s="2575"/>
      <c r="N14" s="2585"/>
      <c r="O14" s="2586"/>
      <c r="P14" s="2575"/>
      <c r="Q14" s="2586"/>
      <c r="R14" s="2573"/>
      <c r="S14" s="2574"/>
      <c r="T14" s="2574"/>
      <c r="U14" s="2574"/>
      <c r="V14" s="2575"/>
      <c r="W14" s="2486"/>
      <c r="X14" s="2582"/>
      <c r="Y14" s="2583"/>
      <c r="Z14" s="1339"/>
    </row>
    <row r="15" spans="1:26" ht="9.9499999999999993" customHeight="1">
      <c r="B15" s="2466"/>
      <c r="C15" s="2469"/>
      <c r="D15" s="2470"/>
      <c r="E15" s="2470"/>
      <c r="F15" s="2471"/>
      <c r="G15" s="2475"/>
      <c r="H15" s="2476"/>
      <c r="I15" s="2477"/>
      <c r="J15" s="2484"/>
      <c r="K15" s="2475" t="s">
        <v>1561</v>
      </c>
      <c r="L15" s="2476"/>
      <c r="M15" s="2477"/>
      <c r="N15" s="2520"/>
      <c r="O15" s="2533"/>
      <c r="P15" s="2522"/>
      <c r="Q15" s="2490"/>
      <c r="R15" s="2496"/>
      <c r="S15" s="2497"/>
      <c r="T15" s="2497"/>
      <c r="U15" s="2497"/>
      <c r="V15" s="2498"/>
      <c r="W15" s="2603"/>
      <c r="X15" s="2606" t="s">
        <v>1561</v>
      </c>
      <c r="Y15" s="2607"/>
      <c r="Z15" s="1339"/>
    </row>
    <row r="16" spans="1:26" ht="9.9499999999999993" customHeight="1">
      <c r="B16" s="2467"/>
      <c r="C16" s="2472"/>
      <c r="D16" s="2473"/>
      <c r="E16" s="2473"/>
      <c r="F16" s="2474"/>
      <c r="G16" s="2478"/>
      <c r="H16" s="2479"/>
      <c r="I16" s="2480"/>
      <c r="J16" s="2485"/>
      <c r="K16" s="2478"/>
      <c r="L16" s="2479"/>
      <c r="M16" s="2480"/>
      <c r="N16" s="2521"/>
      <c r="O16" s="2534"/>
      <c r="P16" s="2523"/>
      <c r="Q16" s="2494"/>
      <c r="R16" s="2499"/>
      <c r="S16" s="2500"/>
      <c r="T16" s="2500"/>
      <c r="U16" s="2500"/>
      <c r="V16" s="2501"/>
      <c r="W16" s="2604"/>
      <c r="X16" s="2608"/>
      <c r="Y16" s="2609"/>
      <c r="Z16" s="1339"/>
    </row>
    <row r="17" spans="2:26" ht="9.9499999999999993" customHeight="1">
      <c r="B17" s="2467"/>
      <c r="C17" s="2524"/>
      <c r="D17" s="2525"/>
      <c r="E17" s="2525"/>
      <c r="F17" s="2526"/>
      <c r="G17" s="2478"/>
      <c r="H17" s="2479"/>
      <c r="I17" s="2480"/>
      <c r="J17" s="2485"/>
      <c r="K17" s="2487"/>
      <c r="L17" s="2488"/>
      <c r="M17" s="2489"/>
      <c r="N17" s="2530"/>
      <c r="O17" s="2616"/>
      <c r="P17" s="2523"/>
      <c r="Q17" s="2494"/>
      <c r="R17" s="2499"/>
      <c r="S17" s="2500"/>
      <c r="T17" s="2500"/>
      <c r="U17" s="2500"/>
      <c r="V17" s="2501"/>
      <c r="W17" s="2604"/>
      <c r="X17" s="2608"/>
      <c r="Y17" s="2609"/>
      <c r="Z17" s="1339"/>
    </row>
    <row r="18" spans="2:26" ht="9.9499999999999993" customHeight="1">
      <c r="B18" s="2467"/>
      <c r="C18" s="2527"/>
      <c r="D18" s="2528"/>
      <c r="E18" s="2528"/>
      <c r="F18" s="2529"/>
      <c r="G18" s="2478"/>
      <c r="H18" s="2479"/>
      <c r="I18" s="2480"/>
      <c r="J18" s="2485"/>
      <c r="K18" s="2509" t="s">
        <v>1562</v>
      </c>
      <c r="L18" s="2510"/>
      <c r="M18" s="2511"/>
      <c r="N18" s="2521"/>
      <c r="O18" s="2615"/>
      <c r="P18" s="2512"/>
      <c r="Q18" s="2494"/>
      <c r="R18" s="2499"/>
      <c r="S18" s="2500"/>
      <c r="T18" s="2500"/>
      <c r="U18" s="2500"/>
      <c r="V18" s="2501"/>
      <c r="W18" s="2604"/>
      <c r="X18" s="2610" t="s">
        <v>1561</v>
      </c>
      <c r="Y18" s="2611"/>
      <c r="Z18" s="1339"/>
    </row>
    <row r="19" spans="2:26" ht="9.9499999999999993" customHeight="1">
      <c r="B19" s="2467"/>
      <c r="C19" s="2524"/>
      <c r="D19" s="2525"/>
      <c r="E19" s="2525"/>
      <c r="F19" s="2526"/>
      <c r="G19" s="2478"/>
      <c r="H19" s="2479"/>
      <c r="I19" s="2480"/>
      <c r="J19" s="2485"/>
      <c r="K19" s="2478"/>
      <c r="L19" s="2479"/>
      <c r="M19" s="2480"/>
      <c r="N19" s="2508"/>
      <c r="O19" s="2617"/>
      <c r="P19" s="2493"/>
      <c r="Q19" s="2494"/>
      <c r="R19" s="2499"/>
      <c r="S19" s="2500"/>
      <c r="T19" s="2500"/>
      <c r="U19" s="2500"/>
      <c r="V19" s="2501"/>
      <c r="W19" s="2604"/>
      <c r="X19" s="2608"/>
      <c r="Y19" s="2609"/>
      <c r="Z19" s="1339"/>
    </row>
    <row r="20" spans="2:26" ht="9.9499999999999993" customHeight="1">
      <c r="B20" s="2468"/>
      <c r="C20" s="2531"/>
      <c r="D20" s="2266"/>
      <c r="E20" s="2266"/>
      <c r="F20" s="2532"/>
      <c r="G20" s="2481"/>
      <c r="H20" s="2482"/>
      <c r="I20" s="2483"/>
      <c r="J20" s="2486"/>
      <c r="K20" s="2481"/>
      <c r="L20" s="2482"/>
      <c r="M20" s="2483"/>
      <c r="N20" s="2495"/>
      <c r="O20" s="2618"/>
      <c r="P20" s="2518"/>
      <c r="Q20" s="2495"/>
      <c r="R20" s="2502"/>
      <c r="S20" s="2503"/>
      <c r="T20" s="2503"/>
      <c r="U20" s="2503"/>
      <c r="V20" s="2504"/>
      <c r="W20" s="2605"/>
      <c r="X20" s="2612"/>
      <c r="Y20" s="2613"/>
      <c r="Z20" s="1339"/>
    </row>
    <row r="21" spans="2:26" ht="9.9499999999999993" customHeight="1">
      <c r="B21" s="2466"/>
      <c r="C21" s="2469"/>
      <c r="D21" s="2470"/>
      <c r="E21" s="2470"/>
      <c r="F21" s="2471"/>
      <c r="G21" s="2475"/>
      <c r="H21" s="2476"/>
      <c r="I21" s="2477"/>
      <c r="J21" s="2484"/>
      <c r="K21" s="2475" t="s">
        <v>1561</v>
      </c>
      <c r="L21" s="2476"/>
      <c r="M21" s="2477"/>
      <c r="N21" s="2490"/>
      <c r="O21" s="2614"/>
      <c r="P21" s="2492"/>
      <c r="Q21" s="2490"/>
      <c r="R21" s="2496"/>
      <c r="S21" s="2497"/>
      <c r="T21" s="2497"/>
      <c r="U21" s="2497"/>
      <c r="V21" s="2498"/>
      <c r="W21" s="2603"/>
      <c r="X21" s="2606" t="s">
        <v>1561</v>
      </c>
      <c r="Y21" s="2607"/>
      <c r="Z21" s="1339"/>
    </row>
    <row r="22" spans="2:26" ht="9.9499999999999993" customHeight="1">
      <c r="B22" s="2467"/>
      <c r="C22" s="2472"/>
      <c r="D22" s="2473"/>
      <c r="E22" s="2473"/>
      <c r="F22" s="2474"/>
      <c r="G22" s="2478"/>
      <c r="H22" s="2479"/>
      <c r="I22" s="2480"/>
      <c r="J22" s="2485"/>
      <c r="K22" s="2478"/>
      <c r="L22" s="2479"/>
      <c r="M22" s="2480"/>
      <c r="N22" s="2491"/>
      <c r="O22" s="2615"/>
      <c r="P22" s="2493"/>
      <c r="Q22" s="2494"/>
      <c r="R22" s="2499"/>
      <c r="S22" s="2500"/>
      <c r="T22" s="2500"/>
      <c r="U22" s="2500"/>
      <c r="V22" s="2501"/>
      <c r="W22" s="2604"/>
      <c r="X22" s="2608"/>
      <c r="Y22" s="2609"/>
      <c r="Z22" s="1339"/>
    </row>
    <row r="23" spans="2:26" ht="9.9499999999999993" customHeight="1">
      <c r="B23" s="2467"/>
      <c r="C23" s="2505"/>
      <c r="D23" s="2506"/>
      <c r="E23" s="2506"/>
      <c r="F23" s="2507"/>
      <c r="G23" s="2478"/>
      <c r="H23" s="2479"/>
      <c r="I23" s="2480"/>
      <c r="J23" s="2485"/>
      <c r="K23" s="2487"/>
      <c r="L23" s="2488"/>
      <c r="M23" s="2489"/>
      <c r="N23" s="2508"/>
      <c r="O23" s="2616"/>
      <c r="P23" s="2493"/>
      <c r="Q23" s="2494"/>
      <c r="R23" s="2499"/>
      <c r="S23" s="2500"/>
      <c r="T23" s="2500"/>
      <c r="U23" s="2500"/>
      <c r="V23" s="2501"/>
      <c r="W23" s="2604"/>
      <c r="X23" s="2608"/>
      <c r="Y23" s="2609"/>
      <c r="Z23" s="1339"/>
    </row>
    <row r="24" spans="2:26" ht="9.9499999999999993" customHeight="1">
      <c r="B24" s="2467"/>
      <c r="C24" s="2472"/>
      <c r="D24" s="2473"/>
      <c r="E24" s="2473"/>
      <c r="F24" s="2474"/>
      <c r="G24" s="2478"/>
      <c r="H24" s="2479"/>
      <c r="I24" s="2480"/>
      <c r="J24" s="2485"/>
      <c r="K24" s="2509" t="s">
        <v>1562</v>
      </c>
      <c r="L24" s="2510"/>
      <c r="M24" s="2511"/>
      <c r="N24" s="2491"/>
      <c r="O24" s="2615"/>
      <c r="P24" s="2512"/>
      <c r="Q24" s="2494"/>
      <c r="R24" s="2499"/>
      <c r="S24" s="2500"/>
      <c r="T24" s="2500"/>
      <c r="U24" s="2500"/>
      <c r="V24" s="2501"/>
      <c r="W24" s="2604"/>
      <c r="X24" s="2610" t="s">
        <v>1561</v>
      </c>
      <c r="Y24" s="2611"/>
      <c r="Z24" s="1339"/>
    </row>
    <row r="25" spans="2:26" ht="9.9499999999999993" customHeight="1">
      <c r="B25" s="2467"/>
      <c r="C25" s="2505"/>
      <c r="D25" s="2506"/>
      <c r="E25" s="2506"/>
      <c r="F25" s="2507"/>
      <c r="G25" s="2478"/>
      <c r="H25" s="2479"/>
      <c r="I25" s="2480"/>
      <c r="J25" s="2485"/>
      <c r="K25" s="2478"/>
      <c r="L25" s="2479"/>
      <c r="M25" s="2480"/>
      <c r="N25" s="2508"/>
      <c r="O25" s="2619"/>
      <c r="P25" s="2493"/>
      <c r="Q25" s="2494"/>
      <c r="R25" s="2499"/>
      <c r="S25" s="2500"/>
      <c r="T25" s="2500"/>
      <c r="U25" s="2500"/>
      <c r="V25" s="2501"/>
      <c r="W25" s="2604"/>
      <c r="X25" s="2608"/>
      <c r="Y25" s="2609"/>
      <c r="Z25" s="1339"/>
    </row>
    <row r="26" spans="2:26" ht="9.9499999999999993" customHeight="1">
      <c r="B26" s="2468"/>
      <c r="C26" s="2514"/>
      <c r="D26" s="2515"/>
      <c r="E26" s="2515"/>
      <c r="F26" s="2516"/>
      <c r="G26" s="2481"/>
      <c r="H26" s="2482"/>
      <c r="I26" s="2483"/>
      <c r="J26" s="2486"/>
      <c r="K26" s="2481"/>
      <c r="L26" s="2482"/>
      <c r="M26" s="2483"/>
      <c r="N26" s="2495"/>
      <c r="O26" s="2620"/>
      <c r="P26" s="2518"/>
      <c r="Q26" s="2495"/>
      <c r="R26" s="2502"/>
      <c r="S26" s="2503"/>
      <c r="T26" s="2503"/>
      <c r="U26" s="2503"/>
      <c r="V26" s="2504"/>
      <c r="W26" s="2605"/>
      <c r="X26" s="2612"/>
      <c r="Y26" s="2613"/>
      <c r="Z26" s="1339"/>
    </row>
    <row r="27" spans="2:26" ht="9.9499999999999993" customHeight="1">
      <c r="B27" s="2466"/>
      <c r="C27" s="2469"/>
      <c r="D27" s="2470"/>
      <c r="E27" s="2470"/>
      <c r="F27" s="2471"/>
      <c r="G27" s="2475"/>
      <c r="H27" s="2476"/>
      <c r="I27" s="2477"/>
      <c r="J27" s="2484"/>
      <c r="K27" s="2475" t="s">
        <v>1561</v>
      </c>
      <c r="L27" s="2476"/>
      <c r="M27" s="2477"/>
      <c r="N27" s="2490"/>
      <c r="O27" s="2614"/>
      <c r="P27" s="2492"/>
      <c r="Q27" s="2490"/>
      <c r="R27" s="2496"/>
      <c r="S27" s="2497"/>
      <c r="T27" s="2497"/>
      <c r="U27" s="2497"/>
      <c r="V27" s="2498"/>
      <c r="W27" s="2603"/>
      <c r="X27" s="2606" t="s">
        <v>1561</v>
      </c>
      <c r="Y27" s="2607"/>
      <c r="Z27" s="1339"/>
    </row>
    <row r="28" spans="2:26" ht="9.9499999999999993" customHeight="1">
      <c r="B28" s="2467"/>
      <c r="C28" s="2472"/>
      <c r="D28" s="2473"/>
      <c r="E28" s="2473"/>
      <c r="F28" s="2474"/>
      <c r="G28" s="2478"/>
      <c r="H28" s="2479"/>
      <c r="I28" s="2480"/>
      <c r="J28" s="2485"/>
      <c r="K28" s="2478"/>
      <c r="L28" s="2479"/>
      <c r="M28" s="2480"/>
      <c r="N28" s="2491"/>
      <c r="O28" s="2615"/>
      <c r="P28" s="2493"/>
      <c r="Q28" s="2494"/>
      <c r="R28" s="2499"/>
      <c r="S28" s="2500"/>
      <c r="T28" s="2500"/>
      <c r="U28" s="2500"/>
      <c r="V28" s="2501"/>
      <c r="W28" s="2604"/>
      <c r="X28" s="2608"/>
      <c r="Y28" s="2609"/>
      <c r="Z28" s="1339"/>
    </row>
    <row r="29" spans="2:26" ht="9.9499999999999993" customHeight="1">
      <c r="B29" s="2467"/>
      <c r="C29" s="2505"/>
      <c r="D29" s="2506"/>
      <c r="E29" s="2506"/>
      <c r="F29" s="2507"/>
      <c r="G29" s="2478"/>
      <c r="H29" s="2479"/>
      <c r="I29" s="2480"/>
      <c r="J29" s="2485"/>
      <c r="K29" s="2487"/>
      <c r="L29" s="2488"/>
      <c r="M29" s="2489"/>
      <c r="N29" s="2508"/>
      <c r="O29" s="2616"/>
      <c r="P29" s="2519"/>
      <c r="Q29" s="2494"/>
      <c r="R29" s="2499"/>
      <c r="S29" s="2500"/>
      <c r="T29" s="2500"/>
      <c r="U29" s="2500"/>
      <c r="V29" s="2501"/>
      <c r="W29" s="2604"/>
      <c r="X29" s="2621"/>
      <c r="Y29" s="2622"/>
      <c r="Z29" s="1339"/>
    </row>
    <row r="30" spans="2:26" ht="9.9499999999999993" customHeight="1">
      <c r="B30" s="2467"/>
      <c r="C30" s="2472"/>
      <c r="D30" s="2473"/>
      <c r="E30" s="2473"/>
      <c r="F30" s="2474"/>
      <c r="G30" s="2478"/>
      <c r="H30" s="2479"/>
      <c r="I30" s="2480"/>
      <c r="J30" s="2485"/>
      <c r="K30" s="2509" t="s">
        <v>1562</v>
      </c>
      <c r="L30" s="2510"/>
      <c r="M30" s="2511"/>
      <c r="N30" s="2491"/>
      <c r="O30" s="2615"/>
      <c r="P30" s="2512"/>
      <c r="Q30" s="2494"/>
      <c r="R30" s="2499"/>
      <c r="S30" s="2500"/>
      <c r="T30" s="2500"/>
      <c r="U30" s="2500"/>
      <c r="V30" s="2501"/>
      <c r="W30" s="2604"/>
      <c r="X30" s="2610" t="s">
        <v>1561</v>
      </c>
      <c r="Y30" s="2611"/>
      <c r="Z30" s="1339"/>
    </row>
    <row r="31" spans="2:26" ht="9.9499999999999993" customHeight="1">
      <c r="B31" s="2467"/>
      <c r="C31" s="2505"/>
      <c r="D31" s="2506"/>
      <c r="E31" s="2506"/>
      <c r="F31" s="2507"/>
      <c r="G31" s="2478"/>
      <c r="H31" s="2479"/>
      <c r="I31" s="2480"/>
      <c r="J31" s="2485"/>
      <c r="K31" s="2478"/>
      <c r="L31" s="2479"/>
      <c r="M31" s="2480"/>
      <c r="N31" s="2508"/>
      <c r="O31" s="2619"/>
      <c r="P31" s="2493"/>
      <c r="Q31" s="2494"/>
      <c r="R31" s="2499"/>
      <c r="S31" s="2500"/>
      <c r="T31" s="2500"/>
      <c r="U31" s="2500"/>
      <c r="V31" s="2501"/>
      <c r="W31" s="2604"/>
      <c r="X31" s="2608"/>
      <c r="Y31" s="2609"/>
      <c r="Z31" s="1339"/>
    </row>
    <row r="32" spans="2:26" ht="9.9499999999999993" customHeight="1">
      <c r="B32" s="2468"/>
      <c r="C32" s="2514"/>
      <c r="D32" s="2515"/>
      <c r="E32" s="2515"/>
      <c r="F32" s="2516"/>
      <c r="G32" s="2481"/>
      <c r="H32" s="2482"/>
      <c r="I32" s="2483"/>
      <c r="J32" s="2486"/>
      <c r="K32" s="2481"/>
      <c r="L32" s="2482"/>
      <c r="M32" s="2483"/>
      <c r="N32" s="2495"/>
      <c r="O32" s="2620"/>
      <c r="P32" s="2518"/>
      <c r="Q32" s="2495"/>
      <c r="R32" s="2502"/>
      <c r="S32" s="2503"/>
      <c r="T32" s="2503"/>
      <c r="U32" s="2503"/>
      <c r="V32" s="2504"/>
      <c r="W32" s="2605"/>
      <c r="X32" s="2612"/>
      <c r="Y32" s="2613"/>
      <c r="Z32" s="1339"/>
    </row>
    <row r="33" spans="1:26" ht="9.9499999999999993" customHeight="1">
      <c r="B33" s="2466"/>
      <c r="C33" s="2469"/>
      <c r="D33" s="2470"/>
      <c r="E33" s="2470"/>
      <c r="F33" s="2471"/>
      <c r="G33" s="2475"/>
      <c r="H33" s="2476"/>
      <c r="I33" s="2477"/>
      <c r="J33" s="2484"/>
      <c r="K33" s="2475" t="s">
        <v>1561</v>
      </c>
      <c r="L33" s="2476"/>
      <c r="M33" s="2477"/>
      <c r="N33" s="2490"/>
      <c r="O33" s="2614"/>
      <c r="P33" s="2492"/>
      <c r="Q33" s="2490"/>
      <c r="R33" s="2496"/>
      <c r="S33" s="2497"/>
      <c r="T33" s="2497"/>
      <c r="U33" s="2497"/>
      <c r="V33" s="2498"/>
      <c r="W33" s="2603"/>
      <c r="X33" s="2606" t="s">
        <v>1561</v>
      </c>
      <c r="Y33" s="2607"/>
      <c r="Z33" s="1339"/>
    </row>
    <row r="34" spans="1:26" ht="9.9499999999999993" customHeight="1">
      <c r="B34" s="2467"/>
      <c r="C34" s="2472"/>
      <c r="D34" s="2473"/>
      <c r="E34" s="2473"/>
      <c r="F34" s="2474"/>
      <c r="G34" s="2478"/>
      <c r="H34" s="2479"/>
      <c r="I34" s="2480"/>
      <c r="J34" s="2485"/>
      <c r="K34" s="2478"/>
      <c r="L34" s="2479"/>
      <c r="M34" s="2480"/>
      <c r="N34" s="2491"/>
      <c r="O34" s="2615"/>
      <c r="P34" s="2493"/>
      <c r="Q34" s="2494"/>
      <c r="R34" s="2499"/>
      <c r="S34" s="2500"/>
      <c r="T34" s="2500"/>
      <c r="U34" s="2500"/>
      <c r="V34" s="2501"/>
      <c r="W34" s="2604"/>
      <c r="X34" s="2608"/>
      <c r="Y34" s="2609"/>
      <c r="Z34" s="1339"/>
    </row>
    <row r="35" spans="1:26" ht="9.9499999999999993" customHeight="1">
      <c r="B35" s="2467"/>
      <c r="C35" s="2505"/>
      <c r="D35" s="2506"/>
      <c r="E35" s="2506"/>
      <c r="F35" s="2507"/>
      <c r="G35" s="2478"/>
      <c r="H35" s="2479"/>
      <c r="I35" s="2480"/>
      <c r="J35" s="2485"/>
      <c r="K35" s="2487"/>
      <c r="L35" s="2488"/>
      <c r="M35" s="2489"/>
      <c r="N35" s="2508"/>
      <c r="O35" s="2616"/>
      <c r="P35" s="2493"/>
      <c r="Q35" s="2494"/>
      <c r="R35" s="2499"/>
      <c r="S35" s="2500"/>
      <c r="T35" s="2500"/>
      <c r="U35" s="2500"/>
      <c r="V35" s="2501"/>
      <c r="W35" s="2604"/>
      <c r="X35" s="2608"/>
      <c r="Y35" s="2609"/>
      <c r="Z35" s="1339"/>
    </row>
    <row r="36" spans="1:26" ht="9.9499999999999993" customHeight="1">
      <c r="B36" s="2467"/>
      <c r="C36" s="2472"/>
      <c r="D36" s="2473"/>
      <c r="E36" s="2473"/>
      <c r="F36" s="2474"/>
      <c r="G36" s="2478"/>
      <c r="H36" s="2479"/>
      <c r="I36" s="2480"/>
      <c r="J36" s="2485"/>
      <c r="K36" s="2509" t="s">
        <v>1562</v>
      </c>
      <c r="L36" s="2510"/>
      <c r="M36" s="2511"/>
      <c r="N36" s="2491"/>
      <c r="O36" s="2615"/>
      <c r="P36" s="2512"/>
      <c r="Q36" s="2494"/>
      <c r="R36" s="2499"/>
      <c r="S36" s="2500"/>
      <c r="T36" s="2500"/>
      <c r="U36" s="2500"/>
      <c r="V36" s="2501"/>
      <c r="W36" s="2604"/>
      <c r="X36" s="2610" t="s">
        <v>1561</v>
      </c>
      <c r="Y36" s="2611"/>
      <c r="Z36" s="1339"/>
    </row>
    <row r="37" spans="1:26" ht="9.9499999999999993" customHeight="1">
      <c r="B37" s="2467"/>
      <c r="C37" s="2505"/>
      <c r="D37" s="2506"/>
      <c r="E37" s="2506"/>
      <c r="F37" s="2507"/>
      <c r="G37" s="2478"/>
      <c r="H37" s="2479"/>
      <c r="I37" s="2480"/>
      <c r="J37" s="2485"/>
      <c r="K37" s="2478"/>
      <c r="L37" s="2479"/>
      <c r="M37" s="2480"/>
      <c r="N37" s="2508"/>
      <c r="O37" s="2619"/>
      <c r="P37" s="2493"/>
      <c r="Q37" s="2494"/>
      <c r="R37" s="2499"/>
      <c r="S37" s="2500"/>
      <c r="T37" s="2500"/>
      <c r="U37" s="2500"/>
      <c r="V37" s="2501"/>
      <c r="W37" s="2604"/>
      <c r="X37" s="2608"/>
      <c r="Y37" s="2609"/>
      <c r="Z37" s="1339"/>
    </row>
    <row r="38" spans="1:26" ht="9.9499999999999993" customHeight="1">
      <c r="B38" s="2468"/>
      <c r="C38" s="2514"/>
      <c r="D38" s="2515"/>
      <c r="E38" s="2515"/>
      <c r="F38" s="2516"/>
      <c r="G38" s="2481"/>
      <c r="H38" s="2482"/>
      <c r="I38" s="2483"/>
      <c r="J38" s="2486"/>
      <c r="K38" s="2481"/>
      <c r="L38" s="2482"/>
      <c r="M38" s="2483"/>
      <c r="N38" s="2495"/>
      <c r="O38" s="2620"/>
      <c r="P38" s="2518"/>
      <c r="Q38" s="2495"/>
      <c r="R38" s="2502"/>
      <c r="S38" s="2503"/>
      <c r="T38" s="2503"/>
      <c r="U38" s="2503"/>
      <c r="V38" s="2504"/>
      <c r="W38" s="2605"/>
      <c r="X38" s="2612"/>
      <c r="Y38" s="2613"/>
      <c r="Z38" s="1339"/>
    </row>
    <row r="39" spans="1:26" ht="9.9499999999999993" customHeight="1">
      <c r="B39" s="2466"/>
      <c r="C39" s="2469"/>
      <c r="D39" s="2470"/>
      <c r="E39" s="2470"/>
      <c r="F39" s="2471"/>
      <c r="G39" s="2475"/>
      <c r="H39" s="2476"/>
      <c r="I39" s="2477"/>
      <c r="J39" s="2484"/>
      <c r="K39" s="2475" t="s">
        <v>1561</v>
      </c>
      <c r="L39" s="2476"/>
      <c r="M39" s="2477"/>
      <c r="N39" s="2490"/>
      <c r="O39" s="2614"/>
      <c r="P39" s="2492"/>
      <c r="Q39" s="2490"/>
      <c r="R39" s="2496"/>
      <c r="S39" s="2497"/>
      <c r="T39" s="2497"/>
      <c r="U39" s="2497"/>
      <c r="V39" s="2498"/>
      <c r="W39" s="2603"/>
      <c r="X39" s="2606" t="s">
        <v>1561</v>
      </c>
      <c r="Y39" s="2607"/>
      <c r="Z39" s="1339"/>
    </row>
    <row r="40" spans="1:26" ht="9.9499999999999993" customHeight="1">
      <c r="B40" s="2467"/>
      <c r="C40" s="2472"/>
      <c r="D40" s="2473"/>
      <c r="E40" s="2473"/>
      <c r="F40" s="2474"/>
      <c r="G40" s="2478"/>
      <c r="H40" s="2479"/>
      <c r="I40" s="2480"/>
      <c r="J40" s="2485"/>
      <c r="K40" s="2478"/>
      <c r="L40" s="2479"/>
      <c r="M40" s="2480"/>
      <c r="N40" s="2491"/>
      <c r="O40" s="2615"/>
      <c r="P40" s="2493"/>
      <c r="Q40" s="2494"/>
      <c r="R40" s="2499"/>
      <c r="S40" s="2500"/>
      <c r="T40" s="2500"/>
      <c r="U40" s="2500"/>
      <c r="V40" s="2501"/>
      <c r="W40" s="2604"/>
      <c r="X40" s="2608"/>
      <c r="Y40" s="2609"/>
      <c r="Z40" s="1339"/>
    </row>
    <row r="41" spans="1:26" ht="9.9499999999999993" customHeight="1">
      <c r="B41" s="2467"/>
      <c r="C41" s="2505"/>
      <c r="D41" s="2506"/>
      <c r="E41" s="2506"/>
      <c r="F41" s="2507"/>
      <c r="G41" s="2478"/>
      <c r="H41" s="2479"/>
      <c r="I41" s="2480"/>
      <c r="J41" s="2485"/>
      <c r="K41" s="2487"/>
      <c r="L41" s="2488"/>
      <c r="M41" s="2489"/>
      <c r="N41" s="2508"/>
      <c r="O41" s="2616"/>
      <c r="P41" s="2519"/>
      <c r="Q41" s="2494"/>
      <c r="R41" s="2499"/>
      <c r="S41" s="2500"/>
      <c r="T41" s="2500"/>
      <c r="U41" s="2500"/>
      <c r="V41" s="2501"/>
      <c r="W41" s="2604"/>
      <c r="X41" s="2608"/>
      <c r="Y41" s="2609"/>
      <c r="Z41" s="1339"/>
    </row>
    <row r="42" spans="1:26" ht="9.9499999999999993" customHeight="1">
      <c r="B42" s="2467"/>
      <c r="C42" s="2472"/>
      <c r="D42" s="2473"/>
      <c r="E42" s="2473"/>
      <c r="F42" s="2474"/>
      <c r="G42" s="2478"/>
      <c r="H42" s="2479"/>
      <c r="I42" s="2480"/>
      <c r="J42" s="2485"/>
      <c r="K42" s="2509" t="s">
        <v>1562</v>
      </c>
      <c r="L42" s="2510"/>
      <c r="M42" s="2511"/>
      <c r="N42" s="2491"/>
      <c r="O42" s="2615"/>
      <c r="P42" s="2512"/>
      <c r="Q42" s="2494"/>
      <c r="R42" s="2499"/>
      <c r="S42" s="2500"/>
      <c r="T42" s="2500"/>
      <c r="U42" s="2500"/>
      <c r="V42" s="2501"/>
      <c r="W42" s="2604"/>
      <c r="X42" s="2610" t="s">
        <v>1561</v>
      </c>
      <c r="Y42" s="2611"/>
      <c r="Z42" s="1339"/>
    </row>
    <row r="43" spans="1:26" ht="9.9499999999999993" customHeight="1">
      <c r="B43" s="2467"/>
      <c r="C43" s="2505"/>
      <c r="D43" s="2506"/>
      <c r="E43" s="2506"/>
      <c r="F43" s="2507"/>
      <c r="G43" s="2478"/>
      <c r="H43" s="2479"/>
      <c r="I43" s="2480"/>
      <c r="J43" s="2485"/>
      <c r="K43" s="2478"/>
      <c r="L43" s="2479"/>
      <c r="M43" s="2480"/>
      <c r="N43" s="2508"/>
      <c r="O43" s="2619"/>
      <c r="P43" s="2493"/>
      <c r="Q43" s="2494"/>
      <c r="R43" s="2499"/>
      <c r="S43" s="2500"/>
      <c r="T43" s="2500"/>
      <c r="U43" s="2500"/>
      <c r="V43" s="2501"/>
      <c r="W43" s="2604"/>
      <c r="X43" s="2608"/>
      <c r="Y43" s="2609"/>
      <c r="Z43" s="1339"/>
    </row>
    <row r="44" spans="1:26" ht="9.9499999999999993" customHeight="1">
      <c r="B44" s="2468"/>
      <c r="C44" s="2514"/>
      <c r="D44" s="2515"/>
      <c r="E44" s="2515"/>
      <c r="F44" s="2516"/>
      <c r="G44" s="2481"/>
      <c r="H44" s="2482"/>
      <c r="I44" s="2483"/>
      <c r="J44" s="2486"/>
      <c r="K44" s="2481"/>
      <c r="L44" s="2482"/>
      <c r="M44" s="2483"/>
      <c r="N44" s="2495"/>
      <c r="O44" s="2620"/>
      <c r="P44" s="2518"/>
      <c r="Q44" s="2495"/>
      <c r="R44" s="2502"/>
      <c r="S44" s="2503"/>
      <c r="T44" s="2503"/>
      <c r="U44" s="2503"/>
      <c r="V44" s="2504"/>
      <c r="W44" s="2605"/>
      <c r="X44" s="2612"/>
      <c r="Y44" s="2613"/>
      <c r="Z44" s="1339"/>
    </row>
    <row r="45" spans="1:26" ht="9.9499999999999993" customHeight="1">
      <c r="B45" s="2466"/>
      <c r="C45" s="2469"/>
      <c r="D45" s="2470"/>
      <c r="E45" s="2470"/>
      <c r="F45" s="2471"/>
      <c r="G45" s="2475"/>
      <c r="H45" s="2476"/>
      <c r="I45" s="2477"/>
      <c r="J45" s="2484"/>
      <c r="K45" s="2475" t="s">
        <v>1561</v>
      </c>
      <c r="L45" s="2476"/>
      <c r="M45" s="2477"/>
      <c r="N45" s="2490"/>
      <c r="O45" s="2614"/>
      <c r="P45" s="2492"/>
      <c r="Q45" s="2490"/>
      <c r="R45" s="2496"/>
      <c r="S45" s="2497"/>
      <c r="T45" s="2497"/>
      <c r="U45" s="2497"/>
      <c r="V45" s="2498"/>
      <c r="W45" s="2603"/>
      <c r="X45" s="2606" t="s">
        <v>1561</v>
      </c>
      <c r="Y45" s="2607"/>
      <c r="Z45" s="1339"/>
    </row>
    <row r="46" spans="1:26" ht="9.9499999999999993" customHeight="1">
      <c r="B46" s="2467"/>
      <c r="C46" s="2472"/>
      <c r="D46" s="2473"/>
      <c r="E46" s="2473"/>
      <c r="F46" s="2474"/>
      <c r="G46" s="2478"/>
      <c r="H46" s="2479"/>
      <c r="I46" s="2480"/>
      <c r="J46" s="2485"/>
      <c r="K46" s="2478"/>
      <c r="L46" s="2479"/>
      <c r="M46" s="2480"/>
      <c r="N46" s="2491"/>
      <c r="O46" s="2615"/>
      <c r="P46" s="2493"/>
      <c r="Q46" s="2494"/>
      <c r="R46" s="2499"/>
      <c r="S46" s="2500"/>
      <c r="T46" s="2500"/>
      <c r="U46" s="2500"/>
      <c r="V46" s="2501"/>
      <c r="W46" s="2604"/>
      <c r="X46" s="2608"/>
      <c r="Y46" s="2609"/>
      <c r="Z46" s="1339"/>
    </row>
    <row r="47" spans="1:26" ht="9.9499999999999993" customHeight="1">
      <c r="A47" s="1337"/>
      <c r="B47" s="2467"/>
      <c r="C47" s="2505"/>
      <c r="D47" s="2506"/>
      <c r="E47" s="2506"/>
      <c r="F47" s="2507"/>
      <c r="G47" s="2478"/>
      <c r="H47" s="2479"/>
      <c r="I47" s="2480"/>
      <c r="J47" s="2485"/>
      <c r="K47" s="2487"/>
      <c r="L47" s="2488"/>
      <c r="M47" s="2489"/>
      <c r="N47" s="2508"/>
      <c r="O47" s="2616"/>
      <c r="P47" s="2519"/>
      <c r="Q47" s="2494"/>
      <c r="R47" s="2499"/>
      <c r="S47" s="2500"/>
      <c r="T47" s="2500"/>
      <c r="U47" s="2500"/>
      <c r="V47" s="2501"/>
      <c r="W47" s="2604"/>
      <c r="X47" s="2608"/>
      <c r="Y47" s="2609"/>
      <c r="Z47" s="1339"/>
    </row>
    <row r="48" spans="1:26" ht="9.9499999999999993" customHeight="1">
      <c r="A48" s="1337"/>
      <c r="B48" s="2467"/>
      <c r="C48" s="2472"/>
      <c r="D48" s="2473"/>
      <c r="E48" s="2473"/>
      <c r="F48" s="2474"/>
      <c r="G48" s="2478"/>
      <c r="H48" s="2479"/>
      <c r="I48" s="2480"/>
      <c r="J48" s="2485"/>
      <c r="K48" s="2509" t="s">
        <v>1562</v>
      </c>
      <c r="L48" s="2510"/>
      <c r="M48" s="2511"/>
      <c r="N48" s="2491"/>
      <c r="O48" s="2615"/>
      <c r="P48" s="2512"/>
      <c r="Q48" s="2494"/>
      <c r="R48" s="2499"/>
      <c r="S48" s="2500"/>
      <c r="T48" s="2500"/>
      <c r="U48" s="2500"/>
      <c r="V48" s="2501"/>
      <c r="W48" s="2604"/>
      <c r="X48" s="2610" t="s">
        <v>1561</v>
      </c>
      <c r="Y48" s="2611"/>
      <c r="Z48" s="1339"/>
    </row>
    <row r="49" spans="1:26" ht="9.9499999999999993" customHeight="1">
      <c r="A49" s="1337"/>
      <c r="B49" s="2467"/>
      <c r="C49" s="2505"/>
      <c r="D49" s="2506"/>
      <c r="E49" s="2506"/>
      <c r="F49" s="2507"/>
      <c r="G49" s="2478"/>
      <c r="H49" s="2479"/>
      <c r="I49" s="2480"/>
      <c r="J49" s="2485"/>
      <c r="K49" s="2478"/>
      <c r="L49" s="2479"/>
      <c r="M49" s="2480"/>
      <c r="N49" s="2508"/>
      <c r="O49" s="2619"/>
      <c r="P49" s="2493"/>
      <c r="Q49" s="2494"/>
      <c r="R49" s="2499"/>
      <c r="S49" s="2500"/>
      <c r="T49" s="2500"/>
      <c r="U49" s="2500"/>
      <c r="V49" s="2501"/>
      <c r="W49" s="2604"/>
      <c r="X49" s="2608"/>
      <c r="Y49" s="2609"/>
      <c r="Z49" s="1339"/>
    </row>
    <row r="50" spans="1:26" ht="9.9499999999999993" customHeight="1">
      <c r="A50" s="1337"/>
      <c r="B50" s="2468"/>
      <c r="C50" s="2514"/>
      <c r="D50" s="2515"/>
      <c r="E50" s="2515"/>
      <c r="F50" s="2516"/>
      <c r="G50" s="2481"/>
      <c r="H50" s="2482"/>
      <c r="I50" s="2483"/>
      <c r="J50" s="2486"/>
      <c r="K50" s="2481"/>
      <c r="L50" s="2482"/>
      <c r="M50" s="2483"/>
      <c r="N50" s="2495"/>
      <c r="O50" s="2620"/>
      <c r="P50" s="2518"/>
      <c r="Q50" s="2495"/>
      <c r="R50" s="2502"/>
      <c r="S50" s="2503"/>
      <c r="T50" s="2503"/>
      <c r="U50" s="2503"/>
      <c r="V50" s="2504"/>
      <c r="W50" s="2605"/>
      <c r="X50" s="2612"/>
      <c r="Y50" s="2613"/>
      <c r="Z50" s="1339"/>
    </row>
    <row r="51" spans="1:26" ht="9.9499999999999993" customHeight="1">
      <c r="A51" s="1337"/>
      <c r="B51" s="2466"/>
      <c r="C51" s="2469"/>
      <c r="D51" s="2470"/>
      <c r="E51" s="2470"/>
      <c r="F51" s="2471"/>
      <c r="G51" s="2475"/>
      <c r="H51" s="2476"/>
      <c r="I51" s="2477"/>
      <c r="J51" s="2484"/>
      <c r="K51" s="2475" t="s">
        <v>1561</v>
      </c>
      <c r="L51" s="2476"/>
      <c r="M51" s="2477"/>
      <c r="N51" s="2490"/>
      <c r="O51" s="2614"/>
      <c r="P51" s="2492"/>
      <c r="Q51" s="2490"/>
      <c r="R51" s="2496"/>
      <c r="S51" s="2497"/>
      <c r="T51" s="2497"/>
      <c r="U51" s="2497"/>
      <c r="V51" s="2498"/>
      <c r="W51" s="2603"/>
      <c r="X51" s="2606" t="s">
        <v>1561</v>
      </c>
      <c r="Y51" s="2607"/>
      <c r="Z51" s="1339"/>
    </row>
    <row r="52" spans="1:26" ht="9.9499999999999993" customHeight="1">
      <c r="B52" s="2467"/>
      <c r="C52" s="2472"/>
      <c r="D52" s="2473"/>
      <c r="E52" s="2473"/>
      <c r="F52" s="2474"/>
      <c r="G52" s="2478"/>
      <c r="H52" s="2479"/>
      <c r="I52" s="2480"/>
      <c r="J52" s="2485"/>
      <c r="K52" s="2478"/>
      <c r="L52" s="2479"/>
      <c r="M52" s="2480"/>
      <c r="N52" s="2491"/>
      <c r="O52" s="2615"/>
      <c r="P52" s="2493"/>
      <c r="Q52" s="2494"/>
      <c r="R52" s="2499"/>
      <c r="S52" s="2500"/>
      <c r="T52" s="2500"/>
      <c r="U52" s="2500"/>
      <c r="V52" s="2501"/>
      <c r="W52" s="2604"/>
      <c r="X52" s="2608"/>
      <c r="Y52" s="2609"/>
      <c r="Z52" s="1339"/>
    </row>
    <row r="53" spans="1:26" ht="9.9499999999999993" customHeight="1">
      <c r="B53" s="2467"/>
      <c r="C53" s="2505"/>
      <c r="D53" s="2506"/>
      <c r="E53" s="2506"/>
      <c r="F53" s="2507"/>
      <c r="G53" s="2478"/>
      <c r="H53" s="2479"/>
      <c r="I53" s="2480"/>
      <c r="J53" s="2485"/>
      <c r="K53" s="2487"/>
      <c r="L53" s="2488"/>
      <c r="M53" s="2489"/>
      <c r="N53" s="2508"/>
      <c r="O53" s="2616"/>
      <c r="P53" s="2493"/>
      <c r="Q53" s="2494"/>
      <c r="R53" s="2499"/>
      <c r="S53" s="2500"/>
      <c r="T53" s="2500"/>
      <c r="U53" s="2500"/>
      <c r="V53" s="2501"/>
      <c r="W53" s="2604"/>
      <c r="X53" s="2608"/>
      <c r="Y53" s="2609"/>
      <c r="Z53" s="1339"/>
    </row>
    <row r="54" spans="1:26" ht="9.9499999999999993" customHeight="1">
      <c r="B54" s="2467"/>
      <c r="C54" s="2472"/>
      <c r="D54" s="2473"/>
      <c r="E54" s="2473"/>
      <c r="F54" s="2474"/>
      <c r="G54" s="2478"/>
      <c r="H54" s="2479"/>
      <c r="I54" s="2480"/>
      <c r="J54" s="2485"/>
      <c r="K54" s="2509" t="s">
        <v>1562</v>
      </c>
      <c r="L54" s="2510"/>
      <c r="M54" s="2511"/>
      <c r="N54" s="2491"/>
      <c r="O54" s="2615"/>
      <c r="P54" s="2512"/>
      <c r="Q54" s="2494"/>
      <c r="R54" s="2499"/>
      <c r="S54" s="2500"/>
      <c r="T54" s="2500"/>
      <c r="U54" s="2500"/>
      <c r="V54" s="2501"/>
      <c r="W54" s="2604"/>
      <c r="X54" s="2610" t="s">
        <v>1561</v>
      </c>
      <c r="Y54" s="2611"/>
      <c r="Z54" s="1339"/>
    </row>
    <row r="55" spans="1:26" ht="9.9499999999999993" customHeight="1">
      <c r="B55" s="2467"/>
      <c r="C55" s="2505"/>
      <c r="D55" s="2506"/>
      <c r="E55" s="2506"/>
      <c r="F55" s="2507"/>
      <c r="G55" s="2478"/>
      <c r="H55" s="2479"/>
      <c r="I55" s="2480"/>
      <c r="J55" s="2485"/>
      <c r="K55" s="2478"/>
      <c r="L55" s="2479"/>
      <c r="M55" s="2480"/>
      <c r="N55" s="2508"/>
      <c r="O55" s="2619"/>
      <c r="P55" s="2493"/>
      <c r="Q55" s="2494"/>
      <c r="R55" s="2499"/>
      <c r="S55" s="2500"/>
      <c r="T55" s="2500"/>
      <c r="U55" s="2500"/>
      <c r="V55" s="2501"/>
      <c r="W55" s="2604"/>
      <c r="X55" s="2608"/>
      <c r="Y55" s="2609"/>
      <c r="Z55" s="1339"/>
    </row>
    <row r="56" spans="1:26" ht="9.9499999999999993" customHeight="1">
      <c r="B56" s="2468"/>
      <c r="C56" s="2514"/>
      <c r="D56" s="2515"/>
      <c r="E56" s="2515"/>
      <c r="F56" s="2516"/>
      <c r="G56" s="2481"/>
      <c r="H56" s="2482"/>
      <c r="I56" s="2483"/>
      <c r="J56" s="2486"/>
      <c r="K56" s="2481"/>
      <c r="L56" s="2482"/>
      <c r="M56" s="2483"/>
      <c r="N56" s="2495"/>
      <c r="O56" s="2620"/>
      <c r="P56" s="2518"/>
      <c r="Q56" s="2495"/>
      <c r="R56" s="2502"/>
      <c r="S56" s="2503"/>
      <c r="T56" s="2503"/>
      <c r="U56" s="2503"/>
      <c r="V56" s="2504"/>
      <c r="W56" s="2605"/>
      <c r="X56" s="2612"/>
      <c r="Y56" s="2613"/>
      <c r="Z56" s="1339"/>
    </row>
    <row r="57" spans="1:26" ht="9.9499999999999993" customHeight="1">
      <c r="B57" s="2466"/>
      <c r="C57" s="2469"/>
      <c r="D57" s="2470"/>
      <c r="E57" s="2470"/>
      <c r="F57" s="2471"/>
      <c r="G57" s="2475"/>
      <c r="H57" s="2476"/>
      <c r="I57" s="2477"/>
      <c r="J57" s="2484"/>
      <c r="K57" s="2475" t="s">
        <v>1561</v>
      </c>
      <c r="L57" s="2476"/>
      <c r="M57" s="2477"/>
      <c r="N57" s="2490"/>
      <c r="O57" s="2614"/>
      <c r="P57" s="2492"/>
      <c r="Q57" s="2490"/>
      <c r="R57" s="2496"/>
      <c r="S57" s="2497"/>
      <c r="T57" s="2497"/>
      <c r="U57" s="2497"/>
      <c r="V57" s="2498"/>
      <c r="W57" s="2603"/>
      <c r="X57" s="2606" t="s">
        <v>1561</v>
      </c>
      <c r="Y57" s="2607"/>
      <c r="Z57" s="1339"/>
    </row>
    <row r="58" spans="1:26" ht="9.9499999999999993" customHeight="1">
      <c r="B58" s="2467"/>
      <c r="C58" s="2472"/>
      <c r="D58" s="2473"/>
      <c r="E58" s="2473"/>
      <c r="F58" s="2474"/>
      <c r="G58" s="2478"/>
      <c r="H58" s="2479"/>
      <c r="I58" s="2480"/>
      <c r="J58" s="2485"/>
      <c r="K58" s="2478"/>
      <c r="L58" s="2479"/>
      <c r="M58" s="2480"/>
      <c r="N58" s="2491"/>
      <c r="O58" s="2615"/>
      <c r="P58" s="2493"/>
      <c r="Q58" s="2494"/>
      <c r="R58" s="2499"/>
      <c r="S58" s="2500"/>
      <c r="T58" s="2500"/>
      <c r="U58" s="2500"/>
      <c r="V58" s="2501"/>
      <c r="W58" s="2604"/>
      <c r="X58" s="2608"/>
      <c r="Y58" s="2609"/>
      <c r="Z58" s="1339"/>
    </row>
    <row r="59" spans="1:26" ht="9.9499999999999993" customHeight="1">
      <c r="B59" s="2467"/>
      <c r="C59" s="2505"/>
      <c r="D59" s="2506"/>
      <c r="E59" s="2506"/>
      <c r="F59" s="2507"/>
      <c r="G59" s="2478"/>
      <c r="H59" s="2479"/>
      <c r="I59" s="2480"/>
      <c r="J59" s="2485"/>
      <c r="K59" s="2487"/>
      <c r="L59" s="2488"/>
      <c r="M59" s="2489"/>
      <c r="N59" s="2508"/>
      <c r="O59" s="2616"/>
      <c r="P59" s="2493"/>
      <c r="Q59" s="2494"/>
      <c r="R59" s="2499"/>
      <c r="S59" s="2500"/>
      <c r="T59" s="2500"/>
      <c r="U59" s="2500"/>
      <c r="V59" s="2501"/>
      <c r="W59" s="2604"/>
      <c r="X59" s="2608"/>
      <c r="Y59" s="2609"/>
      <c r="Z59" s="1339"/>
    </row>
    <row r="60" spans="1:26" ht="9.9499999999999993" customHeight="1">
      <c r="B60" s="2467"/>
      <c r="C60" s="2472"/>
      <c r="D60" s="2473"/>
      <c r="E60" s="2473"/>
      <c r="F60" s="2474"/>
      <c r="G60" s="2478"/>
      <c r="H60" s="2479"/>
      <c r="I60" s="2480"/>
      <c r="J60" s="2485"/>
      <c r="K60" s="2509" t="s">
        <v>1562</v>
      </c>
      <c r="L60" s="2510"/>
      <c r="M60" s="2511"/>
      <c r="N60" s="2491"/>
      <c r="O60" s="2615"/>
      <c r="P60" s="2512"/>
      <c r="Q60" s="2494"/>
      <c r="R60" s="2499"/>
      <c r="S60" s="2500"/>
      <c r="T60" s="2500"/>
      <c r="U60" s="2500"/>
      <c r="V60" s="2501"/>
      <c r="W60" s="2604"/>
      <c r="X60" s="2610" t="s">
        <v>1561</v>
      </c>
      <c r="Y60" s="2611"/>
      <c r="Z60" s="1339"/>
    </row>
    <row r="61" spans="1:26" ht="9.9499999999999993" customHeight="1">
      <c r="B61" s="2467"/>
      <c r="C61" s="2505"/>
      <c r="D61" s="2506"/>
      <c r="E61" s="2506"/>
      <c r="F61" s="2507"/>
      <c r="G61" s="2478"/>
      <c r="H61" s="2479"/>
      <c r="I61" s="2480"/>
      <c r="J61" s="2485"/>
      <c r="K61" s="2478"/>
      <c r="L61" s="2479"/>
      <c r="M61" s="2480"/>
      <c r="N61" s="2508"/>
      <c r="O61" s="2619"/>
      <c r="P61" s="2493"/>
      <c r="Q61" s="2494"/>
      <c r="R61" s="2499"/>
      <c r="S61" s="2500"/>
      <c r="T61" s="2500"/>
      <c r="U61" s="2500"/>
      <c r="V61" s="2501"/>
      <c r="W61" s="2604"/>
      <c r="X61" s="2608"/>
      <c r="Y61" s="2609"/>
      <c r="Z61" s="1339"/>
    </row>
    <row r="62" spans="1:26" ht="9.9499999999999993" customHeight="1">
      <c r="B62" s="2468"/>
      <c r="C62" s="2514"/>
      <c r="D62" s="2515"/>
      <c r="E62" s="2515"/>
      <c r="F62" s="2516"/>
      <c r="G62" s="2481"/>
      <c r="H62" s="2482"/>
      <c r="I62" s="2483"/>
      <c r="J62" s="2486"/>
      <c r="K62" s="2481"/>
      <c r="L62" s="2482"/>
      <c r="M62" s="2483"/>
      <c r="N62" s="2517"/>
      <c r="O62" s="2623"/>
      <c r="P62" s="2513"/>
      <c r="Q62" s="2495"/>
      <c r="R62" s="2502"/>
      <c r="S62" s="2503"/>
      <c r="T62" s="2503"/>
      <c r="U62" s="2503"/>
      <c r="V62" s="2504"/>
      <c r="W62" s="2605"/>
      <c r="X62" s="2612"/>
      <c r="Y62" s="2613"/>
      <c r="Z62" s="1339"/>
    </row>
    <row r="63" spans="1:26" s="1336" customFormat="1" ht="13.5" customHeight="1">
      <c r="A63" s="1335"/>
      <c r="B63" s="1351" t="s">
        <v>1563</v>
      </c>
      <c r="C63" s="1351"/>
      <c r="D63" s="1351"/>
      <c r="E63" s="1351"/>
      <c r="F63" s="1354"/>
      <c r="G63" s="1354"/>
      <c r="H63" s="1354"/>
      <c r="I63" s="1351"/>
      <c r="J63" s="1351"/>
      <c r="K63" s="1351"/>
      <c r="L63" s="1351"/>
      <c r="M63" s="1351"/>
      <c r="N63" s="1357"/>
      <c r="O63" s="1357"/>
      <c r="P63" s="1357"/>
      <c r="Q63" s="1357"/>
      <c r="R63" s="1351" t="s">
        <v>1564</v>
      </c>
      <c r="S63" s="1357"/>
      <c r="T63" s="1357"/>
      <c r="U63" s="1357"/>
      <c r="V63" s="1357"/>
      <c r="W63" s="1357"/>
      <c r="X63" s="1357"/>
      <c r="Y63" s="1357"/>
      <c r="Z63" s="1357"/>
    </row>
    <row r="64" spans="1:26" s="1336" customFormat="1" ht="13.5" customHeight="1">
      <c r="A64" s="1335"/>
      <c r="B64" s="1351"/>
      <c r="C64" s="1351"/>
      <c r="D64" s="1351"/>
      <c r="E64" s="1351"/>
      <c r="F64" s="1354"/>
      <c r="G64" s="1354"/>
      <c r="H64" s="1354"/>
      <c r="I64" s="1351"/>
      <c r="J64" s="1351"/>
      <c r="K64" s="1351"/>
      <c r="L64" s="1351"/>
      <c r="M64" s="1351"/>
      <c r="N64" s="1357"/>
      <c r="O64" s="1357"/>
      <c r="P64" s="1357"/>
      <c r="Q64" s="1357"/>
      <c r="R64" s="1351" t="s">
        <v>1565</v>
      </c>
      <c r="S64" s="1357"/>
      <c r="T64" s="1357"/>
      <c r="U64" s="1357"/>
      <c r="V64" s="1357"/>
      <c r="W64" s="1357"/>
      <c r="X64" s="1357"/>
      <c r="Y64" s="1357"/>
      <c r="Z64" s="1357"/>
    </row>
    <row r="65" spans="1:26" s="1336" customFormat="1" ht="3" customHeight="1">
      <c r="A65" s="1335"/>
      <c r="B65" s="1351"/>
      <c r="C65" s="1351"/>
      <c r="D65" s="1351"/>
      <c r="E65" s="1351"/>
      <c r="F65" s="1354"/>
      <c r="G65" s="1354"/>
      <c r="H65" s="1354"/>
      <c r="I65" s="1351"/>
      <c r="J65" s="1351"/>
      <c r="K65" s="1351"/>
      <c r="L65" s="1351"/>
      <c r="M65" s="1351"/>
      <c r="N65" s="1354"/>
      <c r="O65" s="1351"/>
      <c r="P65" s="1351"/>
      <c r="Q65" s="1351"/>
      <c r="R65" s="1351"/>
      <c r="S65" s="1351"/>
      <c r="T65" s="1351"/>
      <c r="U65" s="1351"/>
      <c r="V65" s="1351"/>
      <c r="W65" s="1351"/>
      <c r="X65" s="1351"/>
      <c r="Y65" s="1351"/>
      <c r="Z65" s="1354"/>
    </row>
    <row r="66" spans="1:26" s="1336" customFormat="1" ht="13.5" customHeight="1">
      <c r="A66" s="1335"/>
      <c r="B66" s="1358"/>
      <c r="C66" s="1358" t="s">
        <v>1566</v>
      </c>
      <c r="D66" s="1358"/>
      <c r="E66" s="1358"/>
      <c r="F66" s="1358" t="s">
        <v>1567</v>
      </c>
      <c r="G66" s="1358"/>
      <c r="H66" s="1358"/>
      <c r="I66" s="1358"/>
      <c r="J66" s="1358"/>
      <c r="K66" s="1358"/>
      <c r="L66" s="1358" t="s">
        <v>1568</v>
      </c>
      <c r="M66" s="1358"/>
      <c r="N66" s="2625" t="s">
        <v>1569</v>
      </c>
      <c r="O66" s="2625"/>
      <c r="P66" s="1359"/>
      <c r="Q66" s="1351"/>
      <c r="R66" s="1351" t="s">
        <v>1570</v>
      </c>
      <c r="S66" s="1351"/>
      <c r="T66" s="1351"/>
      <c r="U66" s="1351"/>
      <c r="V66" s="1351"/>
      <c r="W66" s="1351"/>
      <c r="X66" s="1351"/>
      <c r="Y66" s="1351"/>
      <c r="Z66" s="1354"/>
    </row>
    <row r="67" spans="1:26" s="1336" customFormat="1" ht="3" customHeight="1">
      <c r="A67" s="1335"/>
      <c r="B67" s="1358"/>
      <c r="C67" s="1358"/>
      <c r="D67" s="1358"/>
      <c r="E67" s="1358"/>
      <c r="F67" s="1358"/>
      <c r="G67" s="1358"/>
      <c r="H67" s="1358"/>
      <c r="I67" s="1358"/>
      <c r="J67" s="1358"/>
      <c r="K67" s="1358"/>
      <c r="L67" s="1358"/>
      <c r="M67" s="1358"/>
      <c r="N67" s="1354"/>
      <c r="O67" s="1351"/>
      <c r="P67" s="1351"/>
      <c r="Q67" s="1351"/>
      <c r="R67" s="1351"/>
      <c r="S67" s="1351"/>
      <c r="T67" s="1351"/>
      <c r="U67" s="1351"/>
      <c r="V67" s="1351"/>
      <c r="W67" s="1351"/>
      <c r="X67" s="1351"/>
      <c r="Y67" s="1351"/>
      <c r="Z67" s="1354"/>
    </row>
    <row r="68" spans="1:26" s="1336" customFormat="1" ht="11.25" customHeight="1">
      <c r="A68" s="1335"/>
      <c r="B68" s="1358"/>
      <c r="C68" s="1358"/>
      <c r="D68" s="1358"/>
      <c r="E68" s="1358"/>
      <c r="F68" s="1358"/>
      <c r="G68" s="1358"/>
      <c r="H68" s="1358"/>
      <c r="I68" s="1358"/>
      <c r="J68" s="1358"/>
      <c r="K68" s="1358"/>
      <c r="L68" s="1358"/>
      <c r="M68" s="1358"/>
      <c r="N68" s="1360"/>
      <c r="O68" s="1361"/>
      <c r="P68" s="1361"/>
      <c r="Q68" s="1361"/>
      <c r="R68" s="2624" t="s">
        <v>1571</v>
      </c>
      <c r="S68" s="2624"/>
      <c r="T68" s="2624"/>
      <c r="U68" s="2624"/>
      <c r="V68" s="2624"/>
      <c r="W68" s="2624"/>
      <c r="X68" s="2624"/>
      <c r="Y68" s="2624"/>
      <c r="Z68" s="2624"/>
    </row>
    <row r="69" spans="1:26" s="1336" customFormat="1" ht="14.25" customHeight="1">
      <c r="A69" s="1335"/>
      <c r="B69" s="1358"/>
      <c r="C69" s="1358" t="s">
        <v>1572</v>
      </c>
      <c r="D69" s="1358"/>
      <c r="E69" s="1358"/>
      <c r="F69" s="1358" t="s">
        <v>1573</v>
      </c>
      <c r="G69" s="1358"/>
      <c r="H69" s="1358"/>
      <c r="I69" s="1358"/>
      <c r="J69" s="1358" t="s">
        <v>1574</v>
      </c>
      <c r="K69" s="1358"/>
      <c r="L69" s="1358"/>
      <c r="M69" s="1358" t="s">
        <v>1575</v>
      </c>
      <c r="N69" s="1360"/>
      <c r="O69" s="1358" t="s">
        <v>1576</v>
      </c>
      <c r="P69" s="1358"/>
      <c r="Q69" s="1361"/>
      <c r="R69" s="2624"/>
      <c r="S69" s="2624"/>
      <c r="T69" s="2624"/>
      <c r="U69" s="2624"/>
      <c r="V69" s="2624"/>
      <c r="W69" s="2624"/>
      <c r="X69" s="2624"/>
      <c r="Y69" s="2624"/>
      <c r="Z69" s="2624"/>
    </row>
    <row r="70" spans="1:26" s="1336" customFormat="1" ht="13.5" customHeight="1">
      <c r="A70" s="1335"/>
      <c r="B70" s="1358"/>
      <c r="C70" s="1358"/>
      <c r="D70" s="1358"/>
      <c r="E70" s="1358"/>
      <c r="F70" s="1358"/>
      <c r="G70" s="1358"/>
      <c r="H70" s="1358"/>
      <c r="I70" s="1358"/>
      <c r="J70" s="1358"/>
      <c r="K70" s="1358"/>
      <c r="L70" s="1358"/>
      <c r="M70" s="1358"/>
      <c r="N70" s="1358"/>
      <c r="O70" s="1358"/>
      <c r="P70" s="1358"/>
      <c r="Q70" s="1351"/>
      <c r="R70" s="2624"/>
      <c r="S70" s="2624"/>
      <c r="T70" s="2624"/>
      <c r="U70" s="2624"/>
      <c r="V70" s="2624"/>
      <c r="W70" s="2624"/>
      <c r="X70" s="2624"/>
      <c r="Y70" s="2624"/>
      <c r="Z70" s="2624"/>
    </row>
    <row r="71" spans="1:26" s="1336" customFormat="1" ht="13.5" customHeight="1">
      <c r="A71" s="1335"/>
      <c r="B71" s="1354"/>
      <c r="C71" s="2626" t="s">
        <v>1591</v>
      </c>
      <c r="D71" s="2626"/>
      <c r="E71" s="2626"/>
      <c r="F71" s="1354"/>
      <c r="G71" s="2626" t="s">
        <v>1592</v>
      </c>
      <c r="H71" s="2626"/>
      <c r="I71" s="2626"/>
      <c r="J71" s="2626"/>
      <c r="K71" s="2626"/>
      <c r="L71" s="1351"/>
      <c r="M71" s="2627" t="s">
        <v>1577</v>
      </c>
      <c r="N71" s="2627"/>
      <c r="O71" s="1351"/>
      <c r="P71" s="1351"/>
      <c r="Q71" s="1351"/>
      <c r="R71" s="2624" t="s">
        <v>1593</v>
      </c>
      <c r="S71" s="2624"/>
      <c r="T71" s="2624"/>
      <c r="U71" s="2624"/>
      <c r="V71" s="2624"/>
      <c r="W71" s="2624"/>
      <c r="X71" s="2624"/>
      <c r="Y71" s="2624"/>
      <c r="Z71" s="2624"/>
    </row>
    <row r="72" spans="1:26" s="1336" customFormat="1" ht="13.5" customHeight="1">
      <c r="A72" s="1335"/>
      <c r="B72" s="1362"/>
      <c r="C72" s="2626"/>
      <c r="D72" s="2626"/>
      <c r="E72" s="2626"/>
      <c r="F72" s="1363"/>
      <c r="G72" s="2626"/>
      <c r="H72" s="2626"/>
      <c r="I72" s="2626"/>
      <c r="J72" s="2626"/>
      <c r="K72" s="2626"/>
      <c r="L72" s="1364"/>
      <c r="M72" s="2627"/>
      <c r="N72" s="2627"/>
      <c r="O72" s="1364"/>
      <c r="P72" s="1364"/>
      <c r="Q72" s="1351"/>
      <c r="R72" s="2624"/>
      <c r="S72" s="2624"/>
      <c r="T72" s="2624"/>
      <c r="U72" s="2624"/>
      <c r="V72" s="2624"/>
      <c r="W72" s="2624"/>
      <c r="X72" s="2624"/>
      <c r="Y72" s="2624"/>
      <c r="Z72" s="2624"/>
    </row>
    <row r="73" spans="1:26" s="1336" customFormat="1" ht="13.5" customHeight="1">
      <c r="A73" s="1335"/>
      <c r="B73" s="2624" t="s">
        <v>1578</v>
      </c>
      <c r="C73" s="2624"/>
      <c r="D73" s="2624"/>
      <c r="E73" s="2624"/>
      <c r="F73" s="2624"/>
      <c r="G73" s="2624"/>
      <c r="H73" s="2624"/>
      <c r="I73" s="2624"/>
      <c r="J73" s="2624"/>
      <c r="K73" s="2624"/>
      <c r="L73" s="2624"/>
      <c r="M73" s="2624"/>
      <c r="N73" s="2624"/>
      <c r="O73" s="2624"/>
      <c r="P73" s="2624"/>
      <c r="Q73" s="2624"/>
      <c r="R73" s="2624" t="s">
        <v>1594</v>
      </c>
      <c r="S73" s="2624"/>
      <c r="T73" s="2624"/>
      <c r="U73" s="2624"/>
      <c r="V73" s="2624"/>
      <c r="W73" s="2624"/>
      <c r="X73" s="2624"/>
      <c r="Y73" s="2624"/>
      <c r="Z73" s="2624"/>
    </row>
    <row r="74" spans="1:26" s="1336" customFormat="1" ht="13.5" customHeight="1">
      <c r="A74" s="1335"/>
      <c r="B74" s="2624"/>
      <c r="C74" s="2624"/>
      <c r="D74" s="2624"/>
      <c r="E74" s="2624"/>
      <c r="F74" s="2624"/>
      <c r="G74" s="2624"/>
      <c r="H74" s="2624"/>
      <c r="I74" s="2624"/>
      <c r="J74" s="2624"/>
      <c r="K74" s="2624"/>
      <c r="L74" s="2624"/>
      <c r="M74" s="2624"/>
      <c r="N74" s="2624"/>
      <c r="O74" s="2624"/>
      <c r="P74" s="2624"/>
      <c r="Q74" s="2624"/>
      <c r="R74" s="2624"/>
      <c r="S74" s="2624"/>
      <c r="T74" s="2624"/>
      <c r="U74" s="2624"/>
      <c r="V74" s="2624"/>
      <c r="W74" s="2624"/>
      <c r="X74" s="2624"/>
      <c r="Y74" s="2624"/>
      <c r="Z74" s="2624"/>
    </row>
    <row r="75" spans="1:26" ht="13.5" customHeight="1">
      <c r="B75" s="1365"/>
      <c r="C75" s="1365"/>
      <c r="D75" s="1365"/>
      <c r="E75" s="1365"/>
      <c r="F75" s="1365"/>
      <c r="G75" s="1365"/>
      <c r="H75" s="1365"/>
      <c r="I75" s="1365"/>
      <c r="J75" s="1365"/>
      <c r="K75" s="1365"/>
      <c r="L75" s="1365"/>
      <c r="M75" s="1365"/>
      <c r="N75" s="1365"/>
      <c r="O75" s="1365"/>
      <c r="P75" s="1365"/>
      <c r="Q75" s="1365"/>
      <c r="R75" s="2624"/>
      <c r="S75" s="2624"/>
      <c r="T75" s="2624"/>
      <c r="U75" s="2624"/>
      <c r="V75" s="2624"/>
      <c r="W75" s="2624"/>
      <c r="X75" s="2624"/>
      <c r="Y75" s="2624"/>
      <c r="Z75" s="2624"/>
    </row>
    <row r="76" spans="1:26" ht="13.5" customHeight="1">
      <c r="B76" s="1333"/>
      <c r="C76" s="1333"/>
      <c r="D76" s="1333"/>
      <c r="E76" s="1333"/>
      <c r="F76" s="1333"/>
      <c r="G76" s="1333"/>
      <c r="H76" s="1333"/>
      <c r="I76" s="1333"/>
      <c r="J76" s="1333"/>
      <c r="K76" s="1333"/>
      <c r="L76" s="1333"/>
      <c r="M76" s="1333"/>
      <c r="N76" s="1357"/>
      <c r="O76" s="1357"/>
      <c r="P76" s="1357"/>
      <c r="Q76" s="1357"/>
      <c r="R76" s="2463" t="s">
        <v>1579</v>
      </c>
      <c r="S76" s="2463"/>
      <c r="T76" s="2463"/>
      <c r="U76" s="2463"/>
      <c r="V76" s="2463"/>
      <c r="W76" s="2463"/>
      <c r="X76" s="2463"/>
      <c r="Y76" s="2463"/>
      <c r="Z76" s="2463"/>
    </row>
    <row r="77" spans="1:26" ht="13.5" customHeight="1">
      <c r="B77" s="1333"/>
      <c r="C77" s="1333"/>
      <c r="D77" s="1333"/>
      <c r="E77" s="1333"/>
      <c r="F77" s="1333"/>
      <c r="G77" s="1333"/>
      <c r="H77" s="1333"/>
      <c r="I77" s="1333"/>
      <c r="J77" s="1333"/>
      <c r="K77" s="1333"/>
      <c r="L77" s="1333"/>
      <c r="M77" s="1333"/>
      <c r="N77" s="1357"/>
      <c r="O77" s="1357"/>
      <c r="P77" s="1357"/>
      <c r="Q77" s="1357"/>
      <c r="R77" s="2463"/>
      <c r="S77" s="2463"/>
      <c r="T77" s="2463"/>
      <c r="U77" s="2463"/>
      <c r="V77" s="2463"/>
      <c r="W77" s="2463"/>
      <c r="X77" s="2463"/>
      <c r="Y77" s="2463"/>
      <c r="Z77" s="2463"/>
    </row>
    <row r="78" spans="1:26">
      <c r="B78" s="1365"/>
      <c r="C78" s="1365"/>
      <c r="D78" s="1365"/>
      <c r="E78" s="1365"/>
      <c r="F78" s="1365"/>
      <c r="G78" s="1365"/>
      <c r="H78" s="1365"/>
      <c r="I78" s="1365"/>
      <c r="J78" s="1365"/>
      <c r="K78" s="1365"/>
      <c r="L78" s="1365"/>
      <c r="M78" s="1365"/>
      <c r="N78" s="1365"/>
      <c r="O78" s="1365"/>
      <c r="P78" s="1333"/>
      <c r="Q78" s="1365"/>
      <c r="R78" s="2463" t="s">
        <v>1595</v>
      </c>
      <c r="S78" s="2463"/>
      <c r="T78" s="2463"/>
      <c r="U78" s="2463"/>
      <c r="V78" s="2463"/>
      <c r="W78" s="2463"/>
      <c r="X78" s="2463"/>
      <c r="Y78" s="2463"/>
      <c r="Z78" s="2463"/>
    </row>
    <row r="79" spans="1:26" ht="13.5" customHeight="1">
      <c r="B79" s="1333"/>
      <c r="C79" s="1333"/>
      <c r="D79" s="1333"/>
      <c r="E79" s="1333"/>
      <c r="F79" s="1333"/>
      <c r="G79" s="1333"/>
      <c r="H79" s="1333"/>
      <c r="I79" s="1333"/>
      <c r="J79" s="1333"/>
      <c r="K79" s="1333"/>
      <c r="L79" s="1333"/>
      <c r="M79" s="1333"/>
      <c r="N79" s="1357"/>
      <c r="O79" s="1357"/>
      <c r="P79" s="1333"/>
      <c r="Q79" s="1357"/>
      <c r="R79" s="2463"/>
      <c r="S79" s="2463"/>
      <c r="T79" s="2463"/>
      <c r="U79" s="2463"/>
      <c r="V79" s="2463"/>
      <c r="W79" s="2463"/>
      <c r="X79" s="2463"/>
      <c r="Y79" s="2463"/>
      <c r="Z79" s="2463"/>
    </row>
    <row r="80" spans="1:26" ht="13.5" customHeight="1">
      <c r="B80" s="1333"/>
      <c r="C80" s="1333"/>
      <c r="D80" s="1333"/>
      <c r="E80" s="1333"/>
      <c r="F80" s="1333"/>
      <c r="G80" s="1333"/>
      <c r="H80" s="1333"/>
      <c r="I80" s="1333"/>
      <c r="J80" s="1333"/>
      <c r="K80" s="1333"/>
      <c r="L80" s="1333"/>
      <c r="M80" s="1333"/>
      <c r="N80" s="1357"/>
      <c r="O80" s="1357"/>
      <c r="P80" s="1333"/>
      <c r="Q80" s="1357"/>
      <c r="R80" s="2463" t="s">
        <v>1580</v>
      </c>
      <c r="S80" s="2463"/>
      <c r="T80" s="2463"/>
      <c r="U80" s="2463"/>
      <c r="V80" s="2463"/>
      <c r="W80" s="2463"/>
      <c r="X80" s="2463"/>
      <c r="Y80" s="2463"/>
      <c r="Z80" s="2463"/>
    </row>
    <row r="81" spans="2:26">
      <c r="B81" s="1333"/>
      <c r="C81" s="1333"/>
      <c r="D81" s="1333"/>
      <c r="E81" s="1333"/>
      <c r="F81" s="1333"/>
      <c r="G81" s="1333"/>
      <c r="H81" s="1333"/>
      <c r="I81" s="1333"/>
      <c r="J81" s="1333"/>
      <c r="K81" s="1333"/>
      <c r="L81" s="1333"/>
      <c r="M81" s="1333"/>
      <c r="N81" s="1357"/>
      <c r="O81" s="1357"/>
      <c r="P81" s="1333"/>
      <c r="Q81" s="1357"/>
      <c r="R81" s="2463"/>
      <c r="S81" s="2463"/>
      <c r="T81" s="2463"/>
      <c r="U81" s="2463"/>
      <c r="V81" s="2463"/>
      <c r="W81" s="2463"/>
      <c r="X81" s="2463"/>
      <c r="Y81" s="2463"/>
      <c r="Z81" s="2463"/>
    </row>
    <row r="82" spans="2:26">
      <c r="B82" s="1333"/>
      <c r="C82" s="1333"/>
      <c r="D82" s="1333"/>
      <c r="E82" s="1333"/>
      <c r="F82" s="1333"/>
      <c r="G82" s="1333"/>
      <c r="H82" s="1333"/>
      <c r="I82" s="1333"/>
      <c r="J82" s="1333"/>
      <c r="K82" s="1333"/>
      <c r="L82" s="1333"/>
      <c r="M82" s="1333"/>
      <c r="N82" s="1360"/>
      <c r="O82" s="1361"/>
      <c r="P82" s="1333"/>
      <c r="Q82" s="1361"/>
      <c r="R82" s="1366" t="s">
        <v>1596</v>
      </c>
      <c r="S82" s="1366"/>
      <c r="T82" s="1366"/>
      <c r="U82" s="1366"/>
      <c r="V82" s="1366"/>
      <c r="W82" s="1366"/>
      <c r="X82" s="1366"/>
      <c r="Y82" s="1366"/>
      <c r="Z82" s="1367"/>
    </row>
    <row r="87" spans="2:26">
      <c r="N87" s="2464"/>
      <c r="O87" s="2464"/>
      <c r="P87" s="2464"/>
      <c r="Q87" s="2464"/>
      <c r="R87" s="2464"/>
      <c r="S87" s="2464"/>
      <c r="T87" s="2464"/>
      <c r="U87" s="2464"/>
      <c r="V87" s="2464"/>
      <c r="W87" s="2464"/>
      <c r="X87" s="2464"/>
      <c r="Y87" s="2464"/>
      <c r="Z87" s="2464"/>
    </row>
    <row r="88" spans="2:26">
      <c r="N88" s="2464"/>
      <c r="O88" s="2464"/>
      <c r="P88" s="2464"/>
      <c r="Q88" s="2464"/>
      <c r="R88" s="2464"/>
      <c r="S88" s="2464"/>
      <c r="T88" s="2464"/>
      <c r="U88" s="2464"/>
      <c r="V88" s="2464"/>
      <c r="W88" s="2464"/>
      <c r="X88" s="2464"/>
      <c r="Y88" s="2464"/>
      <c r="Z88" s="2464"/>
    </row>
  </sheetData>
  <mergeCells count="215">
    <mergeCell ref="B73:Q74"/>
    <mergeCell ref="N66:O66"/>
    <mergeCell ref="R68:Z70"/>
    <mergeCell ref="C71:E71"/>
    <mergeCell ref="G71:K71"/>
    <mergeCell ref="M71:N71"/>
    <mergeCell ref="R71:Z72"/>
    <mergeCell ref="C72:E72"/>
    <mergeCell ref="G72:K72"/>
    <mergeCell ref="M72:N72"/>
    <mergeCell ref="R73:Z75"/>
    <mergeCell ref="W45:W50"/>
    <mergeCell ref="X45:Y47"/>
    <mergeCell ref="X48:Y50"/>
    <mergeCell ref="O49:O50"/>
    <mergeCell ref="O51:O52"/>
    <mergeCell ref="O45:O46"/>
    <mergeCell ref="O47:O48"/>
    <mergeCell ref="O57:O58"/>
    <mergeCell ref="O53:O54"/>
    <mergeCell ref="W51:W56"/>
    <mergeCell ref="W57:W62"/>
    <mergeCell ref="O55:O56"/>
    <mergeCell ref="X51:Y53"/>
    <mergeCell ref="X54:Y56"/>
    <mergeCell ref="X57:Y59"/>
    <mergeCell ref="X60:Y62"/>
    <mergeCell ref="O59:O60"/>
    <mergeCell ref="O61:O62"/>
    <mergeCell ref="W27:W32"/>
    <mergeCell ref="X27:Y29"/>
    <mergeCell ref="X30:Y32"/>
    <mergeCell ref="O31:O32"/>
    <mergeCell ref="O33:O34"/>
    <mergeCell ref="O27:O28"/>
    <mergeCell ref="O29:O30"/>
    <mergeCell ref="O39:O40"/>
    <mergeCell ref="O35:O36"/>
    <mergeCell ref="W33:W38"/>
    <mergeCell ref="W39:W44"/>
    <mergeCell ref="O37:O38"/>
    <mergeCell ref="X33:Y35"/>
    <mergeCell ref="X36:Y38"/>
    <mergeCell ref="X39:Y41"/>
    <mergeCell ref="X42:Y44"/>
    <mergeCell ref="O41:O42"/>
    <mergeCell ref="O43:O44"/>
    <mergeCell ref="W15:W20"/>
    <mergeCell ref="X15:Y17"/>
    <mergeCell ref="X18:Y20"/>
    <mergeCell ref="O21:O22"/>
    <mergeCell ref="O17:O18"/>
    <mergeCell ref="W21:W26"/>
    <mergeCell ref="O19:O20"/>
    <mergeCell ref="X21:Y23"/>
    <mergeCell ref="X24:Y26"/>
    <mergeCell ref="O23:O24"/>
    <mergeCell ref="O25:O26"/>
    <mergeCell ref="N1:T1"/>
    <mergeCell ref="N2:T2"/>
    <mergeCell ref="W2:W3"/>
    <mergeCell ref="X2:Y3"/>
    <mergeCell ref="B3:D3"/>
    <mergeCell ref="E3:J3"/>
    <mergeCell ref="L3:N6"/>
    <mergeCell ref="B4:D4"/>
    <mergeCell ref="E4:J4"/>
    <mergeCell ref="W4:Y4"/>
    <mergeCell ref="Q6:T6"/>
    <mergeCell ref="X6:Y6"/>
    <mergeCell ref="B9:B14"/>
    <mergeCell ref="C9:F10"/>
    <mergeCell ref="G9:I14"/>
    <mergeCell ref="J9:J14"/>
    <mergeCell ref="K9:M11"/>
    <mergeCell ref="N9:O10"/>
    <mergeCell ref="P9:P11"/>
    <mergeCell ref="Q9:W11"/>
    <mergeCell ref="X9:Y11"/>
    <mergeCell ref="C11:F12"/>
    <mergeCell ref="N11:O12"/>
    <mergeCell ref="K12:M14"/>
    <mergeCell ref="P12:P14"/>
    <mergeCell ref="R12:V14"/>
    <mergeCell ref="W12:W14"/>
    <mergeCell ref="X12:Y14"/>
    <mergeCell ref="C13:F14"/>
    <mergeCell ref="N13:O14"/>
    <mergeCell ref="Q12:Q14"/>
    <mergeCell ref="B15:B20"/>
    <mergeCell ref="C15:F16"/>
    <mergeCell ref="G15:I20"/>
    <mergeCell ref="J15:J20"/>
    <mergeCell ref="K15:M17"/>
    <mergeCell ref="N15:N16"/>
    <mergeCell ref="P15:P17"/>
    <mergeCell ref="Q15:Q20"/>
    <mergeCell ref="R15:V20"/>
    <mergeCell ref="C17:F18"/>
    <mergeCell ref="N17:N18"/>
    <mergeCell ref="K18:M20"/>
    <mergeCell ref="P18:P20"/>
    <mergeCell ref="C19:F20"/>
    <mergeCell ref="N19:N20"/>
    <mergeCell ref="O15:O16"/>
    <mergeCell ref="B21:B26"/>
    <mergeCell ref="C21:F22"/>
    <mergeCell ref="G21:I26"/>
    <mergeCell ref="J21:J26"/>
    <mergeCell ref="K21:M23"/>
    <mergeCell ref="N21:N22"/>
    <mergeCell ref="P21:P23"/>
    <mergeCell ref="Q21:Q26"/>
    <mergeCell ref="R21:V26"/>
    <mergeCell ref="C23:F24"/>
    <mergeCell ref="N23:N24"/>
    <mergeCell ref="K24:M26"/>
    <mergeCell ref="P24:P26"/>
    <mergeCell ref="C25:F26"/>
    <mergeCell ref="N25:N26"/>
    <mergeCell ref="B27:B32"/>
    <mergeCell ref="C27:F28"/>
    <mergeCell ref="G27:I32"/>
    <mergeCell ref="J27:J32"/>
    <mergeCell ref="K27:M29"/>
    <mergeCell ref="N27:N28"/>
    <mergeCell ref="P27:P29"/>
    <mergeCell ref="Q27:Q32"/>
    <mergeCell ref="R27:V32"/>
    <mergeCell ref="C29:F30"/>
    <mergeCell ref="N29:N30"/>
    <mergeCell ref="K30:M32"/>
    <mergeCell ref="P30:P32"/>
    <mergeCell ref="C31:F32"/>
    <mergeCell ref="N31:N32"/>
    <mergeCell ref="B33:B38"/>
    <mergeCell ref="C33:F34"/>
    <mergeCell ref="G33:I38"/>
    <mergeCell ref="J33:J38"/>
    <mergeCell ref="K33:M35"/>
    <mergeCell ref="N33:N34"/>
    <mergeCell ref="P33:P35"/>
    <mergeCell ref="Q33:Q38"/>
    <mergeCell ref="R33:V38"/>
    <mergeCell ref="C35:F36"/>
    <mergeCell ref="N35:N36"/>
    <mergeCell ref="K36:M38"/>
    <mergeCell ref="P36:P38"/>
    <mergeCell ref="C37:F38"/>
    <mergeCell ref="N37:N38"/>
    <mergeCell ref="B39:B44"/>
    <mergeCell ref="C39:F40"/>
    <mergeCell ref="G39:I44"/>
    <mergeCell ref="J39:J44"/>
    <mergeCell ref="K39:M41"/>
    <mergeCell ref="N39:N40"/>
    <mergeCell ref="P39:P41"/>
    <mergeCell ref="Q39:Q44"/>
    <mergeCell ref="R39:V44"/>
    <mergeCell ref="C41:F42"/>
    <mergeCell ref="N41:N42"/>
    <mergeCell ref="K42:M44"/>
    <mergeCell ref="P42:P44"/>
    <mergeCell ref="C43:F44"/>
    <mergeCell ref="N43:N44"/>
    <mergeCell ref="B45:B50"/>
    <mergeCell ref="C45:F46"/>
    <mergeCell ref="G45:I50"/>
    <mergeCell ref="J45:J50"/>
    <mergeCell ref="K45:M47"/>
    <mergeCell ref="N45:N46"/>
    <mergeCell ref="P45:P47"/>
    <mergeCell ref="Q45:Q50"/>
    <mergeCell ref="R45:V50"/>
    <mergeCell ref="C47:F48"/>
    <mergeCell ref="N47:N48"/>
    <mergeCell ref="K48:M50"/>
    <mergeCell ref="P48:P50"/>
    <mergeCell ref="C49:F50"/>
    <mergeCell ref="N49:N50"/>
    <mergeCell ref="K51:M53"/>
    <mergeCell ref="N51:N52"/>
    <mergeCell ref="P51:P53"/>
    <mergeCell ref="Q51:Q56"/>
    <mergeCell ref="R51:V56"/>
    <mergeCell ref="C53:F54"/>
    <mergeCell ref="N53:N54"/>
    <mergeCell ref="K54:M56"/>
    <mergeCell ref="P54:P56"/>
    <mergeCell ref="C55:F56"/>
    <mergeCell ref="N55:N56"/>
    <mergeCell ref="R76:Z77"/>
    <mergeCell ref="R78:Z79"/>
    <mergeCell ref="R80:Z81"/>
    <mergeCell ref="N87:Z88"/>
    <mergeCell ref="A1:A3"/>
    <mergeCell ref="B57:B62"/>
    <mergeCell ref="C57:F58"/>
    <mergeCell ref="G57:I62"/>
    <mergeCell ref="J57:J62"/>
    <mergeCell ref="K57:M59"/>
    <mergeCell ref="N57:N58"/>
    <mergeCell ref="P57:P59"/>
    <mergeCell ref="Q57:Q62"/>
    <mergeCell ref="R57:V62"/>
    <mergeCell ref="C59:F60"/>
    <mergeCell ref="N59:N60"/>
    <mergeCell ref="K60:M62"/>
    <mergeCell ref="P60:P62"/>
    <mergeCell ref="C61:F62"/>
    <mergeCell ref="N61:N62"/>
    <mergeCell ref="B51:B56"/>
    <mergeCell ref="C51:F52"/>
    <mergeCell ref="G51:I56"/>
    <mergeCell ref="J51:J56"/>
  </mergeCells>
  <phoneticPr fontId="2"/>
  <hyperlinks>
    <hyperlink ref="A1:A2" location="表紙１!A1" display="表紙１へ戻る"/>
    <hyperlink ref="A1:A3" location="表紙!A1" display="表紙へ戻る"/>
  </hyperlinks>
  <printOptions horizontalCentered="1" verticalCentered="1"/>
  <pageMargins left="0.11811023622047245" right="0.11811023622047245" top="0.55118110236220474" bottom="0.35433070866141736" header="0.31496062992125984" footer="0.31496062992125984"/>
  <pageSetup paperSize="8" scale="90" orientation="landscape" r:id="rId1"/>
  <headerFooter>
    <oddHeader>&amp;R(様式１２－３）</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2:BA1004"/>
  <sheetViews>
    <sheetView tabSelected="1" view="pageBreakPreview" zoomScale="90" zoomScaleNormal="115" zoomScaleSheetLayoutView="90" workbookViewId="0"/>
  </sheetViews>
  <sheetFormatPr defaultRowHeight="13.5"/>
  <cols>
    <col min="1" max="5" width="4.375" style="782" customWidth="1"/>
    <col min="6" max="6" width="25" style="788" customWidth="1"/>
    <col min="7" max="8" width="7.5" style="788" customWidth="1"/>
    <col min="9" max="9" width="25" style="788" customWidth="1"/>
    <col min="10" max="10" width="8.625" style="782" customWidth="1"/>
    <col min="11" max="11" width="13.5" style="782" customWidth="1"/>
    <col min="12" max="12" width="32.375" style="788" customWidth="1"/>
    <col min="13" max="13" width="23.125" style="782" customWidth="1"/>
    <col min="14" max="14" width="2.5" style="796" customWidth="1"/>
    <col min="15" max="15" width="15" style="792" customWidth="1"/>
    <col min="16" max="16" width="9.375" style="792" customWidth="1"/>
    <col min="17" max="17" width="16.625" style="792" customWidth="1"/>
    <col min="18" max="18" width="15.5" style="792" customWidth="1"/>
    <col min="19" max="19" width="12.5" style="792" customWidth="1"/>
    <col min="20" max="29" width="22" style="793" customWidth="1"/>
    <col min="30" max="30" width="22" style="796" customWidth="1"/>
    <col min="31" max="53" width="12.5" style="796" customWidth="1"/>
    <col min="54" max="16384" width="9" style="782"/>
  </cols>
  <sheetData>
    <row r="2" spans="1:53" s="776" customFormat="1" ht="37.5" customHeight="1" thickBot="1">
      <c r="A2" s="1467" t="s">
        <v>1309</v>
      </c>
      <c r="B2" s="1468"/>
      <c r="C2" s="1468"/>
      <c r="D2" s="1468"/>
      <c r="E2" s="1468"/>
      <c r="F2" s="1468"/>
      <c r="G2" s="1468"/>
      <c r="H2" s="1468"/>
      <c r="I2" s="1468"/>
      <c r="J2" s="1468"/>
      <c r="K2" s="1468"/>
      <c r="L2" s="1468"/>
      <c r="M2" s="1296"/>
      <c r="N2" s="791"/>
      <c r="O2" s="792"/>
      <c r="P2" s="792"/>
      <c r="Q2" s="797" t="s">
        <v>579</v>
      </c>
      <c r="R2" s="792"/>
      <c r="S2" s="792"/>
      <c r="T2" s="793"/>
      <c r="U2" s="793"/>
      <c r="V2" s="793"/>
      <c r="W2" s="793"/>
      <c r="X2" s="793"/>
      <c r="Y2" s="793"/>
      <c r="Z2" s="793"/>
      <c r="AA2" s="793"/>
      <c r="AB2" s="793"/>
      <c r="AC2" s="793"/>
      <c r="AD2" s="791"/>
      <c r="AE2" s="791"/>
      <c r="AF2" s="791"/>
      <c r="AG2" s="791"/>
      <c r="AH2" s="791"/>
      <c r="AI2" s="791"/>
      <c r="AJ2" s="791"/>
      <c r="AK2" s="791"/>
      <c r="AL2" s="791"/>
      <c r="AM2" s="791"/>
      <c r="AN2" s="791"/>
      <c r="AO2" s="791"/>
      <c r="AP2" s="791"/>
      <c r="AQ2" s="791"/>
      <c r="AR2" s="791"/>
      <c r="AS2" s="791"/>
      <c r="AT2" s="791"/>
      <c r="AU2" s="791"/>
      <c r="AV2" s="791"/>
      <c r="AW2" s="791"/>
      <c r="AX2" s="791"/>
      <c r="AY2" s="791"/>
      <c r="AZ2" s="791"/>
      <c r="BA2" s="791"/>
    </row>
    <row r="3" spans="1:53" s="777" customFormat="1" ht="48.75" customHeight="1" thickTop="1" thickBot="1">
      <c r="A3" s="828"/>
      <c r="B3" s="829"/>
      <c r="C3" s="1469" t="s">
        <v>989</v>
      </c>
      <c r="D3" s="1469"/>
      <c r="E3" s="1469"/>
      <c r="F3" s="1469"/>
      <c r="G3" s="1469"/>
      <c r="H3" s="1469"/>
      <c r="I3" s="1469"/>
      <c r="J3" s="1469"/>
      <c r="K3" s="1469"/>
      <c r="L3" s="1469"/>
      <c r="M3" s="1295"/>
      <c r="N3" s="794"/>
      <c r="O3" s="792"/>
      <c r="P3" s="792"/>
      <c r="Q3" s="1512" t="s">
        <v>1137</v>
      </c>
      <c r="R3" s="1513"/>
      <c r="S3" s="1514"/>
      <c r="T3" s="793"/>
      <c r="U3" s="793"/>
      <c r="V3" s="793"/>
      <c r="W3" s="793"/>
      <c r="X3" s="793"/>
      <c r="Y3" s="793"/>
      <c r="Z3" s="793"/>
      <c r="AA3" s="793"/>
      <c r="AB3" s="793"/>
      <c r="AC3" s="793"/>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4" spans="1:53" s="789" customFormat="1" ht="22.5" customHeight="1" thickTop="1">
      <c r="A4" s="830"/>
      <c r="B4" s="790"/>
      <c r="C4" s="1470" t="s">
        <v>990</v>
      </c>
      <c r="D4" s="1470"/>
      <c r="E4" s="1470"/>
      <c r="F4" s="1505"/>
      <c r="G4" s="1505"/>
      <c r="H4" s="1505"/>
      <c r="I4" s="1288">
        <f>入力シート!D7</f>
        <v>0</v>
      </c>
      <c r="J4" s="1289" t="s">
        <v>991</v>
      </c>
      <c r="K4" s="1289"/>
      <c r="L4" s="1294"/>
      <c r="M4" s="1025"/>
      <c r="N4" s="795"/>
      <c r="O4" s="792"/>
      <c r="P4" s="792"/>
      <c r="Q4" s="1506"/>
      <c r="R4" s="1506"/>
      <c r="S4" s="1506"/>
      <c r="T4" s="793"/>
      <c r="U4" s="793"/>
      <c r="V4" s="793"/>
      <c r="W4" s="793"/>
      <c r="X4" s="793"/>
      <c r="Y4" s="793"/>
      <c r="Z4" s="793"/>
      <c r="AA4" s="793"/>
      <c r="AB4" s="793"/>
      <c r="AC4" s="793"/>
      <c r="AD4" s="795"/>
      <c r="AE4" s="795"/>
      <c r="AF4" s="795"/>
      <c r="AG4" s="795"/>
      <c r="AH4" s="795"/>
      <c r="AI4" s="795"/>
      <c r="AJ4" s="795"/>
      <c r="AK4" s="795"/>
      <c r="AL4" s="795"/>
      <c r="AM4" s="795"/>
      <c r="AN4" s="795"/>
      <c r="AO4" s="795"/>
      <c r="AP4" s="795"/>
      <c r="AQ4" s="795"/>
      <c r="AR4" s="795"/>
      <c r="AS4" s="795"/>
      <c r="AT4" s="795"/>
      <c r="AU4" s="795"/>
      <c r="AV4" s="795"/>
      <c r="AW4" s="795"/>
      <c r="AX4" s="795"/>
      <c r="AY4" s="795"/>
      <c r="AZ4" s="795"/>
      <c r="BA4" s="795"/>
    </row>
    <row r="5" spans="1:53" ht="38.25" customHeight="1" thickBot="1">
      <c r="A5" s="778" t="s">
        <v>992</v>
      </c>
      <c r="B5" s="1471" t="s">
        <v>993</v>
      </c>
      <c r="C5" s="1471"/>
      <c r="D5" s="780" t="s">
        <v>994</v>
      </c>
      <c r="E5" s="1517" t="s">
        <v>995</v>
      </c>
      <c r="F5" s="1518"/>
      <c r="G5" s="1518"/>
      <c r="H5" s="1519"/>
      <c r="I5" s="779" t="s">
        <v>996</v>
      </c>
      <c r="J5" s="781" t="s">
        <v>1289</v>
      </c>
      <c r="K5" s="1002" t="s">
        <v>1287</v>
      </c>
      <c r="L5" s="779" t="s">
        <v>325</v>
      </c>
      <c r="M5" s="1299" t="s">
        <v>1534</v>
      </c>
      <c r="O5" s="798" t="s">
        <v>613</v>
      </c>
      <c r="P5" s="799" t="s">
        <v>637</v>
      </c>
      <c r="Q5" s="800" t="s">
        <v>580</v>
      </c>
      <c r="R5" s="801" t="s">
        <v>581</v>
      </c>
      <c r="U5" s="817" t="s">
        <v>583</v>
      </c>
      <c r="V5" s="817" t="s">
        <v>584</v>
      </c>
      <c r="W5" s="817" t="s">
        <v>597</v>
      </c>
      <c r="X5" s="817" t="s">
        <v>598</v>
      </c>
      <c r="Y5" s="818" t="s">
        <v>599</v>
      </c>
      <c r="Z5" s="818" t="s">
        <v>600</v>
      </c>
      <c r="AA5" s="1503" t="s">
        <v>601</v>
      </c>
      <c r="AB5" s="1504"/>
      <c r="AC5" s="803"/>
    </row>
    <row r="6" spans="1:53" ht="60" customHeight="1" thickTop="1" thickBot="1">
      <c r="A6" s="1472" t="s">
        <v>997</v>
      </c>
      <c r="B6" s="1515" t="s">
        <v>998</v>
      </c>
      <c r="C6" s="1516"/>
      <c r="D6" s="1026">
        <v>1</v>
      </c>
      <c r="E6" s="1026" t="s">
        <v>999</v>
      </c>
      <c r="F6" s="1027" t="s">
        <v>1000</v>
      </c>
      <c r="G6" s="1027"/>
      <c r="H6" s="1028"/>
      <c r="I6" s="1029" t="s">
        <v>1001</v>
      </c>
      <c r="J6" s="1030" t="s">
        <v>1002</v>
      </c>
      <c r="K6" s="1003" t="s">
        <v>1286</v>
      </c>
      <c r="L6" s="783"/>
      <c r="M6" s="1303" t="s">
        <v>1523</v>
      </c>
      <c r="O6" s="842"/>
      <c r="P6" s="804">
        <v>0</v>
      </c>
      <c r="Q6" s="805">
        <f>+U6+7+P6</f>
        <v>7</v>
      </c>
      <c r="R6" s="806" t="e">
        <f ca="1">IF(O6*1&gt;1,"　",VLOOKUP($Y6,$Z$6:$AB$28,2,TRUE))</f>
        <v>#N/A</v>
      </c>
      <c r="S6" s="807"/>
      <c r="T6" s="803"/>
      <c r="U6" s="819">
        <f>+入力シート!D11</f>
        <v>0</v>
      </c>
      <c r="V6" s="820">
        <f>+入力シート!D12</f>
        <v>0</v>
      </c>
      <c r="W6" s="821">
        <f ca="1">TODAY()+1-U6</f>
        <v>44338</v>
      </c>
      <c r="X6" s="831">
        <f ca="1">TODAY()+1-V6</f>
        <v>44338</v>
      </c>
      <c r="Y6" s="831">
        <f t="shared" ref="Y6:Y15" ca="1" si="0">Q6-TODAY()</f>
        <v>-44330</v>
      </c>
      <c r="Z6" s="838">
        <v>-50</v>
      </c>
      <c r="AA6" s="832" t="s">
        <v>612</v>
      </c>
      <c r="AB6" s="833"/>
      <c r="AC6" s="803"/>
      <c r="AD6" s="803"/>
    </row>
    <row r="7" spans="1:53" ht="30" customHeight="1" thickTop="1" thickBot="1">
      <c r="A7" s="1473"/>
      <c r="B7" s="1485" t="s">
        <v>1003</v>
      </c>
      <c r="C7" s="1485"/>
      <c r="D7" s="1026">
        <v>2</v>
      </c>
      <c r="E7" s="1026" t="s">
        <v>999</v>
      </c>
      <c r="F7" s="1031" t="s">
        <v>1004</v>
      </c>
      <c r="G7" s="1031"/>
      <c r="H7" s="1032"/>
      <c r="I7" s="1475" t="s">
        <v>1005</v>
      </c>
      <c r="J7" s="1030" t="s">
        <v>1006</v>
      </c>
      <c r="K7" s="1003" t="s">
        <v>1286</v>
      </c>
      <c r="L7" s="783"/>
      <c r="M7" s="1290" t="s">
        <v>1521</v>
      </c>
      <c r="O7" s="842"/>
      <c r="P7" s="804">
        <v>0</v>
      </c>
      <c r="Q7" s="805">
        <f t="shared" ref="Q7:Q13" si="1">+$V$6+6+P7</f>
        <v>6</v>
      </c>
      <c r="R7" s="806" t="e">
        <f t="shared" ref="R7:R23" ca="1" si="2">IF(O7*1&gt;1,"　",VLOOKUP($Y7,$Z$6:$AF$38,2,TRUE))</f>
        <v>#N/A</v>
      </c>
      <c r="S7" s="807"/>
      <c r="T7" s="803"/>
      <c r="U7" s="803"/>
      <c r="V7" s="803"/>
      <c r="W7" s="802"/>
      <c r="X7" s="802"/>
      <c r="Y7" s="831">
        <f t="shared" ca="1" si="0"/>
        <v>-44331</v>
      </c>
      <c r="Z7" s="839"/>
      <c r="AA7" s="834"/>
      <c r="AB7" s="835"/>
      <c r="AC7" s="803"/>
      <c r="AD7" s="803"/>
    </row>
    <row r="8" spans="1:53" ht="30" customHeight="1" thickTop="1" thickBot="1">
      <c r="A8" s="1473"/>
      <c r="B8" s="1485"/>
      <c r="C8" s="1485"/>
      <c r="D8" s="1026">
        <v>3</v>
      </c>
      <c r="E8" s="1026" t="s">
        <v>999</v>
      </c>
      <c r="F8" s="1031" t="s">
        <v>422</v>
      </c>
      <c r="G8" s="1031"/>
      <c r="H8" s="1032"/>
      <c r="I8" s="1476"/>
      <c r="J8" s="1030" t="s">
        <v>1007</v>
      </c>
      <c r="K8" s="1003" t="s">
        <v>1286</v>
      </c>
      <c r="L8" s="783"/>
      <c r="M8" s="1290" t="s">
        <v>1521</v>
      </c>
      <c r="O8" s="842"/>
      <c r="P8" s="804">
        <v>0</v>
      </c>
      <c r="Q8" s="805">
        <f t="shared" si="1"/>
        <v>6</v>
      </c>
      <c r="R8" s="806" t="e">
        <f t="shared" ca="1" si="2"/>
        <v>#N/A</v>
      </c>
      <c r="S8" s="808"/>
      <c r="T8" s="803"/>
      <c r="U8" s="803"/>
      <c r="V8" s="803"/>
      <c r="W8" s="802"/>
      <c r="X8" s="802"/>
      <c r="Y8" s="831">
        <f t="shared" ca="1" si="0"/>
        <v>-44331</v>
      </c>
      <c r="Z8" s="839">
        <v>0</v>
      </c>
      <c r="AA8" s="834" t="s">
        <v>602</v>
      </c>
      <c r="AB8" s="835"/>
      <c r="AC8" s="803"/>
      <c r="AD8" s="803"/>
    </row>
    <row r="9" spans="1:53" ht="30" customHeight="1" thickTop="1" thickBot="1">
      <c r="A9" s="1473"/>
      <c r="B9" s="1485"/>
      <c r="C9" s="1485"/>
      <c r="D9" s="1026">
        <v>4</v>
      </c>
      <c r="E9" s="1026" t="s">
        <v>1008</v>
      </c>
      <c r="F9" s="1031" t="s">
        <v>1196</v>
      </c>
      <c r="G9" s="1031"/>
      <c r="H9" s="1032"/>
      <c r="I9" s="1476"/>
      <c r="J9" s="1033" t="s">
        <v>1009</v>
      </c>
      <c r="K9" s="1003" t="s">
        <v>1286</v>
      </c>
      <c r="L9" s="783"/>
      <c r="M9" s="1290" t="s">
        <v>1525</v>
      </c>
      <c r="O9" s="842"/>
      <c r="P9" s="804">
        <v>0</v>
      </c>
      <c r="Q9" s="805">
        <f t="shared" si="1"/>
        <v>6</v>
      </c>
      <c r="R9" s="806" t="e">
        <f t="shared" ca="1" si="2"/>
        <v>#N/A</v>
      </c>
      <c r="S9" s="807"/>
      <c r="T9" s="803"/>
      <c r="U9" s="803"/>
      <c r="V9" s="803"/>
      <c r="W9" s="802"/>
      <c r="X9" s="802"/>
      <c r="Y9" s="831">
        <f t="shared" ca="1" si="0"/>
        <v>-44331</v>
      </c>
      <c r="Z9" s="839">
        <v>1</v>
      </c>
      <c r="AA9" s="834" t="s">
        <v>603</v>
      </c>
      <c r="AB9" s="835"/>
      <c r="AC9" s="803"/>
      <c r="AD9" s="803"/>
    </row>
    <row r="10" spans="1:53" ht="30" customHeight="1" thickTop="1" thickBot="1">
      <c r="A10" s="1473"/>
      <c r="B10" s="1485"/>
      <c r="C10" s="1485"/>
      <c r="D10" s="1026">
        <v>5</v>
      </c>
      <c r="E10" s="1026" t="s">
        <v>1008</v>
      </c>
      <c r="F10" s="1031" t="s">
        <v>1010</v>
      </c>
      <c r="G10" s="1031"/>
      <c r="H10" s="1032"/>
      <c r="I10" s="1476"/>
      <c r="J10" s="1030" t="s">
        <v>1471</v>
      </c>
      <c r="K10" s="1003" t="s">
        <v>1286</v>
      </c>
      <c r="L10" s="783"/>
      <c r="M10" s="1290" t="s">
        <v>1525</v>
      </c>
      <c r="O10" s="842"/>
      <c r="P10" s="804">
        <v>0</v>
      </c>
      <c r="Q10" s="805">
        <f t="shared" si="1"/>
        <v>6</v>
      </c>
      <c r="R10" s="806" t="e">
        <f t="shared" ca="1" si="2"/>
        <v>#N/A</v>
      </c>
      <c r="S10" s="807"/>
      <c r="T10" s="803"/>
      <c r="U10" s="803"/>
      <c r="V10" s="803"/>
      <c r="W10" s="802"/>
      <c r="X10" s="802"/>
      <c r="Y10" s="831">
        <f t="shared" ca="1" si="0"/>
        <v>-44331</v>
      </c>
      <c r="Z10" s="839">
        <v>2</v>
      </c>
      <c r="AA10" s="834" t="s">
        <v>604</v>
      </c>
      <c r="AB10" s="835"/>
      <c r="AC10" s="803"/>
      <c r="AD10" s="803"/>
    </row>
    <row r="11" spans="1:53" ht="30" customHeight="1" thickTop="1" thickBot="1">
      <c r="A11" s="1473"/>
      <c r="B11" s="1485"/>
      <c r="C11" s="1485"/>
      <c r="D11" s="1026">
        <v>6</v>
      </c>
      <c r="E11" s="1026" t="s">
        <v>639</v>
      </c>
      <c r="F11" s="1031" t="s">
        <v>1455</v>
      </c>
      <c r="G11" s="1031"/>
      <c r="H11" s="1032"/>
      <c r="I11" s="1476"/>
      <c r="J11" s="1030" t="s">
        <v>1470</v>
      </c>
      <c r="K11" s="1003" t="s">
        <v>1286</v>
      </c>
      <c r="L11" s="783"/>
      <c r="M11" s="1290" t="s">
        <v>1521</v>
      </c>
      <c r="O11" s="842"/>
      <c r="P11" s="804">
        <v>0</v>
      </c>
      <c r="Q11" s="805">
        <f t="shared" ref="Q11" si="3">+$V$6+6+P11</f>
        <v>6</v>
      </c>
      <c r="R11" s="806" t="e">
        <f t="shared" ca="1" si="2"/>
        <v>#N/A</v>
      </c>
      <c r="S11" s="807"/>
      <c r="T11" s="803"/>
      <c r="U11" s="803"/>
      <c r="V11" s="803"/>
      <c r="W11" s="802"/>
      <c r="X11" s="802"/>
      <c r="Y11" s="831">
        <f t="shared" ca="1" si="0"/>
        <v>-44331</v>
      </c>
      <c r="Z11" s="839">
        <v>3</v>
      </c>
      <c r="AA11" s="834" t="s">
        <v>605</v>
      </c>
      <c r="AB11" s="835"/>
      <c r="AC11" s="803"/>
      <c r="AD11" s="803"/>
    </row>
    <row r="12" spans="1:53" ht="30" customHeight="1" thickTop="1" thickBot="1">
      <c r="A12" s="1473"/>
      <c r="B12" s="1485"/>
      <c r="C12" s="1485"/>
      <c r="D12" s="1026">
        <v>7</v>
      </c>
      <c r="E12" s="1026" t="s">
        <v>1008</v>
      </c>
      <c r="F12" s="1027" t="s">
        <v>1012</v>
      </c>
      <c r="G12" s="1027"/>
      <c r="H12" s="1028"/>
      <c r="I12" s="1476"/>
      <c r="J12" s="1030" t="s">
        <v>1013</v>
      </c>
      <c r="K12" s="1003" t="s">
        <v>1286</v>
      </c>
      <c r="L12" s="783"/>
      <c r="M12" s="1290" t="s">
        <v>1533</v>
      </c>
      <c r="O12" s="842"/>
      <c r="P12" s="804">
        <v>0</v>
      </c>
      <c r="Q12" s="805">
        <f t="shared" si="1"/>
        <v>6</v>
      </c>
      <c r="R12" s="806" t="e">
        <f t="shared" ca="1" si="2"/>
        <v>#N/A</v>
      </c>
      <c r="S12" s="807"/>
      <c r="T12" s="803"/>
      <c r="U12" s="803"/>
      <c r="V12" s="803"/>
      <c r="W12" s="802"/>
      <c r="X12" s="802"/>
      <c r="Y12" s="831">
        <f t="shared" ca="1" si="0"/>
        <v>-44331</v>
      </c>
      <c r="Z12" s="839">
        <v>4</v>
      </c>
      <c r="AA12" s="834" t="s">
        <v>606</v>
      </c>
      <c r="AB12" s="835"/>
      <c r="AC12" s="803"/>
      <c r="AD12" s="803"/>
    </row>
    <row r="13" spans="1:53" ht="30" customHeight="1" thickTop="1" thickBot="1">
      <c r="A13" s="1473"/>
      <c r="B13" s="1485"/>
      <c r="C13" s="1485"/>
      <c r="D13" s="1026">
        <v>8</v>
      </c>
      <c r="E13" s="1026" t="s">
        <v>1008</v>
      </c>
      <c r="F13" s="1027" t="s">
        <v>1014</v>
      </c>
      <c r="G13" s="1027"/>
      <c r="H13" s="1028"/>
      <c r="I13" s="1477"/>
      <c r="J13" s="1030" t="s">
        <v>1013</v>
      </c>
      <c r="K13" s="1003" t="s">
        <v>1286</v>
      </c>
      <c r="L13" s="783"/>
      <c r="M13" s="1290" t="s">
        <v>1533</v>
      </c>
      <c r="O13" s="842"/>
      <c r="P13" s="804">
        <v>0</v>
      </c>
      <c r="Q13" s="805">
        <f t="shared" si="1"/>
        <v>6</v>
      </c>
      <c r="R13" s="806" t="e">
        <f t="shared" ca="1" si="2"/>
        <v>#N/A</v>
      </c>
      <c r="S13" s="807"/>
      <c r="T13" s="803"/>
      <c r="U13" s="803"/>
      <c r="V13" s="803"/>
      <c r="W13" s="802"/>
      <c r="X13" s="802"/>
      <c r="Y13" s="831">
        <f t="shared" ca="1" si="0"/>
        <v>-44331</v>
      </c>
      <c r="Z13" s="839">
        <v>5</v>
      </c>
      <c r="AA13" s="834" t="s">
        <v>607</v>
      </c>
      <c r="AB13" s="835"/>
      <c r="AC13" s="803"/>
      <c r="AD13" s="803"/>
    </row>
    <row r="14" spans="1:53" ht="30" customHeight="1" thickTop="1" thickBot="1">
      <c r="A14" s="1473"/>
      <c r="B14" s="1485"/>
      <c r="C14" s="1485"/>
      <c r="D14" s="1026">
        <v>9</v>
      </c>
      <c r="E14" s="1026" t="s">
        <v>1008</v>
      </c>
      <c r="F14" s="1031" t="s">
        <v>1015</v>
      </c>
      <c r="G14" s="1031"/>
      <c r="H14" s="1032"/>
      <c r="I14" s="1029" t="s">
        <v>1016</v>
      </c>
      <c r="J14" s="1030" t="s">
        <v>1017</v>
      </c>
      <c r="K14" s="1003" t="s">
        <v>1286</v>
      </c>
      <c r="L14" s="783"/>
      <c r="M14" s="1290" t="s">
        <v>1521</v>
      </c>
      <c r="O14" s="842"/>
      <c r="P14" s="804">
        <v>0</v>
      </c>
      <c r="Q14" s="805">
        <f>+$V$6+30+P14</f>
        <v>30</v>
      </c>
      <c r="R14" s="806" t="e">
        <f t="shared" ca="1" si="2"/>
        <v>#N/A</v>
      </c>
      <c r="S14" s="808"/>
      <c r="T14" s="808"/>
      <c r="U14" s="808"/>
      <c r="V14" s="803"/>
      <c r="W14" s="803"/>
      <c r="X14" s="803"/>
      <c r="Y14" s="831">
        <f t="shared" ca="1" si="0"/>
        <v>-44307</v>
      </c>
      <c r="Z14" s="839">
        <v>6</v>
      </c>
      <c r="AA14" s="834" t="s">
        <v>608</v>
      </c>
      <c r="AB14" s="835"/>
      <c r="AC14" s="803"/>
      <c r="AD14" s="803"/>
    </row>
    <row r="15" spans="1:53" ht="59.25" customHeight="1" thickTop="1" thickBot="1">
      <c r="A15" s="1473"/>
      <c r="B15" s="1472" t="s">
        <v>1018</v>
      </c>
      <c r="C15" s="1472" t="s">
        <v>1019</v>
      </c>
      <c r="D15" s="1026">
        <v>10</v>
      </c>
      <c r="E15" s="1026" t="s">
        <v>1008</v>
      </c>
      <c r="F15" s="1027" t="s">
        <v>1020</v>
      </c>
      <c r="G15" s="1027"/>
      <c r="H15" s="1028"/>
      <c r="I15" s="1475" t="s">
        <v>1021</v>
      </c>
      <c r="J15" s="1030" t="s">
        <v>1013</v>
      </c>
      <c r="K15" s="1003" t="s">
        <v>1286</v>
      </c>
      <c r="L15" s="783" t="s">
        <v>1290</v>
      </c>
      <c r="M15" s="1290" t="s">
        <v>1525</v>
      </c>
      <c r="O15" s="842"/>
      <c r="P15" s="804">
        <v>0</v>
      </c>
      <c r="Q15" s="805">
        <f t="shared" ref="Q15:Q23" si="4">+$V$6+20+P15</f>
        <v>20</v>
      </c>
      <c r="R15" s="806" t="e">
        <f t="shared" ca="1" si="2"/>
        <v>#N/A</v>
      </c>
      <c r="S15" s="808"/>
      <c r="T15" s="803"/>
      <c r="U15" s="803"/>
      <c r="V15" s="803"/>
      <c r="W15" s="802"/>
      <c r="X15" s="802"/>
      <c r="Y15" s="831">
        <f t="shared" ca="1" si="0"/>
        <v>-44317</v>
      </c>
      <c r="Z15" s="839">
        <v>7</v>
      </c>
      <c r="AA15" s="834" t="s">
        <v>609</v>
      </c>
      <c r="AB15" s="835"/>
      <c r="AC15" s="803"/>
      <c r="AD15" s="803"/>
    </row>
    <row r="16" spans="1:53" ht="30" customHeight="1" thickTop="1" thickBot="1">
      <c r="A16" s="1473"/>
      <c r="B16" s="1473"/>
      <c r="C16" s="1473"/>
      <c r="D16" s="1026">
        <v>11</v>
      </c>
      <c r="E16" s="1026" t="s">
        <v>1008</v>
      </c>
      <c r="F16" s="1031" t="s">
        <v>1179</v>
      </c>
      <c r="G16" s="1031"/>
      <c r="H16" s="1032"/>
      <c r="I16" s="1476"/>
      <c r="J16" s="1030" t="s">
        <v>1022</v>
      </c>
      <c r="K16" s="1003" t="s">
        <v>1288</v>
      </c>
      <c r="L16" s="783" t="s">
        <v>1291</v>
      </c>
      <c r="M16" s="1290" t="s">
        <v>1521</v>
      </c>
      <c r="O16" s="842"/>
      <c r="P16" s="811">
        <v>0</v>
      </c>
      <c r="Q16" s="805">
        <f t="shared" si="4"/>
        <v>20</v>
      </c>
      <c r="R16" s="806" t="e">
        <f t="shared" ca="1" si="2"/>
        <v>#N/A</v>
      </c>
      <c r="S16" s="798"/>
      <c r="T16" s="802"/>
      <c r="U16" s="802"/>
      <c r="V16" s="803"/>
      <c r="W16" s="803"/>
      <c r="X16" s="813"/>
      <c r="Y16" s="831">
        <f t="shared" ref="Y16:Y24" ca="1" si="5">Q16-TODAY()</f>
        <v>-44317</v>
      </c>
      <c r="Z16" s="839">
        <v>8</v>
      </c>
      <c r="AA16" s="834" t="s">
        <v>610</v>
      </c>
      <c r="AB16" s="835"/>
      <c r="AC16" s="803"/>
      <c r="AD16" s="803"/>
    </row>
    <row r="17" spans="1:30" ht="30" customHeight="1" thickTop="1" thickBot="1">
      <c r="A17" s="1473"/>
      <c r="B17" s="1473"/>
      <c r="C17" s="1473"/>
      <c r="D17" s="1026">
        <v>12</v>
      </c>
      <c r="E17" s="1026" t="s">
        <v>1008</v>
      </c>
      <c r="F17" s="1031" t="s">
        <v>1192</v>
      </c>
      <c r="G17" s="1031"/>
      <c r="H17" s="1032"/>
      <c r="I17" s="1476"/>
      <c r="J17" s="1030" t="s">
        <v>1023</v>
      </c>
      <c r="K17" s="1003" t="s">
        <v>1288</v>
      </c>
      <c r="L17" s="783" t="s">
        <v>1024</v>
      </c>
      <c r="M17" s="1290" t="s">
        <v>1525</v>
      </c>
      <c r="O17" s="843"/>
      <c r="P17" s="814">
        <v>0</v>
      </c>
      <c r="Q17" s="805">
        <f>+$V$6+20+P17</f>
        <v>20</v>
      </c>
      <c r="R17" s="806" t="e">
        <f t="shared" ca="1" si="2"/>
        <v>#N/A</v>
      </c>
      <c r="S17" s="802"/>
      <c r="T17" s="802"/>
      <c r="U17" s="802"/>
      <c r="V17" s="803"/>
      <c r="W17" s="803"/>
      <c r="X17" s="813"/>
      <c r="Y17" s="831">
        <f t="shared" ca="1" si="5"/>
        <v>-44317</v>
      </c>
      <c r="Z17" s="839">
        <v>9</v>
      </c>
      <c r="AA17" s="834" t="s">
        <v>610</v>
      </c>
      <c r="AB17" s="835"/>
      <c r="AC17" s="803"/>
      <c r="AD17" s="793"/>
    </row>
    <row r="18" spans="1:30" ht="30" customHeight="1" thickTop="1" thickBot="1">
      <c r="A18" s="1473"/>
      <c r="B18" s="1473"/>
      <c r="C18" s="1473"/>
      <c r="D18" s="1026">
        <v>13</v>
      </c>
      <c r="E18" s="1026" t="s">
        <v>639</v>
      </c>
      <c r="F18" s="1031" t="s">
        <v>1147</v>
      </c>
      <c r="G18" s="1031"/>
      <c r="H18" s="1032"/>
      <c r="I18" s="1476"/>
      <c r="J18" s="1030" t="s">
        <v>1166</v>
      </c>
      <c r="K18" s="1003" t="s">
        <v>1288</v>
      </c>
      <c r="L18" s="783" t="s">
        <v>1180</v>
      </c>
      <c r="M18" s="1290" t="s">
        <v>1525</v>
      </c>
      <c r="O18" s="843"/>
      <c r="P18" s="814">
        <v>0</v>
      </c>
      <c r="Q18" s="805">
        <f>+$V$6+20+P18</f>
        <v>20</v>
      </c>
      <c r="R18" s="806" t="e">
        <f t="shared" ca="1" si="2"/>
        <v>#N/A</v>
      </c>
      <c r="S18" s="802"/>
      <c r="T18" s="802"/>
      <c r="U18" s="802"/>
      <c r="V18" s="803"/>
      <c r="W18" s="803"/>
      <c r="X18" s="813"/>
      <c r="Y18" s="831">
        <f ca="1">Q18-TODAY()</f>
        <v>-44317</v>
      </c>
      <c r="Z18" s="839">
        <v>10</v>
      </c>
      <c r="AA18" s="834" t="s">
        <v>610</v>
      </c>
      <c r="AB18" s="835"/>
      <c r="AC18" s="803"/>
      <c r="AD18" s="793"/>
    </row>
    <row r="19" spans="1:30" ht="30" customHeight="1" thickTop="1" thickBot="1">
      <c r="A19" s="1473"/>
      <c r="B19" s="1473"/>
      <c r="C19" s="1474"/>
      <c r="D19" s="1026">
        <v>14</v>
      </c>
      <c r="E19" s="1026" t="s">
        <v>639</v>
      </c>
      <c r="F19" s="1031" t="s">
        <v>1178</v>
      </c>
      <c r="G19" s="1031"/>
      <c r="H19" s="1032"/>
      <c r="I19" s="1477"/>
      <c r="J19" s="1030" t="s">
        <v>1029</v>
      </c>
      <c r="K19" s="1003" t="s">
        <v>1288</v>
      </c>
      <c r="L19" s="783" t="s">
        <v>1181</v>
      </c>
      <c r="M19" s="1290" t="s">
        <v>1521</v>
      </c>
      <c r="O19" s="843"/>
      <c r="P19" s="814">
        <v>0</v>
      </c>
      <c r="Q19" s="805">
        <f>+$V$6+20+P19</f>
        <v>20</v>
      </c>
      <c r="R19" s="806" t="e">
        <f t="shared" ca="1" si="2"/>
        <v>#N/A</v>
      </c>
      <c r="S19" s="802"/>
      <c r="T19" s="802"/>
      <c r="U19" s="802"/>
      <c r="V19" s="803"/>
      <c r="W19" s="803"/>
      <c r="X19" s="813"/>
      <c r="Y19" s="831">
        <f ca="1">Q19-TODAY()</f>
        <v>-44317</v>
      </c>
      <c r="Z19" s="839">
        <v>11</v>
      </c>
      <c r="AA19" s="834" t="s">
        <v>611</v>
      </c>
      <c r="AB19" s="835"/>
      <c r="AC19" s="803"/>
      <c r="AD19" s="793"/>
    </row>
    <row r="20" spans="1:30" ht="30" customHeight="1" thickTop="1" thickBot="1">
      <c r="A20" s="1473"/>
      <c r="B20" s="1473"/>
      <c r="C20" s="1485" t="s">
        <v>1025</v>
      </c>
      <c r="D20" s="1026">
        <v>15</v>
      </c>
      <c r="E20" s="1026" t="s">
        <v>1008</v>
      </c>
      <c r="F20" s="1031" t="s">
        <v>1190</v>
      </c>
      <c r="G20" s="1031"/>
      <c r="H20" s="1032"/>
      <c r="I20" s="1475" t="s">
        <v>1021</v>
      </c>
      <c r="J20" s="1030" t="s">
        <v>1184</v>
      </c>
      <c r="K20" s="1003" t="s">
        <v>1286</v>
      </c>
      <c r="L20" s="783"/>
      <c r="M20" s="1290" t="s">
        <v>1521</v>
      </c>
      <c r="O20" s="842"/>
      <c r="P20" s="804">
        <v>0</v>
      </c>
      <c r="Q20" s="805">
        <f t="shared" si="4"/>
        <v>20</v>
      </c>
      <c r="R20" s="806" t="e">
        <f t="shared" ca="1" si="2"/>
        <v>#N/A</v>
      </c>
      <c r="S20" s="808"/>
      <c r="T20" s="803"/>
      <c r="U20" s="803"/>
      <c r="V20" s="803"/>
      <c r="W20" s="802"/>
      <c r="X20" s="802"/>
      <c r="Y20" s="831">
        <f t="shared" ca="1" si="5"/>
        <v>-44317</v>
      </c>
      <c r="Z20" s="839">
        <v>12</v>
      </c>
      <c r="AA20" s="834" t="s">
        <v>611</v>
      </c>
      <c r="AB20" s="835"/>
      <c r="AC20" s="803"/>
      <c r="AD20" s="793"/>
    </row>
    <row r="21" spans="1:30" ht="30" customHeight="1" thickTop="1" thickBot="1">
      <c r="A21" s="1473"/>
      <c r="B21" s="1473"/>
      <c r="C21" s="1485"/>
      <c r="D21" s="1026">
        <v>16</v>
      </c>
      <c r="E21" s="1026" t="s">
        <v>1008</v>
      </c>
      <c r="F21" s="1031" t="s">
        <v>1026</v>
      </c>
      <c r="G21" s="1031"/>
      <c r="H21" s="1032"/>
      <c r="I21" s="1476"/>
      <c r="J21" s="1030" t="s">
        <v>1185</v>
      </c>
      <c r="K21" s="1003" t="s">
        <v>1286</v>
      </c>
      <c r="L21" s="783"/>
      <c r="M21" s="1290" t="s">
        <v>1525</v>
      </c>
      <c r="O21" s="842"/>
      <c r="P21" s="804">
        <v>0</v>
      </c>
      <c r="Q21" s="805">
        <f t="shared" si="4"/>
        <v>20</v>
      </c>
      <c r="R21" s="806" t="e">
        <f t="shared" ca="1" si="2"/>
        <v>#N/A</v>
      </c>
      <c r="S21" s="808"/>
      <c r="T21" s="803"/>
      <c r="U21" s="803"/>
      <c r="V21" s="803"/>
      <c r="W21" s="802"/>
      <c r="X21" s="802"/>
      <c r="Y21" s="831">
        <f t="shared" ca="1" si="5"/>
        <v>-44317</v>
      </c>
      <c r="Z21" s="839">
        <v>13</v>
      </c>
      <c r="AA21" s="834" t="s">
        <v>611</v>
      </c>
      <c r="AB21" s="835"/>
      <c r="AC21" s="803"/>
      <c r="AD21" s="803"/>
    </row>
    <row r="22" spans="1:30" ht="30" customHeight="1" thickTop="1" thickBot="1">
      <c r="A22" s="1473"/>
      <c r="B22" s="1473"/>
      <c r="C22" s="1485"/>
      <c r="D22" s="1026">
        <v>17</v>
      </c>
      <c r="E22" s="1026" t="s">
        <v>1008</v>
      </c>
      <c r="F22" s="1027" t="s">
        <v>1027</v>
      </c>
      <c r="G22" s="1027"/>
      <c r="H22" s="1028"/>
      <c r="I22" s="1476"/>
      <c r="J22" s="1030" t="s">
        <v>1013</v>
      </c>
      <c r="K22" s="1003" t="s">
        <v>1288</v>
      </c>
      <c r="L22" s="783" t="s">
        <v>1292</v>
      </c>
      <c r="M22" s="1290" t="s">
        <v>1525</v>
      </c>
      <c r="O22" s="842"/>
      <c r="P22" s="811">
        <v>0</v>
      </c>
      <c r="Q22" s="805">
        <f t="shared" si="4"/>
        <v>20</v>
      </c>
      <c r="R22" s="806" t="e">
        <f t="shared" ca="1" si="2"/>
        <v>#N/A</v>
      </c>
      <c r="S22" s="798"/>
      <c r="T22" s="802"/>
      <c r="U22" s="802"/>
      <c r="V22" s="803"/>
      <c r="W22" s="803"/>
      <c r="X22" s="813"/>
      <c r="Y22" s="831">
        <f t="shared" ca="1" si="5"/>
        <v>-44317</v>
      </c>
      <c r="Z22" s="839">
        <v>14</v>
      </c>
      <c r="AA22" s="834" t="s">
        <v>611</v>
      </c>
      <c r="AB22" s="835"/>
      <c r="AC22" s="803"/>
      <c r="AD22" s="803"/>
    </row>
    <row r="23" spans="1:30" ht="30" customHeight="1" thickTop="1" thickBot="1">
      <c r="A23" s="1473"/>
      <c r="B23" s="1473"/>
      <c r="C23" s="1485"/>
      <c r="D23" s="1026">
        <v>18</v>
      </c>
      <c r="E23" s="1026" t="s">
        <v>1008</v>
      </c>
      <c r="F23" s="1031" t="s">
        <v>1028</v>
      </c>
      <c r="G23" s="1031"/>
      <c r="H23" s="1032"/>
      <c r="I23" s="1477"/>
      <c r="J23" s="1030" t="s">
        <v>1182</v>
      </c>
      <c r="K23" s="1003" t="s">
        <v>1288</v>
      </c>
      <c r="L23" s="784" t="s">
        <v>1030</v>
      </c>
      <c r="M23" s="1291" t="s">
        <v>1521</v>
      </c>
      <c r="O23" s="843"/>
      <c r="P23" s="804">
        <v>0</v>
      </c>
      <c r="Q23" s="805">
        <f t="shared" si="4"/>
        <v>20</v>
      </c>
      <c r="R23" s="806" t="e">
        <f t="shared" ca="1" si="2"/>
        <v>#N/A</v>
      </c>
      <c r="S23" s="798"/>
      <c r="T23" s="802"/>
      <c r="U23" s="802"/>
      <c r="V23" s="803"/>
      <c r="W23" s="803"/>
      <c r="X23" s="813"/>
      <c r="Y23" s="831">
        <f t="shared" ca="1" si="5"/>
        <v>-44317</v>
      </c>
      <c r="Z23" s="839">
        <v>15</v>
      </c>
      <c r="AA23" s="834" t="s">
        <v>611</v>
      </c>
      <c r="AB23" s="835"/>
      <c r="AC23" s="803"/>
      <c r="AD23" s="793"/>
    </row>
    <row r="24" spans="1:30" ht="30" customHeight="1" thickTop="1" thickBot="1">
      <c r="A24" s="1473"/>
      <c r="B24" s="1473"/>
      <c r="C24" s="1472" t="s">
        <v>1031</v>
      </c>
      <c r="D24" s="1026" t="s">
        <v>1525</v>
      </c>
      <c r="E24" s="1026" t="s">
        <v>1008</v>
      </c>
      <c r="F24" s="1031" t="s">
        <v>1032</v>
      </c>
      <c r="G24" s="1031"/>
      <c r="H24" s="1032"/>
      <c r="I24" s="1301" t="s">
        <v>1528</v>
      </c>
      <c r="J24" s="1030" t="s">
        <v>1002</v>
      </c>
      <c r="K24" s="1003" t="s">
        <v>1526</v>
      </c>
      <c r="L24" s="1302" t="s">
        <v>1527</v>
      </c>
      <c r="M24" s="1290" t="s">
        <v>1525</v>
      </c>
      <c r="O24" s="842"/>
      <c r="P24" s="804">
        <v>0</v>
      </c>
      <c r="Q24" s="805">
        <f>+$V$6+30+P24</f>
        <v>30</v>
      </c>
      <c r="R24" s="806" t="e">
        <f t="shared" ref="R24" ca="1" si="6">IF(O24*1&gt;1,"　",VLOOKUP($Y24,$Z$6:$AF$38,2,TRUE))</f>
        <v>#N/A</v>
      </c>
      <c r="S24" s="808"/>
      <c r="T24" s="803"/>
      <c r="U24" s="803"/>
      <c r="V24" s="803"/>
      <c r="W24" s="802"/>
      <c r="X24" s="802"/>
      <c r="Y24" s="831">
        <f t="shared" ca="1" si="5"/>
        <v>-44307</v>
      </c>
      <c r="Z24" s="840">
        <v>100</v>
      </c>
      <c r="AA24" s="836" t="s">
        <v>611</v>
      </c>
      <c r="AB24" s="837"/>
      <c r="AC24" s="803"/>
      <c r="AD24" s="803"/>
    </row>
    <row r="25" spans="1:30" ht="30" customHeight="1" thickTop="1" thickBot="1">
      <c r="A25" s="1473"/>
      <c r="B25" s="1473"/>
      <c r="C25" s="1473"/>
      <c r="D25" s="1026">
        <v>19</v>
      </c>
      <c r="E25" s="1026" t="s">
        <v>1008</v>
      </c>
      <c r="F25" s="1368" t="s">
        <v>1310</v>
      </c>
      <c r="G25" s="1031"/>
      <c r="H25" s="1032"/>
      <c r="I25" s="1475" t="s">
        <v>1370</v>
      </c>
      <c r="J25" s="1033" t="s">
        <v>1369</v>
      </c>
      <c r="K25" s="1003" t="s">
        <v>1288</v>
      </c>
      <c r="L25" s="783" t="s">
        <v>1033</v>
      </c>
      <c r="M25" s="1290" t="s">
        <v>1525</v>
      </c>
      <c r="O25" s="842"/>
      <c r="P25" s="804">
        <v>0</v>
      </c>
      <c r="Q25" s="815" t="s">
        <v>1140</v>
      </c>
      <c r="R25" s="806"/>
      <c r="S25" s="808"/>
      <c r="T25" s="803"/>
      <c r="U25" s="803"/>
      <c r="V25" s="803"/>
      <c r="W25" s="802"/>
      <c r="X25" s="802"/>
      <c r="Y25" s="809"/>
      <c r="Z25" s="813"/>
      <c r="AA25" s="810"/>
      <c r="AB25" s="803"/>
      <c r="AC25" s="803"/>
      <c r="AD25" s="803"/>
    </row>
    <row r="26" spans="1:30" ht="30" customHeight="1" thickTop="1" thickBot="1">
      <c r="A26" s="1473"/>
      <c r="B26" s="1473"/>
      <c r="C26" s="1473"/>
      <c r="D26" s="1305">
        <v>20</v>
      </c>
      <c r="E26" s="1026" t="s">
        <v>1008</v>
      </c>
      <c r="F26" s="1323" t="s">
        <v>1034</v>
      </c>
      <c r="G26" s="1031"/>
      <c r="H26" s="1032"/>
      <c r="I26" s="1476"/>
      <c r="J26" s="1030" t="s">
        <v>1186</v>
      </c>
      <c r="K26" s="1003" t="s">
        <v>1288</v>
      </c>
      <c r="L26" s="784" t="s">
        <v>1035</v>
      </c>
      <c r="M26" s="1290" t="s">
        <v>1521</v>
      </c>
      <c r="O26" s="842"/>
      <c r="P26" s="804">
        <v>0</v>
      </c>
      <c r="Q26" s="825" t="s">
        <v>1141</v>
      </c>
      <c r="R26" s="806"/>
      <c r="S26" s="808"/>
      <c r="T26" s="803"/>
      <c r="U26" s="803"/>
      <c r="V26" s="803"/>
      <c r="W26" s="802"/>
      <c r="X26" s="802"/>
      <c r="Y26" s="809"/>
      <c r="Z26" s="813"/>
      <c r="AA26" s="810"/>
      <c r="AB26" s="803"/>
      <c r="AC26" s="803"/>
      <c r="AD26" s="803"/>
    </row>
    <row r="27" spans="1:30" ht="30" customHeight="1" thickTop="1" thickBot="1">
      <c r="A27" s="1473"/>
      <c r="B27" s="1473"/>
      <c r="C27" s="1473"/>
      <c r="D27" s="1305">
        <v>21</v>
      </c>
      <c r="E27" s="1026" t="s">
        <v>639</v>
      </c>
      <c r="F27" s="1369" t="s">
        <v>1543</v>
      </c>
      <c r="G27" s="1031"/>
      <c r="H27" s="1032"/>
      <c r="I27" s="1476"/>
      <c r="J27" s="1319" t="s">
        <v>1544</v>
      </c>
      <c r="K27" s="1003" t="s">
        <v>1288</v>
      </c>
      <c r="L27" s="1318" t="s">
        <v>1597</v>
      </c>
      <c r="M27" s="1290" t="s">
        <v>1525</v>
      </c>
      <c r="O27" s="842"/>
      <c r="P27" s="804"/>
      <c r="Q27" s="825"/>
      <c r="R27" s="806"/>
      <c r="S27" s="808"/>
      <c r="T27" s="803"/>
      <c r="U27" s="803"/>
      <c r="V27" s="803"/>
      <c r="W27" s="802"/>
      <c r="X27" s="802"/>
      <c r="Y27" s="809"/>
      <c r="Z27" s="813"/>
      <c r="AA27" s="810"/>
      <c r="AB27" s="803"/>
      <c r="AC27" s="803"/>
      <c r="AD27" s="803"/>
    </row>
    <row r="28" spans="1:30" ht="30" customHeight="1" thickTop="1" thickBot="1">
      <c r="A28" s="1473"/>
      <c r="B28" s="1473"/>
      <c r="C28" s="1473"/>
      <c r="D28" s="1305">
        <v>22</v>
      </c>
      <c r="E28" s="1026" t="s">
        <v>1008</v>
      </c>
      <c r="F28" s="1031" t="s">
        <v>1311</v>
      </c>
      <c r="G28" s="1031"/>
      <c r="H28" s="1032"/>
      <c r="I28" s="1476"/>
      <c r="J28" s="1030" t="s">
        <v>1037</v>
      </c>
      <c r="K28" s="1003" t="s">
        <v>1288</v>
      </c>
      <c r="L28" s="783" t="s">
        <v>1396</v>
      </c>
      <c r="M28" s="1290" t="s">
        <v>1525</v>
      </c>
      <c r="O28" s="842"/>
      <c r="P28" s="804">
        <v>0</v>
      </c>
      <c r="Q28" s="825" t="s">
        <v>1141</v>
      </c>
      <c r="R28" s="806"/>
      <c r="S28" s="808"/>
      <c r="T28" s="803"/>
      <c r="U28" s="803"/>
      <c r="V28" s="803"/>
      <c r="W28" s="802"/>
      <c r="X28" s="802"/>
      <c r="Y28" s="809"/>
      <c r="Z28" s="813"/>
      <c r="AA28" s="810"/>
      <c r="AB28" s="803"/>
      <c r="AC28" s="803"/>
      <c r="AD28" s="803"/>
    </row>
    <row r="29" spans="1:30" ht="30" customHeight="1" thickTop="1" thickBot="1">
      <c r="A29" s="1473"/>
      <c r="B29" s="1473"/>
      <c r="C29" s="1474"/>
      <c r="D29" s="1305">
        <v>23</v>
      </c>
      <c r="E29" s="1026" t="s">
        <v>1008</v>
      </c>
      <c r="F29" s="1304" t="s">
        <v>1312</v>
      </c>
      <c r="G29" s="1031"/>
      <c r="H29" s="1032"/>
      <c r="I29" s="1477"/>
      <c r="J29" s="1030" t="s">
        <v>1039</v>
      </c>
      <c r="K29" s="1003" t="s">
        <v>1288</v>
      </c>
      <c r="L29" s="783" t="s">
        <v>1397</v>
      </c>
      <c r="M29" s="1290" t="s">
        <v>1525</v>
      </c>
      <c r="O29" s="842"/>
      <c r="P29" s="804">
        <v>0</v>
      </c>
      <c r="Q29" s="815" t="s">
        <v>1142</v>
      </c>
      <c r="R29" s="806"/>
      <c r="S29" s="808"/>
      <c r="T29" s="803"/>
      <c r="U29" s="803"/>
      <c r="V29" s="803"/>
      <c r="W29" s="802"/>
      <c r="X29" s="802"/>
      <c r="Y29" s="809"/>
      <c r="Z29" s="802"/>
      <c r="AA29" s="810"/>
      <c r="AB29" s="803"/>
      <c r="AC29" s="803"/>
      <c r="AD29" s="803"/>
    </row>
    <row r="30" spans="1:30" ht="45" customHeight="1" thickTop="1" thickBot="1">
      <c r="A30" s="1473"/>
      <c r="B30" s="1473"/>
      <c r="C30" s="1507" t="s">
        <v>1036</v>
      </c>
      <c r="D30" s="1305">
        <v>24</v>
      </c>
      <c r="E30" s="1026" t="s">
        <v>1008</v>
      </c>
      <c r="F30" s="1031" t="s">
        <v>849</v>
      </c>
      <c r="G30" s="1031"/>
      <c r="H30" s="1032"/>
      <c r="I30" s="1475" t="s">
        <v>1021</v>
      </c>
      <c r="J30" s="1030" t="s">
        <v>1042</v>
      </c>
      <c r="K30" s="1003" t="s">
        <v>1288</v>
      </c>
      <c r="L30" s="783"/>
      <c r="M30" s="1290" t="s">
        <v>1521</v>
      </c>
      <c r="O30" s="842"/>
      <c r="P30" s="804">
        <v>0</v>
      </c>
      <c r="Q30" s="805">
        <f>+$V$6+20+P30</f>
        <v>20</v>
      </c>
      <c r="R30" s="806" t="e">
        <f t="shared" ref="R30:R39" ca="1" si="7">IF(O30*1&gt;1,"　",VLOOKUP($Y30,$Z$6:$AF$38,2,TRUE))</f>
        <v>#N/A</v>
      </c>
      <c r="S30" s="798"/>
      <c r="T30" s="802"/>
      <c r="U30" s="802"/>
      <c r="V30" s="803"/>
      <c r="W30" s="803"/>
      <c r="X30" s="813"/>
      <c r="Y30" s="821">
        <f t="shared" ref="Y30:Y39" ca="1" si="8">Q30-TODAY()</f>
        <v>-44317</v>
      </c>
      <c r="Z30" s="802"/>
      <c r="AA30" s="810"/>
      <c r="AB30" s="803"/>
      <c r="AC30" s="803"/>
    </row>
    <row r="31" spans="1:30" ht="30" customHeight="1" thickTop="1" thickBot="1">
      <c r="A31" s="1473"/>
      <c r="B31" s="1473"/>
      <c r="C31" s="1508"/>
      <c r="D31" s="1305">
        <v>25</v>
      </c>
      <c r="E31" s="1026" t="s">
        <v>1008</v>
      </c>
      <c r="F31" s="1031" t="s">
        <v>1038</v>
      </c>
      <c r="G31" s="1031"/>
      <c r="H31" s="1032"/>
      <c r="I31" s="1476"/>
      <c r="J31" s="1030" t="s">
        <v>1044</v>
      </c>
      <c r="K31" s="1003" t="s">
        <v>1288</v>
      </c>
      <c r="L31" s="783" t="s">
        <v>1040</v>
      </c>
      <c r="M31" s="1302" t="s">
        <v>1540</v>
      </c>
      <c r="O31" s="842"/>
      <c r="P31" s="804">
        <v>0</v>
      </c>
      <c r="Q31" s="805">
        <f t="shared" ref="Q31:Q39" si="9">+$V$6+20+P31</f>
        <v>20</v>
      </c>
      <c r="R31" s="806" t="e">
        <f t="shared" ca="1" si="7"/>
        <v>#N/A</v>
      </c>
      <c r="S31" s="798"/>
      <c r="T31" s="802"/>
      <c r="U31" s="802"/>
      <c r="V31" s="803"/>
      <c r="W31" s="803"/>
      <c r="X31" s="813"/>
      <c r="Y31" s="821">
        <f t="shared" ca="1" si="8"/>
        <v>-44317</v>
      </c>
      <c r="Z31" s="802"/>
      <c r="AA31" s="810"/>
      <c r="AB31" s="803"/>
      <c r="AC31" s="803"/>
    </row>
    <row r="32" spans="1:30" ht="30" customHeight="1" thickTop="1" thickBot="1">
      <c r="A32" s="1473"/>
      <c r="B32" s="1473"/>
      <c r="C32" s="1508"/>
      <c r="D32" s="1305">
        <v>26</v>
      </c>
      <c r="E32" s="1026" t="s">
        <v>1008</v>
      </c>
      <c r="F32" s="1031" t="s">
        <v>1041</v>
      </c>
      <c r="G32" s="1031"/>
      <c r="H32" s="1032"/>
      <c r="I32" s="1476"/>
      <c r="J32" s="1033" t="s">
        <v>1048</v>
      </c>
      <c r="K32" s="1003" t="s">
        <v>1288</v>
      </c>
      <c r="L32" s="888" t="s">
        <v>1293</v>
      </c>
      <c r="M32" s="1290" t="s">
        <v>1521</v>
      </c>
      <c r="O32" s="842"/>
      <c r="P32" s="804">
        <v>0</v>
      </c>
      <c r="Q32" s="805">
        <f t="shared" si="9"/>
        <v>20</v>
      </c>
      <c r="R32" s="806" t="e">
        <f t="shared" ca="1" si="7"/>
        <v>#N/A</v>
      </c>
      <c r="S32" s="798"/>
      <c r="T32" s="802"/>
      <c r="U32" s="802"/>
      <c r="V32" s="803"/>
      <c r="W32" s="803"/>
      <c r="X32" s="813"/>
      <c r="Y32" s="821">
        <f t="shared" ca="1" si="8"/>
        <v>-44317</v>
      </c>
      <c r="Z32" s="802"/>
      <c r="AA32" s="810"/>
      <c r="AB32" s="803"/>
      <c r="AC32" s="803"/>
    </row>
    <row r="33" spans="1:29" ht="30" customHeight="1" thickTop="1" thickBot="1">
      <c r="A33" s="1473"/>
      <c r="B33" s="1473"/>
      <c r="C33" s="1508"/>
      <c r="D33" s="1305">
        <v>27</v>
      </c>
      <c r="E33" s="1026" t="s">
        <v>1008</v>
      </c>
      <c r="F33" s="1031" t="s">
        <v>1043</v>
      </c>
      <c r="G33" s="1031"/>
      <c r="H33" s="1032"/>
      <c r="I33" s="1477"/>
      <c r="J33" s="1033" t="s">
        <v>1183</v>
      </c>
      <c r="K33" s="1003" t="s">
        <v>1288</v>
      </c>
      <c r="L33" s="888" t="s">
        <v>1293</v>
      </c>
      <c r="M33" s="1290" t="s">
        <v>1525</v>
      </c>
      <c r="O33" s="842"/>
      <c r="P33" s="804">
        <v>0</v>
      </c>
      <c r="Q33" s="805">
        <f t="shared" si="9"/>
        <v>20</v>
      </c>
      <c r="R33" s="806" t="e">
        <f t="shared" ca="1" si="7"/>
        <v>#N/A</v>
      </c>
      <c r="S33" s="798"/>
      <c r="T33" s="802"/>
      <c r="U33" s="802"/>
      <c r="V33" s="803"/>
      <c r="W33" s="803"/>
      <c r="X33" s="813"/>
      <c r="Y33" s="821">
        <f t="shared" ca="1" si="8"/>
        <v>-44317</v>
      </c>
      <c r="Z33" s="802"/>
      <c r="AA33" s="810"/>
      <c r="AB33" s="803"/>
      <c r="AC33" s="803"/>
    </row>
    <row r="34" spans="1:29" ht="30" customHeight="1" thickTop="1" thickBot="1">
      <c r="A34" s="1473"/>
      <c r="B34" s="1473"/>
      <c r="C34" s="1472" t="s">
        <v>190</v>
      </c>
      <c r="D34" s="1305">
        <v>28</v>
      </c>
      <c r="E34" s="1026" t="s">
        <v>1008</v>
      </c>
      <c r="F34" s="1027" t="s">
        <v>1418</v>
      </c>
      <c r="G34" s="1027"/>
      <c r="H34" s="1028"/>
      <c r="I34" s="1029" t="s">
        <v>1045</v>
      </c>
      <c r="J34" s="1030" t="s">
        <v>1013</v>
      </c>
      <c r="K34" s="1003" t="s">
        <v>1288</v>
      </c>
      <c r="L34" s="783" t="s">
        <v>1046</v>
      </c>
      <c r="M34" s="1290" t="s">
        <v>1525</v>
      </c>
      <c r="O34" s="842"/>
      <c r="P34" s="804">
        <v>0</v>
      </c>
      <c r="Q34" s="805">
        <f>+$V$6+10+P34</f>
        <v>10</v>
      </c>
      <c r="R34" s="806" t="e">
        <f t="shared" ca="1" si="7"/>
        <v>#N/A</v>
      </c>
      <c r="S34" s="798"/>
      <c r="T34" s="802"/>
      <c r="U34" s="802"/>
      <c r="V34" s="803"/>
      <c r="W34" s="803"/>
      <c r="X34" s="813"/>
      <c r="Y34" s="821">
        <f t="shared" ca="1" si="8"/>
        <v>-44327</v>
      </c>
    </row>
    <row r="35" spans="1:29" ht="30" customHeight="1" thickTop="1" thickBot="1">
      <c r="A35" s="1473"/>
      <c r="B35" s="1473"/>
      <c r="C35" s="1473"/>
      <c r="D35" s="1305">
        <v>29</v>
      </c>
      <c r="E35" s="1026" t="s">
        <v>1008</v>
      </c>
      <c r="F35" s="1031" t="s">
        <v>1047</v>
      </c>
      <c r="G35" s="1031"/>
      <c r="H35" s="1032"/>
      <c r="I35" s="1509" t="s">
        <v>1021</v>
      </c>
      <c r="J35" s="1033" t="s">
        <v>1187</v>
      </c>
      <c r="K35" s="1003" t="s">
        <v>1286</v>
      </c>
      <c r="L35" s="784" t="s">
        <v>1049</v>
      </c>
      <c r="M35" s="1290" t="s">
        <v>1525</v>
      </c>
      <c r="O35" s="842"/>
      <c r="P35" s="804">
        <v>0</v>
      </c>
      <c r="Q35" s="805">
        <f t="shared" si="9"/>
        <v>20</v>
      </c>
      <c r="R35" s="806" t="e">
        <f t="shared" ca="1" si="7"/>
        <v>#N/A</v>
      </c>
      <c r="S35" s="798"/>
      <c r="T35" s="802"/>
      <c r="U35" s="802"/>
      <c r="V35" s="803"/>
      <c r="W35" s="803"/>
      <c r="X35" s="813"/>
      <c r="Y35" s="821">
        <f t="shared" ca="1" si="8"/>
        <v>-44317</v>
      </c>
    </row>
    <row r="36" spans="1:29" ht="30" customHeight="1" thickTop="1" thickBot="1">
      <c r="A36" s="1473"/>
      <c r="B36" s="1473"/>
      <c r="C36" s="1473"/>
      <c r="D36" s="1305">
        <v>30</v>
      </c>
      <c r="E36" s="1026" t="s">
        <v>1008</v>
      </c>
      <c r="F36" s="1031" t="s">
        <v>1050</v>
      </c>
      <c r="G36" s="1031"/>
      <c r="H36" s="1032"/>
      <c r="I36" s="1510"/>
      <c r="J36" s="1030" t="s">
        <v>1053</v>
      </c>
      <c r="K36" s="1003" t="s">
        <v>1286</v>
      </c>
      <c r="L36" s="783"/>
      <c r="M36" s="1290" t="s">
        <v>1521</v>
      </c>
      <c r="O36" s="842"/>
      <c r="P36" s="804">
        <v>0</v>
      </c>
      <c r="Q36" s="805">
        <f t="shared" si="9"/>
        <v>20</v>
      </c>
      <c r="R36" s="806" t="e">
        <f t="shared" ca="1" si="7"/>
        <v>#N/A</v>
      </c>
      <c r="S36" s="798"/>
      <c r="T36" s="802"/>
      <c r="U36" s="802"/>
      <c r="V36" s="803"/>
      <c r="W36" s="803"/>
      <c r="X36" s="813"/>
      <c r="Y36" s="821">
        <f t="shared" ca="1" si="8"/>
        <v>-44317</v>
      </c>
    </row>
    <row r="37" spans="1:29" ht="30" customHeight="1" thickTop="1" thickBot="1">
      <c r="A37" s="1473"/>
      <c r="B37" s="1473"/>
      <c r="C37" s="1473"/>
      <c r="D37" s="1305">
        <v>31</v>
      </c>
      <c r="E37" s="1026" t="s">
        <v>1008</v>
      </c>
      <c r="F37" s="1027" t="s">
        <v>1201</v>
      </c>
      <c r="G37" s="1034" t="s">
        <v>1202</v>
      </c>
      <c r="H37" s="1035" t="s">
        <v>1203</v>
      </c>
      <c r="I37" s="1510"/>
      <c r="J37" s="1030" t="s">
        <v>1060</v>
      </c>
      <c r="K37" s="1003" t="s">
        <v>1286</v>
      </c>
      <c r="L37" s="783" t="s">
        <v>1051</v>
      </c>
      <c r="M37" s="1290" t="s">
        <v>1525</v>
      </c>
      <c r="O37" s="842"/>
      <c r="P37" s="804">
        <v>0</v>
      </c>
      <c r="Q37" s="805">
        <f t="shared" si="9"/>
        <v>20</v>
      </c>
      <c r="R37" s="806" t="e">
        <f t="shared" ca="1" si="7"/>
        <v>#N/A</v>
      </c>
      <c r="S37" s="798"/>
      <c r="T37" s="802"/>
      <c r="U37" s="802"/>
      <c r="V37" s="803"/>
      <c r="W37" s="803"/>
      <c r="X37" s="813"/>
      <c r="Y37" s="821">
        <f t="shared" ca="1" si="8"/>
        <v>-44317</v>
      </c>
    </row>
    <row r="38" spans="1:29" ht="30" customHeight="1" thickTop="1" thickBot="1">
      <c r="A38" s="1473"/>
      <c r="B38" s="1473"/>
      <c r="C38" s="1473"/>
      <c r="D38" s="1305">
        <v>32</v>
      </c>
      <c r="E38" s="1026" t="s">
        <v>1008</v>
      </c>
      <c r="F38" s="1031" t="s">
        <v>1052</v>
      </c>
      <c r="G38" s="1031"/>
      <c r="H38" s="1032"/>
      <c r="I38" s="1510"/>
      <c r="J38" s="1030" t="s">
        <v>1067</v>
      </c>
      <c r="K38" s="1003" t="s">
        <v>1288</v>
      </c>
      <c r="L38" s="783" t="s">
        <v>1054</v>
      </c>
      <c r="M38" s="1290" t="s">
        <v>1521</v>
      </c>
      <c r="O38" s="842"/>
      <c r="P38" s="804">
        <v>0</v>
      </c>
      <c r="Q38" s="805">
        <f t="shared" si="9"/>
        <v>20</v>
      </c>
      <c r="R38" s="806" t="e">
        <f t="shared" ca="1" si="7"/>
        <v>#N/A</v>
      </c>
      <c r="S38" s="798"/>
      <c r="T38" s="802"/>
      <c r="U38" s="802"/>
      <c r="V38" s="803"/>
      <c r="W38" s="803"/>
      <c r="X38" s="813"/>
      <c r="Y38" s="821">
        <f t="shared" ca="1" si="8"/>
        <v>-44317</v>
      </c>
    </row>
    <row r="39" spans="1:29" ht="30" customHeight="1" thickTop="1" thickBot="1">
      <c r="A39" s="1474"/>
      <c r="B39" s="1474"/>
      <c r="C39" s="1474"/>
      <c r="D39" s="1305">
        <v>33</v>
      </c>
      <c r="E39" s="1026" t="s">
        <v>1008</v>
      </c>
      <c r="F39" s="1027" t="s">
        <v>1055</v>
      </c>
      <c r="G39" s="1027"/>
      <c r="H39" s="1028"/>
      <c r="I39" s="1511"/>
      <c r="J39" s="1030" t="s">
        <v>1013</v>
      </c>
      <c r="K39" s="1003" t="s">
        <v>1286</v>
      </c>
      <c r="L39" s="783" t="s">
        <v>1145</v>
      </c>
      <c r="M39" s="1290" t="s">
        <v>1525</v>
      </c>
      <c r="O39" s="842"/>
      <c r="P39" s="804">
        <v>0</v>
      </c>
      <c r="Q39" s="805">
        <f t="shared" si="9"/>
        <v>20</v>
      </c>
      <c r="R39" s="806" t="e">
        <f t="shared" ca="1" si="7"/>
        <v>#N/A</v>
      </c>
      <c r="S39" s="798"/>
      <c r="T39" s="802"/>
      <c r="U39" s="802"/>
      <c r="V39" s="803"/>
      <c r="W39" s="803"/>
      <c r="X39" s="813"/>
      <c r="Y39" s="821">
        <f t="shared" ca="1" si="8"/>
        <v>-44317</v>
      </c>
    </row>
    <row r="40" spans="1:29" ht="30" customHeight="1" thickTop="1">
      <c r="A40" s="1486" t="s">
        <v>1056</v>
      </c>
      <c r="B40" s="1486" t="s">
        <v>1018</v>
      </c>
      <c r="C40" s="1486" t="s">
        <v>1057</v>
      </c>
      <c r="D40" s="1325">
        <v>34</v>
      </c>
      <c r="E40" s="1036" t="s">
        <v>1008</v>
      </c>
      <c r="F40" s="1037" t="s">
        <v>1058</v>
      </c>
      <c r="G40" s="1037"/>
      <c r="H40" s="1038"/>
      <c r="I40" s="1039" t="s">
        <v>1059</v>
      </c>
      <c r="J40" s="1040" t="s">
        <v>1070</v>
      </c>
      <c r="K40" s="1003" t="s">
        <v>1286</v>
      </c>
      <c r="L40" s="783"/>
      <c r="M40" s="1302" t="s">
        <v>1541</v>
      </c>
      <c r="O40" s="822"/>
      <c r="Q40" s="812" t="s">
        <v>656</v>
      </c>
    </row>
    <row r="41" spans="1:29" ht="60" customHeight="1">
      <c r="A41" s="1487"/>
      <c r="B41" s="1487"/>
      <c r="C41" s="1487"/>
      <c r="D41" s="1325">
        <v>35</v>
      </c>
      <c r="E41" s="1036" t="s">
        <v>1008</v>
      </c>
      <c r="F41" s="1037" t="s">
        <v>1179</v>
      </c>
      <c r="G41" s="1037"/>
      <c r="H41" s="1038"/>
      <c r="I41" s="1039" t="s">
        <v>1061</v>
      </c>
      <c r="J41" s="1040" t="s">
        <v>1022</v>
      </c>
      <c r="K41" s="1003" t="s">
        <v>1288</v>
      </c>
      <c r="L41" s="783" t="s">
        <v>1291</v>
      </c>
      <c r="M41" s="1290" t="s">
        <v>1521</v>
      </c>
      <c r="O41" s="823"/>
      <c r="Q41" s="1523" t="s">
        <v>1139</v>
      </c>
      <c r="R41" s="1523"/>
      <c r="S41" s="1523"/>
    </row>
    <row r="42" spans="1:29" ht="30" customHeight="1">
      <c r="A42" s="1488"/>
      <c r="B42" s="1488"/>
      <c r="C42" s="1488"/>
      <c r="D42" s="1325">
        <v>36</v>
      </c>
      <c r="E42" s="1036" t="s">
        <v>1008</v>
      </c>
      <c r="F42" s="1041" t="s">
        <v>1062</v>
      </c>
      <c r="G42" s="1041"/>
      <c r="H42" s="1042"/>
      <c r="I42" s="1039" t="s">
        <v>1063</v>
      </c>
      <c r="J42" s="1040" t="s">
        <v>1013</v>
      </c>
      <c r="K42" s="1003" t="s">
        <v>1288</v>
      </c>
      <c r="L42" s="783" t="s">
        <v>1064</v>
      </c>
      <c r="M42" s="1290" t="s">
        <v>1525</v>
      </c>
      <c r="O42" s="823"/>
      <c r="Q42" s="1523"/>
      <c r="R42" s="1523"/>
      <c r="S42" s="1523"/>
    </row>
    <row r="43" spans="1:29" ht="30" customHeight="1">
      <c r="A43" s="1486" t="s">
        <v>1056</v>
      </c>
      <c r="B43" s="1486" t="s">
        <v>1018</v>
      </c>
      <c r="C43" s="1482" t="s">
        <v>1065</v>
      </c>
      <c r="D43" s="1325">
        <v>37</v>
      </c>
      <c r="E43" s="1036" t="s">
        <v>1008</v>
      </c>
      <c r="F43" s="1037" t="s">
        <v>1193</v>
      </c>
      <c r="G43" s="1037"/>
      <c r="H43" s="1038"/>
      <c r="I43" s="1039" t="s">
        <v>1066</v>
      </c>
      <c r="J43" s="1040" t="s">
        <v>1075</v>
      </c>
      <c r="K43" s="1003" t="s">
        <v>1286</v>
      </c>
      <c r="L43" s="783"/>
      <c r="M43" s="1290" t="s">
        <v>1521</v>
      </c>
      <c r="O43" s="823"/>
      <c r="Q43" s="1523"/>
      <c r="R43" s="1523"/>
      <c r="S43" s="1523"/>
    </row>
    <row r="44" spans="1:29" ht="30" customHeight="1">
      <c r="A44" s="1487"/>
      <c r="B44" s="1487"/>
      <c r="C44" s="1484"/>
      <c r="D44" s="1325">
        <v>38</v>
      </c>
      <c r="E44" s="1036" t="s">
        <v>1008</v>
      </c>
      <c r="F44" s="1037" t="s">
        <v>1068</v>
      </c>
      <c r="G44" s="1037"/>
      <c r="H44" s="1038"/>
      <c r="I44" s="1039" t="s">
        <v>1069</v>
      </c>
      <c r="J44" s="1040" t="s">
        <v>1077</v>
      </c>
      <c r="K44" s="1003" t="s">
        <v>1288</v>
      </c>
      <c r="L44" s="783" t="s">
        <v>1071</v>
      </c>
      <c r="M44" s="1290" t="s">
        <v>1521</v>
      </c>
      <c r="O44" s="823"/>
      <c r="Q44" s="1523"/>
      <c r="R44" s="1523"/>
      <c r="S44" s="1523"/>
    </row>
    <row r="45" spans="1:29" ht="53.25" customHeight="1">
      <c r="A45" s="1487"/>
      <c r="B45" s="1487"/>
      <c r="C45" s="1043" t="s">
        <v>1072</v>
      </c>
      <c r="D45" s="1325">
        <v>39</v>
      </c>
      <c r="E45" s="1036" t="s">
        <v>1008</v>
      </c>
      <c r="F45" s="1037" t="s">
        <v>1073</v>
      </c>
      <c r="G45" s="1037"/>
      <c r="H45" s="1038"/>
      <c r="I45" s="1039" t="s">
        <v>1074</v>
      </c>
      <c r="J45" s="1040" t="s">
        <v>1081</v>
      </c>
      <c r="K45" s="1003" t="s">
        <v>1286</v>
      </c>
      <c r="L45" s="783"/>
      <c r="M45" s="1290" t="s">
        <v>1521</v>
      </c>
      <c r="O45" s="823"/>
      <c r="Q45" s="801" t="s">
        <v>1138</v>
      </c>
    </row>
    <row r="46" spans="1:29" ht="30" customHeight="1">
      <c r="A46" s="1487"/>
      <c r="B46" s="1487"/>
      <c r="C46" s="1482" t="s">
        <v>190</v>
      </c>
      <c r="D46" s="1325">
        <v>40</v>
      </c>
      <c r="E46" s="1036" t="s">
        <v>1008</v>
      </c>
      <c r="F46" s="1480" t="s">
        <v>1194</v>
      </c>
      <c r="G46" s="1480"/>
      <c r="H46" s="1481"/>
      <c r="I46" s="1039" t="s">
        <v>1076</v>
      </c>
      <c r="J46" s="1040" t="s">
        <v>1085</v>
      </c>
      <c r="K46" s="1003" t="s">
        <v>1288</v>
      </c>
      <c r="L46" s="783" t="s">
        <v>1078</v>
      </c>
      <c r="M46" s="1290" t="s">
        <v>1521</v>
      </c>
      <c r="O46" s="823"/>
      <c r="Q46" s="801"/>
    </row>
    <row r="47" spans="1:29" ht="30" customHeight="1">
      <c r="A47" s="1487"/>
      <c r="B47" s="1487"/>
      <c r="C47" s="1483"/>
      <c r="D47" s="1325">
        <v>41</v>
      </c>
      <c r="E47" s="1036" t="s">
        <v>1008</v>
      </c>
      <c r="F47" s="1037" t="s">
        <v>1079</v>
      </c>
      <c r="G47" s="1037"/>
      <c r="H47" s="1038"/>
      <c r="I47" s="1039" t="s">
        <v>1080</v>
      </c>
      <c r="J47" s="1040" t="s">
        <v>1087</v>
      </c>
      <c r="K47" s="1003" t="s">
        <v>1288</v>
      </c>
      <c r="L47" s="783" t="s">
        <v>1082</v>
      </c>
      <c r="M47" s="1290" t="s">
        <v>1521</v>
      </c>
      <c r="O47" s="823"/>
      <c r="Q47" s="801"/>
    </row>
    <row r="48" spans="1:29" ht="30" customHeight="1">
      <c r="A48" s="1487"/>
      <c r="B48" s="1487"/>
      <c r="C48" s="1483"/>
      <c r="D48" s="1325">
        <v>42</v>
      </c>
      <c r="E48" s="1036" t="s">
        <v>1008</v>
      </c>
      <c r="F48" s="1037" t="s">
        <v>1083</v>
      </c>
      <c r="G48" s="1037"/>
      <c r="H48" s="1038"/>
      <c r="I48" s="1039" t="s">
        <v>1084</v>
      </c>
      <c r="J48" s="1040" t="s">
        <v>1098</v>
      </c>
      <c r="K48" s="1003" t="s">
        <v>1288</v>
      </c>
      <c r="L48" s="783" t="s">
        <v>1197</v>
      </c>
      <c r="M48" s="1303" t="s">
        <v>1522</v>
      </c>
      <c r="O48" s="823"/>
      <c r="Q48" s="801"/>
    </row>
    <row r="49" spans="1:37" ht="30" customHeight="1">
      <c r="A49" s="1488"/>
      <c r="B49" s="1488"/>
      <c r="C49" s="1484"/>
      <c r="D49" s="1325">
        <v>43</v>
      </c>
      <c r="E49" s="1036" t="s">
        <v>1008</v>
      </c>
      <c r="F49" s="1037" t="s">
        <v>961</v>
      </c>
      <c r="G49" s="1037"/>
      <c r="H49" s="1038"/>
      <c r="I49" s="1039" t="s">
        <v>1086</v>
      </c>
      <c r="J49" s="1040" t="s">
        <v>1106</v>
      </c>
      <c r="K49" s="1003" t="s">
        <v>1288</v>
      </c>
      <c r="L49" s="783" t="s">
        <v>1088</v>
      </c>
      <c r="M49" s="1303" t="s">
        <v>1522</v>
      </c>
      <c r="O49" s="823"/>
      <c r="Q49" s="801"/>
    </row>
    <row r="50" spans="1:37" ht="60" customHeight="1">
      <c r="A50" s="1486" t="s">
        <v>1089</v>
      </c>
      <c r="B50" s="1537" t="s">
        <v>998</v>
      </c>
      <c r="C50" s="1538"/>
      <c r="D50" s="1325">
        <v>44</v>
      </c>
      <c r="E50" s="1036" t="s">
        <v>1008</v>
      </c>
      <c r="F50" s="1041" t="s">
        <v>1090</v>
      </c>
      <c r="G50" s="1041"/>
      <c r="H50" s="1042"/>
      <c r="I50" s="1039"/>
      <c r="J50" s="1040" t="s">
        <v>1013</v>
      </c>
      <c r="K50" s="1003" t="s">
        <v>1288</v>
      </c>
      <c r="L50" s="783" t="s">
        <v>1091</v>
      </c>
      <c r="M50" s="1303" t="s">
        <v>1523</v>
      </c>
      <c r="O50" s="823"/>
      <c r="Q50" s="801" t="s">
        <v>1139</v>
      </c>
    </row>
    <row r="51" spans="1:37" ht="93" customHeight="1">
      <c r="A51" s="1487"/>
      <c r="B51" s="1489" t="s">
        <v>1018</v>
      </c>
      <c r="C51" s="1490"/>
      <c r="D51" s="1325">
        <v>45</v>
      </c>
      <c r="E51" s="1036" t="s">
        <v>1008</v>
      </c>
      <c r="F51" s="1526" t="s">
        <v>1200</v>
      </c>
      <c r="G51" s="1526"/>
      <c r="H51" s="1527"/>
      <c r="I51" s="1287" t="s">
        <v>1516</v>
      </c>
      <c r="J51" s="1040" t="s">
        <v>1013</v>
      </c>
      <c r="K51" s="1003" t="s">
        <v>1288</v>
      </c>
      <c r="L51" s="783"/>
      <c r="M51" s="1290" t="s">
        <v>1525</v>
      </c>
      <c r="O51" s="823"/>
    </row>
    <row r="52" spans="1:37" ht="45" customHeight="1" thickBot="1">
      <c r="A52" s="1487"/>
      <c r="B52" s="1491"/>
      <c r="C52" s="1492"/>
      <c r="D52" s="1325">
        <v>46</v>
      </c>
      <c r="E52" s="1036" t="s">
        <v>1008</v>
      </c>
      <c r="F52" s="1044" t="s">
        <v>1092</v>
      </c>
      <c r="G52" s="1044"/>
      <c r="H52" s="1045"/>
      <c r="I52" s="1286" t="s">
        <v>1517</v>
      </c>
      <c r="J52" s="1040" t="s">
        <v>1013</v>
      </c>
      <c r="K52" s="1003" t="s">
        <v>1288</v>
      </c>
      <c r="L52" s="783"/>
      <c r="M52" s="1290" t="s">
        <v>1525</v>
      </c>
      <c r="O52" s="824"/>
    </row>
    <row r="53" spans="1:37" ht="75" customHeight="1" thickTop="1" thickBot="1">
      <c r="A53" s="1488"/>
      <c r="B53" s="1493"/>
      <c r="C53" s="1494"/>
      <c r="D53" s="1325">
        <v>47</v>
      </c>
      <c r="E53" s="1036" t="s">
        <v>1008</v>
      </c>
      <c r="F53" s="1041" t="s">
        <v>1417</v>
      </c>
      <c r="G53" s="1041"/>
      <c r="H53" s="1042"/>
      <c r="I53" s="1039" t="s">
        <v>1093</v>
      </c>
      <c r="J53" s="1040" t="s">
        <v>1013</v>
      </c>
      <c r="K53" s="1003" t="s">
        <v>1288</v>
      </c>
      <c r="L53" s="783" t="s">
        <v>1415</v>
      </c>
      <c r="M53" s="1290" t="s">
        <v>1525</v>
      </c>
      <c r="O53" s="842"/>
      <c r="P53" s="804">
        <v>0</v>
      </c>
      <c r="Q53" s="805">
        <f>+$V$6+20+P53</f>
        <v>20</v>
      </c>
      <c r="R53" s="806" t="e">
        <f ca="1">IF(O53*1&gt;1,"　",VLOOKUP($Y53,$Z$6:$AF$38,2,TRUE))</f>
        <v>#N/A</v>
      </c>
      <c r="S53" s="798"/>
      <c r="T53" s="802"/>
      <c r="U53" s="802"/>
      <c r="V53" s="803"/>
      <c r="W53" s="803"/>
      <c r="X53" s="813"/>
      <c r="Y53" s="821">
        <f ca="1">Q53-TODAY()</f>
        <v>-44317</v>
      </c>
    </row>
    <row r="54" spans="1:37" ht="30" customHeight="1" thickTop="1">
      <c r="A54" s="1495" t="s">
        <v>1094</v>
      </c>
      <c r="B54" s="1495" t="s">
        <v>1018</v>
      </c>
      <c r="C54" s="1495" t="s">
        <v>1095</v>
      </c>
      <c r="D54" s="1306">
        <v>48</v>
      </c>
      <c r="E54" s="1046" t="s">
        <v>1008</v>
      </c>
      <c r="F54" s="1047" t="s">
        <v>1096</v>
      </c>
      <c r="G54" s="1047"/>
      <c r="H54" s="1048"/>
      <c r="I54" s="1498" t="s">
        <v>1097</v>
      </c>
      <c r="J54" s="1049" t="s">
        <v>1108</v>
      </c>
      <c r="K54" s="1003" t="s">
        <v>1286</v>
      </c>
      <c r="L54" s="783"/>
      <c r="M54" s="1290" t="s">
        <v>1521</v>
      </c>
      <c r="O54" s="1520"/>
    </row>
    <row r="55" spans="1:37" ht="30" customHeight="1">
      <c r="A55" s="1496"/>
      <c r="B55" s="1496"/>
      <c r="C55" s="1496"/>
      <c r="D55" s="1255"/>
      <c r="E55" s="1050"/>
      <c r="F55" s="1524" t="s">
        <v>1099</v>
      </c>
      <c r="G55" s="1051"/>
      <c r="H55" s="1052"/>
      <c r="I55" s="1499"/>
      <c r="J55" s="1478" t="s">
        <v>1013</v>
      </c>
      <c r="K55" s="1534" t="s">
        <v>1286</v>
      </c>
      <c r="L55" s="785" t="s">
        <v>1100</v>
      </c>
      <c r="M55" s="1293" t="s">
        <v>1525</v>
      </c>
      <c r="O55" s="1520"/>
    </row>
    <row r="56" spans="1:37" ht="30" customHeight="1">
      <c r="A56" s="1496"/>
      <c r="B56" s="1496"/>
      <c r="C56" s="1496"/>
      <c r="D56" s="1255"/>
      <c r="E56" s="1053"/>
      <c r="F56" s="1525"/>
      <c r="G56" s="1054"/>
      <c r="H56" s="1055"/>
      <c r="I56" s="1499"/>
      <c r="J56" s="1479"/>
      <c r="K56" s="1535"/>
      <c r="L56" s="785" t="s">
        <v>1101</v>
      </c>
      <c r="M56" s="1293" t="s">
        <v>1525</v>
      </c>
      <c r="O56" s="1520"/>
    </row>
    <row r="57" spans="1:37" ht="30" customHeight="1">
      <c r="A57" s="1496"/>
      <c r="B57" s="1496"/>
      <c r="C57" s="1496"/>
      <c r="D57" s="1255"/>
      <c r="E57" s="1053" t="s">
        <v>1008</v>
      </c>
      <c r="F57" s="1525"/>
      <c r="G57" s="1054"/>
      <c r="H57" s="1055"/>
      <c r="I57" s="1499"/>
      <c r="J57" s="1479"/>
      <c r="K57" s="1535"/>
      <c r="L57" s="785" t="s">
        <v>1102</v>
      </c>
      <c r="M57" s="1293" t="s">
        <v>1525</v>
      </c>
      <c r="O57" s="1520"/>
    </row>
    <row r="58" spans="1:37" ht="30" customHeight="1">
      <c r="A58" s="1496"/>
      <c r="B58" s="1496"/>
      <c r="C58" s="1496"/>
      <c r="D58" s="1256"/>
      <c r="E58" s="1053"/>
      <c r="F58" s="1525"/>
      <c r="G58" s="1054"/>
      <c r="H58" s="1055"/>
      <c r="I58" s="1499"/>
      <c r="J58" s="1479"/>
      <c r="K58" s="1535"/>
      <c r="L58" s="785" t="s">
        <v>1103</v>
      </c>
      <c r="M58" s="1293" t="s">
        <v>1525</v>
      </c>
      <c r="O58" s="1520"/>
      <c r="Q58" s="1523" t="s">
        <v>1139</v>
      </c>
      <c r="R58" s="1523"/>
      <c r="S58" s="1523"/>
    </row>
    <row r="59" spans="1:37" ht="30" customHeight="1">
      <c r="A59" s="1496"/>
      <c r="B59" s="1496"/>
      <c r="C59" s="1496"/>
      <c r="D59" s="1307">
        <v>49</v>
      </c>
      <c r="E59" s="1053"/>
      <c r="F59" s="1525"/>
      <c r="G59" s="1056"/>
      <c r="H59" s="1057"/>
      <c r="I59" s="1499"/>
      <c r="J59" s="1479"/>
      <c r="K59" s="1536"/>
      <c r="L59" s="785" t="s">
        <v>1104</v>
      </c>
      <c r="M59" s="1293" t="s">
        <v>1525</v>
      </c>
      <c r="O59" s="1520"/>
      <c r="Q59" s="1523"/>
      <c r="R59" s="1523"/>
      <c r="S59" s="1523"/>
    </row>
    <row r="60" spans="1:37" ht="30" customHeight="1">
      <c r="A60" s="1496"/>
      <c r="B60" s="1496"/>
      <c r="C60" s="1501" t="s">
        <v>1036</v>
      </c>
      <c r="D60" s="1307">
        <v>50</v>
      </c>
      <c r="E60" s="1046" t="s">
        <v>1008</v>
      </c>
      <c r="F60" s="1047" t="s">
        <v>1105</v>
      </c>
      <c r="G60" s="1047"/>
      <c r="H60" s="1048"/>
      <c r="I60" s="1499"/>
      <c r="J60" s="1049" t="s">
        <v>1116</v>
      </c>
      <c r="K60" s="1003" t="s">
        <v>1288</v>
      </c>
      <c r="L60" s="783" t="s">
        <v>1107</v>
      </c>
      <c r="M60" s="1302" t="s">
        <v>1542</v>
      </c>
      <c r="O60" s="1520"/>
    </row>
    <row r="61" spans="1:37" ht="30" customHeight="1">
      <c r="A61" s="1496"/>
      <c r="B61" s="1496"/>
      <c r="C61" s="1502"/>
      <c r="D61" s="1307">
        <v>51</v>
      </c>
      <c r="E61" s="1046" t="s">
        <v>1008</v>
      </c>
      <c r="F61" s="1047" t="s">
        <v>941</v>
      </c>
      <c r="G61" s="1047"/>
      <c r="H61" s="1048"/>
      <c r="I61" s="1499"/>
      <c r="J61" s="1049" t="s">
        <v>1124</v>
      </c>
      <c r="K61" s="1003" t="s">
        <v>1288</v>
      </c>
      <c r="L61" s="888" t="s">
        <v>1293</v>
      </c>
      <c r="M61" s="1290" t="s">
        <v>1521</v>
      </c>
      <c r="O61" s="1520"/>
    </row>
    <row r="62" spans="1:37" ht="30" customHeight="1">
      <c r="A62" s="1496"/>
      <c r="B62" s="1496"/>
      <c r="C62" s="1502"/>
      <c r="D62" s="1307">
        <v>52</v>
      </c>
      <c r="E62" s="1046" t="s">
        <v>1008</v>
      </c>
      <c r="F62" s="1047" t="s">
        <v>1109</v>
      </c>
      <c r="G62" s="1047"/>
      <c r="H62" s="1048"/>
      <c r="I62" s="1499"/>
      <c r="J62" s="1049" t="s">
        <v>1135</v>
      </c>
      <c r="K62" s="1003" t="s">
        <v>1288</v>
      </c>
      <c r="L62" s="888" t="s">
        <v>1293</v>
      </c>
      <c r="M62" s="1290" t="s">
        <v>1521</v>
      </c>
      <c r="O62" s="1520"/>
    </row>
    <row r="63" spans="1:37" ht="30" customHeight="1">
      <c r="A63" s="1496"/>
      <c r="B63" s="1496"/>
      <c r="C63" s="1502"/>
      <c r="D63" s="1307">
        <v>53</v>
      </c>
      <c r="E63" s="1046" t="s">
        <v>1008</v>
      </c>
      <c r="F63" s="1047" t="s">
        <v>1110</v>
      </c>
      <c r="G63" s="1047"/>
      <c r="H63" s="1048"/>
      <c r="I63" s="1500"/>
      <c r="J63" s="1049" t="s">
        <v>1136</v>
      </c>
      <c r="K63" s="1003" t="s">
        <v>1288</v>
      </c>
      <c r="L63" s="888" t="s">
        <v>1293</v>
      </c>
      <c r="M63" s="1292" t="s">
        <v>1525</v>
      </c>
      <c r="O63" s="1520"/>
    </row>
    <row r="64" spans="1:37" ht="30" customHeight="1" thickBot="1">
      <c r="A64" s="1496"/>
      <c r="B64" s="1496"/>
      <c r="C64" s="1502"/>
      <c r="D64" s="1307">
        <v>54</v>
      </c>
      <c r="E64" s="1046" t="s">
        <v>1008</v>
      </c>
      <c r="F64" s="1058" t="s">
        <v>1111</v>
      </c>
      <c r="G64" s="1058"/>
      <c r="H64" s="1059"/>
      <c r="I64" s="1060" t="s">
        <v>1112</v>
      </c>
      <c r="J64" s="1049" t="s">
        <v>1013</v>
      </c>
      <c r="K64" s="1003" t="s">
        <v>1288</v>
      </c>
      <c r="L64" s="783" t="s">
        <v>1113</v>
      </c>
      <c r="M64" s="1290" t="s">
        <v>1525</v>
      </c>
      <c r="O64" s="824"/>
      <c r="AD64" s="816"/>
      <c r="AE64" s="816"/>
      <c r="AF64" s="816"/>
      <c r="AG64" s="816"/>
      <c r="AH64" s="816"/>
      <c r="AI64" s="816"/>
      <c r="AJ64" s="816"/>
      <c r="AK64" s="816"/>
    </row>
    <row r="65" spans="1:53" ht="30" customHeight="1" thickTop="1" thickBot="1">
      <c r="A65" s="1496"/>
      <c r="B65" s="1528" t="s">
        <v>190</v>
      </c>
      <c r="C65" s="1529"/>
      <c r="D65" s="1307">
        <v>55</v>
      </c>
      <c r="E65" s="1046" t="s">
        <v>1008</v>
      </c>
      <c r="F65" s="1058" t="s">
        <v>1416</v>
      </c>
      <c r="G65" s="1058"/>
      <c r="H65" s="1059"/>
      <c r="I65" s="1060" t="s">
        <v>1114</v>
      </c>
      <c r="J65" s="1049" t="s">
        <v>1013</v>
      </c>
      <c r="K65" s="1003" t="s">
        <v>1288</v>
      </c>
      <c r="L65" s="783" t="s">
        <v>1046</v>
      </c>
      <c r="M65" s="1290" t="s">
        <v>1525</v>
      </c>
      <c r="O65" s="842"/>
      <c r="P65" s="804">
        <v>0</v>
      </c>
      <c r="Q65" s="805">
        <f>+$V$6+20+P65</f>
        <v>20</v>
      </c>
      <c r="R65" s="806" t="e">
        <f ca="1">IF(O65*1&gt;1,"　",VLOOKUP($Y65,$Z$6:$AF$38,2,TRUE))</f>
        <v>#N/A</v>
      </c>
      <c r="S65" s="798"/>
      <c r="T65" s="802"/>
      <c r="U65" s="802"/>
      <c r="V65" s="803"/>
      <c r="W65" s="803"/>
      <c r="X65" s="813"/>
      <c r="Y65" s="809">
        <f ca="1">Q65-TODAY()</f>
        <v>-44317</v>
      </c>
      <c r="AD65" s="816"/>
      <c r="AE65" s="816"/>
      <c r="AF65" s="816"/>
      <c r="AG65" s="816"/>
      <c r="AH65" s="816"/>
      <c r="AI65" s="816"/>
      <c r="AJ65" s="816"/>
      <c r="AK65" s="816"/>
    </row>
    <row r="66" spans="1:53" ht="30" customHeight="1" thickTop="1">
      <c r="A66" s="1496"/>
      <c r="B66" s="1530"/>
      <c r="C66" s="1531"/>
      <c r="D66" s="1307">
        <v>56</v>
      </c>
      <c r="E66" s="1046" t="s">
        <v>1008</v>
      </c>
      <c r="F66" s="1047" t="s">
        <v>1195</v>
      </c>
      <c r="G66" s="1047"/>
      <c r="H66" s="1048"/>
      <c r="I66" s="1498" t="s">
        <v>1115</v>
      </c>
      <c r="J66" s="1049" t="s">
        <v>1188</v>
      </c>
      <c r="K66" s="1003" t="s">
        <v>1288</v>
      </c>
      <c r="L66" s="783" t="s">
        <v>1117</v>
      </c>
      <c r="M66" s="1290" t="s">
        <v>1525</v>
      </c>
      <c r="O66" s="822"/>
      <c r="AD66" s="816"/>
      <c r="AE66" s="816"/>
      <c r="AF66" s="816"/>
      <c r="AG66" s="816"/>
      <c r="AH66" s="816"/>
      <c r="AI66" s="816"/>
      <c r="AJ66" s="816"/>
      <c r="AK66" s="816"/>
    </row>
    <row r="67" spans="1:53" ht="30" customHeight="1">
      <c r="A67" s="1496"/>
      <c r="B67" s="1530"/>
      <c r="C67" s="1531"/>
      <c r="D67" s="1307">
        <v>57</v>
      </c>
      <c r="E67" s="1046" t="s">
        <v>1008</v>
      </c>
      <c r="F67" s="1058" t="s">
        <v>1118</v>
      </c>
      <c r="G67" s="1058"/>
      <c r="H67" s="1059"/>
      <c r="I67" s="1499"/>
      <c r="J67" s="1049" t="s">
        <v>1013</v>
      </c>
      <c r="K67" s="1003" t="s">
        <v>1288</v>
      </c>
      <c r="L67" s="783" t="s">
        <v>1294</v>
      </c>
      <c r="M67" s="1303" t="s">
        <v>1522</v>
      </c>
      <c r="O67" s="823"/>
      <c r="AD67" s="816"/>
      <c r="AE67" s="816"/>
      <c r="AF67" s="816"/>
      <c r="AG67" s="816"/>
      <c r="AH67" s="816"/>
      <c r="AI67" s="816"/>
      <c r="AJ67" s="816"/>
      <c r="AK67" s="816"/>
    </row>
    <row r="68" spans="1:53" ht="30" customHeight="1">
      <c r="A68" s="1496"/>
      <c r="B68" s="1530"/>
      <c r="C68" s="1531"/>
      <c r="D68" s="1307">
        <v>58</v>
      </c>
      <c r="E68" s="1046" t="s">
        <v>1008</v>
      </c>
      <c r="F68" s="1058" t="s">
        <v>1119</v>
      </c>
      <c r="G68" s="1058"/>
      <c r="H68" s="1059"/>
      <c r="I68" s="1499"/>
      <c r="J68" s="1049" t="s">
        <v>1013</v>
      </c>
      <c r="K68" s="1003" t="s">
        <v>1288</v>
      </c>
      <c r="L68" s="783" t="s">
        <v>1120</v>
      </c>
      <c r="M68" s="1303" t="s">
        <v>1522</v>
      </c>
      <c r="O68" s="823"/>
      <c r="AD68" s="816"/>
      <c r="AE68" s="816"/>
      <c r="AF68" s="816"/>
      <c r="AG68" s="816"/>
      <c r="AH68" s="816"/>
      <c r="AI68" s="816"/>
      <c r="AJ68" s="816"/>
      <c r="AK68" s="816"/>
    </row>
    <row r="69" spans="1:53" ht="30" customHeight="1">
      <c r="A69" s="1496"/>
      <c r="B69" s="1530"/>
      <c r="C69" s="1531"/>
      <c r="D69" s="1307">
        <v>59</v>
      </c>
      <c r="E69" s="1046" t="s">
        <v>1008</v>
      </c>
      <c r="F69" s="1058" t="s">
        <v>1121</v>
      </c>
      <c r="G69" s="1058"/>
      <c r="H69" s="1059"/>
      <c r="I69" s="1499"/>
      <c r="J69" s="1049" t="s">
        <v>1013</v>
      </c>
      <c r="K69" s="1003" t="s">
        <v>1286</v>
      </c>
      <c r="L69" s="1521" t="s">
        <v>1122</v>
      </c>
      <c r="M69" s="1303" t="s">
        <v>1520</v>
      </c>
      <c r="O69" s="823"/>
      <c r="AD69" s="816"/>
      <c r="AE69" s="816"/>
      <c r="AF69" s="816"/>
      <c r="AG69" s="816"/>
      <c r="AH69" s="816"/>
      <c r="AI69" s="816"/>
      <c r="AJ69" s="816"/>
      <c r="AK69" s="816"/>
    </row>
    <row r="70" spans="1:53" ht="30" customHeight="1">
      <c r="A70" s="1497"/>
      <c r="B70" s="1532"/>
      <c r="C70" s="1533"/>
      <c r="D70" s="1307">
        <v>60</v>
      </c>
      <c r="E70" s="1046" t="s">
        <v>1008</v>
      </c>
      <c r="F70" s="1324" t="s">
        <v>1123</v>
      </c>
      <c r="G70" s="1047"/>
      <c r="H70" s="1048"/>
      <c r="I70" s="1500"/>
      <c r="J70" s="1049" t="s">
        <v>1189</v>
      </c>
      <c r="K70" s="1003" t="s">
        <v>1286</v>
      </c>
      <c r="L70" s="1522"/>
      <c r="M70" s="1303" t="s">
        <v>1520</v>
      </c>
      <c r="O70" s="823"/>
      <c r="AD70" s="816"/>
      <c r="AE70" s="816"/>
      <c r="AF70" s="816"/>
      <c r="AG70" s="816"/>
      <c r="AH70" s="816"/>
      <c r="AI70" s="816"/>
      <c r="AJ70" s="816"/>
      <c r="AK70" s="816"/>
    </row>
    <row r="71" spans="1:53" s="786" customFormat="1" ht="15" customHeight="1">
      <c r="C71" s="787" t="s">
        <v>1125</v>
      </c>
      <c r="D71" s="787" t="s">
        <v>1199</v>
      </c>
      <c r="E71" s="787"/>
      <c r="F71" s="787"/>
      <c r="G71" s="787"/>
      <c r="H71" s="787"/>
      <c r="I71" s="787"/>
      <c r="L71" s="787"/>
      <c r="N71" s="816"/>
      <c r="O71" s="792"/>
      <c r="P71" s="792"/>
      <c r="Q71" s="792"/>
      <c r="R71" s="792"/>
      <c r="S71" s="792"/>
      <c r="T71" s="793"/>
      <c r="U71" s="793"/>
      <c r="V71" s="793"/>
      <c r="W71" s="793"/>
      <c r="X71" s="793"/>
      <c r="Y71" s="793"/>
      <c r="Z71" s="793"/>
      <c r="AA71" s="793"/>
      <c r="AB71" s="793"/>
      <c r="AC71" s="793"/>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16"/>
      <c r="BA71" s="816"/>
    </row>
    <row r="72" spans="1:53" s="786" customFormat="1" ht="15" customHeight="1">
      <c r="C72" s="787" t="s">
        <v>1126</v>
      </c>
      <c r="D72" s="787" t="s">
        <v>1519</v>
      </c>
      <c r="E72" s="787"/>
      <c r="F72" s="787"/>
      <c r="G72" s="787"/>
      <c r="H72" s="787"/>
      <c r="I72" s="787"/>
      <c r="L72" s="787"/>
      <c r="N72" s="816"/>
      <c r="O72" s="792"/>
      <c r="P72" s="792"/>
      <c r="Q72" s="792"/>
      <c r="R72" s="792"/>
      <c r="S72" s="792"/>
      <c r="T72" s="793"/>
      <c r="U72" s="793"/>
      <c r="V72" s="793"/>
      <c r="W72" s="793"/>
      <c r="X72" s="793"/>
      <c r="Y72" s="793"/>
      <c r="Z72" s="793"/>
      <c r="AA72" s="793"/>
      <c r="AB72" s="793"/>
      <c r="AC72" s="793"/>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16"/>
      <c r="BA72" s="816"/>
    </row>
    <row r="73" spans="1:53" s="786" customFormat="1" ht="15" customHeight="1">
      <c r="C73" s="787" t="s">
        <v>1127</v>
      </c>
      <c r="D73" s="787" t="s">
        <v>1518</v>
      </c>
      <c r="E73" s="787"/>
      <c r="F73" s="787"/>
      <c r="G73" s="787"/>
      <c r="H73" s="787"/>
      <c r="I73" s="787"/>
      <c r="L73" s="787"/>
      <c r="N73" s="816"/>
      <c r="O73" s="792"/>
      <c r="P73" s="792"/>
      <c r="Q73" s="792"/>
      <c r="R73" s="792"/>
      <c r="S73" s="792"/>
      <c r="T73" s="793"/>
      <c r="U73" s="793"/>
      <c r="V73" s="793"/>
      <c r="W73" s="793"/>
      <c r="X73" s="793"/>
      <c r="Y73" s="793"/>
      <c r="Z73" s="793"/>
      <c r="AA73" s="793"/>
      <c r="AB73" s="793"/>
      <c r="AC73" s="793"/>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16"/>
      <c r="BA73" s="816"/>
    </row>
    <row r="74" spans="1:53" s="786" customFormat="1" ht="15" customHeight="1">
      <c r="C74" s="787" t="s">
        <v>1146</v>
      </c>
      <c r="D74" s="787" t="s">
        <v>1128</v>
      </c>
      <c r="E74" s="787"/>
      <c r="F74" s="787"/>
      <c r="G74" s="787"/>
      <c r="H74" s="787"/>
      <c r="I74" s="787"/>
      <c r="L74" s="787"/>
      <c r="N74" s="816"/>
      <c r="O74" s="792"/>
      <c r="P74" s="792"/>
      <c r="Q74" s="792"/>
      <c r="R74" s="792"/>
      <c r="S74" s="792"/>
      <c r="T74" s="793"/>
      <c r="U74" s="793"/>
      <c r="V74" s="793"/>
      <c r="W74" s="793"/>
      <c r="X74" s="793"/>
      <c r="Y74" s="793"/>
      <c r="Z74" s="793"/>
      <c r="AA74" s="793"/>
      <c r="AB74" s="793"/>
      <c r="AC74" s="793"/>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16"/>
      <c r="BA74" s="816"/>
    </row>
    <row r="75" spans="1:53" s="786" customFormat="1" ht="15" customHeight="1">
      <c r="C75" s="787" t="s">
        <v>1198</v>
      </c>
      <c r="D75" s="787" t="s">
        <v>1129</v>
      </c>
      <c r="E75" s="787"/>
      <c r="F75" s="787"/>
      <c r="G75" s="787"/>
      <c r="H75" s="787"/>
      <c r="I75" s="787"/>
      <c r="L75" s="787"/>
      <c r="N75" s="816"/>
      <c r="O75" s="792"/>
      <c r="P75" s="792"/>
      <c r="Q75" s="792"/>
      <c r="R75" s="792"/>
      <c r="S75" s="792"/>
      <c r="T75" s="793"/>
      <c r="U75" s="793"/>
      <c r="V75" s="793"/>
      <c r="W75" s="793"/>
      <c r="X75" s="793"/>
      <c r="Y75" s="793"/>
      <c r="Z75" s="793"/>
      <c r="AA75" s="793"/>
      <c r="AB75" s="793"/>
      <c r="AC75" s="793"/>
      <c r="AD75" s="816"/>
      <c r="AE75" s="816"/>
      <c r="AF75" s="816"/>
      <c r="AG75" s="816"/>
      <c r="AH75" s="816"/>
      <c r="AI75" s="816"/>
      <c r="AJ75" s="816"/>
      <c r="AK75" s="816"/>
      <c r="AL75" s="816"/>
      <c r="AM75" s="816"/>
      <c r="AN75" s="816"/>
      <c r="AO75" s="816"/>
      <c r="AP75" s="816"/>
      <c r="AQ75" s="816"/>
      <c r="AR75" s="816"/>
      <c r="AS75" s="816"/>
      <c r="AT75" s="816"/>
      <c r="AU75" s="816"/>
      <c r="AV75" s="816"/>
      <c r="AW75" s="816"/>
      <c r="AX75" s="816"/>
      <c r="AY75" s="816"/>
      <c r="AZ75" s="816"/>
      <c r="BA75" s="816"/>
    </row>
    <row r="76" spans="1:53" s="786" customFormat="1" ht="15" customHeight="1">
      <c r="C76" s="787"/>
      <c r="D76" s="787" t="s">
        <v>1130</v>
      </c>
      <c r="E76" s="787"/>
      <c r="F76" s="787"/>
      <c r="G76" s="787"/>
      <c r="H76" s="787"/>
      <c r="I76" s="787"/>
      <c r="L76" s="787"/>
      <c r="N76" s="816"/>
      <c r="O76" s="792"/>
      <c r="P76" s="792"/>
      <c r="Q76" s="792"/>
      <c r="R76" s="792"/>
      <c r="S76" s="792"/>
      <c r="T76" s="793"/>
      <c r="U76" s="793"/>
      <c r="V76" s="793"/>
      <c r="W76" s="793"/>
      <c r="X76" s="793"/>
      <c r="Y76" s="793"/>
      <c r="Z76" s="793"/>
      <c r="AA76" s="793"/>
      <c r="AB76" s="793"/>
      <c r="AC76" s="793"/>
      <c r="AD76" s="816"/>
      <c r="AE76" s="816"/>
      <c r="AF76" s="816"/>
      <c r="AG76" s="816"/>
      <c r="AH76" s="816"/>
      <c r="AI76" s="816"/>
      <c r="AJ76" s="816"/>
      <c r="AK76" s="816"/>
      <c r="AL76" s="816"/>
      <c r="AM76" s="816"/>
      <c r="AN76" s="816"/>
      <c r="AO76" s="816"/>
      <c r="AP76" s="816"/>
      <c r="AQ76" s="816"/>
      <c r="AR76" s="816"/>
      <c r="AS76" s="816"/>
      <c r="AT76" s="816"/>
      <c r="AU76" s="816"/>
      <c r="AV76" s="816"/>
      <c r="AW76" s="816"/>
      <c r="AX76" s="816"/>
      <c r="AY76" s="816"/>
      <c r="AZ76" s="816"/>
      <c r="BA76" s="816"/>
    </row>
    <row r="77" spans="1:53" s="786" customFormat="1" ht="15" customHeight="1">
      <c r="C77" s="787"/>
      <c r="D77" s="787"/>
      <c r="E77" s="787"/>
      <c r="F77" s="787"/>
      <c r="G77" s="787"/>
      <c r="H77" s="787"/>
      <c r="I77" s="787"/>
      <c r="L77" s="787"/>
      <c r="N77" s="816"/>
      <c r="O77" s="792"/>
      <c r="P77" s="792"/>
      <c r="Q77" s="792"/>
      <c r="R77" s="792"/>
      <c r="S77" s="792"/>
      <c r="T77" s="793"/>
      <c r="U77" s="793"/>
      <c r="V77" s="793"/>
      <c r="W77" s="793"/>
      <c r="X77" s="793"/>
      <c r="Y77" s="793"/>
      <c r="Z77" s="793"/>
      <c r="AA77" s="793"/>
      <c r="AB77" s="793"/>
      <c r="AC77" s="793"/>
      <c r="AD77" s="816"/>
      <c r="AE77" s="816"/>
      <c r="AF77" s="816"/>
      <c r="AG77" s="816"/>
      <c r="AH77" s="816"/>
      <c r="AI77" s="816"/>
      <c r="AJ77" s="816"/>
      <c r="AK77" s="816"/>
      <c r="AL77" s="816"/>
      <c r="AM77" s="816"/>
      <c r="AN77" s="816"/>
      <c r="AO77" s="816"/>
      <c r="AP77" s="816"/>
      <c r="AQ77" s="816"/>
      <c r="AR77" s="816"/>
      <c r="AS77" s="816"/>
      <c r="AT77" s="816"/>
      <c r="AU77" s="816"/>
      <c r="AV77" s="816"/>
      <c r="AW77" s="816"/>
      <c r="AX77" s="816"/>
      <c r="AY77" s="816"/>
      <c r="AZ77" s="816"/>
      <c r="BA77" s="816"/>
    </row>
    <row r="78" spans="1:53" s="786" customFormat="1" ht="15" customHeight="1">
      <c r="C78" s="787"/>
      <c r="D78" s="787"/>
      <c r="E78" s="787"/>
      <c r="F78" s="787"/>
      <c r="G78" s="787"/>
      <c r="H78" s="787"/>
      <c r="I78" s="787"/>
      <c r="L78" s="787"/>
      <c r="N78" s="816"/>
      <c r="O78" s="792"/>
      <c r="P78" s="792"/>
      <c r="Q78" s="792"/>
      <c r="R78" s="792"/>
      <c r="S78" s="792"/>
      <c r="T78" s="793"/>
      <c r="U78" s="793"/>
      <c r="V78" s="793"/>
      <c r="W78" s="793"/>
      <c r="X78" s="793"/>
      <c r="Y78" s="793"/>
      <c r="Z78" s="793"/>
      <c r="AA78" s="793"/>
      <c r="AB78" s="793"/>
      <c r="AC78" s="793"/>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16"/>
      <c r="BA78" s="816"/>
    </row>
    <row r="79" spans="1:53" s="786" customFormat="1" ht="15" customHeight="1">
      <c r="D79" s="787"/>
      <c r="E79" s="787"/>
      <c r="F79" s="787"/>
      <c r="G79" s="787"/>
      <c r="H79" s="787"/>
      <c r="I79" s="787"/>
      <c r="L79" s="787"/>
      <c r="N79" s="816"/>
      <c r="O79" s="792"/>
      <c r="P79" s="792"/>
      <c r="Q79" s="792"/>
      <c r="R79" s="792"/>
      <c r="S79" s="792"/>
      <c r="T79" s="793"/>
      <c r="U79" s="793"/>
      <c r="V79" s="793"/>
      <c r="W79" s="793"/>
      <c r="X79" s="793"/>
      <c r="Y79" s="793"/>
      <c r="Z79" s="793"/>
      <c r="AA79" s="793"/>
      <c r="AB79" s="793"/>
      <c r="AC79" s="793"/>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16"/>
      <c r="BA79" s="816"/>
    </row>
    <row r="80" spans="1:53" s="816" customFormat="1" ht="12">
      <c r="F80" s="841"/>
      <c r="G80" s="841"/>
      <c r="H80" s="841"/>
      <c r="I80" s="841"/>
      <c r="L80" s="841"/>
      <c r="O80" s="792"/>
      <c r="P80" s="792"/>
      <c r="Q80" s="792"/>
      <c r="R80" s="792"/>
      <c r="S80" s="792"/>
      <c r="T80" s="793"/>
      <c r="U80" s="793"/>
      <c r="V80" s="793"/>
      <c r="W80" s="793"/>
      <c r="X80" s="793"/>
      <c r="Y80" s="793"/>
      <c r="Z80" s="793"/>
      <c r="AA80" s="793"/>
      <c r="AB80" s="793"/>
      <c r="AC80" s="793"/>
    </row>
    <row r="81" spans="6:29" s="816" customFormat="1" ht="12">
      <c r="F81" s="841"/>
      <c r="G81" s="841"/>
      <c r="H81" s="841"/>
      <c r="I81" s="841"/>
      <c r="L81" s="841"/>
      <c r="O81" s="792"/>
      <c r="P81" s="792"/>
      <c r="Q81" s="792"/>
      <c r="R81" s="792"/>
      <c r="S81" s="792"/>
      <c r="T81" s="793"/>
      <c r="U81" s="793"/>
      <c r="V81" s="793"/>
      <c r="W81" s="793"/>
      <c r="X81" s="793"/>
      <c r="Y81" s="793"/>
      <c r="Z81" s="793"/>
      <c r="AA81" s="793"/>
      <c r="AB81" s="793"/>
      <c r="AC81" s="793"/>
    </row>
    <row r="82" spans="6:29" s="816" customFormat="1" ht="12">
      <c r="F82" s="841"/>
      <c r="G82" s="841"/>
      <c r="H82" s="841"/>
      <c r="I82" s="841"/>
      <c r="L82" s="841"/>
      <c r="O82" s="792"/>
      <c r="P82" s="792"/>
      <c r="Q82" s="792"/>
      <c r="R82" s="792"/>
      <c r="S82" s="792"/>
      <c r="T82" s="793"/>
      <c r="U82" s="793"/>
      <c r="V82" s="793"/>
      <c r="W82" s="793"/>
      <c r="X82" s="793"/>
      <c r="Y82" s="793"/>
      <c r="Z82" s="793"/>
      <c r="AA82" s="793"/>
      <c r="AB82" s="793"/>
      <c r="AC82" s="793"/>
    </row>
    <row r="83" spans="6:29" s="816" customFormat="1" ht="12">
      <c r="F83" s="841"/>
      <c r="G83" s="841"/>
      <c r="H83" s="841"/>
      <c r="I83" s="841"/>
      <c r="L83" s="841"/>
      <c r="O83" s="792"/>
      <c r="P83" s="792"/>
      <c r="Q83" s="792"/>
      <c r="R83" s="792"/>
      <c r="S83" s="792"/>
      <c r="T83" s="793"/>
      <c r="U83" s="793"/>
      <c r="V83" s="793"/>
      <c r="W83" s="793"/>
      <c r="X83" s="793"/>
      <c r="Y83" s="793"/>
      <c r="Z83" s="793"/>
      <c r="AA83" s="793"/>
      <c r="AB83" s="793"/>
      <c r="AC83" s="793"/>
    </row>
    <row r="84" spans="6:29" s="816" customFormat="1" ht="12">
      <c r="F84" s="841"/>
      <c r="G84" s="841"/>
      <c r="H84" s="841"/>
      <c r="I84" s="841"/>
      <c r="L84" s="841"/>
      <c r="O84" s="792"/>
      <c r="P84" s="792"/>
      <c r="Q84" s="792"/>
      <c r="R84" s="792"/>
      <c r="S84" s="792"/>
      <c r="T84" s="793"/>
      <c r="U84" s="793"/>
      <c r="V84" s="793"/>
      <c r="W84" s="793"/>
      <c r="X84" s="793"/>
      <c r="Y84" s="793"/>
      <c r="Z84" s="793"/>
      <c r="AA84" s="793"/>
      <c r="AB84" s="793"/>
      <c r="AC84" s="793"/>
    </row>
    <row r="85" spans="6:29" s="816" customFormat="1" ht="12">
      <c r="F85" s="841"/>
      <c r="G85" s="841"/>
      <c r="H85" s="841"/>
      <c r="I85" s="841"/>
      <c r="L85" s="841"/>
      <c r="O85" s="792"/>
      <c r="P85" s="792"/>
      <c r="Q85" s="792"/>
      <c r="R85" s="792"/>
      <c r="S85" s="792"/>
      <c r="T85" s="793"/>
      <c r="U85" s="793"/>
      <c r="V85" s="793"/>
      <c r="W85" s="793"/>
      <c r="X85" s="793"/>
      <c r="Y85" s="793"/>
      <c r="Z85" s="793"/>
      <c r="AA85" s="793"/>
      <c r="AB85" s="793"/>
      <c r="AC85" s="793"/>
    </row>
    <row r="86" spans="6:29" s="816" customFormat="1" ht="12">
      <c r="F86" s="841"/>
      <c r="G86" s="841"/>
      <c r="H86" s="841"/>
      <c r="I86" s="841"/>
      <c r="L86" s="841"/>
      <c r="O86" s="792"/>
      <c r="P86" s="792"/>
      <c r="Q86" s="792"/>
      <c r="R86" s="792"/>
      <c r="S86" s="792"/>
      <c r="T86" s="793"/>
      <c r="U86" s="793"/>
      <c r="V86" s="793"/>
      <c r="W86" s="793"/>
      <c r="X86" s="793"/>
      <c r="Y86" s="793"/>
      <c r="Z86" s="793"/>
      <c r="AA86" s="793"/>
      <c r="AB86" s="793"/>
      <c r="AC86" s="793"/>
    </row>
    <row r="87" spans="6:29" s="816" customFormat="1" ht="12">
      <c r="F87" s="841"/>
      <c r="G87" s="841"/>
      <c r="H87" s="841"/>
      <c r="I87" s="841"/>
      <c r="L87" s="841"/>
      <c r="O87" s="792"/>
      <c r="P87" s="792"/>
      <c r="Q87" s="792"/>
      <c r="R87" s="792"/>
      <c r="S87" s="792"/>
      <c r="T87" s="793"/>
      <c r="U87" s="793"/>
      <c r="V87" s="793"/>
      <c r="W87" s="793"/>
      <c r="X87" s="793"/>
      <c r="Y87" s="793"/>
      <c r="Z87" s="793"/>
      <c r="AA87" s="793"/>
      <c r="AB87" s="793"/>
      <c r="AC87" s="793"/>
    </row>
    <row r="88" spans="6:29" s="816" customFormat="1" ht="12">
      <c r="F88" s="841"/>
      <c r="G88" s="841"/>
      <c r="H88" s="841"/>
      <c r="I88" s="841"/>
      <c r="L88" s="841"/>
      <c r="O88" s="792"/>
      <c r="P88" s="792"/>
      <c r="Q88" s="792"/>
      <c r="R88" s="792"/>
      <c r="S88" s="792"/>
      <c r="T88" s="793"/>
      <c r="U88" s="793"/>
      <c r="V88" s="793"/>
      <c r="W88" s="793"/>
      <c r="X88" s="793"/>
      <c r="Y88" s="793"/>
      <c r="Z88" s="793"/>
      <c r="AA88" s="793"/>
      <c r="AB88" s="793"/>
      <c r="AC88" s="793"/>
    </row>
    <row r="89" spans="6:29" s="816" customFormat="1" ht="12">
      <c r="F89" s="841"/>
      <c r="G89" s="841"/>
      <c r="H89" s="841"/>
      <c r="I89" s="841"/>
      <c r="L89" s="841"/>
      <c r="O89" s="792"/>
      <c r="P89" s="792"/>
      <c r="Q89" s="792"/>
      <c r="R89" s="792"/>
      <c r="S89" s="792"/>
      <c r="T89" s="793"/>
      <c r="U89" s="793"/>
      <c r="V89" s="793"/>
      <c r="W89" s="793"/>
      <c r="X89" s="793"/>
      <c r="Y89" s="793"/>
      <c r="Z89" s="793"/>
      <c r="AA89" s="793"/>
      <c r="AB89" s="793"/>
      <c r="AC89" s="793"/>
    </row>
    <row r="90" spans="6:29" s="816" customFormat="1" ht="12">
      <c r="F90" s="841"/>
      <c r="G90" s="841"/>
      <c r="H90" s="841"/>
      <c r="I90" s="841"/>
      <c r="L90" s="841"/>
      <c r="O90" s="792"/>
      <c r="P90" s="792"/>
      <c r="Q90" s="792"/>
      <c r="R90" s="792"/>
      <c r="S90" s="792"/>
      <c r="T90" s="793"/>
      <c r="U90" s="793"/>
      <c r="V90" s="793"/>
      <c r="W90" s="793"/>
      <c r="X90" s="793"/>
      <c r="Y90" s="793"/>
      <c r="Z90" s="793"/>
      <c r="AA90" s="793"/>
      <c r="AB90" s="793"/>
      <c r="AC90" s="793"/>
    </row>
    <row r="91" spans="6:29" s="816" customFormat="1" ht="12">
      <c r="F91" s="841"/>
      <c r="G91" s="841"/>
      <c r="H91" s="841"/>
      <c r="I91" s="841"/>
      <c r="L91" s="841"/>
      <c r="O91" s="792"/>
      <c r="P91" s="792"/>
      <c r="Q91" s="792"/>
      <c r="R91" s="792"/>
      <c r="S91" s="792"/>
      <c r="T91" s="793"/>
      <c r="U91" s="793"/>
      <c r="V91" s="793"/>
      <c r="W91" s="793"/>
      <c r="X91" s="793"/>
      <c r="Y91" s="793"/>
      <c r="Z91" s="793"/>
      <c r="AA91" s="793"/>
      <c r="AB91" s="793"/>
      <c r="AC91" s="793"/>
    </row>
    <row r="92" spans="6:29" s="816" customFormat="1" ht="12">
      <c r="F92" s="841"/>
      <c r="G92" s="841"/>
      <c r="H92" s="841"/>
      <c r="I92" s="841"/>
      <c r="L92" s="841"/>
      <c r="O92" s="792"/>
      <c r="P92" s="792"/>
      <c r="Q92" s="792"/>
      <c r="R92" s="792"/>
      <c r="S92" s="792"/>
      <c r="T92" s="793"/>
      <c r="U92" s="793"/>
      <c r="V92" s="793"/>
      <c r="W92" s="793"/>
      <c r="X92" s="793"/>
      <c r="Y92" s="793"/>
      <c r="Z92" s="793"/>
      <c r="AA92" s="793"/>
      <c r="AB92" s="793"/>
      <c r="AC92" s="793"/>
    </row>
    <row r="93" spans="6:29" s="816" customFormat="1" ht="12">
      <c r="F93" s="841"/>
      <c r="G93" s="841"/>
      <c r="H93" s="841"/>
      <c r="I93" s="841"/>
      <c r="L93" s="841"/>
      <c r="O93" s="792"/>
      <c r="P93" s="792"/>
      <c r="Q93" s="792"/>
      <c r="R93" s="792"/>
      <c r="S93" s="792"/>
      <c r="T93" s="793"/>
      <c r="U93" s="793"/>
      <c r="V93" s="793"/>
      <c r="W93" s="793"/>
      <c r="X93" s="793"/>
      <c r="Y93" s="793"/>
      <c r="Z93" s="793"/>
      <c r="AA93" s="793"/>
      <c r="AB93" s="793"/>
      <c r="AC93" s="793"/>
    </row>
    <row r="94" spans="6:29" s="816" customFormat="1" ht="12">
      <c r="F94" s="841"/>
      <c r="G94" s="841"/>
      <c r="H94" s="841"/>
      <c r="I94" s="841"/>
      <c r="L94" s="841"/>
      <c r="O94" s="792"/>
      <c r="P94" s="792"/>
      <c r="Q94" s="792"/>
      <c r="R94" s="792"/>
      <c r="S94" s="792"/>
      <c r="T94" s="793"/>
      <c r="U94" s="793"/>
      <c r="V94" s="793"/>
      <c r="W94" s="793"/>
      <c r="X94" s="793"/>
      <c r="Y94" s="793"/>
      <c r="Z94" s="793"/>
      <c r="AA94" s="793"/>
      <c r="AB94" s="793"/>
      <c r="AC94" s="793"/>
    </row>
    <row r="95" spans="6:29" s="816" customFormat="1" ht="12">
      <c r="F95" s="841"/>
      <c r="G95" s="841"/>
      <c r="H95" s="841"/>
      <c r="I95" s="841"/>
      <c r="L95" s="841"/>
      <c r="O95" s="792"/>
      <c r="P95" s="792"/>
      <c r="Q95" s="792"/>
      <c r="R95" s="792"/>
      <c r="S95" s="792"/>
      <c r="T95" s="793"/>
      <c r="U95" s="793"/>
      <c r="V95" s="793"/>
      <c r="W95" s="793"/>
      <c r="X95" s="793"/>
      <c r="Y95" s="793"/>
      <c r="Z95" s="793"/>
      <c r="AA95" s="793"/>
      <c r="AB95" s="793"/>
      <c r="AC95" s="793"/>
    </row>
    <row r="96" spans="6:29" s="816" customFormat="1" ht="12">
      <c r="F96" s="841"/>
      <c r="G96" s="841"/>
      <c r="H96" s="841"/>
      <c r="I96" s="841"/>
      <c r="L96" s="841"/>
      <c r="O96" s="792"/>
      <c r="P96" s="792"/>
      <c r="Q96" s="792"/>
      <c r="R96" s="792"/>
      <c r="S96" s="792"/>
      <c r="T96" s="793"/>
      <c r="U96" s="793"/>
      <c r="V96" s="793"/>
      <c r="W96" s="793"/>
      <c r="X96" s="793"/>
      <c r="Y96" s="793"/>
      <c r="Z96" s="793"/>
      <c r="AA96" s="793"/>
      <c r="AB96" s="793"/>
      <c r="AC96" s="793"/>
    </row>
    <row r="97" spans="6:29" s="816" customFormat="1" ht="12">
      <c r="F97" s="841"/>
      <c r="G97" s="841"/>
      <c r="H97" s="841"/>
      <c r="I97" s="841"/>
      <c r="L97" s="841"/>
      <c r="O97" s="792"/>
      <c r="P97" s="792"/>
      <c r="Q97" s="792"/>
      <c r="R97" s="792"/>
      <c r="S97" s="792"/>
      <c r="T97" s="793"/>
      <c r="U97" s="793"/>
      <c r="V97" s="793"/>
      <c r="W97" s="793"/>
      <c r="X97" s="793"/>
      <c r="Y97" s="793"/>
      <c r="Z97" s="793"/>
      <c r="AA97" s="793"/>
      <c r="AB97" s="793"/>
      <c r="AC97" s="793"/>
    </row>
    <row r="98" spans="6:29" s="816" customFormat="1" ht="12">
      <c r="F98" s="841"/>
      <c r="G98" s="841"/>
      <c r="H98" s="841"/>
      <c r="I98" s="841"/>
      <c r="L98" s="841"/>
      <c r="O98" s="792"/>
      <c r="P98" s="792"/>
      <c r="Q98" s="792"/>
      <c r="R98" s="792"/>
      <c r="S98" s="792"/>
      <c r="T98" s="793"/>
      <c r="U98" s="793"/>
      <c r="V98" s="793"/>
      <c r="W98" s="793"/>
      <c r="X98" s="793"/>
      <c r="Y98" s="793"/>
      <c r="Z98" s="793"/>
      <c r="AA98" s="793"/>
      <c r="AB98" s="793"/>
      <c r="AC98" s="793"/>
    </row>
    <row r="99" spans="6:29" s="816" customFormat="1" ht="12">
      <c r="F99" s="841"/>
      <c r="G99" s="841"/>
      <c r="H99" s="841"/>
      <c r="I99" s="841"/>
      <c r="L99" s="841"/>
      <c r="O99" s="792"/>
      <c r="P99" s="792"/>
      <c r="Q99" s="792"/>
      <c r="R99" s="792"/>
      <c r="S99" s="792"/>
      <c r="T99" s="793"/>
      <c r="U99" s="793"/>
      <c r="V99" s="793"/>
      <c r="W99" s="793"/>
      <c r="X99" s="793"/>
      <c r="Y99" s="793"/>
      <c r="Z99" s="793"/>
      <c r="AA99" s="793"/>
      <c r="AB99" s="793"/>
      <c r="AC99" s="793"/>
    </row>
    <row r="100" spans="6:29" s="816" customFormat="1" ht="12">
      <c r="F100" s="841"/>
      <c r="G100" s="841"/>
      <c r="H100" s="841"/>
      <c r="I100" s="841"/>
      <c r="L100" s="841"/>
      <c r="O100" s="792"/>
      <c r="P100" s="792"/>
      <c r="Q100" s="792"/>
      <c r="R100" s="792"/>
      <c r="S100" s="792"/>
      <c r="T100" s="793"/>
      <c r="U100" s="793"/>
      <c r="V100" s="793"/>
      <c r="W100" s="793"/>
      <c r="X100" s="793"/>
      <c r="Y100" s="793"/>
      <c r="Z100" s="793"/>
      <c r="AA100" s="793"/>
      <c r="AB100" s="793"/>
      <c r="AC100" s="793"/>
    </row>
    <row r="101" spans="6:29" s="816" customFormat="1" ht="12">
      <c r="F101" s="841"/>
      <c r="G101" s="841"/>
      <c r="H101" s="841"/>
      <c r="I101" s="841"/>
      <c r="L101" s="841"/>
      <c r="O101" s="792"/>
      <c r="P101" s="792"/>
      <c r="Q101" s="792"/>
      <c r="R101" s="792"/>
      <c r="S101" s="792"/>
      <c r="T101" s="793"/>
      <c r="U101" s="793"/>
      <c r="V101" s="793"/>
      <c r="W101" s="793"/>
      <c r="X101" s="793"/>
      <c r="Y101" s="793"/>
      <c r="Z101" s="793"/>
      <c r="AA101" s="793"/>
      <c r="AB101" s="793"/>
      <c r="AC101" s="793"/>
    </row>
    <row r="102" spans="6:29" s="816" customFormat="1" ht="12">
      <c r="F102" s="841"/>
      <c r="G102" s="841"/>
      <c r="H102" s="841"/>
      <c r="I102" s="841"/>
      <c r="L102" s="841"/>
      <c r="O102" s="792"/>
      <c r="P102" s="792"/>
      <c r="Q102" s="792"/>
      <c r="R102" s="792"/>
      <c r="S102" s="792"/>
      <c r="T102" s="793"/>
      <c r="U102" s="793"/>
      <c r="V102" s="793"/>
      <c r="W102" s="793"/>
      <c r="X102" s="793"/>
      <c r="Y102" s="793"/>
      <c r="Z102" s="793"/>
      <c r="AA102" s="793"/>
      <c r="AB102" s="793"/>
      <c r="AC102" s="793"/>
    </row>
    <row r="103" spans="6:29" s="816" customFormat="1" ht="12">
      <c r="F103" s="841"/>
      <c r="G103" s="841"/>
      <c r="H103" s="841"/>
      <c r="I103" s="841"/>
      <c r="L103" s="841"/>
      <c r="O103" s="792"/>
      <c r="P103" s="792"/>
      <c r="Q103" s="792"/>
      <c r="R103" s="792"/>
      <c r="S103" s="792"/>
      <c r="T103" s="793"/>
      <c r="U103" s="793"/>
      <c r="V103" s="793"/>
      <c r="W103" s="793"/>
      <c r="X103" s="793"/>
      <c r="Y103" s="793"/>
      <c r="Z103" s="793"/>
      <c r="AA103" s="793"/>
      <c r="AB103" s="793"/>
      <c r="AC103" s="793"/>
    </row>
    <row r="104" spans="6:29" s="816" customFormat="1" ht="12">
      <c r="F104" s="841"/>
      <c r="G104" s="841"/>
      <c r="H104" s="841"/>
      <c r="I104" s="841"/>
      <c r="L104" s="841"/>
      <c r="O104" s="792"/>
      <c r="P104" s="792"/>
      <c r="Q104" s="792"/>
      <c r="R104" s="792"/>
      <c r="S104" s="792"/>
      <c r="T104" s="793"/>
      <c r="U104" s="793"/>
      <c r="V104" s="793"/>
      <c r="W104" s="793"/>
      <c r="X104" s="793"/>
      <c r="Y104" s="793"/>
      <c r="Z104" s="793"/>
      <c r="AA104" s="793"/>
      <c r="AB104" s="793"/>
      <c r="AC104" s="793"/>
    </row>
    <row r="105" spans="6:29" s="816" customFormat="1" ht="12">
      <c r="F105" s="841"/>
      <c r="G105" s="841"/>
      <c r="H105" s="841"/>
      <c r="I105" s="841"/>
      <c r="L105" s="841"/>
      <c r="O105" s="792"/>
      <c r="P105" s="792"/>
      <c r="Q105" s="792"/>
      <c r="R105" s="792"/>
      <c r="S105" s="792"/>
      <c r="T105" s="793"/>
      <c r="U105" s="793"/>
      <c r="V105" s="793"/>
      <c r="W105" s="793"/>
      <c r="X105" s="793"/>
      <c r="Y105" s="793"/>
      <c r="Z105" s="793"/>
      <c r="AA105" s="793"/>
      <c r="AB105" s="793"/>
      <c r="AC105" s="793"/>
    </row>
    <row r="106" spans="6:29" s="816" customFormat="1" ht="12">
      <c r="F106" s="841"/>
      <c r="G106" s="841"/>
      <c r="H106" s="841"/>
      <c r="I106" s="841"/>
      <c r="L106" s="841"/>
      <c r="O106" s="792"/>
      <c r="P106" s="792"/>
      <c r="Q106" s="792"/>
      <c r="R106" s="792"/>
      <c r="S106" s="792"/>
      <c r="T106" s="793"/>
      <c r="U106" s="793"/>
      <c r="V106" s="793"/>
      <c r="W106" s="793"/>
      <c r="X106" s="793"/>
      <c r="Y106" s="793"/>
      <c r="Z106" s="793"/>
      <c r="AA106" s="793"/>
      <c r="AB106" s="793"/>
      <c r="AC106" s="793"/>
    </row>
    <row r="107" spans="6:29" s="816" customFormat="1" ht="12">
      <c r="F107" s="841"/>
      <c r="G107" s="841"/>
      <c r="H107" s="841"/>
      <c r="I107" s="841"/>
      <c r="L107" s="841"/>
      <c r="O107" s="792"/>
      <c r="P107" s="792"/>
      <c r="Q107" s="792"/>
      <c r="R107" s="792"/>
      <c r="S107" s="792"/>
      <c r="T107" s="793"/>
      <c r="U107" s="793"/>
      <c r="V107" s="793"/>
      <c r="W107" s="793"/>
      <c r="X107" s="793"/>
      <c r="Y107" s="793"/>
      <c r="Z107" s="793"/>
      <c r="AA107" s="793"/>
      <c r="AB107" s="793"/>
      <c r="AC107" s="793"/>
    </row>
    <row r="108" spans="6:29" s="816" customFormat="1" ht="12">
      <c r="F108" s="841"/>
      <c r="G108" s="841"/>
      <c r="H108" s="841"/>
      <c r="I108" s="841"/>
      <c r="L108" s="841"/>
      <c r="O108" s="792"/>
      <c r="P108" s="792"/>
      <c r="Q108" s="792"/>
      <c r="R108" s="792"/>
      <c r="S108" s="792"/>
      <c r="T108" s="793"/>
      <c r="U108" s="793"/>
      <c r="V108" s="793"/>
      <c r="W108" s="793"/>
      <c r="X108" s="793"/>
      <c r="Y108" s="793"/>
      <c r="Z108" s="793"/>
      <c r="AA108" s="793"/>
      <c r="AB108" s="793"/>
      <c r="AC108" s="793"/>
    </row>
    <row r="109" spans="6:29" s="816" customFormat="1" ht="12">
      <c r="F109" s="841"/>
      <c r="G109" s="841"/>
      <c r="H109" s="841"/>
      <c r="I109" s="841"/>
      <c r="L109" s="841"/>
      <c r="O109" s="792"/>
      <c r="P109" s="792"/>
      <c r="Q109" s="792"/>
      <c r="R109" s="792"/>
      <c r="S109" s="792"/>
      <c r="T109" s="793"/>
      <c r="U109" s="793"/>
      <c r="V109" s="793"/>
      <c r="W109" s="793"/>
      <c r="X109" s="793"/>
      <c r="Y109" s="793"/>
      <c r="Z109" s="793"/>
      <c r="AA109" s="793"/>
      <c r="AB109" s="793"/>
      <c r="AC109" s="793"/>
    </row>
    <row r="110" spans="6:29" s="816" customFormat="1" ht="12">
      <c r="F110" s="841"/>
      <c r="G110" s="841"/>
      <c r="H110" s="841"/>
      <c r="I110" s="841"/>
      <c r="L110" s="841"/>
      <c r="O110" s="792"/>
      <c r="P110" s="792"/>
      <c r="Q110" s="792"/>
      <c r="R110" s="792"/>
      <c r="S110" s="792"/>
      <c r="T110" s="793"/>
      <c r="U110" s="793"/>
      <c r="V110" s="793"/>
      <c r="W110" s="793"/>
      <c r="X110" s="793"/>
      <c r="Y110" s="793"/>
      <c r="Z110" s="793"/>
      <c r="AA110" s="793"/>
      <c r="AB110" s="793"/>
      <c r="AC110" s="793"/>
    </row>
    <row r="111" spans="6:29" s="816" customFormat="1" ht="12">
      <c r="F111" s="841"/>
      <c r="G111" s="841"/>
      <c r="H111" s="841"/>
      <c r="I111" s="841"/>
      <c r="L111" s="841"/>
      <c r="O111" s="792"/>
      <c r="P111" s="792"/>
      <c r="Q111" s="792"/>
      <c r="R111" s="792"/>
      <c r="S111" s="792"/>
      <c r="T111" s="793"/>
      <c r="U111" s="793"/>
      <c r="V111" s="793"/>
      <c r="W111" s="793"/>
      <c r="X111" s="793"/>
      <c r="Y111" s="793"/>
      <c r="Z111" s="793"/>
      <c r="AA111" s="793"/>
      <c r="AB111" s="793"/>
      <c r="AC111" s="793"/>
    </row>
    <row r="112" spans="6:29" s="816" customFormat="1" ht="12">
      <c r="F112" s="841"/>
      <c r="G112" s="841"/>
      <c r="H112" s="841"/>
      <c r="I112" s="841"/>
      <c r="L112" s="841"/>
      <c r="O112" s="792"/>
      <c r="P112" s="792"/>
      <c r="Q112" s="792"/>
      <c r="R112" s="792"/>
      <c r="S112" s="792"/>
      <c r="T112" s="793"/>
      <c r="U112" s="793"/>
      <c r="V112" s="793"/>
      <c r="W112" s="793"/>
      <c r="X112" s="793"/>
      <c r="Y112" s="793"/>
      <c r="Z112" s="793"/>
      <c r="AA112" s="793"/>
      <c r="AB112" s="793"/>
      <c r="AC112" s="793"/>
    </row>
    <row r="113" spans="6:29" s="816" customFormat="1" ht="12">
      <c r="F113" s="841"/>
      <c r="G113" s="841"/>
      <c r="H113" s="841"/>
      <c r="I113" s="841"/>
      <c r="L113" s="841"/>
      <c r="O113" s="792"/>
      <c r="P113" s="792"/>
      <c r="Q113" s="792"/>
      <c r="R113" s="792"/>
      <c r="S113" s="792"/>
      <c r="T113" s="793"/>
      <c r="U113" s="793"/>
      <c r="V113" s="793"/>
      <c r="W113" s="793"/>
      <c r="X113" s="793"/>
      <c r="Y113" s="793"/>
      <c r="Z113" s="793"/>
      <c r="AA113" s="793"/>
      <c r="AB113" s="793"/>
      <c r="AC113" s="793"/>
    </row>
    <row r="114" spans="6:29" s="816" customFormat="1" ht="12">
      <c r="F114" s="841"/>
      <c r="G114" s="841"/>
      <c r="H114" s="841"/>
      <c r="I114" s="841"/>
      <c r="L114" s="841"/>
      <c r="O114" s="792"/>
      <c r="P114" s="792"/>
      <c r="Q114" s="792"/>
      <c r="R114" s="792"/>
      <c r="S114" s="792"/>
      <c r="T114" s="793"/>
      <c r="U114" s="793"/>
      <c r="V114" s="793"/>
      <c r="W114" s="793"/>
      <c r="X114" s="793"/>
      <c r="Y114" s="793"/>
      <c r="Z114" s="793"/>
      <c r="AA114" s="793"/>
      <c r="AB114" s="793"/>
      <c r="AC114" s="793"/>
    </row>
    <row r="115" spans="6:29" s="816" customFormat="1" ht="12">
      <c r="F115" s="841"/>
      <c r="G115" s="841"/>
      <c r="H115" s="841"/>
      <c r="I115" s="841"/>
      <c r="L115" s="841"/>
      <c r="O115" s="792"/>
      <c r="P115" s="792"/>
      <c r="Q115" s="792"/>
      <c r="R115" s="792"/>
      <c r="S115" s="792"/>
      <c r="T115" s="793"/>
      <c r="U115" s="793"/>
      <c r="V115" s="793"/>
      <c r="W115" s="793"/>
      <c r="X115" s="793"/>
      <c r="Y115" s="793"/>
      <c r="Z115" s="793"/>
      <c r="AA115" s="793"/>
      <c r="AB115" s="793"/>
      <c r="AC115" s="793"/>
    </row>
    <row r="116" spans="6:29" s="816" customFormat="1" ht="12">
      <c r="F116" s="841"/>
      <c r="G116" s="841"/>
      <c r="H116" s="841"/>
      <c r="I116" s="841"/>
      <c r="L116" s="841"/>
      <c r="O116" s="792"/>
      <c r="P116" s="792"/>
      <c r="Q116" s="792"/>
      <c r="R116" s="792"/>
      <c r="S116" s="792"/>
      <c r="T116" s="793"/>
      <c r="U116" s="793"/>
      <c r="V116" s="793"/>
      <c r="W116" s="793"/>
      <c r="X116" s="793"/>
      <c r="Y116" s="793"/>
      <c r="Z116" s="793"/>
      <c r="AA116" s="793"/>
      <c r="AB116" s="793"/>
      <c r="AC116" s="793"/>
    </row>
    <row r="117" spans="6:29" s="816" customFormat="1" ht="12">
      <c r="F117" s="841"/>
      <c r="G117" s="841"/>
      <c r="H117" s="841"/>
      <c r="I117" s="841"/>
      <c r="L117" s="841"/>
      <c r="O117" s="792"/>
      <c r="P117" s="792"/>
      <c r="Q117" s="792"/>
      <c r="R117" s="792"/>
      <c r="S117" s="792"/>
      <c r="T117" s="793"/>
      <c r="U117" s="793"/>
      <c r="V117" s="793"/>
      <c r="W117" s="793"/>
      <c r="X117" s="793"/>
      <c r="Y117" s="793"/>
      <c r="Z117" s="793"/>
      <c r="AA117" s="793"/>
      <c r="AB117" s="793"/>
      <c r="AC117" s="793"/>
    </row>
    <row r="118" spans="6:29" s="816" customFormat="1" ht="12">
      <c r="F118" s="841"/>
      <c r="G118" s="841"/>
      <c r="H118" s="841"/>
      <c r="I118" s="841"/>
      <c r="L118" s="841"/>
      <c r="O118" s="792"/>
      <c r="P118" s="792"/>
      <c r="Q118" s="792"/>
      <c r="R118" s="792"/>
      <c r="S118" s="792"/>
      <c r="T118" s="793"/>
      <c r="U118" s="793"/>
      <c r="V118" s="793"/>
      <c r="W118" s="793"/>
      <c r="X118" s="793"/>
      <c r="Y118" s="793"/>
      <c r="Z118" s="793"/>
      <c r="AA118" s="793"/>
      <c r="AB118" s="793"/>
      <c r="AC118" s="793"/>
    </row>
    <row r="119" spans="6:29" s="816" customFormat="1" ht="12">
      <c r="F119" s="841"/>
      <c r="G119" s="841"/>
      <c r="H119" s="841"/>
      <c r="I119" s="841"/>
      <c r="L119" s="841"/>
      <c r="O119" s="792"/>
      <c r="P119" s="792"/>
      <c r="Q119" s="792"/>
      <c r="R119" s="792"/>
      <c r="S119" s="792"/>
      <c r="T119" s="793"/>
      <c r="U119" s="793"/>
      <c r="V119" s="793"/>
      <c r="W119" s="793"/>
      <c r="X119" s="793"/>
      <c r="Y119" s="793"/>
      <c r="Z119" s="793"/>
      <c r="AA119" s="793"/>
      <c r="AB119" s="793"/>
      <c r="AC119" s="793"/>
    </row>
    <row r="120" spans="6:29" s="816" customFormat="1" ht="12">
      <c r="F120" s="841"/>
      <c r="G120" s="841"/>
      <c r="H120" s="841"/>
      <c r="I120" s="841"/>
      <c r="L120" s="841"/>
      <c r="O120" s="792"/>
      <c r="P120" s="792"/>
      <c r="Q120" s="792"/>
      <c r="R120" s="792"/>
      <c r="S120" s="792"/>
      <c r="T120" s="793"/>
      <c r="U120" s="793"/>
      <c r="V120" s="793"/>
      <c r="W120" s="793"/>
      <c r="X120" s="793"/>
      <c r="Y120" s="793"/>
      <c r="Z120" s="793"/>
      <c r="AA120" s="793"/>
      <c r="AB120" s="793"/>
      <c r="AC120" s="793"/>
    </row>
    <row r="121" spans="6:29" s="816" customFormat="1" ht="12">
      <c r="F121" s="841"/>
      <c r="G121" s="841"/>
      <c r="H121" s="841"/>
      <c r="I121" s="841"/>
      <c r="L121" s="841"/>
      <c r="O121" s="792"/>
      <c r="P121" s="792"/>
      <c r="Q121" s="792"/>
      <c r="R121" s="792"/>
      <c r="S121" s="792"/>
      <c r="T121" s="793"/>
      <c r="U121" s="793"/>
      <c r="V121" s="793"/>
      <c r="W121" s="793"/>
      <c r="X121" s="793"/>
      <c r="Y121" s="793"/>
      <c r="Z121" s="793"/>
      <c r="AA121" s="793"/>
      <c r="AB121" s="793"/>
      <c r="AC121" s="793"/>
    </row>
    <row r="122" spans="6:29" s="816" customFormat="1" ht="12">
      <c r="F122" s="841"/>
      <c r="G122" s="841"/>
      <c r="H122" s="841"/>
      <c r="I122" s="841"/>
      <c r="L122" s="841"/>
      <c r="O122" s="792"/>
      <c r="P122" s="792"/>
      <c r="Q122" s="792"/>
      <c r="R122" s="792"/>
      <c r="S122" s="792"/>
      <c r="T122" s="793"/>
      <c r="U122" s="793"/>
      <c r="V122" s="793"/>
      <c r="W122" s="793"/>
      <c r="X122" s="793"/>
      <c r="Y122" s="793"/>
      <c r="Z122" s="793"/>
      <c r="AA122" s="793"/>
      <c r="AB122" s="793"/>
      <c r="AC122" s="793"/>
    </row>
    <row r="123" spans="6:29" s="816" customFormat="1" ht="12">
      <c r="F123" s="841"/>
      <c r="G123" s="841"/>
      <c r="H123" s="841"/>
      <c r="I123" s="841"/>
      <c r="L123" s="841"/>
      <c r="O123" s="792"/>
      <c r="P123" s="792"/>
      <c r="Q123" s="792"/>
      <c r="R123" s="792"/>
      <c r="S123" s="792"/>
      <c r="T123" s="793"/>
      <c r="U123" s="793"/>
      <c r="V123" s="793"/>
      <c r="W123" s="793"/>
      <c r="X123" s="793"/>
      <c r="Y123" s="793"/>
      <c r="Z123" s="793"/>
      <c r="AA123" s="793"/>
      <c r="AB123" s="793"/>
      <c r="AC123" s="793"/>
    </row>
    <row r="124" spans="6:29" s="816" customFormat="1" ht="12">
      <c r="F124" s="841"/>
      <c r="G124" s="841"/>
      <c r="H124" s="841"/>
      <c r="I124" s="841"/>
      <c r="L124" s="841"/>
      <c r="O124" s="792"/>
      <c r="P124" s="792"/>
      <c r="Q124" s="792"/>
      <c r="R124" s="792"/>
      <c r="S124" s="792"/>
      <c r="T124" s="793"/>
      <c r="U124" s="793"/>
      <c r="V124" s="793"/>
      <c r="W124" s="793"/>
      <c r="X124" s="793"/>
      <c r="Y124" s="793"/>
      <c r="Z124" s="793"/>
      <c r="AA124" s="793"/>
      <c r="AB124" s="793"/>
      <c r="AC124" s="793"/>
    </row>
    <row r="125" spans="6:29" s="816" customFormat="1" ht="12">
      <c r="F125" s="841"/>
      <c r="G125" s="841"/>
      <c r="H125" s="841"/>
      <c r="I125" s="841"/>
      <c r="L125" s="841"/>
      <c r="O125" s="792"/>
      <c r="P125" s="792"/>
      <c r="Q125" s="792"/>
      <c r="R125" s="792"/>
      <c r="S125" s="792"/>
      <c r="T125" s="793"/>
      <c r="U125" s="793"/>
      <c r="V125" s="793"/>
      <c r="W125" s="793"/>
      <c r="X125" s="793"/>
      <c r="Y125" s="793"/>
      <c r="Z125" s="793"/>
      <c r="AA125" s="793"/>
      <c r="AB125" s="793"/>
      <c r="AC125" s="793"/>
    </row>
    <row r="126" spans="6:29" s="816" customFormat="1" ht="12">
      <c r="F126" s="841"/>
      <c r="G126" s="841"/>
      <c r="H126" s="841"/>
      <c r="I126" s="841"/>
      <c r="L126" s="841"/>
      <c r="O126" s="792"/>
      <c r="P126" s="792"/>
      <c r="Q126" s="792"/>
      <c r="R126" s="792"/>
      <c r="S126" s="792"/>
      <c r="T126" s="793"/>
      <c r="U126" s="793"/>
      <c r="V126" s="793"/>
      <c r="W126" s="793"/>
      <c r="X126" s="793"/>
      <c r="Y126" s="793"/>
      <c r="Z126" s="793"/>
      <c r="AA126" s="793"/>
      <c r="AB126" s="793"/>
      <c r="AC126" s="793"/>
    </row>
    <row r="127" spans="6:29" s="816" customFormat="1" ht="12">
      <c r="F127" s="841"/>
      <c r="G127" s="841"/>
      <c r="H127" s="841"/>
      <c r="I127" s="841"/>
      <c r="L127" s="841"/>
      <c r="O127" s="792"/>
      <c r="P127" s="792"/>
      <c r="Q127" s="792"/>
      <c r="R127" s="792"/>
      <c r="S127" s="792"/>
      <c r="T127" s="793"/>
      <c r="U127" s="793"/>
      <c r="V127" s="793"/>
      <c r="W127" s="793"/>
      <c r="X127" s="793"/>
      <c r="Y127" s="793"/>
      <c r="Z127" s="793"/>
      <c r="AA127" s="793"/>
      <c r="AB127" s="793"/>
      <c r="AC127" s="793"/>
    </row>
    <row r="128" spans="6:29" s="816" customFormat="1" ht="12">
      <c r="F128" s="841"/>
      <c r="G128" s="841"/>
      <c r="H128" s="841"/>
      <c r="I128" s="841"/>
      <c r="L128" s="841"/>
      <c r="O128" s="792"/>
      <c r="P128" s="792"/>
      <c r="Q128" s="792"/>
      <c r="R128" s="792"/>
      <c r="S128" s="792"/>
      <c r="T128" s="793"/>
      <c r="U128" s="793"/>
      <c r="V128" s="793"/>
      <c r="W128" s="793"/>
      <c r="X128" s="793"/>
      <c r="Y128" s="793"/>
      <c r="Z128" s="793"/>
      <c r="AA128" s="793"/>
      <c r="AB128" s="793"/>
      <c r="AC128" s="793"/>
    </row>
    <row r="129" spans="6:29" s="816" customFormat="1" ht="12">
      <c r="F129" s="841"/>
      <c r="G129" s="841"/>
      <c r="H129" s="841"/>
      <c r="I129" s="841"/>
      <c r="L129" s="841"/>
      <c r="O129" s="792"/>
      <c r="P129" s="792"/>
      <c r="Q129" s="792"/>
      <c r="R129" s="792"/>
      <c r="S129" s="792"/>
      <c r="T129" s="793"/>
      <c r="U129" s="793"/>
      <c r="V129" s="793"/>
      <c r="W129" s="793"/>
      <c r="X129" s="793"/>
      <c r="Y129" s="793"/>
      <c r="Z129" s="793"/>
      <c r="AA129" s="793"/>
      <c r="AB129" s="793"/>
      <c r="AC129" s="793"/>
    </row>
    <row r="130" spans="6:29" s="816" customFormat="1" ht="12">
      <c r="F130" s="841"/>
      <c r="G130" s="841"/>
      <c r="H130" s="841"/>
      <c r="I130" s="841"/>
      <c r="L130" s="841"/>
      <c r="O130" s="792"/>
      <c r="P130" s="792"/>
      <c r="Q130" s="792"/>
      <c r="R130" s="792"/>
      <c r="S130" s="792"/>
      <c r="T130" s="793"/>
      <c r="U130" s="793"/>
      <c r="V130" s="793"/>
      <c r="W130" s="793"/>
      <c r="X130" s="793"/>
      <c r="Y130" s="793"/>
      <c r="Z130" s="793"/>
      <c r="AA130" s="793"/>
      <c r="AB130" s="793"/>
      <c r="AC130" s="793"/>
    </row>
    <row r="131" spans="6:29" s="816" customFormat="1" ht="12">
      <c r="F131" s="841"/>
      <c r="G131" s="841"/>
      <c r="H131" s="841"/>
      <c r="I131" s="841"/>
      <c r="L131" s="841"/>
      <c r="O131" s="792"/>
      <c r="P131" s="792"/>
      <c r="Q131" s="792"/>
      <c r="R131" s="792"/>
      <c r="S131" s="792"/>
      <c r="T131" s="793"/>
      <c r="U131" s="793"/>
      <c r="V131" s="793"/>
      <c r="W131" s="793"/>
      <c r="X131" s="793"/>
      <c r="Y131" s="793"/>
      <c r="Z131" s="793"/>
      <c r="AA131" s="793"/>
      <c r="AB131" s="793"/>
      <c r="AC131" s="793"/>
    </row>
    <row r="132" spans="6:29" s="816" customFormat="1" ht="12">
      <c r="F132" s="841"/>
      <c r="G132" s="841"/>
      <c r="H132" s="841"/>
      <c r="I132" s="841"/>
      <c r="L132" s="841"/>
      <c r="O132" s="792"/>
      <c r="P132" s="792"/>
      <c r="Q132" s="792"/>
      <c r="R132" s="792"/>
      <c r="S132" s="792"/>
      <c r="T132" s="793"/>
      <c r="U132" s="793"/>
      <c r="V132" s="793"/>
      <c r="W132" s="793"/>
      <c r="X132" s="793"/>
      <c r="Y132" s="793"/>
      <c r="Z132" s="793"/>
      <c r="AA132" s="793"/>
      <c r="AB132" s="793"/>
      <c r="AC132" s="793"/>
    </row>
    <row r="133" spans="6:29" s="816" customFormat="1" ht="12">
      <c r="F133" s="841"/>
      <c r="G133" s="841"/>
      <c r="H133" s="841"/>
      <c r="I133" s="841"/>
      <c r="L133" s="841"/>
      <c r="O133" s="792"/>
      <c r="P133" s="792"/>
      <c r="Q133" s="792"/>
      <c r="R133" s="792"/>
      <c r="S133" s="792"/>
      <c r="T133" s="793"/>
      <c r="U133" s="793"/>
      <c r="V133" s="793"/>
      <c r="W133" s="793"/>
      <c r="X133" s="793"/>
      <c r="Y133" s="793"/>
      <c r="Z133" s="793"/>
      <c r="AA133" s="793"/>
      <c r="AB133" s="793"/>
      <c r="AC133" s="793"/>
    </row>
    <row r="134" spans="6:29" s="816" customFormat="1" ht="12">
      <c r="F134" s="841"/>
      <c r="G134" s="841"/>
      <c r="H134" s="841"/>
      <c r="I134" s="841"/>
      <c r="L134" s="841"/>
      <c r="O134" s="792"/>
      <c r="P134" s="792"/>
      <c r="Q134" s="792"/>
      <c r="R134" s="792"/>
      <c r="S134" s="792"/>
      <c r="T134" s="793"/>
      <c r="U134" s="793"/>
      <c r="V134" s="793"/>
      <c r="W134" s="793"/>
      <c r="X134" s="793"/>
      <c r="Y134" s="793"/>
      <c r="Z134" s="793"/>
      <c r="AA134" s="793"/>
      <c r="AB134" s="793"/>
      <c r="AC134" s="793"/>
    </row>
    <row r="135" spans="6:29" s="816" customFormat="1" ht="12">
      <c r="F135" s="841"/>
      <c r="G135" s="841"/>
      <c r="H135" s="841"/>
      <c r="I135" s="841"/>
      <c r="L135" s="841"/>
      <c r="O135" s="792"/>
      <c r="P135" s="792"/>
      <c r="Q135" s="792"/>
      <c r="R135" s="792"/>
      <c r="S135" s="792"/>
      <c r="T135" s="793"/>
      <c r="U135" s="793"/>
      <c r="V135" s="793"/>
      <c r="W135" s="793"/>
      <c r="X135" s="793"/>
      <c r="Y135" s="793"/>
      <c r="Z135" s="793"/>
      <c r="AA135" s="793"/>
      <c r="AB135" s="793"/>
      <c r="AC135" s="793"/>
    </row>
    <row r="136" spans="6:29" s="816" customFormat="1" ht="12">
      <c r="F136" s="841"/>
      <c r="G136" s="841"/>
      <c r="H136" s="841"/>
      <c r="I136" s="841"/>
      <c r="L136" s="841"/>
      <c r="O136" s="792"/>
      <c r="P136" s="792"/>
      <c r="Q136" s="792"/>
      <c r="R136" s="792"/>
      <c r="S136" s="792"/>
      <c r="T136" s="793"/>
      <c r="U136" s="793"/>
      <c r="V136" s="793"/>
      <c r="W136" s="793"/>
      <c r="X136" s="793"/>
      <c r="Y136" s="793"/>
      <c r="Z136" s="793"/>
      <c r="AA136" s="793"/>
      <c r="AB136" s="793"/>
      <c r="AC136" s="793"/>
    </row>
    <row r="137" spans="6:29" s="816" customFormat="1" ht="12">
      <c r="F137" s="841"/>
      <c r="G137" s="841"/>
      <c r="H137" s="841"/>
      <c r="I137" s="841"/>
      <c r="L137" s="841"/>
      <c r="O137" s="792"/>
      <c r="P137" s="792"/>
      <c r="Q137" s="792"/>
      <c r="R137" s="792"/>
      <c r="S137" s="792"/>
      <c r="T137" s="793"/>
      <c r="U137" s="793"/>
      <c r="V137" s="793"/>
      <c r="W137" s="793"/>
      <c r="X137" s="793"/>
      <c r="Y137" s="793"/>
      <c r="Z137" s="793"/>
      <c r="AA137" s="793"/>
      <c r="AB137" s="793"/>
      <c r="AC137" s="793"/>
    </row>
    <row r="138" spans="6:29" s="816" customFormat="1" ht="12">
      <c r="F138" s="841"/>
      <c r="G138" s="841"/>
      <c r="H138" s="841"/>
      <c r="I138" s="841"/>
      <c r="L138" s="841"/>
      <c r="O138" s="792"/>
      <c r="P138" s="792"/>
      <c r="Q138" s="792"/>
      <c r="R138" s="792"/>
      <c r="S138" s="792"/>
      <c r="T138" s="793"/>
      <c r="U138" s="793"/>
      <c r="V138" s="793"/>
      <c r="W138" s="793"/>
      <c r="X138" s="793"/>
      <c r="Y138" s="793"/>
      <c r="Z138" s="793"/>
      <c r="AA138" s="793"/>
      <c r="AB138" s="793"/>
      <c r="AC138" s="793"/>
    </row>
    <row r="139" spans="6:29" s="816" customFormat="1" ht="12">
      <c r="F139" s="841"/>
      <c r="G139" s="841"/>
      <c r="H139" s="841"/>
      <c r="I139" s="841"/>
      <c r="L139" s="841"/>
      <c r="O139" s="792"/>
      <c r="P139" s="792"/>
      <c r="Q139" s="792"/>
      <c r="R139" s="792"/>
      <c r="S139" s="792"/>
      <c r="T139" s="793"/>
      <c r="U139" s="793"/>
      <c r="V139" s="793"/>
      <c r="W139" s="793"/>
      <c r="X139" s="793"/>
      <c r="Y139" s="793"/>
      <c r="Z139" s="793"/>
      <c r="AA139" s="793"/>
      <c r="AB139" s="793"/>
      <c r="AC139" s="793"/>
    </row>
    <row r="140" spans="6:29" s="816" customFormat="1" ht="12">
      <c r="F140" s="841"/>
      <c r="G140" s="841"/>
      <c r="H140" s="841"/>
      <c r="I140" s="841"/>
      <c r="L140" s="841"/>
      <c r="O140" s="792"/>
      <c r="P140" s="792"/>
      <c r="Q140" s="792"/>
      <c r="R140" s="792"/>
      <c r="S140" s="792"/>
      <c r="T140" s="793"/>
      <c r="U140" s="793"/>
      <c r="V140" s="793"/>
      <c r="W140" s="793"/>
      <c r="X140" s="793"/>
      <c r="Y140" s="793"/>
      <c r="Z140" s="793"/>
      <c r="AA140" s="793"/>
      <c r="AB140" s="793"/>
      <c r="AC140" s="793"/>
    </row>
    <row r="141" spans="6:29" s="816" customFormat="1" ht="12">
      <c r="F141" s="841"/>
      <c r="G141" s="841"/>
      <c r="H141" s="841"/>
      <c r="I141" s="841"/>
      <c r="L141" s="841"/>
      <c r="O141" s="792"/>
      <c r="P141" s="792"/>
      <c r="Q141" s="792"/>
      <c r="R141" s="792"/>
      <c r="S141" s="792"/>
      <c r="T141" s="793"/>
      <c r="U141" s="793"/>
      <c r="V141" s="793"/>
      <c r="W141" s="793"/>
      <c r="X141" s="793"/>
      <c r="Y141" s="793"/>
      <c r="Z141" s="793"/>
      <c r="AA141" s="793"/>
      <c r="AB141" s="793"/>
      <c r="AC141" s="793"/>
    </row>
    <row r="142" spans="6:29" s="816" customFormat="1" ht="12">
      <c r="F142" s="841"/>
      <c r="G142" s="841"/>
      <c r="H142" s="841"/>
      <c r="I142" s="841"/>
      <c r="L142" s="841"/>
      <c r="O142" s="792"/>
      <c r="P142" s="792"/>
      <c r="Q142" s="792"/>
      <c r="R142" s="792"/>
      <c r="S142" s="792"/>
      <c r="T142" s="793"/>
      <c r="U142" s="793"/>
      <c r="V142" s="793"/>
      <c r="W142" s="793"/>
      <c r="X142" s="793"/>
      <c r="Y142" s="793"/>
      <c r="Z142" s="793"/>
      <c r="AA142" s="793"/>
      <c r="AB142" s="793"/>
      <c r="AC142" s="793"/>
    </row>
    <row r="143" spans="6:29" s="816" customFormat="1" ht="12">
      <c r="F143" s="841"/>
      <c r="G143" s="841"/>
      <c r="H143" s="841"/>
      <c r="I143" s="841"/>
      <c r="L143" s="841"/>
      <c r="O143" s="792"/>
      <c r="P143" s="792"/>
      <c r="Q143" s="792"/>
      <c r="R143" s="792"/>
      <c r="S143" s="792"/>
      <c r="T143" s="793"/>
      <c r="U143" s="793"/>
      <c r="V143" s="793"/>
      <c r="W143" s="793"/>
      <c r="X143" s="793"/>
      <c r="Y143" s="793"/>
      <c r="Z143" s="793"/>
      <c r="AA143" s="793"/>
      <c r="AB143" s="793"/>
      <c r="AC143" s="793"/>
    </row>
    <row r="144" spans="6:29" s="816" customFormat="1" ht="12">
      <c r="F144" s="841"/>
      <c r="G144" s="841"/>
      <c r="H144" s="841"/>
      <c r="I144" s="841"/>
      <c r="L144" s="841"/>
      <c r="O144" s="792"/>
      <c r="P144" s="792"/>
      <c r="Q144" s="792"/>
      <c r="R144" s="792"/>
      <c r="S144" s="792"/>
      <c r="T144" s="793"/>
      <c r="U144" s="793"/>
      <c r="V144" s="793"/>
      <c r="W144" s="793"/>
      <c r="X144" s="793"/>
      <c r="Y144" s="793"/>
      <c r="Z144" s="793"/>
      <c r="AA144" s="793"/>
      <c r="AB144" s="793"/>
      <c r="AC144" s="793"/>
    </row>
    <row r="145" spans="6:29" s="816" customFormat="1" ht="12">
      <c r="F145" s="841"/>
      <c r="G145" s="841"/>
      <c r="H145" s="841"/>
      <c r="I145" s="841"/>
      <c r="L145" s="841"/>
      <c r="O145" s="792"/>
      <c r="P145" s="792"/>
      <c r="Q145" s="792"/>
      <c r="R145" s="792"/>
      <c r="S145" s="792"/>
      <c r="T145" s="793"/>
      <c r="U145" s="793"/>
      <c r="V145" s="793"/>
      <c r="W145" s="793"/>
      <c r="X145" s="793"/>
      <c r="Y145" s="793"/>
      <c r="Z145" s="793"/>
      <c r="AA145" s="793"/>
      <c r="AB145" s="793"/>
      <c r="AC145" s="793"/>
    </row>
    <row r="146" spans="6:29" s="816" customFormat="1" ht="12">
      <c r="F146" s="841"/>
      <c r="G146" s="841"/>
      <c r="H146" s="841"/>
      <c r="I146" s="841"/>
      <c r="L146" s="841"/>
      <c r="O146" s="792"/>
      <c r="P146" s="792"/>
      <c r="Q146" s="792"/>
      <c r="R146" s="792"/>
      <c r="S146" s="792"/>
      <c r="T146" s="793"/>
      <c r="U146" s="793"/>
      <c r="V146" s="793"/>
      <c r="W146" s="793"/>
      <c r="X146" s="793"/>
      <c r="Y146" s="793"/>
      <c r="Z146" s="793"/>
      <c r="AA146" s="793"/>
      <c r="AB146" s="793"/>
      <c r="AC146" s="793"/>
    </row>
    <row r="147" spans="6:29" s="816" customFormat="1" ht="12">
      <c r="F147" s="841"/>
      <c r="G147" s="841"/>
      <c r="H147" s="841"/>
      <c r="I147" s="841"/>
      <c r="L147" s="841"/>
      <c r="O147" s="792"/>
      <c r="P147" s="792"/>
      <c r="Q147" s="792"/>
      <c r="R147" s="792"/>
      <c r="S147" s="792"/>
      <c r="T147" s="793"/>
      <c r="U147" s="793"/>
      <c r="V147" s="793"/>
      <c r="W147" s="793"/>
      <c r="X147" s="793"/>
      <c r="Y147" s="793"/>
      <c r="Z147" s="793"/>
      <c r="AA147" s="793"/>
      <c r="AB147" s="793"/>
      <c r="AC147" s="793"/>
    </row>
    <row r="148" spans="6:29" s="816" customFormat="1" ht="12">
      <c r="F148" s="841"/>
      <c r="G148" s="841"/>
      <c r="H148" s="841"/>
      <c r="I148" s="841"/>
      <c r="L148" s="841"/>
      <c r="O148" s="792"/>
      <c r="P148" s="792"/>
      <c r="Q148" s="792"/>
      <c r="R148" s="792"/>
      <c r="S148" s="792"/>
      <c r="T148" s="793"/>
      <c r="U148" s="793"/>
      <c r="V148" s="793"/>
      <c r="W148" s="793"/>
      <c r="X148" s="793"/>
      <c r="Y148" s="793"/>
      <c r="Z148" s="793"/>
      <c r="AA148" s="793"/>
      <c r="AB148" s="793"/>
      <c r="AC148" s="793"/>
    </row>
    <row r="149" spans="6:29" s="816" customFormat="1" ht="12">
      <c r="F149" s="841"/>
      <c r="G149" s="841"/>
      <c r="H149" s="841"/>
      <c r="I149" s="841"/>
      <c r="L149" s="841"/>
      <c r="O149" s="792"/>
      <c r="P149" s="792"/>
      <c r="Q149" s="792"/>
      <c r="R149" s="792"/>
      <c r="S149" s="792"/>
      <c r="T149" s="793"/>
      <c r="U149" s="793"/>
      <c r="V149" s="793"/>
      <c r="W149" s="793"/>
      <c r="X149" s="793"/>
      <c r="Y149" s="793"/>
      <c r="Z149" s="793"/>
      <c r="AA149" s="793"/>
      <c r="AB149" s="793"/>
      <c r="AC149" s="793"/>
    </row>
    <row r="150" spans="6:29" s="816" customFormat="1" ht="12">
      <c r="F150" s="841"/>
      <c r="G150" s="841"/>
      <c r="H150" s="841"/>
      <c r="I150" s="841"/>
      <c r="L150" s="841"/>
      <c r="O150" s="792"/>
      <c r="P150" s="792"/>
      <c r="Q150" s="792"/>
      <c r="R150" s="792"/>
      <c r="S150" s="792"/>
      <c r="T150" s="793"/>
      <c r="U150" s="793"/>
      <c r="V150" s="793"/>
      <c r="W150" s="793"/>
      <c r="X150" s="793"/>
      <c r="Y150" s="793"/>
      <c r="Z150" s="793"/>
      <c r="AA150" s="793"/>
      <c r="AB150" s="793"/>
      <c r="AC150" s="793"/>
    </row>
    <row r="151" spans="6:29" s="816" customFormat="1" ht="12">
      <c r="F151" s="841"/>
      <c r="G151" s="841"/>
      <c r="H151" s="841"/>
      <c r="I151" s="841"/>
      <c r="L151" s="841"/>
      <c r="O151" s="792"/>
      <c r="P151" s="792"/>
      <c r="Q151" s="792"/>
      <c r="R151" s="792"/>
      <c r="S151" s="792"/>
      <c r="T151" s="793"/>
      <c r="U151" s="793"/>
      <c r="V151" s="793"/>
      <c r="W151" s="793"/>
      <c r="X151" s="793"/>
      <c r="Y151" s="793"/>
      <c r="Z151" s="793"/>
      <c r="AA151" s="793"/>
      <c r="AB151" s="793"/>
      <c r="AC151" s="793"/>
    </row>
    <row r="152" spans="6:29" s="816" customFormat="1" ht="12">
      <c r="F152" s="841"/>
      <c r="G152" s="841"/>
      <c r="H152" s="841"/>
      <c r="I152" s="841"/>
      <c r="L152" s="841"/>
      <c r="O152" s="792"/>
      <c r="P152" s="792"/>
      <c r="Q152" s="792"/>
      <c r="R152" s="792"/>
      <c r="S152" s="792"/>
      <c r="T152" s="793"/>
      <c r="U152" s="793"/>
      <c r="V152" s="793"/>
      <c r="W152" s="793"/>
      <c r="X152" s="793"/>
      <c r="Y152" s="793"/>
      <c r="Z152" s="793"/>
      <c r="AA152" s="793"/>
      <c r="AB152" s="793"/>
      <c r="AC152" s="793"/>
    </row>
    <row r="153" spans="6:29" s="816" customFormat="1" ht="12">
      <c r="F153" s="841"/>
      <c r="G153" s="841"/>
      <c r="H153" s="841"/>
      <c r="I153" s="841"/>
      <c r="L153" s="841"/>
      <c r="O153" s="792"/>
      <c r="P153" s="792"/>
      <c r="Q153" s="792"/>
      <c r="R153" s="792"/>
      <c r="S153" s="792"/>
      <c r="T153" s="793"/>
      <c r="U153" s="793"/>
      <c r="V153" s="793"/>
      <c r="W153" s="793"/>
      <c r="X153" s="793"/>
      <c r="Y153" s="793"/>
      <c r="Z153" s="793"/>
      <c r="AA153" s="793"/>
      <c r="AB153" s="793"/>
      <c r="AC153" s="793"/>
    </row>
    <row r="154" spans="6:29" s="816" customFormat="1" ht="12">
      <c r="F154" s="841"/>
      <c r="G154" s="841"/>
      <c r="H154" s="841"/>
      <c r="I154" s="841"/>
      <c r="L154" s="841"/>
      <c r="O154" s="792"/>
      <c r="P154" s="792"/>
      <c r="Q154" s="792"/>
      <c r="R154" s="792"/>
      <c r="S154" s="792"/>
      <c r="T154" s="793"/>
      <c r="U154" s="793"/>
      <c r="V154" s="793"/>
      <c r="W154" s="793"/>
      <c r="X154" s="793"/>
      <c r="Y154" s="793"/>
      <c r="Z154" s="793"/>
      <c r="AA154" s="793"/>
      <c r="AB154" s="793"/>
      <c r="AC154" s="793"/>
    </row>
    <row r="155" spans="6:29" s="816" customFormat="1" ht="12">
      <c r="F155" s="841"/>
      <c r="G155" s="841"/>
      <c r="H155" s="841"/>
      <c r="I155" s="841"/>
      <c r="L155" s="841"/>
      <c r="O155" s="792"/>
      <c r="P155" s="792"/>
      <c r="Q155" s="792"/>
      <c r="R155" s="792"/>
      <c r="S155" s="792"/>
      <c r="T155" s="793"/>
      <c r="U155" s="793"/>
      <c r="V155" s="793"/>
      <c r="W155" s="793"/>
      <c r="X155" s="793"/>
      <c r="Y155" s="793"/>
      <c r="Z155" s="793"/>
      <c r="AA155" s="793"/>
      <c r="AB155" s="793"/>
      <c r="AC155" s="793"/>
    </row>
    <row r="156" spans="6:29" s="816" customFormat="1" ht="12">
      <c r="F156" s="841"/>
      <c r="G156" s="841"/>
      <c r="H156" s="841"/>
      <c r="I156" s="841"/>
      <c r="L156" s="841"/>
      <c r="O156" s="792"/>
      <c r="P156" s="792"/>
      <c r="Q156" s="792"/>
      <c r="R156" s="792"/>
      <c r="S156" s="792"/>
      <c r="T156" s="793"/>
      <c r="U156" s="793"/>
      <c r="V156" s="793"/>
      <c r="W156" s="793"/>
      <c r="X156" s="793"/>
      <c r="Y156" s="793"/>
      <c r="Z156" s="793"/>
      <c r="AA156" s="793"/>
      <c r="AB156" s="793"/>
      <c r="AC156" s="793"/>
    </row>
    <row r="157" spans="6:29" s="816" customFormat="1" ht="12">
      <c r="F157" s="841"/>
      <c r="G157" s="841"/>
      <c r="H157" s="841"/>
      <c r="I157" s="841"/>
      <c r="L157" s="841"/>
      <c r="O157" s="792"/>
      <c r="P157" s="792"/>
      <c r="Q157" s="792"/>
      <c r="R157" s="792"/>
      <c r="S157" s="792"/>
      <c r="T157" s="793"/>
      <c r="U157" s="793"/>
      <c r="V157" s="793"/>
      <c r="W157" s="793"/>
      <c r="X157" s="793"/>
      <c r="Y157" s="793"/>
      <c r="Z157" s="793"/>
      <c r="AA157" s="793"/>
      <c r="AB157" s="793"/>
      <c r="AC157" s="793"/>
    </row>
    <row r="158" spans="6:29" s="816" customFormat="1" ht="12">
      <c r="F158" s="841"/>
      <c r="G158" s="841"/>
      <c r="H158" s="841"/>
      <c r="I158" s="841"/>
      <c r="L158" s="841"/>
      <c r="O158" s="792"/>
      <c r="P158" s="792"/>
      <c r="Q158" s="792"/>
      <c r="R158" s="792"/>
      <c r="S158" s="792"/>
      <c r="T158" s="793"/>
      <c r="U158" s="793"/>
      <c r="V158" s="793"/>
      <c r="W158" s="793"/>
      <c r="X158" s="793"/>
      <c r="Y158" s="793"/>
      <c r="Z158" s="793"/>
      <c r="AA158" s="793"/>
      <c r="AB158" s="793"/>
      <c r="AC158" s="793"/>
    </row>
    <row r="159" spans="6:29" s="816" customFormat="1" ht="12">
      <c r="F159" s="841"/>
      <c r="G159" s="841"/>
      <c r="H159" s="841"/>
      <c r="I159" s="841"/>
      <c r="L159" s="841"/>
      <c r="O159" s="792"/>
      <c r="P159" s="792"/>
      <c r="Q159" s="792"/>
      <c r="R159" s="792"/>
      <c r="S159" s="792"/>
      <c r="T159" s="793"/>
      <c r="U159" s="793"/>
      <c r="V159" s="793"/>
      <c r="W159" s="793"/>
      <c r="X159" s="793"/>
      <c r="Y159" s="793"/>
      <c r="Z159" s="793"/>
      <c r="AA159" s="793"/>
      <c r="AB159" s="793"/>
      <c r="AC159" s="793"/>
    </row>
    <row r="160" spans="6:29" s="816" customFormat="1" ht="12">
      <c r="F160" s="841"/>
      <c r="G160" s="841"/>
      <c r="H160" s="841"/>
      <c r="I160" s="841"/>
      <c r="L160" s="841"/>
      <c r="O160" s="792"/>
      <c r="P160" s="792"/>
      <c r="Q160" s="792"/>
      <c r="R160" s="792"/>
      <c r="S160" s="792"/>
      <c r="T160" s="793"/>
      <c r="U160" s="793"/>
      <c r="V160" s="793"/>
      <c r="W160" s="793"/>
      <c r="X160" s="793"/>
      <c r="Y160" s="793"/>
      <c r="Z160" s="793"/>
      <c r="AA160" s="793"/>
      <c r="AB160" s="793"/>
      <c r="AC160" s="793"/>
    </row>
    <row r="161" spans="6:29" s="816" customFormat="1" ht="12">
      <c r="F161" s="841"/>
      <c r="G161" s="841"/>
      <c r="H161" s="841"/>
      <c r="I161" s="841"/>
      <c r="L161" s="841"/>
      <c r="O161" s="792"/>
      <c r="P161" s="792"/>
      <c r="Q161" s="792"/>
      <c r="R161" s="792"/>
      <c r="S161" s="792"/>
      <c r="T161" s="793"/>
      <c r="U161" s="793"/>
      <c r="V161" s="793"/>
      <c r="W161" s="793"/>
      <c r="X161" s="793"/>
      <c r="Y161" s="793"/>
      <c r="Z161" s="793"/>
      <c r="AA161" s="793"/>
      <c r="AB161" s="793"/>
      <c r="AC161" s="793"/>
    </row>
    <row r="162" spans="6:29" s="816" customFormat="1" ht="12">
      <c r="F162" s="841"/>
      <c r="G162" s="841"/>
      <c r="H162" s="841"/>
      <c r="I162" s="841"/>
      <c r="L162" s="841"/>
      <c r="O162" s="792"/>
      <c r="P162" s="792"/>
      <c r="Q162" s="792"/>
      <c r="R162" s="792"/>
      <c r="S162" s="792"/>
      <c r="T162" s="793"/>
      <c r="U162" s="793"/>
      <c r="V162" s="793"/>
      <c r="W162" s="793"/>
      <c r="X162" s="793"/>
      <c r="Y162" s="793"/>
      <c r="Z162" s="793"/>
      <c r="AA162" s="793"/>
      <c r="AB162" s="793"/>
      <c r="AC162" s="793"/>
    </row>
    <row r="163" spans="6:29" s="816" customFormat="1" ht="12">
      <c r="F163" s="841"/>
      <c r="G163" s="841"/>
      <c r="H163" s="841"/>
      <c r="I163" s="841"/>
      <c r="L163" s="841"/>
      <c r="O163" s="792"/>
      <c r="P163" s="792"/>
      <c r="Q163" s="792"/>
      <c r="R163" s="792"/>
      <c r="S163" s="792"/>
      <c r="T163" s="793"/>
      <c r="U163" s="793"/>
      <c r="V163" s="793"/>
      <c r="W163" s="793"/>
      <c r="X163" s="793"/>
      <c r="Y163" s="793"/>
      <c r="Z163" s="793"/>
      <c r="AA163" s="793"/>
      <c r="AB163" s="793"/>
      <c r="AC163" s="793"/>
    </row>
    <row r="164" spans="6:29" s="816" customFormat="1" ht="12">
      <c r="F164" s="841"/>
      <c r="G164" s="841"/>
      <c r="H164" s="841"/>
      <c r="I164" s="841"/>
      <c r="L164" s="841"/>
      <c r="O164" s="792"/>
      <c r="P164" s="792"/>
      <c r="Q164" s="792"/>
      <c r="R164" s="792"/>
      <c r="S164" s="792"/>
      <c r="T164" s="793"/>
      <c r="U164" s="793"/>
      <c r="V164" s="793"/>
      <c r="W164" s="793"/>
      <c r="X164" s="793"/>
      <c r="Y164" s="793"/>
      <c r="Z164" s="793"/>
      <c r="AA164" s="793"/>
      <c r="AB164" s="793"/>
      <c r="AC164" s="793"/>
    </row>
    <row r="165" spans="6:29" s="816" customFormat="1" ht="12">
      <c r="F165" s="841"/>
      <c r="G165" s="841"/>
      <c r="H165" s="841"/>
      <c r="I165" s="841"/>
      <c r="L165" s="841"/>
      <c r="O165" s="792"/>
      <c r="P165" s="792"/>
      <c r="Q165" s="792"/>
      <c r="R165" s="792"/>
      <c r="S165" s="792"/>
      <c r="T165" s="793"/>
      <c r="U165" s="793"/>
      <c r="V165" s="793"/>
      <c r="W165" s="793"/>
      <c r="X165" s="793"/>
      <c r="Y165" s="793"/>
      <c r="Z165" s="793"/>
      <c r="AA165" s="793"/>
      <c r="AB165" s="793"/>
      <c r="AC165" s="793"/>
    </row>
    <row r="166" spans="6:29" s="816" customFormat="1" ht="12">
      <c r="F166" s="841"/>
      <c r="G166" s="841"/>
      <c r="H166" s="841"/>
      <c r="I166" s="841"/>
      <c r="L166" s="841"/>
      <c r="O166" s="792"/>
      <c r="P166" s="792"/>
      <c r="Q166" s="792"/>
      <c r="R166" s="792"/>
      <c r="S166" s="792"/>
      <c r="T166" s="793"/>
      <c r="U166" s="793"/>
      <c r="V166" s="793"/>
      <c r="W166" s="793"/>
      <c r="X166" s="793"/>
      <c r="Y166" s="793"/>
      <c r="Z166" s="793"/>
      <c r="AA166" s="793"/>
      <c r="AB166" s="793"/>
      <c r="AC166" s="793"/>
    </row>
    <row r="167" spans="6:29" s="816" customFormat="1" ht="12">
      <c r="F167" s="841"/>
      <c r="G167" s="841"/>
      <c r="H167" s="841"/>
      <c r="I167" s="841"/>
      <c r="L167" s="841"/>
      <c r="O167" s="792"/>
      <c r="P167" s="792"/>
      <c r="Q167" s="792"/>
      <c r="R167" s="792"/>
      <c r="S167" s="792"/>
      <c r="T167" s="793"/>
      <c r="U167" s="793"/>
      <c r="V167" s="793"/>
      <c r="W167" s="793"/>
      <c r="X167" s="793"/>
      <c r="Y167" s="793"/>
      <c r="Z167" s="793"/>
      <c r="AA167" s="793"/>
      <c r="AB167" s="793"/>
      <c r="AC167" s="793"/>
    </row>
    <row r="168" spans="6:29" s="816" customFormat="1" ht="12">
      <c r="F168" s="841"/>
      <c r="G168" s="841"/>
      <c r="H168" s="841"/>
      <c r="I168" s="841"/>
      <c r="L168" s="841"/>
      <c r="O168" s="792"/>
      <c r="P168" s="792"/>
      <c r="Q168" s="792"/>
      <c r="R168" s="792"/>
      <c r="S168" s="792"/>
      <c r="T168" s="793"/>
      <c r="U168" s="793"/>
      <c r="V168" s="793"/>
      <c r="W168" s="793"/>
      <c r="X168" s="793"/>
      <c r="Y168" s="793"/>
      <c r="Z168" s="793"/>
      <c r="AA168" s="793"/>
      <c r="AB168" s="793"/>
      <c r="AC168" s="793"/>
    </row>
    <row r="169" spans="6:29" s="816" customFormat="1" ht="12">
      <c r="F169" s="841"/>
      <c r="G169" s="841"/>
      <c r="H169" s="841"/>
      <c r="I169" s="841"/>
      <c r="L169" s="841"/>
      <c r="O169" s="792"/>
      <c r="P169" s="792"/>
      <c r="Q169" s="792"/>
      <c r="R169" s="792"/>
      <c r="S169" s="792"/>
      <c r="T169" s="793"/>
      <c r="U169" s="793"/>
      <c r="V169" s="793"/>
      <c r="W169" s="793"/>
      <c r="X169" s="793"/>
      <c r="Y169" s="793"/>
      <c r="Z169" s="793"/>
      <c r="AA169" s="793"/>
      <c r="AB169" s="793"/>
      <c r="AC169" s="793"/>
    </row>
    <row r="170" spans="6:29" s="816" customFormat="1" ht="12">
      <c r="F170" s="841"/>
      <c r="G170" s="841"/>
      <c r="H170" s="841"/>
      <c r="I170" s="841"/>
      <c r="L170" s="841"/>
      <c r="O170" s="792"/>
      <c r="P170" s="792"/>
      <c r="Q170" s="792"/>
      <c r="R170" s="792"/>
      <c r="S170" s="792"/>
      <c r="T170" s="793"/>
      <c r="U170" s="793"/>
      <c r="V170" s="793"/>
      <c r="W170" s="793"/>
      <c r="X170" s="793"/>
      <c r="Y170" s="793"/>
      <c r="Z170" s="793"/>
      <c r="AA170" s="793"/>
      <c r="AB170" s="793"/>
      <c r="AC170" s="793"/>
    </row>
    <row r="171" spans="6:29" s="816" customFormat="1" ht="12">
      <c r="F171" s="841"/>
      <c r="G171" s="841"/>
      <c r="H171" s="841"/>
      <c r="I171" s="841"/>
      <c r="L171" s="841"/>
      <c r="O171" s="792"/>
      <c r="P171" s="792"/>
      <c r="Q171" s="792"/>
      <c r="R171" s="792"/>
      <c r="S171" s="792"/>
      <c r="T171" s="793"/>
      <c r="U171" s="793"/>
      <c r="V171" s="793"/>
      <c r="W171" s="793"/>
      <c r="X171" s="793"/>
      <c r="Y171" s="793"/>
      <c r="Z171" s="793"/>
      <c r="AA171" s="793"/>
      <c r="AB171" s="793"/>
      <c r="AC171" s="793"/>
    </row>
    <row r="172" spans="6:29" s="816" customFormat="1" ht="12">
      <c r="F172" s="841"/>
      <c r="G172" s="841"/>
      <c r="H172" s="841"/>
      <c r="I172" s="841"/>
      <c r="L172" s="841"/>
      <c r="O172" s="792"/>
      <c r="P172" s="792"/>
      <c r="Q172" s="792"/>
      <c r="R172" s="792"/>
      <c r="S172" s="792"/>
      <c r="T172" s="793"/>
      <c r="U172" s="793"/>
      <c r="V172" s="793"/>
      <c r="W172" s="793"/>
      <c r="X172" s="793"/>
      <c r="Y172" s="793"/>
      <c r="Z172" s="793"/>
      <c r="AA172" s="793"/>
      <c r="AB172" s="793"/>
      <c r="AC172" s="793"/>
    </row>
    <row r="173" spans="6:29" s="816" customFormat="1" ht="12">
      <c r="F173" s="841"/>
      <c r="G173" s="841"/>
      <c r="H173" s="841"/>
      <c r="I173" s="841"/>
      <c r="L173" s="841"/>
      <c r="O173" s="792"/>
      <c r="P173" s="792"/>
      <c r="Q173" s="792"/>
      <c r="R173" s="792"/>
      <c r="S173" s="792"/>
      <c r="T173" s="793"/>
      <c r="U173" s="793"/>
      <c r="V173" s="793"/>
      <c r="W173" s="793"/>
      <c r="X173" s="793"/>
      <c r="Y173" s="793"/>
      <c r="Z173" s="793"/>
      <c r="AA173" s="793"/>
      <c r="AB173" s="793"/>
      <c r="AC173" s="793"/>
    </row>
    <row r="174" spans="6:29" s="816" customFormat="1" ht="12">
      <c r="F174" s="841"/>
      <c r="G174" s="841"/>
      <c r="H174" s="841"/>
      <c r="I174" s="841"/>
      <c r="L174" s="841"/>
      <c r="O174" s="792"/>
      <c r="P174" s="792"/>
      <c r="Q174" s="792"/>
      <c r="R174" s="792"/>
      <c r="S174" s="792"/>
      <c r="T174" s="793"/>
      <c r="U174" s="793"/>
      <c r="V174" s="793"/>
      <c r="W174" s="793"/>
      <c r="X174" s="793"/>
      <c r="Y174" s="793"/>
      <c r="Z174" s="793"/>
      <c r="AA174" s="793"/>
      <c r="AB174" s="793"/>
      <c r="AC174" s="793"/>
    </row>
    <row r="175" spans="6:29" s="816" customFormat="1" ht="12">
      <c r="F175" s="841"/>
      <c r="G175" s="841"/>
      <c r="H175" s="841"/>
      <c r="I175" s="841"/>
      <c r="L175" s="841"/>
      <c r="O175" s="792"/>
      <c r="P175" s="792"/>
      <c r="Q175" s="792"/>
      <c r="R175" s="792"/>
      <c r="S175" s="792"/>
      <c r="T175" s="793"/>
      <c r="U175" s="793"/>
      <c r="V175" s="793"/>
      <c r="W175" s="793"/>
      <c r="X175" s="793"/>
      <c r="Y175" s="793"/>
      <c r="Z175" s="793"/>
      <c r="AA175" s="793"/>
      <c r="AB175" s="793"/>
      <c r="AC175" s="793"/>
    </row>
    <row r="176" spans="6:29" s="816" customFormat="1" ht="12">
      <c r="F176" s="841"/>
      <c r="G176" s="841"/>
      <c r="H176" s="841"/>
      <c r="I176" s="841"/>
      <c r="L176" s="841"/>
      <c r="O176" s="792"/>
      <c r="P176" s="792"/>
      <c r="Q176" s="792"/>
      <c r="R176" s="792"/>
      <c r="S176" s="792"/>
      <c r="T176" s="793"/>
      <c r="U176" s="793"/>
      <c r="V176" s="793"/>
      <c r="W176" s="793"/>
      <c r="X176" s="793"/>
      <c r="Y176" s="793"/>
      <c r="Z176" s="793"/>
      <c r="AA176" s="793"/>
      <c r="AB176" s="793"/>
      <c r="AC176" s="793"/>
    </row>
    <row r="177" spans="6:29" s="816" customFormat="1" ht="12">
      <c r="F177" s="841"/>
      <c r="G177" s="841"/>
      <c r="H177" s="841"/>
      <c r="I177" s="841"/>
      <c r="L177" s="841"/>
      <c r="O177" s="792"/>
      <c r="P177" s="792"/>
      <c r="Q177" s="792"/>
      <c r="R177" s="792"/>
      <c r="S177" s="792"/>
      <c r="T177" s="793"/>
      <c r="U177" s="793"/>
      <c r="V177" s="793"/>
      <c r="W177" s="793"/>
      <c r="X177" s="793"/>
      <c r="Y177" s="793"/>
      <c r="Z177" s="793"/>
      <c r="AA177" s="793"/>
      <c r="AB177" s="793"/>
      <c r="AC177" s="793"/>
    </row>
    <row r="178" spans="6:29" s="816" customFormat="1" ht="12">
      <c r="F178" s="841"/>
      <c r="G178" s="841"/>
      <c r="H178" s="841"/>
      <c r="I178" s="841"/>
      <c r="L178" s="841"/>
      <c r="O178" s="792"/>
      <c r="P178" s="792"/>
      <c r="Q178" s="792"/>
      <c r="R178" s="792"/>
      <c r="S178" s="792"/>
      <c r="T178" s="793"/>
      <c r="U178" s="793"/>
      <c r="V178" s="793"/>
      <c r="W178" s="793"/>
      <c r="X178" s="793"/>
      <c r="Y178" s="793"/>
      <c r="Z178" s="793"/>
      <c r="AA178" s="793"/>
      <c r="AB178" s="793"/>
      <c r="AC178" s="793"/>
    </row>
    <row r="179" spans="6:29" s="816" customFormat="1" ht="12">
      <c r="F179" s="841"/>
      <c r="G179" s="841"/>
      <c r="H179" s="841"/>
      <c r="I179" s="841"/>
      <c r="L179" s="841"/>
      <c r="O179" s="792"/>
      <c r="P179" s="792"/>
      <c r="Q179" s="792"/>
      <c r="R179" s="792"/>
      <c r="S179" s="792"/>
      <c r="T179" s="793"/>
      <c r="U179" s="793"/>
      <c r="V179" s="793"/>
      <c r="W179" s="793"/>
      <c r="X179" s="793"/>
      <c r="Y179" s="793"/>
      <c r="Z179" s="793"/>
      <c r="AA179" s="793"/>
      <c r="AB179" s="793"/>
      <c r="AC179" s="793"/>
    </row>
    <row r="180" spans="6:29" s="816" customFormat="1" ht="12">
      <c r="F180" s="841"/>
      <c r="G180" s="841"/>
      <c r="H180" s="841"/>
      <c r="I180" s="841"/>
      <c r="L180" s="841"/>
      <c r="O180" s="792"/>
      <c r="P180" s="792"/>
      <c r="Q180" s="792"/>
      <c r="R180" s="792"/>
      <c r="S180" s="792"/>
      <c r="T180" s="793"/>
      <c r="U180" s="793"/>
      <c r="V180" s="793"/>
      <c r="W180" s="793"/>
      <c r="X180" s="793"/>
      <c r="Y180" s="793"/>
      <c r="Z180" s="793"/>
      <c r="AA180" s="793"/>
      <c r="AB180" s="793"/>
      <c r="AC180" s="793"/>
    </row>
    <row r="181" spans="6:29" s="816" customFormat="1" ht="12">
      <c r="F181" s="841"/>
      <c r="G181" s="841"/>
      <c r="H181" s="841"/>
      <c r="I181" s="841"/>
      <c r="L181" s="841"/>
      <c r="O181" s="792"/>
      <c r="P181" s="792"/>
      <c r="Q181" s="792"/>
      <c r="R181" s="792"/>
      <c r="S181" s="792"/>
      <c r="T181" s="793"/>
      <c r="U181" s="793"/>
      <c r="V181" s="793"/>
      <c r="W181" s="793"/>
      <c r="X181" s="793"/>
      <c r="Y181" s="793"/>
      <c r="Z181" s="793"/>
      <c r="AA181" s="793"/>
      <c r="AB181" s="793"/>
      <c r="AC181" s="793"/>
    </row>
    <row r="182" spans="6:29" s="816" customFormat="1" ht="12">
      <c r="F182" s="841"/>
      <c r="G182" s="841"/>
      <c r="H182" s="841"/>
      <c r="I182" s="841"/>
      <c r="L182" s="841"/>
      <c r="O182" s="792"/>
      <c r="P182" s="792"/>
      <c r="Q182" s="792"/>
      <c r="R182" s="792"/>
      <c r="S182" s="792"/>
      <c r="T182" s="793"/>
      <c r="U182" s="793"/>
      <c r="V182" s="793"/>
      <c r="W182" s="793"/>
      <c r="X182" s="793"/>
      <c r="Y182" s="793"/>
      <c r="Z182" s="793"/>
      <c r="AA182" s="793"/>
      <c r="AB182" s="793"/>
      <c r="AC182" s="793"/>
    </row>
    <row r="183" spans="6:29" s="816" customFormat="1" ht="12">
      <c r="F183" s="841"/>
      <c r="G183" s="841"/>
      <c r="H183" s="841"/>
      <c r="I183" s="841"/>
      <c r="L183" s="841"/>
      <c r="O183" s="792"/>
      <c r="P183" s="792"/>
      <c r="Q183" s="792"/>
      <c r="R183" s="792"/>
      <c r="S183" s="792"/>
      <c r="T183" s="793"/>
      <c r="U183" s="793"/>
      <c r="V183" s="793"/>
      <c r="W183" s="793"/>
      <c r="X183" s="793"/>
      <c r="Y183" s="793"/>
      <c r="Z183" s="793"/>
      <c r="AA183" s="793"/>
      <c r="AB183" s="793"/>
      <c r="AC183" s="793"/>
    </row>
    <row r="184" spans="6:29" s="816" customFormat="1" ht="12">
      <c r="F184" s="841"/>
      <c r="G184" s="841"/>
      <c r="H184" s="841"/>
      <c r="I184" s="841"/>
      <c r="L184" s="841"/>
      <c r="O184" s="792"/>
      <c r="P184" s="792"/>
      <c r="Q184" s="792"/>
      <c r="R184" s="792"/>
      <c r="S184" s="792"/>
      <c r="T184" s="793"/>
      <c r="U184" s="793"/>
      <c r="V184" s="793"/>
      <c r="W184" s="793"/>
      <c r="X184" s="793"/>
      <c r="Y184" s="793"/>
      <c r="Z184" s="793"/>
      <c r="AA184" s="793"/>
      <c r="AB184" s="793"/>
      <c r="AC184" s="793"/>
    </row>
    <row r="185" spans="6:29" s="816" customFormat="1" ht="12">
      <c r="F185" s="841"/>
      <c r="G185" s="841"/>
      <c r="H185" s="841"/>
      <c r="I185" s="841"/>
      <c r="L185" s="841"/>
      <c r="O185" s="792"/>
      <c r="P185" s="792"/>
      <c r="Q185" s="792"/>
      <c r="R185" s="792"/>
      <c r="S185" s="792"/>
      <c r="T185" s="793"/>
      <c r="U185" s="793"/>
      <c r="V185" s="793"/>
      <c r="W185" s="793"/>
      <c r="X185" s="793"/>
      <c r="Y185" s="793"/>
      <c r="Z185" s="793"/>
      <c r="AA185" s="793"/>
      <c r="AB185" s="793"/>
      <c r="AC185" s="793"/>
    </row>
    <row r="186" spans="6:29" s="816" customFormat="1" ht="12">
      <c r="F186" s="841"/>
      <c r="G186" s="841"/>
      <c r="H186" s="841"/>
      <c r="I186" s="841"/>
      <c r="L186" s="841"/>
      <c r="O186" s="792"/>
      <c r="P186" s="792"/>
      <c r="Q186" s="792"/>
      <c r="R186" s="792"/>
      <c r="S186" s="792"/>
      <c r="T186" s="793"/>
      <c r="U186" s="793"/>
      <c r="V186" s="793"/>
      <c r="W186" s="793"/>
      <c r="X186" s="793"/>
      <c r="Y186" s="793"/>
      <c r="Z186" s="793"/>
      <c r="AA186" s="793"/>
      <c r="AB186" s="793"/>
      <c r="AC186" s="793"/>
    </row>
    <row r="187" spans="6:29" s="816" customFormat="1" ht="12">
      <c r="F187" s="841"/>
      <c r="G187" s="841"/>
      <c r="H187" s="841"/>
      <c r="I187" s="841"/>
      <c r="L187" s="841"/>
      <c r="O187" s="792"/>
      <c r="P187" s="792"/>
      <c r="Q187" s="792"/>
      <c r="R187" s="792"/>
      <c r="S187" s="792"/>
      <c r="T187" s="793"/>
      <c r="U187" s="793"/>
      <c r="V187" s="793"/>
      <c r="W187" s="793"/>
      <c r="X187" s="793"/>
      <c r="Y187" s="793"/>
      <c r="Z187" s="793"/>
      <c r="AA187" s="793"/>
      <c r="AB187" s="793"/>
      <c r="AC187" s="793"/>
    </row>
    <row r="188" spans="6:29" s="816" customFormat="1" ht="12">
      <c r="F188" s="841"/>
      <c r="G188" s="841"/>
      <c r="H188" s="841"/>
      <c r="I188" s="841"/>
      <c r="L188" s="841"/>
      <c r="O188" s="792"/>
      <c r="P188" s="792"/>
      <c r="Q188" s="792"/>
      <c r="R188" s="792"/>
      <c r="S188" s="792"/>
      <c r="T188" s="793"/>
      <c r="U188" s="793"/>
      <c r="V188" s="793"/>
      <c r="W188" s="793"/>
      <c r="X188" s="793"/>
      <c r="Y188" s="793"/>
      <c r="Z188" s="793"/>
      <c r="AA188" s="793"/>
      <c r="AB188" s="793"/>
      <c r="AC188" s="793"/>
    </row>
    <row r="189" spans="6:29" s="816" customFormat="1" ht="12">
      <c r="F189" s="841"/>
      <c r="G189" s="841"/>
      <c r="H189" s="841"/>
      <c r="I189" s="841"/>
      <c r="L189" s="841"/>
      <c r="O189" s="792"/>
      <c r="P189" s="792"/>
      <c r="Q189" s="792"/>
      <c r="R189" s="792"/>
      <c r="S189" s="792"/>
      <c r="T189" s="793"/>
      <c r="U189" s="793"/>
      <c r="V189" s="793"/>
      <c r="W189" s="793"/>
      <c r="X189" s="793"/>
      <c r="Y189" s="793"/>
      <c r="Z189" s="793"/>
      <c r="AA189" s="793"/>
      <c r="AB189" s="793"/>
      <c r="AC189" s="793"/>
    </row>
    <row r="190" spans="6:29" s="816" customFormat="1" ht="12">
      <c r="F190" s="841"/>
      <c r="G190" s="841"/>
      <c r="H190" s="841"/>
      <c r="I190" s="841"/>
      <c r="L190" s="841"/>
      <c r="O190" s="792"/>
      <c r="P190" s="792"/>
      <c r="Q190" s="792"/>
      <c r="R190" s="792"/>
      <c r="S190" s="792"/>
      <c r="T190" s="793"/>
      <c r="U190" s="793"/>
      <c r="V190" s="793"/>
      <c r="W190" s="793"/>
      <c r="X190" s="793"/>
      <c r="Y190" s="793"/>
      <c r="Z190" s="793"/>
      <c r="AA190" s="793"/>
      <c r="AB190" s="793"/>
      <c r="AC190" s="793"/>
    </row>
    <row r="191" spans="6:29" s="816" customFormat="1" ht="12">
      <c r="F191" s="841"/>
      <c r="G191" s="841"/>
      <c r="H191" s="841"/>
      <c r="I191" s="841"/>
      <c r="L191" s="841"/>
      <c r="O191" s="792"/>
      <c r="P191" s="792"/>
      <c r="Q191" s="792"/>
      <c r="R191" s="792"/>
      <c r="S191" s="792"/>
      <c r="T191" s="793"/>
      <c r="U191" s="793"/>
      <c r="V191" s="793"/>
      <c r="W191" s="793"/>
      <c r="X191" s="793"/>
      <c r="Y191" s="793"/>
      <c r="Z191" s="793"/>
      <c r="AA191" s="793"/>
      <c r="AB191" s="793"/>
      <c r="AC191" s="793"/>
    </row>
    <row r="192" spans="6:29" s="816" customFormat="1" ht="12">
      <c r="F192" s="841"/>
      <c r="G192" s="841"/>
      <c r="H192" s="841"/>
      <c r="I192" s="841"/>
      <c r="L192" s="841"/>
      <c r="O192" s="792"/>
      <c r="P192" s="792"/>
      <c r="Q192" s="792"/>
      <c r="R192" s="792"/>
      <c r="S192" s="792"/>
      <c r="T192" s="793"/>
      <c r="U192" s="793"/>
      <c r="V192" s="793"/>
      <c r="W192" s="793"/>
      <c r="X192" s="793"/>
      <c r="Y192" s="793"/>
      <c r="Z192" s="793"/>
      <c r="AA192" s="793"/>
      <c r="AB192" s="793"/>
      <c r="AC192" s="793"/>
    </row>
    <row r="193" spans="6:29" s="816" customFormat="1" ht="12">
      <c r="F193" s="841"/>
      <c r="G193" s="841"/>
      <c r="H193" s="841"/>
      <c r="I193" s="841"/>
      <c r="L193" s="841"/>
      <c r="O193" s="792"/>
      <c r="P193" s="792"/>
      <c r="Q193" s="792"/>
      <c r="R193" s="792"/>
      <c r="S193" s="792"/>
      <c r="T193" s="793"/>
      <c r="U193" s="793"/>
      <c r="V193" s="793"/>
      <c r="W193" s="793"/>
      <c r="X193" s="793"/>
      <c r="Y193" s="793"/>
      <c r="Z193" s="793"/>
      <c r="AA193" s="793"/>
      <c r="AB193" s="793"/>
      <c r="AC193" s="793"/>
    </row>
    <row r="194" spans="6:29" s="816" customFormat="1" ht="12">
      <c r="F194" s="841"/>
      <c r="G194" s="841"/>
      <c r="H194" s="841"/>
      <c r="I194" s="841"/>
      <c r="L194" s="841"/>
      <c r="O194" s="792"/>
      <c r="P194" s="792"/>
      <c r="Q194" s="792"/>
      <c r="R194" s="792"/>
      <c r="S194" s="792"/>
      <c r="T194" s="793"/>
      <c r="U194" s="793"/>
      <c r="V194" s="793"/>
      <c r="W194" s="793"/>
      <c r="X194" s="793"/>
      <c r="Y194" s="793"/>
      <c r="Z194" s="793"/>
      <c r="AA194" s="793"/>
      <c r="AB194" s="793"/>
      <c r="AC194" s="793"/>
    </row>
    <row r="195" spans="6:29" s="816" customFormat="1" ht="12">
      <c r="F195" s="841"/>
      <c r="G195" s="841"/>
      <c r="H195" s="841"/>
      <c r="I195" s="841"/>
      <c r="L195" s="841"/>
      <c r="O195" s="792"/>
      <c r="P195" s="792"/>
      <c r="Q195" s="792"/>
      <c r="R195" s="792"/>
      <c r="S195" s="792"/>
      <c r="T195" s="793"/>
      <c r="U195" s="793"/>
      <c r="V195" s="793"/>
      <c r="W195" s="793"/>
      <c r="X195" s="793"/>
      <c r="Y195" s="793"/>
      <c r="Z195" s="793"/>
      <c r="AA195" s="793"/>
      <c r="AB195" s="793"/>
      <c r="AC195" s="793"/>
    </row>
    <row r="196" spans="6:29" s="816" customFormat="1" ht="12">
      <c r="F196" s="841"/>
      <c r="G196" s="841"/>
      <c r="H196" s="841"/>
      <c r="I196" s="841"/>
      <c r="L196" s="841"/>
      <c r="O196" s="792"/>
      <c r="P196" s="792"/>
      <c r="Q196" s="792"/>
      <c r="R196" s="792"/>
      <c r="S196" s="792"/>
      <c r="T196" s="793"/>
      <c r="U196" s="793"/>
      <c r="V196" s="793"/>
      <c r="W196" s="793"/>
      <c r="X196" s="793"/>
      <c r="Y196" s="793"/>
      <c r="Z196" s="793"/>
      <c r="AA196" s="793"/>
      <c r="AB196" s="793"/>
      <c r="AC196" s="793"/>
    </row>
    <row r="197" spans="6:29" s="816" customFormat="1" ht="12">
      <c r="F197" s="841"/>
      <c r="G197" s="841"/>
      <c r="H197" s="841"/>
      <c r="I197" s="841"/>
      <c r="L197" s="841"/>
      <c r="O197" s="792"/>
      <c r="P197" s="792"/>
      <c r="Q197" s="792"/>
      <c r="R197" s="792"/>
      <c r="S197" s="792"/>
      <c r="T197" s="793"/>
      <c r="U197" s="793"/>
      <c r="V197" s="793"/>
      <c r="W197" s="793"/>
      <c r="X197" s="793"/>
      <c r="Y197" s="793"/>
      <c r="Z197" s="793"/>
      <c r="AA197" s="793"/>
      <c r="AB197" s="793"/>
      <c r="AC197" s="793"/>
    </row>
    <row r="198" spans="6:29" s="816" customFormat="1" ht="12">
      <c r="F198" s="841"/>
      <c r="G198" s="841"/>
      <c r="H198" s="841"/>
      <c r="I198" s="841"/>
      <c r="L198" s="841"/>
      <c r="O198" s="792"/>
      <c r="P198" s="792"/>
      <c r="Q198" s="792"/>
      <c r="R198" s="792"/>
      <c r="S198" s="792"/>
      <c r="T198" s="793"/>
      <c r="U198" s="793"/>
      <c r="V198" s="793"/>
      <c r="W198" s="793"/>
      <c r="X198" s="793"/>
      <c r="Y198" s="793"/>
      <c r="Z198" s="793"/>
      <c r="AA198" s="793"/>
      <c r="AB198" s="793"/>
      <c r="AC198" s="793"/>
    </row>
    <row r="199" spans="6:29" s="816" customFormat="1" ht="12">
      <c r="F199" s="841"/>
      <c r="G199" s="841"/>
      <c r="H199" s="841"/>
      <c r="I199" s="841"/>
      <c r="L199" s="841"/>
      <c r="O199" s="792"/>
      <c r="P199" s="792"/>
      <c r="Q199" s="792"/>
      <c r="R199" s="792"/>
      <c r="S199" s="792"/>
      <c r="T199" s="793"/>
      <c r="U199" s="793"/>
      <c r="V199" s="793"/>
      <c r="W199" s="793"/>
      <c r="X199" s="793"/>
      <c r="Y199" s="793"/>
      <c r="Z199" s="793"/>
      <c r="AA199" s="793"/>
      <c r="AB199" s="793"/>
      <c r="AC199" s="793"/>
    </row>
    <row r="200" spans="6:29" s="816" customFormat="1" ht="12">
      <c r="F200" s="841"/>
      <c r="G200" s="841"/>
      <c r="H200" s="841"/>
      <c r="I200" s="841"/>
      <c r="L200" s="841"/>
      <c r="O200" s="792"/>
      <c r="P200" s="792"/>
      <c r="Q200" s="792"/>
      <c r="R200" s="792"/>
      <c r="S200" s="792"/>
      <c r="T200" s="793"/>
      <c r="U200" s="793"/>
      <c r="V200" s="793"/>
      <c r="W200" s="793"/>
      <c r="X200" s="793"/>
      <c r="Y200" s="793"/>
      <c r="Z200" s="793"/>
      <c r="AA200" s="793"/>
      <c r="AB200" s="793"/>
      <c r="AC200" s="793"/>
    </row>
    <row r="201" spans="6:29" s="816" customFormat="1" ht="12">
      <c r="F201" s="841"/>
      <c r="G201" s="841"/>
      <c r="H201" s="841"/>
      <c r="I201" s="841"/>
      <c r="L201" s="841"/>
      <c r="O201" s="792"/>
      <c r="P201" s="792"/>
      <c r="Q201" s="792"/>
      <c r="R201" s="792"/>
      <c r="S201" s="792"/>
      <c r="T201" s="793"/>
      <c r="U201" s="793"/>
      <c r="V201" s="793"/>
      <c r="W201" s="793"/>
      <c r="X201" s="793"/>
      <c r="Y201" s="793"/>
      <c r="Z201" s="793"/>
      <c r="AA201" s="793"/>
      <c r="AB201" s="793"/>
      <c r="AC201" s="793"/>
    </row>
    <row r="202" spans="6:29" s="816" customFormat="1" ht="12">
      <c r="F202" s="841"/>
      <c r="G202" s="841"/>
      <c r="H202" s="841"/>
      <c r="I202" s="841"/>
      <c r="L202" s="841"/>
      <c r="O202" s="792"/>
      <c r="P202" s="792"/>
      <c r="Q202" s="792"/>
      <c r="R202" s="792"/>
      <c r="S202" s="792"/>
      <c r="T202" s="793"/>
      <c r="U202" s="793"/>
      <c r="V202" s="793"/>
      <c r="W202" s="793"/>
      <c r="X202" s="793"/>
      <c r="Y202" s="793"/>
      <c r="Z202" s="793"/>
      <c r="AA202" s="793"/>
      <c r="AB202" s="793"/>
      <c r="AC202" s="793"/>
    </row>
    <row r="203" spans="6:29" s="816" customFormat="1" ht="12">
      <c r="F203" s="841"/>
      <c r="G203" s="841"/>
      <c r="H203" s="841"/>
      <c r="I203" s="841"/>
      <c r="L203" s="841"/>
      <c r="O203" s="792"/>
      <c r="P203" s="792"/>
      <c r="Q203" s="792"/>
      <c r="R203" s="792"/>
      <c r="S203" s="792"/>
      <c r="T203" s="793"/>
      <c r="U203" s="793"/>
      <c r="V203" s="793"/>
      <c r="W203" s="793"/>
      <c r="X203" s="793"/>
      <c r="Y203" s="793"/>
      <c r="Z203" s="793"/>
      <c r="AA203" s="793"/>
      <c r="AB203" s="793"/>
      <c r="AC203" s="793"/>
    </row>
    <row r="204" spans="6:29" s="816" customFormat="1" ht="12">
      <c r="F204" s="841"/>
      <c r="G204" s="841"/>
      <c r="H204" s="841"/>
      <c r="I204" s="841"/>
      <c r="L204" s="841"/>
      <c r="O204" s="792"/>
      <c r="P204" s="792"/>
      <c r="Q204" s="792"/>
      <c r="R204" s="792"/>
      <c r="S204" s="792"/>
      <c r="T204" s="793"/>
      <c r="U204" s="793"/>
      <c r="V204" s="793"/>
      <c r="W204" s="793"/>
      <c r="X204" s="793"/>
      <c r="Y204" s="793"/>
      <c r="Z204" s="793"/>
      <c r="AA204" s="793"/>
      <c r="AB204" s="793"/>
      <c r="AC204" s="793"/>
    </row>
    <row r="205" spans="6:29" s="816" customFormat="1" ht="12">
      <c r="F205" s="841"/>
      <c r="G205" s="841"/>
      <c r="H205" s="841"/>
      <c r="I205" s="841"/>
      <c r="L205" s="841"/>
      <c r="O205" s="792"/>
      <c r="P205" s="792"/>
      <c r="Q205" s="792"/>
      <c r="R205" s="792"/>
      <c r="S205" s="792"/>
      <c r="T205" s="793"/>
      <c r="U205" s="793"/>
      <c r="V205" s="793"/>
      <c r="W205" s="793"/>
      <c r="X205" s="793"/>
      <c r="Y205" s="793"/>
      <c r="Z205" s="793"/>
      <c r="AA205" s="793"/>
      <c r="AB205" s="793"/>
      <c r="AC205" s="793"/>
    </row>
    <row r="206" spans="6:29" s="816" customFormat="1" ht="12">
      <c r="F206" s="841"/>
      <c r="G206" s="841"/>
      <c r="H206" s="841"/>
      <c r="I206" s="841"/>
      <c r="L206" s="841"/>
      <c r="O206" s="792"/>
      <c r="P206" s="792"/>
      <c r="Q206" s="792"/>
      <c r="R206" s="792"/>
      <c r="S206" s="792"/>
      <c r="T206" s="793"/>
      <c r="U206" s="793"/>
      <c r="V206" s="793"/>
      <c r="W206" s="793"/>
      <c r="X206" s="793"/>
      <c r="Y206" s="793"/>
      <c r="Z206" s="793"/>
      <c r="AA206" s="793"/>
      <c r="AB206" s="793"/>
      <c r="AC206" s="793"/>
    </row>
    <row r="207" spans="6:29" s="816" customFormat="1" ht="12">
      <c r="F207" s="841"/>
      <c r="G207" s="841"/>
      <c r="H207" s="841"/>
      <c r="I207" s="841"/>
      <c r="L207" s="841"/>
      <c r="O207" s="792"/>
      <c r="P207" s="792"/>
      <c r="Q207" s="792"/>
      <c r="R207" s="792"/>
      <c r="S207" s="792"/>
      <c r="T207" s="793"/>
      <c r="U207" s="793"/>
      <c r="V207" s="793"/>
      <c r="W207" s="793"/>
      <c r="X207" s="793"/>
      <c r="Y207" s="793"/>
      <c r="Z207" s="793"/>
      <c r="AA207" s="793"/>
      <c r="AB207" s="793"/>
      <c r="AC207" s="793"/>
    </row>
    <row r="208" spans="6:29" s="816" customFormat="1" ht="12">
      <c r="F208" s="841"/>
      <c r="G208" s="841"/>
      <c r="H208" s="841"/>
      <c r="I208" s="841"/>
      <c r="L208" s="841"/>
      <c r="O208" s="792"/>
      <c r="P208" s="792"/>
      <c r="Q208" s="792"/>
      <c r="R208" s="792"/>
      <c r="S208" s="792"/>
      <c r="T208" s="793"/>
      <c r="U208" s="793"/>
      <c r="V208" s="793"/>
      <c r="W208" s="793"/>
      <c r="X208" s="793"/>
      <c r="Y208" s="793"/>
      <c r="Z208" s="793"/>
      <c r="AA208" s="793"/>
      <c r="AB208" s="793"/>
      <c r="AC208" s="793"/>
    </row>
    <row r="209" spans="6:29" s="816" customFormat="1" ht="12">
      <c r="F209" s="841"/>
      <c r="G209" s="841"/>
      <c r="H209" s="841"/>
      <c r="I209" s="841"/>
      <c r="L209" s="841"/>
      <c r="O209" s="792"/>
      <c r="P209" s="792"/>
      <c r="Q209" s="792"/>
      <c r="R209" s="792"/>
      <c r="S209" s="792"/>
      <c r="T209" s="793"/>
      <c r="U209" s="793"/>
      <c r="V209" s="793"/>
      <c r="W209" s="793"/>
      <c r="X209" s="793"/>
      <c r="Y209" s="793"/>
      <c r="Z209" s="793"/>
      <c r="AA209" s="793"/>
      <c r="AB209" s="793"/>
      <c r="AC209" s="793"/>
    </row>
    <row r="210" spans="6:29" s="816" customFormat="1" ht="12">
      <c r="F210" s="841"/>
      <c r="G210" s="841"/>
      <c r="H210" s="841"/>
      <c r="I210" s="841"/>
      <c r="L210" s="841"/>
      <c r="O210" s="792"/>
      <c r="P210" s="792"/>
      <c r="Q210" s="792"/>
      <c r="R210" s="792"/>
      <c r="S210" s="792"/>
      <c r="T210" s="793"/>
      <c r="U210" s="793"/>
      <c r="V210" s="793"/>
      <c r="W210" s="793"/>
      <c r="X210" s="793"/>
      <c r="Y210" s="793"/>
      <c r="Z210" s="793"/>
      <c r="AA210" s="793"/>
      <c r="AB210" s="793"/>
      <c r="AC210" s="793"/>
    </row>
    <row r="211" spans="6:29" s="816" customFormat="1" ht="12">
      <c r="F211" s="841"/>
      <c r="G211" s="841"/>
      <c r="H211" s="841"/>
      <c r="I211" s="841"/>
      <c r="L211" s="841"/>
      <c r="O211" s="792"/>
      <c r="P211" s="792"/>
      <c r="Q211" s="792"/>
      <c r="R211" s="792"/>
      <c r="S211" s="792"/>
      <c r="T211" s="793"/>
      <c r="U211" s="793"/>
      <c r="V211" s="793"/>
      <c r="W211" s="793"/>
      <c r="X211" s="793"/>
      <c r="Y211" s="793"/>
      <c r="Z211" s="793"/>
      <c r="AA211" s="793"/>
      <c r="AB211" s="793"/>
      <c r="AC211" s="793"/>
    </row>
    <row r="212" spans="6:29" s="816" customFormat="1" ht="12">
      <c r="F212" s="841"/>
      <c r="G212" s="841"/>
      <c r="H212" s="841"/>
      <c r="I212" s="841"/>
      <c r="L212" s="841"/>
      <c r="O212" s="792"/>
      <c r="P212" s="792"/>
      <c r="Q212" s="792"/>
      <c r="R212" s="792"/>
      <c r="S212" s="792"/>
      <c r="T212" s="793"/>
      <c r="U212" s="793"/>
      <c r="V212" s="793"/>
      <c r="W212" s="793"/>
      <c r="X212" s="793"/>
      <c r="Y212" s="793"/>
      <c r="Z212" s="793"/>
      <c r="AA212" s="793"/>
      <c r="AB212" s="793"/>
      <c r="AC212" s="793"/>
    </row>
    <row r="213" spans="6:29" s="816" customFormat="1" ht="12">
      <c r="F213" s="841"/>
      <c r="G213" s="841"/>
      <c r="H213" s="841"/>
      <c r="I213" s="841"/>
      <c r="L213" s="841"/>
      <c r="O213" s="792"/>
      <c r="P213" s="792"/>
      <c r="Q213" s="792"/>
      <c r="R213" s="792"/>
      <c r="S213" s="792"/>
      <c r="T213" s="793"/>
      <c r="U213" s="793"/>
      <c r="V213" s="793"/>
      <c r="W213" s="793"/>
      <c r="X213" s="793"/>
      <c r="Y213" s="793"/>
      <c r="Z213" s="793"/>
      <c r="AA213" s="793"/>
      <c r="AB213" s="793"/>
      <c r="AC213" s="793"/>
    </row>
    <row r="214" spans="6:29" s="816" customFormat="1" ht="12">
      <c r="F214" s="841"/>
      <c r="G214" s="841"/>
      <c r="H214" s="841"/>
      <c r="I214" s="841"/>
      <c r="L214" s="841"/>
      <c r="O214" s="792"/>
      <c r="P214" s="792"/>
      <c r="Q214" s="792"/>
      <c r="R214" s="792"/>
      <c r="S214" s="792"/>
      <c r="T214" s="793"/>
      <c r="U214" s="793"/>
      <c r="V214" s="793"/>
      <c r="W214" s="793"/>
      <c r="X214" s="793"/>
      <c r="Y214" s="793"/>
      <c r="Z214" s="793"/>
      <c r="AA214" s="793"/>
      <c r="AB214" s="793"/>
      <c r="AC214" s="793"/>
    </row>
    <row r="215" spans="6:29" s="816" customFormat="1" ht="12">
      <c r="F215" s="841"/>
      <c r="G215" s="841"/>
      <c r="H215" s="841"/>
      <c r="I215" s="841"/>
      <c r="L215" s="841"/>
      <c r="O215" s="792"/>
      <c r="P215" s="792"/>
      <c r="Q215" s="792"/>
      <c r="R215" s="792"/>
      <c r="S215" s="792"/>
      <c r="T215" s="793"/>
      <c r="U215" s="793"/>
      <c r="V215" s="793"/>
      <c r="W215" s="793"/>
      <c r="X215" s="793"/>
      <c r="Y215" s="793"/>
      <c r="Z215" s="793"/>
      <c r="AA215" s="793"/>
      <c r="AB215" s="793"/>
      <c r="AC215" s="793"/>
    </row>
    <row r="216" spans="6:29" s="816" customFormat="1" ht="12">
      <c r="F216" s="841"/>
      <c r="G216" s="841"/>
      <c r="H216" s="841"/>
      <c r="I216" s="841"/>
      <c r="L216" s="841"/>
      <c r="O216" s="792"/>
      <c r="P216" s="792"/>
      <c r="Q216" s="792"/>
      <c r="R216" s="792"/>
      <c r="S216" s="792"/>
      <c r="T216" s="793"/>
      <c r="U216" s="793"/>
      <c r="V216" s="793"/>
      <c r="W216" s="793"/>
      <c r="X216" s="793"/>
      <c r="Y216" s="793"/>
      <c r="Z216" s="793"/>
      <c r="AA216" s="793"/>
      <c r="AB216" s="793"/>
      <c r="AC216" s="793"/>
    </row>
    <row r="217" spans="6:29" s="816" customFormat="1" ht="12">
      <c r="F217" s="841"/>
      <c r="G217" s="841"/>
      <c r="H217" s="841"/>
      <c r="I217" s="841"/>
      <c r="L217" s="841"/>
      <c r="O217" s="792"/>
      <c r="P217" s="792"/>
      <c r="Q217" s="792"/>
      <c r="R217" s="792"/>
      <c r="S217" s="792"/>
      <c r="T217" s="793"/>
      <c r="U217" s="793"/>
      <c r="V217" s="793"/>
      <c r="W217" s="793"/>
      <c r="X217" s="793"/>
      <c r="Y217" s="793"/>
      <c r="Z217" s="793"/>
      <c r="AA217" s="793"/>
      <c r="AB217" s="793"/>
      <c r="AC217" s="793"/>
    </row>
    <row r="218" spans="6:29" s="816" customFormat="1" ht="12">
      <c r="F218" s="841"/>
      <c r="G218" s="841"/>
      <c r="H218" s="841"/>
      <c r="I218" s="841"/>
      <c r="L218" s="841"/>
      <c r="O218" s="792"/>
      <c r="P218" s="792"/>
      <c r="Q218" s="792"/>
      <c r="R218" s="792"/>
      <c r="S218" s="792"/>
      <c r="T218" s="793"/>
      <c r="U218" s="793"/>
      <c r="V218" s="793"/>
      <c r="W218" s="793"/>
      <c r="X218" s="793"/>
      <c r="Y218" s="793"/>
      <c r="Z218" s="793"/>
      <c r="AA218" s="793"/>
      <c r="AB218" s="793"/>
      <c r="AC218" s="793"/>
    </row>
    <row r="219" spans="6:29" s="816" customFormat="1" ht="12">
      <c r="F219" s="841"/>
      <c r="G219" s="841"/>
      <c r="H219" s="841"/>
      <c r="I219" s="841"/>
      <c r="L219" s="841"/>
      <c r="O219" s="792"/>
      <c r="P219" s="792"/>
      <c r="Q219" s="792"/>
      <c r="R219" s="792"/>
      <c r="S219" s="792"/>
      <c r="T219" s="793"/>
      <c r="U219" s="793"/>
      <c r="V219" s="793"/>
      <c r="W219" s="793"/>
      <c r="X219" s="793"/>
      <c r="Y219" s="793"/>
      <c r="Z219" s="793"/>
      <c r="AA219" s="793"/>
      <c r="AB219" s="793"/>
      <c r="AC219" s="793"/>
    </row>
    <row r="220" spans="6:29" s="816" customFormat="1" ht="12">
      <c r="F220" s="841"/>
      <c r="G220" s="841"/>
      <c r="H220" s="841"/>
      <c r="I220" s="841"/>
      <c r="L220" s="841"/>
      <c r="O220" s="792"/>
      <c r="P220" s="792"/>
      <c r="Q220" s="792"/>
      <c r="R220" s="792"/>
      <c r="S220" s="792"/>
      <c r="T220" s="793"/>
      <c r="U220" s="793"/>
      <c r="V220" s="793"/>
      <c r="W220" s="793"/>
      <c r="X220" s="793"/>
      <c r="Y220" s="793"/>
      <c r="Z220" s="793"/>
      <c r="AA220" s="793"/>
      <c r="AB220" s="793"/>
      <c r="AC220" s="793"/>
    </row>
    <row r="221" spans="6:29" s="816" customFormat="1" ht="12">
      <c r="F221" s="841"/>
      <c r="G221" s="841"/>
      <c r="H221" s="841"/>
      <c r="I221" s="841"/>
      <c r="L221" s="841"/>
      <c r="O221" s="792"/>
      <c r="P221" s="792"/>
      <c r="Q221" s="792"/>
      <c r="R221" s="792"/>
      <c r="S221" s="792"/>
      <c r="T221" s="793"/>
      <c r="U221" s="793"/>
      <c r="V221" s="793"/>
      <c r="W221" s="793"/>
      <c r="X221" s="793"/>
      <c r="Y221" s="793"/>
      <c r="Z221" s="793"/>
      <c r="AA221" s="793"/>
      <c r="AB221" s="793"/>
      <c r="AC221" s="793"/>
    </row>
    <row r="222" spans="6:29" s="816" customFormat="1" ht="12">
      <c r="F222" s="841"/>
      <c r="G222" s="841"/>
      <c r="H222" s="841"/>
      <c r="I222" s="841"/>
      <c r="L222" s="841"/>
      <c r="O222" s="792"/>
      <c r="P222" s="792"/>
      <c r="Q222" s="792"/>
      <c r="R222" s="792"/>
      <c r="S222" s="792"/>
      <c r="T222" s="793"/>
      <c r="U222" s="793"/>
      <c r="V222" s="793"/>
      <c r="W222" s="793"/>
      <c r="X222" s="793"/>
      <c r="Y222" s="793"/>
      <c r="Z222" s="793"/>
      <c r="AA222" s="793"/>
      <c r="AB222" s="793"/>
      <c r="AC222" s="793"/>
    </row>
    <row r="223" spans="6:29" s="816" customFormat="1" ht="12">
      <c r="F223" s="841"/>
      <c r="G223" s="841"/>
      <c r="H223" s="841"/>
      <c r="I223" s="841"/>
      <c r="L223" s="841"/>
      <c r="O223" s="792"/>
      <c r="P223" s="792"/>
      <c r="Q223" s="792"/>
      <c r="R223" s="792"/>
      <c r="S223" s="792"/>
      <c r="T223" s="793"/>
      <c r="U223" s="793"/>
      <c r="V223" s="793"/>
      <c r="W223" s="793"/>
      <c r="X223" s="793"/>
      <c r="Y223" s="793"/>
      <c r="Z223" s="793"/>
      <c r="AA223" s="793"/>
      <c r="AB223" s="793"/>
      <c r="AC223" s="793"/>
    </row>
    <row r="224" spans="6:29" s="816" customFormat="1" ht="12">
      <c r="F224" s="841"/>
      <c r="G224" s="841"/>
      <c r="H224" s="841"/>
      <c r="I224" s="841"/>
      <c r="L224" s="841"/>
      <c r="O224" s="792"/>
      <c r="P224" s="792"/>
      <c r="Q224" s="792"/>
      <c r="R224" s="792"/>
      <c r="S224" s="792"/>
      <c r="T224" s="793"/>
      <c r="U224" s="793"/>
      <c r="V224" s="793"/>
      <c r="W224" s="793"/>
      <c r="X224" s="793"/>
      <c r="Y224" s="793"/>
      <c r="Z224" s="793"/>
      <c r="AA224" s="793"/>
      <c r="AB224" s="793"/>
      <c r="AC224" s="793"/>
    </row>
    <row r="225" spans="6:29" s="816" customFormat="1" ht="12">
      <c r="F225" s="841"/>
      <c r="G225" s="841"/>
      <c r="H225" s="841"/>
      <c r="I225" s="841"/>
      <c r="L225" s="841"/>
      <c r="O225" s="792"/>
      <c r="P225" s="792"/>
      <c r="Q225" s="792"/>
      <c r="R225" s="792"/>
      <c r="S225" s="792"/>
      <c r="T225" s="793"/>
      <c r="U225" s="793"/>
      <c r="V225" s="793"/>
      <c r="W225" s="793"/>
      <c r="X225" s="793"/>
      <c r="Y225" s="793"/>
      <c r="Z225" s="793"/>
      <c r="AA225" s="793"/>
      <c r="AB225" s="793"/>
      <c r="AC225" s="793"/>
    </row>
    <row r="226" spans="6:29" s="816" customFormat="1" ht="12">
      <c r="F226" s="841"/>
      <c r="G226" s="841"/>
      <c r="H226" s="841"/>
      <c r="I226" s="841"/>
      <c r="L226" s="841"/>
      <c r="O226" s="792"/>
      <c r="P226" s="792"/>
      <c r="Q226" s="792"/>
      <c r="R226" s="792"/>
      <c r="S226" s="792"/>
      <c r="T226" s="793"/>
      <c r="U226" s="793"/>
      <c r="V226" s="793"/>
      <c r="W226" s="793"/>
      <c r="X226" s="793"/>
      <c r="Y226" s="793"/>
      <c r="Z226" s="793"/>
      <c r="AA226" s="793"/>
      <c r="AB226" s="793"/>
      <c r="AC226" s="793"/>
    </row>
    <row r="227" spans="6:29" s="816" customFormat="1" ht="12">
      <c r="F227" s="841"/>
      <c r="G227" s="841"/>
      <c r="H227" s="841"/>
      <c r="I227" s="841"/>
      <c r="L227" s="841"/>
      <c r="O227" s="792"/>
      <c r="P227" s="792"/>
      <c r="Q227" s="792"/>
      <c r="R227" s="792"/>
      <c r="S227" s="792"/>
      <c r="T227" s="793"/>
      <c r="U227" s="793"/>
      <c r="V227" s="793"/>
      <c r="W227" s="793"/>
      <c r="X227" s="793"/>
      <c r="Y227" s="793"/>
      <c r="Z227" s="793"/>
      <c r="AA227" s="793"/>
      <c r="AB227" s="793"/>
      <c r="AC227" s="793"/>
    </row>
    <row r="228" spans="6:29" s="816" customFormat="1" ht="12">
      <c r="F228" s="841"/>
      <c r="G228" s="841"/>
      <c r="H228" s="841"/>
      <c r="I228" s="841"/>
      <c r="L228" s="841"/>
      <c r="O228" s="792"/>
      <c r="P228" s="792"/>
      <c r="Q228" s="792"/>
      <c r="R228" s="792"/>
      <c r="S228" s="792"/>
      <c r="T228" s="793"/>
      <c r="U228" s="793"/>
      <c r="V228" s="793"/>
      <c r="W228" s="793"/>
      <c r="X228" s="793"/>
      <c r="Y228" s="793"/>
      <c r="Z228" s="793"/>
      <c r="AA228" s="793"/>
      <c r="AB228" s="793"/>
      <c r="AC228" s="793"/>
    </row>
    <row r="229" spans="6:29" s="816" customFormat="1" ht="12">
      <c r="F229" s="841"/>
      <c r="G229" s="841"/>
      <c r="H229" s="841"/>
      <c r="I229" s="841"/>
      <c r="L229" s="841"/>
      <c r="O229" s="792"/>
      <c r="P229" s="792"/>
      <c r="Q229" s="792"/>
      <c r="R229" s="792"/>
      <c r="S229" s="792"/>
      <c r="T229" s="793"/>
      <c r="U229" s="793"/>
      <c r="V229" s="793"/>
      <c r="W229" s="793"/>
      <c r="X229" s="793"/>
      <c r="Y229" s="793"/>
      <c r="Z229" s="793"/>
      <c r="AA229" s="793"/>
      <c r="AB229" s="793"/>
      <c r="AC229" s="793"/>
    </row>
    <row r="230" spans="6:29" s="816" customFormat="1" ht="12">
      <c r="F230" s="841"/>
      <c r="G230" s="841"/>
      <c r="H230" s="841"/>
      <c r="I230" s="841"/>
      <c r="L230" s="841"/>
      <c r="O230" s="792"/>
      <c r="P230" s="792"/>
      <c r="Q230" s="792"/>
      <c r="R230" s="792"/>
      <c r="S230" s="792"/>
      <c r="T230" s="793"/>
      <c r="U230" s="793"/>
      <c r="V230" s="793"/>
      <c r="W230" s="793"/>
      <c r="X230" s="793"/>
      <c r="Y230" s="793"/>
      <c r="Z230" s="793"/>
      <c r="AA230" s="793"/>
      <c r="AB230" s="793"/>
      <c r="AC230" s="793"/>
    </row>
    <row r="231" spans="6:29" s="816" customFormat="1" ht="12">
      <c r="F231" s="841"/>
      <c r="G231" s="841"/>
      <c r="H231" s="841"/>
      <c r="I231" s="841"/>
      <c r="L231" s="841"/>
      <c r="O231" s="792"/>
      <c r="P231" s="792"/>
      <c r="Q231" s="792"/>
      <c r="R231" s="792"/>
      <c r="S231" s="792"/>
      <c r="T231" s="793"/>
      <c r="U231" s="793"/>
      <c r="V231" s="793"/>
      <c r="W231" s="793"/>
      <c r="X231" s="793"/>
      <c r="Y231" s="793"/>
      <c r="Z231" s="793"/>
      <c r="AA231" s="793"/>
      <c r="AB231" s="793"/>
      <c r="AC231" s="793"/>
    </row>
    <row r="232" spans="6:29" s="816" customFormat="1" ht="12">
      <c r="F232" s="841"/>
      <c r="G232" s="841"/>
      <c r="H232" s="841"/>
      <c r="I232" s="841"/>
      <c r="L232" s="841"/>
      <c r="O232" s="792"/>
      <c r="P232" s="792"/>
      <c r="Q232" s="792"/>
      <c r="R232" s="792"/>
      <c r="S232" s="792"/>
      <c r="T232" s="793"/>
      <c r="U232" s="793"/>
      <c r="V232" s="793"/>
      <c r="W232" s="793"/>
      <c r="X232" s="793"/>
      <c r="Y232" s="793"/>
      <c r="Z232" s="793"/>
      <c r="AA232" s="793"/>
      <c r="AB232" s="793"/>
      <c r="AC232" s="793"/>
    </row>
    <row r="233" spans="6:29" s="816" customFormat="1" ht="12">
      <c r="F233" s="841"/>
      <c r="G233" s="841"/>
      <c r="H233" s="841"/>
      <c r="I233" s="841"/>
      <c r="L233" s="841"/>
      <c r="O233" s="792"/>
      <c r="P233" s="792"/>
      <c r="Q233" s="792"/>
      <c r="R233" s="792"/>
      <c r="S233" s="792"/>
      <c r="T233" s="793"/>
      <c r="U233" s="793"/>
      <c r="V233" s="793"/>
      <c r="W233" s="793"/>
      <c r="X233" s="793"/>
      <c r="Y233" s="793"/>
      <c r="Z233" s="793"/>
      <c r="AA233" s="793"/>
      <c r="AB233" s="793"/>
      <c r="AC233" s="793"/>
    </row>
    <row r="234" spans="6:29" s="816" customFormat="1" ht="12">
      <c r="F234" s="841"/>
      <c r="G234" s="841"/>
      <c r="H234" s="841"/>
      <c r="I234" s="841"/>
      <c r="L234" s="841"/>
      <c r="O234" s="792"/>
      <c r="P234" s="792"/>
      <c r="Q234" s="792"/>
      <c r="R234" s="792"/>
      <c r="S234" s="792"/>
      <c r="T234" s="793"/>
      <c r="U234" s="793"/>
      <c r="V234" s="793"/>
      <c r="W234" s="793"/>
      <c r="X234" s="793"/>
      <c r="Y234" s="793"/>
      <c r="Z234" s="793"/>
      <c r="AA234" s="793"/>
      <c r="AB234" s="793"/>
      <c r="AC234" s="793"/>
    </row>
    <row r="235" spans="6:29" s="816" customFormat="1" ht="12">
      <c r="F235" s="841"/>
      <c r="G235" s="841"/>
      <c r="H235" s="841"/>
      <c r="I235" s="841"/>
      <c r="L235" s="841"/>
      <c r="O235" s="792"/>
      <c r="P235" s="792"/>
      <c r="Q235" s="792"/>
      <c r="R235" s="792"/>
      <c r="S235" s="792"/>
      <c r="T235" s="793"/>
      <c r="U235" s="793"/>
      <c r="V235" s="793"/>
      <c r="W235" s="793"/>
      <c r="X235" s="793"/>
      <c r="Y235" s="793"/>
      <c r="Z235" s="793"/>
      <c r="AA235" s="793"/>
      <c r="AB235" s="793"/>
      <c r="AC235" s="793"/>
    </row>
    <row r="236" spans="6:29" s="816" customFormat="1" ht="12">
      <c r="F236" s="841"/>
      <c r="G236" s="841"/>
      <c r="H236" s="841"/>
      <c r="I236" s="841"/>
      <c r="L236" s="841"/>
      <c r="O236" s="792"/>
      <c r="P236" s="792"/>
      <c r="Q236" s="792"/>
      <c r="R236" s="792"/>
      <c r="S236" s="792"/>
      <c r="T236" s="793"/>
      <c r="U236" s="793"/>
      <c r="V236" s="793"/>
      <c r="W236" s="793"/>
      <c r="X236" s="793"/>
      <c r="Y236" s="793"/>
      <c r="Z236" s="793"/>
      <c r="AA236" s="793"/>
      <c r="AB236" s="793"/>
      <c r="AC236" s="793"/>
    </row>
    <row r="237" spans="6:29" s="816" customFormat="1" ht="12">
      <c r="F237" s="841"/>
      <c r="G237" s="841"/>
      <c r="H237" s="841"/>
      <c r="I237" s="841"/>
      <c r="L237" s="841"/>
      <c r="O237" s="792"/>
      <c r="P237" s="792"/>
      <c r="Q237" s="792"/>
      <c r="R237" s="792"/>
      <c r="S237" s="792"/>
      <c r="T237" s="793"/>
      <c r="U237" s="793"/>
      <c r="V237" s="793"/>
      <c r="W237" s="793"/>
      <c r="X237" s="793"/>
      <c r="Y237" s="793"/>
      <c r="Z237" s="793"/>
      <c r="AA237" s="793"/>
      <c r="AB237" s="793"/>
      <c r="AC237" s="793"/>
    </row>
    <row r="238" spans="6:29" s="816" customFormat="1" ht="12">
      <c r="F238" s="841"/>
      <c r="G238" s="841"/>
      <c r="H238" s="841"/>
      <c r="I238" s="841"/>
      <c r="L238" s="841"/>
      <c r="O238" s="792"/>
      <c r="P238" s="792"/>
      <c r="Q238" s="792"/>
      <c r="R238" s="792"/>
      <c r="S238" s="792"/>
      <c r="T238" s="793"/>
      <c r="U238" s="793"/>
      <c r="V238" s="793"/>
      <c r="W238" s="793"/>
      <c r="X238" s="793"/>
      <c r="Y238" s="793"/>
      <c r="Z238" s="793"/>
      <c r="AA238" s="793"/>
      <c r="AB238" s="793"/>
      <c r="AC238" s="793"/>
    </row>
    <row r="239" spans="6:29" s="816" customFormat="1" ht="12">
      <c r="F239" s="841"/>
      <c r="G239" s="841"/>
      <c r="H239" s="841"/>
      <c r="I239" s="841"/>
      <c r="L239" s="841"/>
      <c r="O239" s="792"/>
      <c r="P239" s="792"/>
      <c r="Q239" s="792"/>
      <c r="R239" s="792"/>
      <c r="S239" s="792"/>
      <c r="T239" s="793"/>
      <c r="U239" s="793"/>
      <c r="V239" s="793"/>
      <c r="W239" s="793"/>
      <c r="X239" s="793"/>
      <c r="Y239" s="793"/>
      <c r="Z239" s="793"/>
      <c r="AA239" s="793"/>
      <c r="AB239" s="793"/>
      <c r="AC239" s="793"/>
    </row>
    <row r="240" spans="6:29" s="816" customFormat="1" ht="12">
      <c r="F240" s="841"/>
      <c r="G240" s="841"/>
      <c r="H240" s="841"/>
      <c r="I240" s="841"/>
      <c r="L240" s="841"/>
      <c r="O240" s="792"/>
      <c r="P240" s="792"/>
      <c r="Q240" s="792"/>
      <c r="R240" s="792"/>
      <c r="S240" s="792"/>
      <c r="T240" s="793"/>
      <c r="U240" s="793"/>
      <c r="V240" s="793"/>
      <c r="W240" s="793"/>
      <c r="X240" s="793"/>
      <c r="Y240" s="793"/>
      <c r="Z240" s="793"/>
      <c r="AA240" s="793"/>
      <c r="AB240" s="793"/>
      <c r="AC240" s="793"/>
    </row>
    <row r="241" spans="6:29" s="816" customFormat="1" ht="12">
      <c r="F241" s="841"/>
      <c r="G241" s="841"/>
      <c r="H241" s="841"/>
      <c r="I241" s="841"/>
      <c r="L241" s="841"/>
      <c r="O241" s="792"/>
      <c r="P241" s="792"/>
      <c r="Q241" s="792"/>
      <c r="R241" s="792"/>
      <c r="S241" s="792"/>
      <c r="T241" s="793"/>
      <c r="U241" s="793"/>
      <c r="V241" s="793"/>
      <c r="W241" s="793"/>
      <c r="X241" s="793"/>
      <c r="Y241" s="793"/>
      <c r="Z241" s="793"/>
      <c r="AA241" s="793"/>
      <c r="AB241" s="793"/>
      <c r="AC241" s="793"/>
    </row>
    <row r="242" spans="6:29" s="816" customFormat="1" ht="12">
      <c r="F242" s="841"/>
      <c r="G242" s="841"/>
      <c r="H242" s="841"/>
      <c r="I242" s="841"/>
      <c r="L242" s="841"/>
      <c r="O242" s="792"/>
      <c r="P242" s="792"/>
      <c r="Q242" s="792"/>
      <c r="R242" s="792"/>
      <c r="S242" s="792"/>
      <c r="T242" s="793"/>
      <c r="U242" s="793"/>
      <c r="V242" s="793"/>
      <c r="W242" s="793"/>
      <c r="X242" s="793"/>
      <c r="Y242" s="793"/>
      <c r="Z242" s="793"/>
      <c r="AA242" s="793"/>
      <c r="AB242" s="793"/>
      <c r="AC242" s="793"/>
    </row>
    <row r="243" spans="6:29" s="816" customFormat="1" ht="12">
      <c r="F243" s="841"/>
      <c r="G243" s="841"/>
      <c r="H243" s="841"/>
      <c r="I243" s="841"/>
      <c r="L243" s="841"/>
      <c r="O243" s="792"/>
      <c r="P243" s="792"/>
      <c r="Q243" s="792"/>
      <c r="R243" s="792"/>
      <c r="S243" s="792"/>
      <c r="T243" s="793"/>
      <c r="U243" s="793"/>
      <c r="V243" s="793"/>
      <c r="W243" s="793"/>
      <c r="X243" s="793"/>
      <c r="Y243" s="793"/>
      <c r="Z243" s="793"/>
      <c r="AA243" s="793"/>
      <c r="AB243" s="793"/>
      <c r="AC243" s="793"/>
    </row>
    <row r="244" spans="6:29" s="816" customFormat="1" ht="12">
      <c r="F244" s="841"/>
      <c r="G244" s="841"/>
      <c r="H244" s="841"/>
      <c r="I244" s="841"/>
      <c r="L244" s="841"/>
      <c r="O244" s="792"/>
      <c r="P244" s="792"/>
      <c r="Q244" s="792"/>
      <c r="R244" s="792"/>
      <c r="S244" s="792"/>
      <c r="T244" s="793"/>
      <c r="U244" s="793"/>
      <c r="V244" s="793"/>
      <c r="W244" s="793"/>
      <c r="X244" s="793"/>
      <c r="Y244" s="793"/>
      <c r="Z244" s="793"/>
      <c r="AA244" s="793"/>
      <c r="AB244" s="793"/>
      <c r="AC244" s="793"/>
    </row>
    <row r="245" spans="6:29" s="816" customFormat="1" ht="12">
      <c r="F245" s="841"/>
      <c r="G245" s="841"/>
      <c r="H245" s="841"/>
      <c r="I245" s="841"/>
      <c r="L245" s="841"/>
      <c r="O245" s="792"/>
      <c r="P245" s="792"/>
      <c r="Q245" s="792"/>
      <c r="R245" s="792"/>
      <c r="S245" s="792"/>
      <c r="T245" s="793"/>
      <c r="U245" s="793"/>
      <c r="V245" s="793"/>
      <c r="W245" s="793"/>
      <c r="X245" s="793"/>
      <c r="Y245" s="793"/>
      <c r="Z245" s="793"/>
      <c r="AA245" s="793"/>
      <c r="AB245" s="793"/>
      <c r="AC245" s="793"/>
    </row>
    <row r="246" spans="6:29" s="816" customFormat="1" ht="12">
      <c r="F246" s="841"/>
      <c r="G246" s="841"/>
      <c r="H246" s="841"/>
      <c r="I246" s="841"/>
      <c r="L246" s="841"/>
      <c r="O246" s="792"/>
      <c r="P246" s="792"/>
      <c r="Q246" s="792"/>
      <c r="R246" s="792"/>
      <c r="S246" s="792"/>
      <c r="T246" s="793"/>
      <c r="U246" s="793"/>
      <c r="V246" s="793"/>
      <c r="W246" s="793"/>
      <c r="X246" s="793"/>
      <c r="Y246" s="793"/>
      <c r="Z246" s="793"/>
      <c r="AA246" s="793"/>
      <c r="AB246" s="793"/>
      <c r="AC246" s="793"/>
    </row>
    <row r="247" spans="6:29" s="816" customFormat="1" ht="12">
      <c r="F247" s="841"/>
      <c r="G247" s="841"/>
      <c r="H247" s="841"/>
      <c r="I247" s="841"/>
      <c r="L247" s="841"/>
      <c r="O247" s="792"/>
      <c r="P247" s="792"/>
      <c r="Q247" s="792"/>
      <c r="R247" s="792"/>
      <c r="S247" s="792"/>
      <c r="T247" s="793"/>
      <c r="U247" s="793"/>
      <c r="V247" s="793"/>
      <c r="W247" s="793"/>
      <c r="X247" s="793"/>
      <c r="Y247" s="793"/>
      <c r="Z247" s="793"/>
      <c r="AA247" s="793"/>
      <c r="AB247" s="793"/>
      <c r="AC247" s="793"/>
    </row>
    <row r="248" spans="6:29" s="816" customFormat="1" ht="12">
      <c r="F248" s="841"/>
      <c r="G248" s="841"/>
      <c r="H248" s="841"/>
      <c r="I248" s="841"/>
      <c r="L248" s="841"/>
      <c r="O248" s="792"/>
      <c r="P248" s="792"/>
      <c r="Q248" s="792"/>
      <c r="R248" s="792"/>
      <c r="S248" s="792"/>
      <c r="T248" s="793"/>
      <c r="U248" s="793"/>
      <c r="V248" s="793"/>
      <c r="W248" s="793"/>
      <c r="X248" s="793"/>
      <c r="Y248" s="793"/>
      <c r="Z248" s="793"/>
      <c r="AA248" s="793"/>
      <c r="AB248" s="793"/>
      <c r="AC248" s="793"/>
    </row>
    <row r="249" spans="6:29" s="816" customFormat="1" ht="12">
      <c r="F249" s="841"/>
      <c r="G249" s="841"/>
      <c r="H249" s="841"/>
      <c r="I249" s="841"/>
      <c r="L249" s="841"/>
      <c r="O249" s="792"/>
      <c r="P249" s="792"/>
      <c r="Q249" s="792"/>
      <c r="R249" s="792"/>
      <c r="S249" s="792"/>
      <c r="T249" s="793"/>
      <c r="U249" s="793"/>
      <c r="V249" s="793"/>
      <c r="W249" s="793"/>
      <c r="X249" s="793"/>
      <c r="Y249" s="793"/>
      <c r="Z249" s="793"/>
      <c r="AA249" s="793"/>
      <c r="AB249" s="793"/>
      <c r="AC249" s="793"/>
    </row>
    <row r="250" spans="6:29" s="816" customFormat="1" ht="12">
      <c r="F250" s="841"/>
      <c r="G250" s="841"/>
      <c r="H250" s="841"/>
      <c r="I250" s="841"/>
      <c r="L250" s="841"/>
      <c r="O250" s="792"/>
      <c r="P250" s="792"/>
      <c r="Q250" s="792"/>
      <c r="R250" s="792"/>
      <c r="S250" s="792"/>
      <c r="T250" s="793"/>
      <c r="U250" s="793"/>
      <c r="V250" s="793"/>
      <c r="W250" s="793"/>
      <c r="X250" s="793"/>
      <c r="Y250" s="793"/>
      <c r="Z250" s="793"/>
      <c r="AA250" s="793"/>
      <c r="AB250" s="793"/>
      <c r="AC250" s="793"/>
    </row>
    <row r="251" spans="6:29" s="816" customFormat="1" ht="12">
      <c r="F251" s="841"/>
      <c r="G251" s="841"/>
      <c r="H251" s="841"/>
      <c r="I251" s="841"/>
      <c r="L251" s="841"/>
      <c r="O251" s="792"/>
      <c r="P251" s="792"/>
      <c r="Q251" s="792"/>
      <c r="R251" s="792"/>
      <c r="S251" s="792"/>
      <c r="T251" s="793"/>
      <c r="U251" s="793"/>
      <c r="V251" s="793"/>
      <c r="W251" s="793"/>
      <c r="X251" s="793"/>
      <c r="Y251" s="793"/>
      <c r="Z251" s="793"/>
      <c r="AA251" s="793"/>
      <c r="AB251" s="793"/>
      <c r="AC251" s="793"/>
    </row>
    <row r="252" spans="6:29" s="816" customFormat="1" ht="12">
      <c r="F252" s="841"/>
      <c r="G252" s="841"/>
      <c r="H252" s="841"/>
      <c r="I252" s="841"/>
      <c r="L252" s="841"/>
      <c r="O252" s="792"/>
      <c r="P252" s="792"/>
      <c r="Q252" s="792"/>
      <c r="R252" s="792"/>
      <c r="S252" s="792"/>
      <c r="T252" s="793"/>
      <c r="U252" s="793"/>
      <c r="V252" s="793"/>
      <c r="W252" s="793"/>
      <c r="X252" s="793"/>
      <c r="Y252" s="793"/>
      <c r="Z252" s="793"/>
      <c r="AA252" s="793"/>
      <c r="AB252" s="793"/>
      <c r="AC252" s="793"/>
    </row>
    <row r="253" spans="6:29" s="816" customFormat="1" ht="12">
      <c r="F253" s="841"/>
      <c r="G253" s="841"/>
      <c r="H253" s="841"/>
      <c r="I253" s="841"/>
      <c r="L253" s="841"/>
      <c r="O253" s="792"/>
      <c r="P253" s="792"/>
      <c r="Q253" s="792"/>
      <c r="R253" s="792"/>
      <c r="S253" s="792"/>
      <c r="T253" s="793"/>
      <c r="U253" s="793"/>
      <c r="V253" s="793"/>
      <c r="W253" s="793"/>
      <c r="X253" s="793"/>
      <c r="Y253" s="793"/>
      <c r="Z253" s="793"/>
      <c r="AA253" s="793"/>
      <c r="AB253" s="793"/>
      <c r="AC253" s="793"/>
    </row>
    <row r="254" spans="6:29" s="816" customFormat="1" ht="12">
      <c r="F254" s="841"/>
      <c r="G254" s="841"/>
      <c r="H254" s="841"/>
      <c r="I254" s="841"/>
      <c r="L254" s="841"/>
      <c r="O254" s="792"/>
      <c r="P254" s="792"/>
      <c r="Q254" s="792"/>
      <c r="R254" s="792"/>
      <c r="S254" s="792"/>
      <c r="T254" s="793"/>
      <c r="U254" s="793"/>
      <c r="V254" s="793"/>
      <c r="W254" s="793"/>
      <c r="X254" s="793"/>
      <c r="Y254" s="793"/>
      <c r="Z254" s="793"/>
      <c r="AA254" s="793"/>
      <c r="AB254" s="793"/>
      <c r="AC254" s="793"/>
    </row>
    <row r="255" spans="6:29" s="816" customFormat="1" ht="12">
      <c r="F255" s="841"/>
      <c r="G255" s="841"/>
      <c r="H255" s="841"/>
      <c r="I255" s="841"/>
      <c r="L255" s="841"/>
      <c r="O255" s="792"/>
      <c r="P255" s="792"/>
      <c r="Q255" s="792"/>
      <c r="R255" s="792"/>
      <c r="S255" s="792"/>
      <c r="T255" s="793"/>
      <c r="U255" s="793"/>
      <c r="V255" s="793"/>
      <c r="W255" s="793"/>
      <c r="X255" s="793"/>
      <c r="Y255" s="793"/>
      <c r="Z255" s="793"/>
      <c r="AA255" s="793"/>
      <c r="AB255" s="793"/>
      <c r="AC255" s="793"/>
    </row>
    <row r="256" spans="6:29" s="816" customFormat="1" ht="12">
      <c r="F256" s="841"/>
      <c r="G256" s="841"/>
      <c r="H256" s="841"/>
      <c r="I256" s="841"/>
      <c r="L256" s="841"/>
      <c r="O256" s="792"/>
      <c r="P256" s="792"/>
      <c r="Q256" s="792"/>
      <c r="R256" s="792"/>
      <c r="S256" s="792"/>
      <c r="T256" s="793"/>
      <c r="U256" s="793"/>
      <c r="V256" s="793"/>
      <c r="W256" s="793"/>
      <c r="X256" s="793"/>
      <c r="Y256" s="793"/>
      <c r="Z256" s="793"/>
      <c r="AA256" s="793"/>
      <c r="AB256" s="793"/>
      <c r="AC256" s="793"/>
    </row>
    <row r="257" spans="6:29" s="816" customFormat="1" ht="12">
      <c r="F257" s="841"/>
      <c r="G257" s="841"/>
      <c r="H257" s="841"/>
      <c r="I257" s="841"/>
      <c r="L257" s="841"/>
      <c r="O257" s="792"/>
      <c r="P257" s="792"/>
      <c r="Q257" s="792"/>
      <c r="R257" s="792"/>
      <c r="S257" s="792"/>
      <c r="T257" s="793"/>
      <c r="U257" s="793"/>
      <c r="V257" s="793"/>
      <c r="W257" s="793"/>
      <c r="X257" s="793"/>
      <c r="Y257" s="793"/>
      <c r="Z257" s="793"/>
      <c r="AA257" s="793"/>
      <c r="AB257" s="793"/>
      <c r="AC257" s="793"/>
    </row>
    <row r="258" spans="6:29" s="816" customFormat="1" ht="12">
      <c r="F258" s="841"/>
      <c r="G258" s="841"/>
      <c r="H258" s="841"/>
      <c r="I258" s="841"/>
      <c r="L258" s="841"/>
      <c r="O258" s="792"/>
      <c r="P258" s="792"/>
      <c r="Q258" s="792"/>
      <c r="R258" s="792"/>
      <c r="S258" s="792"/>
      <c r="T258" s="793"/>
      <c r="U258" s="793"/>
      <c r="V258" s="793"/>
      <c r="W258" s="793"/>
      <c r="X258" s="793"/>
      <c r="Y258" s="793"/>
      <c r="Z258" s="793"/>
      <c r="AA258" s="793"/>
      <c r="AB258" s="793"/>
      <c r="AC258" s="793"/>
    </row>
    <row r="259" spans="6:29" s="816" customFormat="1" ht="12">
      <c r="F259" s="841"/>
      <c r="G259" s="841"/>
      <c r="H259" s="841"/>
      <c r="I259" s="841"/>
      <c r="L259" s="841"/>
      <c r="O259" s="792"/>
      <c r="P259" s="792"/>
      <c r="Q259" s="792"/>
      <c r="R259" s="792"/>
      <c r="S259" s="792"/>
      <c r="T259" s="793"/>
      <c r="U259" s="793"/>
      <c r="V259" s="793"/>
      <c r="W259" s="793"/>
      <c r="X259" s="793"/>
      <c r="Y259" s="793"/>
      <c r="Z259" s="793"/>
      <c r="AA259" s="793"/>
      <c r="AB259" s="793"/>
      <c r="AC259" s="793"/>
    </row>
    <row r="260" spans="6:29" s="816" customFormat="1" ht="12">
      <c r="F260" s="841"/>
      <c r="G260" s="841"/>
      <c r="H260" s="841"/>
      <c r="I260" s="841"/>
      <c r="L260" s="841"/>
      <c r="O260" s="792"/>
      <c r="P260" s="792"/>
      <c r="Q260" s="792"/>
      <c r="R260" s="792"/>
      <c r="S260" s="792"/>
      <c r="T260" s="793"/>
      <c r="U260" s="793"/>
      <c r="V260" s="793"/>
      <c r="W260" s="793"/>
      <c r="X260" s="793"/>
      <c r="Y260" s="793"/>
      <c r="Z260" s="793"/>
      <c r="AA260" s="793"/>
      <c r="AB260" s="793"/>
      <c r="AC260" s="793"/>
    </row>
    <row r="261" spans="6:29" s="816" customFormat="1" ht="12">
      <c r="F261" s="841"/>
      <c r="G261" s="841"/>
      <c r="H261" s="841"/>
      <c r="I261" s="841"/>
      <c r="L261" s="841"/>
      <c r="O261" s="792"/>
      <c r="P261" s="792"/>
      <c r="Q261" s="792"/>
      <c r="R261" s="792"/>
      <c r="S261" s="792"/>
      <c r="T261" s="793"/>
      <c r="U261" s="793"/>
      <c r="V261" s="793"/>
      <c r="W261" s="793"/>
      <c r="X261" s="793"/>
      <c r="Y261" s="793"/>
      <c r="Z261" s="793"/>
      <c r="AA261" s="793"/>
      <c r="AB261" s="793"/>
      <c r="AC261" s="793"/>
    </row>
    <row r="262" spans="6:29" s="816" customFormat="1" ht="12">
      <c r="F262" s="841"/>
      <c r="G262" s="841"/>
      <c r="H262" s="841"/>
      <c r="I262" s="841"/>
      <c r="L262" s="841"/>
      <c r="O262" s="792"/>
      <c r="P262" s="792"/>
      <c r="Q262" s="792"/>
      <c r="R262" s="792"/>
      <c r="S262" s="792"/>
      <c r="T262" s="793"/>
      <c r="U262" s="793"/>
      <c r="V262" s="793"/>
      <c r="W262" s="793"/>
      <c r="X262" s="793"/>
      <c r="Y262" s="793"/>
      <c r="Z262" s="793"/>
      <c r="AA262" s="793"/>
      <c r="AB262" s="793"/>
      <c r="AC262" s="793"/>
    </row>
    <row r="263" spans="6:29" s="816" customFormat="1" ht="12">
      <c r="F263" s="841"/>
      <c r="G263" s="841"/>
      <c r="H263" s="841"/>
      <c r="I263" s="841"/>
      <c r="L263" s="841"/>
      <c r="O263" s="792"/>
      <c r="P263" s="792"/>
      <c r="Q263" s="792"/>
      <c r="R263" s="792"/>
      <c r="S263" s="792"/>
      <c r="T263" s="793"/>
      <c r="U263" s="793"/>
      <c r="V263" s="793"/>
      <c r="W263" s="793"/>
      <c r="X263" s="793"/>
      <c r="Y263" s="793"/>
      <c r="Z263" s="793"/>
      <c r="AA263" s="793"/>
      <c r="AB263" s="793"/>
      <c r="AC263" s="793"/>
    </row>
    <row r="264" spans="6:29" s="816" customFormat="1" ht="12">
      <c r="F264" s="841"/>
      <c r="G264" s="841"/>
      <c r="H264" s="841"/>
      <c r="I264" s="841"/>
      <c r="L264" s="841"/>
      <c r="O264" s="792"/>
      <c r="P264" s="792"/>
      <c r="Q264" s="792"/>
      <c r="R264" s="792"/>
      <c r="S264" s="792"/>
      <c r="T264" s="793"/>
      <c r="U264" s="793"/>
      <c r="V264" s="793"/>
      <c r="W264" s="793"/>
      <c r="X264" s="793"/>
      <c r="Y264" s="793"/>
      <c r="Z264" s="793"/>
      <c r="AA264" s="793"/>
      <c r="AB264" s="793"/>
      <c r="AC264" s="793"/>
    </row>
    <row r="265" spans="6:29" s="816" customFormat="1" ht="12">
      <c r="F265" s="841"/>
      <c r="G265" s="841"/>
      <c r="H265" s="841"/>
      <c r="I265" s="841"/>
      <c r="L265" s="841"/>
      <c r="O265" s="792"/>
      <c r="P265" s="792"/>
      <c r="Q265" s="792"/>
      <c r="R265" s="792"/>
      <c r="S265" s="792"/>
      <c r="T265" s="793"/>
      <c r="U265" s="793"/>
      <c r="V265" s="793"/>
      <c r="W265" s="793"/>
      <c r="X265" s="793"/>
      <c r="Y265" s="793"/>
      <c r="Z265" s="793"/>
      <c r="AA265" s="793"/>
      <c r="AB265" s="793"/>
      <c r="AC265" s="793"/>
    </row>
    <row r="266" spans="6:29" s="816" customFormat="1" ht="12">
      <c r="F266" s="841"/>
      <c r="G266" s="841"/>
      <c r="H266" s="841"/>
      <c r="I266" s="841"/>
      <c r="L266" s="841"/>
      <c r="O266" s="792"/>
      <c r="P266" s="792"/>
      <c r="Q266" s="792"/>
      <c r="R266" s="792"/>
      <c r="S266" s="792"/>
      <c r="T266" s="793"/>
      <c r="U266" s="793"/>
      <c r="V266" s="793"/>
      <c r="W266" s="793"/>
      <c r="X266" s="793"/>
      <c r="Y266" s="793"/>
      <c r="Z266" s="793"/>
      <c r="AA266" s="793"/>
      <c r="AB266" s="793"/>
      <c r="AC266" s="793"/>
    </row>
    <row r="267" spans="6:29" s="816" customFormat="1" ht="12">
      <c r="F267" s="841"/>
      <c r="G267" s="841"/>
      <c r="H267" s="841"/>
      <c r="I267" s="841"/>
      <c r="L267" s="841"/>
      <c r="O267" s="792"/>
      <c r="P267" s="792"/>
      <c r="Q267" s="792"/>
      <c r="R267" s="792"/>
      <c r="S267" s="792"/>
      <c r="T267" s="793"/>
      <c r="U267" s="793"/>
      <c r="V267" s="793"/>
      <c r="W267" s="793"/>
      <c r="X267" s="793"/>
      <c r="Y267" s="793"/>
      <c r="Z267" s="793"/>
      <c r="AA267" s="793"/>
      <c r="AB267" s="793"/>
      <c r="AC267" s="793"/>
    </row>
    <row r="268" spans="6:29" s="816" customFormat="1" ht="12">
      <c r="F268" s="841"/>
      <c r="G268" s="841"/>
      <c r="H268" s="841"/>
      <c r="I268" s="841"/>
      <c r="L268" s="841"/>
      <c r="O268" s="792"/>
      <c r="P268" s="792"/>
      <c r="Q268" s="792"/>
      <c r="R268" s="792"/>
      <c r="S268" s="792"/>
      <c r="T268" s="793"/>
      <c r="U268" s="793"/>
      <c r="V268" s="793"/>
      <c r="W268" s="793"/>
      <c r="X268" s="793"/>
      <c r="Y268" s="793"/>
      <c r="Z268" s="793"/>
      <c r="AA268" s="793"/>
      <c r="AB268" s="793"/>
      <c r="AC268" s="793"/>
    </row>
    <row r="269" spans="6:29" s="816" customFormat="1" ht="12">
      <c r="F269" s="841"/>
      <c r="G269" s="841"/>
      <c r="H269" s="841"/>
      <c r="I269" s="841"/>
      <c r="L269" s="841"/>
      <c r="O269" s="792"/>
      <c r="P269" s="792"/>
      <c r="Q269" s="792"/>
      <c r="R269" s="792"/>
      <c r="S269" s="792"/>
      <c r="T269" s="793"/>
      <c r="U269" s="793"/>
      <c r="V269" s="793"/>
      <c r="W269" s="793"/>
      <c r="X269" s="793"/>
      <c r="Y269" s="793"/>
      <c r="Z269" s="793"/>
      <c r="AA269" s="793"/>
      <c r="AB269" s="793"/>
      <c r="AC269" s="793"/>
    </row>
    <row r="270" spans="6:29" s="816" customFormat="1" ht="12">
      <c r="F270" s="841"/>
      <c r="G270" s="841"/>
      <c r="H270" s="841"/>
      <c r="I270" s="841"/>
      <c r="L270" s="841"/>
      <c r="O270" s="792"/>
      <c r="P270" s="792"/>
      <c r="Q270" s="792"/>
      <c r="R270" s="792"/>
      <c r="S270" s="792"/>
      <c r="T270" s="793"/>
      <c r="U270" s="793"/>
      <c r="V270" s="793"/>
      <c r="W270" s="793"/>
      <c r="X270" s="793"/>
      <c r="Y270" s="793"/>
      <c r="Z270" s="793"/>
      <c r="AA270" s="793"/>
      <c r="AB270" s="793"/>
      <c r="AC270" s="793"/>
    </row>
    <row r="271" spans="6:29" s="816" customFormat="1" ht="12">
      <c r="F271" s="841"/>
      <c r="G271" s="841"/>
      <c r="H271" s="841"/>
      <c r="I271" s="841"/>
      <c r="L271" s="841"/>
      <c r="O271" s="792"/>
      <c r="P271" s="792"/>
      <c r="Q271" s="792"/>
      <c r="R271" s="792"/>
      <c r="S271" s="792"/>
      <c r="T271" s="793"/>
      <c r="U271" s="793"/>
      <c r="V271" s="793"/>
      <c r="W271" s="793"/>
      <c r="X271" s="793"/>
      <c r="Y271" s="793"/>
      <c r="Z271" s="793"/>
      <c r="AA271" s="793"/>
      <c r="AB271" s="793"/>
      <c r="AC271" s="793"/>
    </row>
    <row r="272" spans="6:29" s="816" customFormat="1" ht="12">
      <c r="F272" s="841"/>
      <c r="G272" s="841"/>
      <c r="H272" s="841"/>
      <c r="I272" s="841"/>
      <c r="L272" s="841"/>
      <c r="O272" s="792"/>
      <c r="P272" s="792"/>
      <c r="Q272" s="792"/>
      <c r="R272" s="792"/>
      <c r="S272" s="792"/>
      <c r="T272" s="793"/>
      <c r="U272" s="793"/>
      <c r="V272" s="793"/>
      <c r="W272" s="793"/>
      <c r="X272" s="793"/>
      <c r="Y272" s="793"/>
      <c r="Z272" s="793"/>
      <c r="AA272" s="793"/>
      <c r="AB272" s="793"/>
      <c r="AC272" s="793"/>
    </row>
    <row r="273" spans="6:29" s="816" customFormat="1" ht="12">
      <c r="F273" s="841"/>
      <c r="G273" s="841"/>
      <c r="H273" s="841"/>
      <c r="I273" s="841"/>
      <c r="L273" s="841"/>
      <c r="O273" s="792"/>
      <c r="P273" s="792"/>
      <c r="Q273" s="792"/>
      <c r="R273" s="792"/>
      <c r="S273" s="792"/>
      <c r="T273" s="793"/>
      <c r="U273" s="793"/>
      <c r="V273" s="793"/>
      <c r="W273" s="793"/>
      <c r="X273" s="793"/>
      <c r="Y273" s="793"/>
      <c r="Z273" s="793"/>
      <c r="AA273" s="793"/>
      <c r="AB273" s="793"/>
      <c r="AC273" s="793"/>
    </row>
    <row r="274" spans="6:29" s="816" customFormat="1" ht="12">
      <c r="F274" s="841"/>
      <c r="G274" s="841"/>
      <c r="H274" s="841"/>
      <c r="I274" s="841"/>
      <c r="L274" s="841"/>
      <c r="O274" s="792"/>
      <c r="P274" s="792"/>
      <c r="Q274" s="792"/>
      <c r="R274" s="792"/>
      <c r="S274" s="792"/>
      <c r="T274" s="793"/>
      <c r="U274" s="793"/>
      <c r="V274" s="793"/>
      <c r="W274" s="793"/>
      <c r="X274" s="793"/>
      <c r="Y274" s="793"/>
      <c r="Z274" s="793"/>
      <c r="AA274" s="793"/>
      <c r="AB274" s="793"/>
      <c r="AC274" s="793"/>
    </row>
    <row r="275" spans="6:29" s="816" customFormat="1" ht="12">
      <c r="F275" s="841"/>
      <c r="G275" s="841"/>
      <c r="H275" s="841"/>
      <c r="I275" s="841"/>
      <c r="L275" s="841"/>
      <c r="O275" s="792"/>
      <c r="P275" s="792"/>
      <c r="Q275" s="792"/>
      <c r="R275" s="792"/>
      <c r="S275" s="792"/>
      <c r="T275" s="793"/>
      <c r="U275" s="793"/>
      <c r="V275" s="793"/>
      <c r="W275" s="793"/>
      <c r="X275" s="793"/>
      <c r="Y275" s="793"/>
      <c r="Z275" s="793"/>
      <c r="AA275" s="793"/>
      <c r="AB275" s="793"/>
      <c r="AC275" s="793"/>
    </row>
    <row r="276" spans="6:29" s="816" customFormat="1" ht="12">
      <c r="F276" s="841"/>
      <c r="G276" s="841"/>
      <c r="H276" s="841"/>
      <c r="I276" s="841"/>
      <c r="L276" s="841"/>
      <c r="O276" s="792"/>
      <c r="P276" s="792"/>
      <c r="Q276" s="792"/>
      <c r="R276" s="792"/>
      <c r="S276" s="792"/>
      <c r="T276" s="793"/>
      <c r="U276" s="793"/>
      <c r="V276" s="793"/>
      <c r="W276" s="793"/>
      <c r="X276" s="793"/>
      <c r="Y276" s="793"/>
      <c r="Z276" s="793"/>
      <c r="AA276" s="793"/>
      <c r="AB276" s="793"/>
      <c r="AC276" s="793"/>
    </row>
    <row r="277" spans="6:29" s="816" customFormat="1" ht="12">
      <c r="F277" s="841"/>
      <c r="G277" s="841"/>
      <c r="H277" s="841"/>
      <c r="I277" s="841"/>
      <c r="L277" s="841"/>
      <c r="O277" s="792"/>
      <c r="P277" s="792"/>
      <c r="Q277" s="792"/>
      <c r="R277" s="792"/>
      <c r="S277" s="792"/>
      <c r="T277" s="793"/>
      <c r="U277" s="793"/>
      <c r="V277" s="793"/>
      <c r="W277" s="793"/>
      <c r="X277" s="793"/>
      <c r="Y277" s="793"/>
      <c r="Z277" s="793"/>
      <c r="AA277" s="793"/>
      <c r="AB277" s="793"/>
      <c r="AC277" s="793"/>
    </row>
    <row r="278" spans="6:29" s="816" customFormat="1" ht="12">
      <c r="F278" s="841"/>
      <c r="G278" s="841"/>
      <c r="H278" s="841"/>
      <c r="I278" s="841"/>
      <c r="L278" s="841"/>
      <c r="O278" s="792"/>
      <c r="P278" s="792"/>
      <c r="Q278" s="792"/>
      <c r="R278" s="792"/>
      <c r="S278" s="792"/>
      <c r="T278" s="793"/>
      <c r="U278" s="793"/>
      <c r="V278" s="793"/>
      <c r="W278" s="793"/>
      <c r="X278" s="793"/>
      <c r="Y278" s="793"/>
      <c r="Z278" s="793"/>
      <c r="AA278" s="793"/>
      <c r="AB278" s="793"/>
      <c r="AC278" s="793"/>
    </row>
    <row r="279" spans="6:29" s="816" customFormat="1" ht="12">
      <c r="F279" s="841"/>
      <c r="G279" s="841"/>
      <c r="H279" s="841"/>
      <c r="I279" s="841"/>
      <c r="L279" s="841"/>
      <c r="O279" s="792"/>
      <c r="P279" s="792"/>
      <c r="Q279" s="792"/>
      <c r="R279" s="792"/>
      <c r="S279" s="792"/>
      <c r="T279" s="793"/>
      <c r="U279" s="793"/>
      <c r="V279" s="793"/>
      <c r="W279" s="793"/>
      <c r="X279" s="793"/>
      <c r="Y279" s="793"/>
      <c r="Z279" s="793"/>
      <c r="AA279" s="793"/>
      <c r="AB279" s="793"/>
      <c r="AC279" s="793"/>
    </row>
    <row r="280" spans="6:29" s="816" customFormat="1" ht="12">
      <c r="F280" s="841"/>
      <c r="G280" s="841"/>
      <c r="H280" s="841"/>
      <c r="I280" s="841"/>
      <c r="L280" s="841"/>
      <c r="O280" s="792"/>
      <c r="P280" s="792"/>
      <c r="Q280" s="792"/>
      <c r="R280" s="792"/>
      <c r="S280" s="792"/>
      <c r="T280" s="793"/>
      <c r="U280" s="793"/>
      <c r="V280" s="793"/>
      <c r="W280" s="793"/>
      <c r="X280" s="793"/>
      <c r="Y280" s="793"/>
      <c r="Z280" s="793"/>
      <c r="AA280" s="793"/>
      <c r="AB280" s="793"/>
      <c r="AC280" s="793"/>
    </row>
    <row r="281" spans="6:29" s="816" customFormat="1" ht="12">
      <c r="F281" s="841"/>
      <c r="G281" s="841"/>
      <c r="H281" s="841"/>
      <c r="I281" s="841"/>
      <c r="L281" s="841"/>
      <c r="O281" s="792"/>
      <c r="P281" s="792"/>
      <c r="Q281" s="792"/>
      <c r="R281" s="792"/>
      <c r="S281" s="792"/>
      <c r="T281" s="793"/>
      <c r="U281" s="793"/>
      <c r="V281" s="793"/>
      <c r="W281" s="793"/>
      <c r="X281" s="793"/>
      <c r="Y281" s="793"/>
      <c r="Z281" s="793"/>
      <c r="AA281" s="793"/>
      <c r="AB281" s="793"/>
      <c r="AC281" s="793"/>
    </row>
    <row r="282" spans="6:29" s="816" customFormat="1" ht="12">
      <c r="F282" s="841"/>
      <c r="G282" s="841"/>
      <c r="H282" s="841"/>
      <c r="I282" s="841"/>
      <c r="L282" s="841"/>
      <c r="O282" s="792"/>
      <c r="P282" s="792"/>
      <c r="Q282" s="792"/>
      <c r="R282" s="792"/>
      <c r="S282" s="792"/>
      <c r="T282" s="793"/>
      <c r="U282" s="793"/>
      <c r="V282" s="793"/>
      <c r="W282" s="793"/>
      <c r="X282" s="793"/>
      <c r="Y282" s="793"/>
      <c r="Z282" s="793"/>
      <c r="AA282" s="793"/>
      <c r="AB282" s="793"/>
      <c r="AC282" s="793"/>
    </row>
    <row r="283" spans="6:29" s="816" customFormat="1" ht="12">
      <c r="F283" s="841"/>
      <c r="G283" s="841"/>
      <c r="H283" s="841"/>
      <c r="I283" s="841"/>
      <c r="L283" s="841"/>
      <c r="O283" s="792"/>
      <c r="P283" s="792"/>
      <c r="Q283" s="792"/>
      <c r="R283" s="792"/>
      <c r="S283" s="792"/>
      <c r="T283" s="793"/>
      <c r="U283" s="793"/>
      <c r="V283" s="793"/>
      <c r="W283" s="793"/>
      <c r="X283" s="793"/>
      <c r="Y283" s="793"/>
      <c r="Z283" s="793"/>
      <c r="AA283" s="793"/>
      <c r="AB283" s="793"/>
      <c r="AC283" s="793"/>
    </row>
    <row r="284" spans="6:29" s="816" customFormat="1" ht="12">
      <c r="F284" s="841"/>
      <c r="G284" s="841"/>
      <c r="H284" s="841"/>
      <c r="I284" s="841"/>
      <c r="L284" s="841"/>
      <c r="O284" s="792"/>
      <c r="P284" s="792"/>
      <c r="Q284" s="792"/>
      <c r="R284" s="792"/>
      <c r="S284" s="792"/>
      <c r="T284" s="793"/>
      <c r="U284" s="793"/>
      <c r="V284" s="793"/>
      <c r="W284" s="793"/>
      <c r="X284" s="793"/>
      <c r="Y284" s="793"/>
      <c r="Z284" s="793"/>
      <c r="AA284" s="793"/>
      <c r="AB284" s="793"/>
      <c r="AC284" s="793"/>
    </row>
    <row r="285" spans="6:29" s="816" customFormat="1" ht="12">
      <c r="F285" s="841"/>
      <c r="G285" s="841"/>
      <c r="H285" s="841"/>
      <c r="I285" s="841"/>
      <c r="L285" s="841"/>
      <c r="O285" s="792"/>
      <c r="P285" s="792"/>
      <c r="Q285" s="792"/>
      <c r="R285" s="792"/>
      <c r="S285" s="792"/>
      <c r="T285" s="793"/>
      <c r="U285" s="793"/>
      <c r="V285" s="793"/>
      <c r="W285" s="793"/>
      <c r="X285" s="793"/>
      <c r="Y285" s="793"/>
      <c r="Z285" s="793"/>
      <c r="AA285" s="793"/>
      <c r="AB285" s="793"/>
      <c r="AC285" s="793"/>
    </row>
    <row r="286" spans="6:29" s="816" customFormat="1" ht="12">
      <c r="F286" s="841"/>
      <c r="G286" s="841"/>
      <c r="H286" s="841"/>
      <c r="I286" s="841"/>
      <c r="L286" s="841"/>
      <c r="O286" s="792"/>
      <c r="P286" s="792"/>
      <c r="Q286" s="792"/>
      <c r="R286" s="792"/>
      <c r="S286" s="792"/>
      <c r="T286" s="793"/>
      <c r="U286" s="793"/>
      <c r="V286" s="793"/>
      <c r="W286" s="793"/>
      <c r="X286" s="793"/>
      <c r="Y286" s="793"/>
      <c r="Z286" s="793"/>
      <c r="AA286" s="793"/>
      <c r="AB286" s="793"/>
      <c r="AC286" s="793"/>
    </row>
    <row r="287" spans="6:29" s="816" customFormat="1" ht="12">
      <c r="F287" s="841"/>
      <c r="G287" s="841"/>
      <c r="H287" s="841"/>
      <c r="I287" s="841"/>
      <c r="L287" s="841"/>
      <c r="O287" s="792"/>
      <c r="P287" s="792"/>
      <c r="Q287" s="792"/>
      <c r="R287" s="792"/>
      <c r="S287" s="792"/>
      <c r="T287" s="793"/>
      <c r="U287" s="793"/>
      <c r="V287" s="793"/>
      <c r="W287" s="793"/>
      <c r="X287" s="793"/>
      <c r="Y287" s="793"/>
      <c r="Z287" s="793"/>
      <c r="AA287" s="793"/>
      <c r="AB287" s="793"/>
      <c r="AC287" s="793"/>
    </row>
    <row r="288" spans="6:29" s="816" customFormat="1" ht="12">
      <c r="F288" s="841"/>
      <c r="G288" s="841"/>
      <c r="H288" s="841"/>
      <c r="I288" s="841"/>
      <c r="L288" s="841"/>
      <c r="O288" s="792"/>
      <c r="P288" s="792"/>
      <c r="Q288" s="792"/>
      <c r="R288" s="792"/>
      <c r="S288" s="792"/>
      <c r="T288" s="793"/>
      <c r="U288" s="793"/>
      <c r="V288" s="793"/>
      <c r="W288" s="793"/>
      <c r="X288" s="793"/>
      <c r="Y288" s="793"/>
      <c r="Z288" s="793"/>
      <c r="AA288" s="793"/>
      <c r="AB288" s="793"/>
      <c r="AC288" s="793"/>
    </row>
    <row r="289" spans="6:29" s="816" customFormat="1" ht="12">
      <c r="F289" s="841"/>
      <c r="G289" s="841"/>
      <c r="H289" s="841"/>
      <c r="I289" s="841"/>
      <c r="L289" s="841"/>
      <c r="O289" s="792"/>
      <c r="P289" s="792"/>
      <c r="Q289" s="792"/>
      <c r="R289" s="792"/>
      <c r="S289" s="792"/>
      <c r="T289" s="793"/>
      <c r="U289" s="793"/>
      <c r="V289" s="793"/>
      <c r="W289" s="793"/>
      <c r="X289" s="793"/>
      <c r="Y289" s="793"/>
      <c r="Z289" s="793"/>
      <c r="AA289" s="793"/>
      <c r="AB289" s="793"/>
      <c r="AC289" s="793"/>
    </row>
    <row r="290" spans="6:29" s="816" customFormat="1" ht="12">
      <c r="F290" s="841"/>
      <c r="G290" s="841"/>
      <c r="H290" s="841"/>
      <c r="I290" s="841"/>
      <c r="L290" s="841"/>
      <c r="O290" s="792"/>
      <c r="P290" s="792"/>
      <c r="Q290" s="792"/>
      <c r="R290" s="792"/>
      <c r="S290" s="792"/>
      <c r="T290" s="793"/>
      <c r="U290" s="793"/>
      <c r="V290" s="793"/>
      <c r="W290" s="793"/>
      <c r="X290" s="793"/>
      <c r="Y290" s="793"/>
      <c r="Z290" s="793"/>
      <c r="AA290" s="793"/>
      <c r="AB290" s="793"/>
      <c r="AC290" s="793"/>
    </row>
    <row r="291" spans="6:29" s="816" customFormat="1" ht="12">
      <c r="F291" s="841"/>
      <c r="G291" s="841"/>
      <c r="H291" s="841"/>
      <c r="I291" s="841"/>
      <c r="L291" s="841"/>
      <c r="O291" s="792"/>
      <c r="P291" s="792"/>
      <c r="Q291" s="792"/>
      <c r="R291" s="792"/>
      <c r="S291" s="792"/>
      <c r="T291" s="793"/>
      <c r="U291" s="793"/>
      <c r="V291" s="793"/>
      <c r="W291" s="793"/>
      <c r="X291" s="793"/>
      <c r="Y291" s="793"/>
      <c r="Z291" s="793"/>
      <c r="AA291" s="793"/>
      <c r="AB291" s="793"/>
      <c r="AC291" s="793"/>
    </row>
    <row r="292" spans="6:29" s="816" customFormat="1" ht="12">
      <c r="F292" s="841"/>
      <c r="G292" s="841"/>
      <c r="H292" s="841"/>
      <c r="I292" s="841"/>
      <c r="L292" s="841"/>
      <c r="O292" s="792"/>
      <c r="P292" s="792"/>
      <c r="Q292" s="792"/>
      <c r="R292" s="792"/>
      <c r="S292" s="792"/>
      <c r="T292" s="793"/>
      <c r="U292" s="793"/>
      <c r="V292" s="793"/>
      <c r="W292" s="793"/>
      <c r="X292" s="793"/>
      <c r="Y292" s="793"/>
      <c r="Z292" s="793"/>
      <c r="AA292" s="793"/>
      <c r="AB292" s="793"/>
      <c r="AC292" s="793"/>
    </row>
    <row r="293" spans="6:29" s="816" customFormat="1" ht="12">
      <c r="F293" s="841"/>
      <c r="G293" s="841"/>
      <c r="H293" s="841"/>
      <c r="I293" s="841"/>
      <c r="L293" s="841"/>
      <c r="O293" s="792"/>
      <c r="P293" s="792"/>
      <c r="Q293" s="792"/>
      <c r="R293" s="792"/>
      <c r="S293" s="792"/>
      <c r="T293" s="793"/>
      <c r="U293" s="793"/>
      <c r="V293" s="793"/>
      <c r="W293" s="793"/>
      <c r="X293" s="793"/>
      <c r="Y293" s="793"/>
      <c r="Z293" s="793"/>
      <c r="AA293" s="793"/>
      <c r="AB293" s="793"/>
      <c r="AC293" s="793"/>
    </row>
    <row r="294" spans="6:29" s="816" customFormat="1" ht="12">
      <c r="F294" s="841"/>
      <c r="G294" s="841"/>
      <c r="H294" s="841"/>
      <c r="I294" s="841"/>
      <c r="L294" s="841"/>
      <c r="O294" s="792"/>
      <c r="P294" s="792"/>
      <c r="Q294" s="792"/>
      <c r="R294" s="792"/>
      <c r="S294" s="792"/>
      <c r="T294" s="793"/>
      <c r="U294" s="793"/>
      <c r="V294" s="793"/>
      <c r="W294" s="793"/>
      <c r="X294" s="793"/>
      <c r="Y294" s="793"/>
      <c r="Z294" s="793"/>
      <c r="AA294" s="793"/>
      <c r="AB294" s="793"/>
      <c r="AC294" s="793"/>
    </row>
    <row r="295" spans="6:29" s="816" customFormat="1" ht="12">
      <c r="F295" s="841"/>
      <c r="G295" s="841"/>
      <c r="H295" s="841"/>
      <c r="I295" s="841"/>
      <c r="L295" s="841"/>
      <c r="O295" s="792"/>
      <c r="P295" s="792"/>
      <c r="Q295" s="792"/>
      <c r="R295" s="792"/>
      <c r="S295" s="792"/>
      <c r="T295" s="793"/>
      <c r="U295" s="793"/>
      <c r="V295" s="793"/>
      <c r="W295" s="793"/>
      <c r="X295" s="793"/>
      <c r="Y295" s="793"/>
      <c r="Z295" s="793"/>
      <c r="AA295" s="793"/>
      <c r="AB295" s="793"/>
      <c r="AC295" s="793"/>
    </row>
    <row r="296" spans="6:29" s="816" customFormat="1" ht="12">
      <c r="F296" s="841"/>
      <c r="G296" s="841"/>
      <c r="H296" s="841"/>
      <c r="I296" s="841"/>
      <c r="L296" s="841"/>
      <c r="O296" s="792"/>
      <c r="P296" s="792"/>
      <c r="Q296" s="792"/>
      <c r="R296" s="792"/>
      <c r="S296" s="792"/>
      <c r="T296" s="793"/>
      <c r="U296" s="793"/>
      <c r="V296" s="793"/>
      <c r="W296" s="793"/>
      <c r="X296" s="793"/>
      <c r="Y296" s="793"/>
      <c r="Z296" s="793"/>
      <c r="AA296" s="793"/>
      <c r="AB296" s="793"/>
      <c r="AC296" s="793"/>
    </row>
    <row r="297" spans="6:29" s="816" customFormat="1" ht="12">
      <c r="F297" s="841"/>
      <c r="G297" s="841"/>
      <c r="H297" s="841"/>
      <c r="I297" s="841"/>
      <c r="L297" s="841"/>
      <c r="O297" s="792"/>
      <c r="P297" s="792"/>
      <c r="Q297" s="792"/>
      <c r="R297" s="792"/>
      <c r="S297" s="792"/>
      <c r="T297" s="793"/>
      <c r="U297" s="793"/>
      <c r="V297" s="793"/>
      <c r="W297" s="793"/>
      <c r="X297" s="793"/>
      <c r="Y297" s="793"/>
      <c r="Z297" s="793"/>
      <c r="AA297" s="793"/>
      <c r="AB297" s="793"/>
      <c r="AC297" s="793"/>
    </row>
    <row r="298" spans="6:29" s="816" customFormat="1" ht="12">
      <c r="F298" s="841"/>
      <c r="G298" s="841"/>
      <c r="H298" s="841"/>
      <c r="I298" s="841"/>
      <c r="L298" s="841"/>
      <c r="O298" s="792"/>
      <c r="P298" s="792"/>
      <c r="Q298" s="792"/>
      <c r="R298" s="792"/>
      <c r="S298" s="792"/>
      <c r="T298" s="793"/>
      <c r="U298" s="793"/>
      <c r="V298" s="793"/>
      <c r="W298" s="793"/>
      <c r="X298" s="793"/>
      <c r="Y298" s="793"/>
      <c r="Z298" s="793"/>
      <c r="AA298" s="793"/>
      <c r="AB298" s="793"/>
      <c r="AC298" s="793"/>
    </row>
    <row r="299" spans="6:29" s="816" customFormat="1" ht="12">
      <c r="F299" s="841"/>
      <c r="G299" s="841"/>
      <c r="H299" s="841"/>
      <c r="I299" s="841"/>
      <c r="L299" s="841"/>
      <c r="O299" s="792"/>
      <c r="P299" s="792"/>
      <c r="Q299" s="792"/>
      <c r="R299" s="792"/>
      <c r="S299" s="792"/>
      <c r="T299" s="793"/>
      <c r="U299" s="793"/>
      <c r="V299" s="793"/>
      <c r="W299" s="793"/>
      <c r="X299" s="793"/>
      <c r="Y299" s="793"/>
      <c r="Z299" s="793"/>
      <c r="AA299" s="793"/>
      <c r="AB299" s="793"/>
      <c r="AC299" s="793"/>
    </row>
    <row r="300" spans="6:29" s="816" customFormat="1" ht="12">
      <c r="F300" s="841"/>
      <c r="G300" s="841"/>
      <c r="H300" s="841"/>
      <c r="I300" s="841"/>
      <c r="L300" s="841"/>
      <c r="O300" s="792"/>
      <c r="P300" s="792"/>
      <c r="Q300" s="792"/>
      <c r="R300" s="792"/>
      <c r="S300" s="792"/>
      <c r="T300" s="793"/>
      <c r="U300" s="793"/>
      <c r="V300" s="793"/>
      <c r="W300" s="793"/>
      <c r="X300" s="793"/>
      <c r="Y300" s="793"/>
      <c r="Z300" s="793"/>
      <c r="AA300" s="793"/>
      <c r="AB300" s="793"/>
      <c r="AC300" s="793"/>
    </row>
    <row r="301" spans="6:29" s="816" customFormat="1" ht="12">
      <c r="F301" s="841"/>
      <c r="G301" s="841"/>
      <c r="H301" s="841"/>
      <c r="I301" s="841"/>
      <c r="L301" s="841"/>
      <c r="O301" s="792"/>
      <c r="P301" s="792"/>
      <c r="Q301" s="792"/>
      <c r="R301" s="792"/>
      <c r="S301" s="792"/>
      <c r="T301" s="793"/>
      <c r="U301" s="793"/>
      <c r="V301" s="793"/>
      <c r="W301" s="793"/>
      <c r="X301" s="793"/>
      <c r="Y301" s="793"/>
      <c r="Z301" s="793"/>
      <c r="AA301" s="793"/>
      <c r="AB301" s="793"/>
      <c r="AC301" s="793"/>
    </row>
    <row r="302" spans="6:29" s="816" customFormat="1" ht="12">
      <c r="F302" s="841"/>
      <c r="G302" s="841"/>
      <c r="H302" s="841"/>
      <c r="I302" s="841"/>
      <c r="L302" s="841"/>
      <c r="O302" s="792"/>
      <c r="P302" s="792"/>
      <c r="Q302" s="792"/>
      <c r="R302" s="792"/>
      <c r="S302" s="792"/>
      <c r="T302" s="793"/>
      <c r="U302" s="793"/>
      <c r="V302" s="793"/>
      <c r="W302" s="793"/>
      <c r="X302" s="793"/>
      <c r="Y302" s="793"/>
      <c r="Z302" s="793"/>
      <c r="AA302" s="793"/>
      <c r="AB302" s="793"/>
      <c r="AC302" s="793"/>
    </row>
    <row r="303" spans="6:29" s="816" customFormat="1" ht="12">
      <c r="F303" s="841"/>
      <c r="G303" s="841"/>
      <c r="H303" s="841"/>
      <c r="I303" s="841"/>
      <c r="L303" s="841"/>
      <c r="O303" s="792"/>
      <c r="P303" s="792"/>
      <c r="Q303" s="792"/>
      <c r="R303" s="792"/>
      <c r="S303" s="792"/>
      <c r="T303" s="793"/>
      <c r="U303" s="793"/>
      <c r="V303" s="793"/>
      <c r="W303" s="793"/>
      <c r="X303" s="793"/>
      <c r="Y303" s="793"/>
      <c r="Z303" s="793"/>
      <c r="AA303" s="793"/>
      <c r="AB303" s="793"/>
      <c r="AC303" s="793"/>
    </row>
    <row r="304" spans="6:29" s="816" customFormat="1" ht="12">
      <c r="F304" s="841"/>
      <c r="G304" s="841"/>
      <c r="H304" s="841"/>
      <c r="I304" s="841"/>
      <c r="L304" s="841"/>
      <c r="O304" s="792"/>
      <c r="P304" s="792"/>
      <c r="Q304" s="792"/>
      <c r="R304" s="792"/>
      <c r="S304" s="792"/>
      <c r="T304" s="793"/>
      <c r="U304" s="793"/>
      <c r="V304" s="793"/>
      <c r="W304" s="793"/>
      <c r="X304" s="793"/>
      <c r="Y304" s="793"/>
      <c r="Z304" s="793"/>
      <c r="AA304" s="793"/>
      <c r="AB304" s="793"/>
      <c r="AC304" s="793"/>
    </row>
    <row r="305" spans="6:29" s="816" customFormat="1" ht="12">
      <c r="F305" s="841"/>
      <c r="G305" s="841"/>
      <c r="H305" s="841"/>
      <c r="I305" s="841"/>
      <c r="L305" s="841"/>
      <c r="O305" s="792"/>
      <c r="P305" s="792"/>
      <c r="Q305" s="792"/>
      <c r="R305" s="792"/>
      <c r="S305" s="792"/>
      <c r="T305" s="793"/>
      <c r="U305" s="793"/>
      <c r="V305" s="793"/>
      <c r="W305" s="793"/>
      <c r="X305" s="793"/>
      <c r="Y305" s="793"/>
      <c r="Z305" s="793"/>
      <c r="AA305" s="793"/>
      <c r="AB305" s="793"/>
      <c r="AC305" s="793"/>
    </row>
    <row r="306" spans="6:29" s="816" customFormat="1" ht="12">
      <c r="F306" s="841"/>
      <c r="G306" s="841"/>
      <c r="H306" s="841"/>
      <c r="I306" s="841"/>
      <c r="L306" s="841"/>
      <c r="O306" s="792"/>
      <c r="P306" s="792"/>
      <c r="Q306" s="792"/>
      <c r="R306" s="792"/>
      <c r="S306" s="792"/>
      <c r="T306" s="793"/>
      <c r="U306" s="793"/>
      <c r="V306" s="793"/>
      <c r="W306" s="793"/>
      <c r="X306" s="793"/>
      <c r="Y306" s="793"/>
      <c r="Z306" s="793"/>
      <c r="AA306" s="793"/>
      <c r="AB306" s="793"/>
      <c r="AC306" s="793"/>
    </row>
    <row r="307" spans="6:29" s="816" customFormat="1" ht="12">
      <c r="F307" s="841"/>
      <c r="G307" s="841"/>
      <c r="H307" s="841"/>
      <c r="I307" s="841"/>
      <c r="L307" s="841"/>
      <c r="O307" s="792"/>
      <c r="P307" s="792"/>
      <c r="Q307" s="792"/>
      <c r="R307" s="792"/>
      <c r="S307" s="792"/>
      <c r="T307" s="793"/>
      <c r="U307" s="793"/>
      <c r="V307" s="793"/>
      <c r="W307" s="793"/>
      <c r="X307" s="793"/>
      <c r="Y307" s="793"/>
      <c r="Z307" s="793"/>
      <c r="AA307" s="793"/>
      <c r="AB307" s="793"/>
      <c r="AC307" s="793"/>
    </row>
    <row r="308" spans="6:29" s="816" customFormat="1" ht="12">
      <c r="F308" s="841"/>
      <c r="G308" s="841"/>
      <c r="H308" s="841"/>
      <c r="I308" s="841"/>
      <c r="L308" s="841"/>
      <c r="O308" s="792"/>
      <c r="P308" s="792"/>
      <c r="Q308" s="792"/>
      <c r="R308" s="792"/>
      <c r="S308" s="792"/>
      <c r="T308" s="793"/>
      <c r="U308" s="793"/>
      <c r="V308" s="793"/>
      <c r="W308" s="793"/>
      <c r="X308" s="793"/>
      <c r="Y308" s="793"/>
      <c r="Z308" s="793"/>
      <c r="AA308" s="793"/>
      <c r="AB308" s="793"/>
      <c r="AC308" s="793"/>
    </row>
    <row r="309" spans="6:29" s="816" customFormat="1" ht="12">
      <c r="F309" s="841"/>
      <c r="G309" s="841"/>
      <c r="H309" s="841"/>
      <c r="I309" s="841"/>
      <c r="L309" s="841"/>
      <c r="O309" s="792"/>
      <c r="P309" s="792"/>
      <c r="Q309" s="792"/>
      <c r="R309" s="792"/>
      <c r="S309" s="792"/>
      <c r="T309" s="793"/>
      <c r="U309" s="793"/>
      <c r="V309" s="793"/>
      <c r="W309" s="793"/>
      <c r="X309" s="793"/>
      <c r="Y309" s="793"/>
      <c r="Z309" s="793"/>
      <c r="AA309" s="793"/>
      <c r="AB309" s="793"/>
      <c r="AC309" s="793"/>
    </row>
    <row r="310" spans="6:29" s="816" customFormat="1" ht="12">
      <c r="F310" s="841"/>
      <c r="G310" s="841"/>
      <c r="H310" s="841"/>
      <c r="I310" s="841"/>
      <c r="L310" s="841"/>
      <c r="O310" s="792"/>
      <c r="P310" s="792"/>
      <c r="Q310" s="792"/>
      <c r="R310" s="792"/>
      <c r="S310" s="792"/>
      <c r="T310" s="793"/>
      <c r="U310" s="793"/>
      <c r="V310" s="793"/>
      <c r="W310" s="793"/>
      <c r="X310" s="793"/>
      <c r="Y310" s="793"/>
      <c r="Z310" s="793"/>
      <c r="AA310" s="793"/>
      <c r="AB310" s="793"/>
      <c r="AC310" s="793"/>
    </row>
    <row r="311" spans="6:29" s="816" customFormat="1" ht="12">
      <c r="F311" s="841"/>
      <c r="G311" s="841"/>
      <c r="H311" s="841"/>
      <c r="I311" s="841"/>
      <c r="L311" s="841"/>
      <c r="O311" s="792"/>
      <c r="P311" s="792"/>
      <c r="Q311" s="792"/>
      <c r="R311" s="792"/>
      <c r="S311" s="792"/>
      <c r="T311" s="793"/>
      <c r="U311" s="793"/>
      <c r="V311" s="793"/>
      <c r="W311" s="793"/>
      <c r="X311" s="793"/>
      <c r="Y311" s="793"/>
      <c r="Z311" s="793"/>
      <c r="AA311" s="793"/>
      <c r="AB311" s="793"/>
      <c r="AC311" s="793"/>
    </row>
    <row r="312" spans="6:29" s="816" customFormat="1" ht="12">
      <c r="F312" s="841"/>
      <c r="G312" s="841"/>
      <c r="H312" s="841"/>
      <c r="I312" s="841"/>
      <c r="L312" s="841"/>
      <c r="O312" s="792"/>
      <c r="P312" s="792"/>
      <c r="Q312" s="792"/>
      <c r="R312" s="792"/>
      <c r="S312" s="792"/>
      <c r="T312" s="793"/>
      <c r="U312" s="793"/>
      <c r="V312" s="793"/>
      <c r="W312" s="793"/>
      <c r="X312" s="793"/>
      <c r="Y312" s="793"/>
      <c r="Z312" s="793"/>
      <c r="AA312" s="793"/>
      <c r="AB312" s="793"/>
      <c r="AC312" s="793"/>
    </row>
    <row r="313" spans="6:29" s="816" customFormat="1" ht="12">
      <c r="F313" s="841"/>
      <c r="G313" s="841"/>
      <c r="H313" s="841"/>
      <c r="I313" s="841"/>
      <c r="L313" s="841"/>
      <c r="O313" s="792"/>
      <c r="P313" s="792"/>
      <c r="Q313" s="792"/>
      <c r="R313" s="792"/>
      <c r="S313" s="792"/>
      <c r="T313" s="793"/>
      <c r="U313" s="793"/>
      <c r="V313" s="793"/>
      <c r="W313" s="793"/>
      <c r="X313" s="793"/>
      <c r="Y313" s="793"/>
      <c r="Z313" s="793"/>
      <c r="AA313" s="793"/>
      <c r="AB313" s="793"/>
      <c r="AC313" s="793"/>
    </row>
    <row r="314" spans="6:29" s="816" customFormat="1" ht="12">
      <c r="F314" s="841"/>
      <c r="G314" s="841"/>
      <c r="H314" s="841"/>
      <c r="I314" s="841"/>
      <c r="L314" s="841"/>
      <c r="O314" s="792"/>
      <c r="P314" s="792"/>
      <c r="Q314" s="792"/>
      <c r="R314" s="792"/>
      <c r="S314" s="792"/>
      <c r="T314" s="793"/>
      <c r="U314" s="793"/>
      <c r="V314" s="793"/>
      <c r="W314" s="793"/>
      <c r="X314" s="793"/>
      <c r="Y314" s="793"/>
      <c r="Z314" s="793"/>
      <c r="AA314" s="793"/>
      <c r="AB314" s="793"/>
      <c r="AC314" s="793"/>
    </row>
    <row r="315" spans="6:29" s="816" customFormat="1" ht="12">
      <c r="F315" s="841"/>
      <c r="G315" s="841"/>
      <c r="H315" s="841"/>
      <c r="I315" s="841"/>
      <c r="L315" s="841"/>
      <c r="O315" s="792"/>
      <c r="P315" s="792"/>
      <c r="Q315" s="792"/>
      <c r="R315" s="792"/>
      <c r="S315" s="792"/>
      <c r="T315" s="793"/>
      <c r="U315" s="793"/>
      <c r="V315" s="793"/>
      <c r="W315" s="793"/>
      <c r="X315" s="793"/>
      <c r="Y315" s="793"/>
      <c r="Z315" s="793"/>
      <c r="AA315" s="793"/>
      <c r="AB315" s="793"/>
      <c r="AC315" s="793"/>
    </row>
    <row r="316" spans="6:29" s="816" customFormat="1" ht="12">
      <c r="F316" s="841"/>
      <c r="G316" s="841"/>
      <c r="H316" s="841"/>
      <c r="I316" s="841"/>
      <c r="L316" s="841"/>
      <c r="O316" s="792"/>
      <c r="P316" s="792"/>
      <c r="Q316" s="792"/>
      <c r="R316" s="792"/>
      <c r="S316" s="792"/>
      <c r="T316" s="793"/>
      <c r="U316" s="793"/>
      <c r="V316" s="793"/>
      <c r="W316" s="793"/>
      <c r="X316" s="793"/>
      <c r="Y316" s="793"/>
      <c r="Z316" s="793"/>
      <c r="AA316" s="793"/>
      <c r="AB316" s="793"/>
      <c r="AC316" s="793"/>
    </row>
    <row r="317" spans="6:29" s="816" customFormat="1" ht="12">
      <c r="F317" s="841"/>
      <c r="G317" s="841"/>
      <c r="H317" s="841"/>
      <c r="I317" s="841"/>
      <c r="L317" s="841"/>
      <c r="O317" s="792"/>
      <c r="P317" s="792"/>
      <c r="Q317" s="792"/>
      <c r="R317" s="792"/>
      <c r="S317" s="792"/>
      <c r="T317" s="793"/>
      <c r="U317" s="793"/>
      <c r="V317" s="793"/>
      <c r="W317" s="793"/>
      <c r="X317" s="793"/>
      <c r="Y317" s="793"/>
      <c r="Z317" s="793"/>
      <c r="AA317" s="793"/>
      <c r="AB317" s="793"/>
      <c r="AC317" s="793"/>
    </row>
    <row r="318" spans="6:29" s="816" customFormat="1" ht="12">
      <c r="F318" s="841"/>
      <c r="G318" s="841"/>
      <c r="H318" s="841"/>
      <c r="I318" s="841"/>
      <c r="L318" s="841"/>
      <c r="O318" s="792"/>
      <c r="P318" s="792"/>
      <c r="Q318" s="792"/>
      <c r="R318" s="792"/>
      <c r="S318" s="792"/>
      <c r="T318" s="793"/>
      <c r="U318" s="793"/>
      <c r="V318" s="793"/>
      <c r="W318" s="793"/>
      <c r="X318" s="793"/>
      <c r="Y318" s="793"/>
      <c r="Z318" s="793"/>
      <c r="AA318" s="793"/>
      <c r="AB318" s="793"/>
      <c r="AC318" s="793"/>
    </row>
    <row r="319" spans="6:29" s="816" customFormat="1" ht="12">
      <c r="F319" s="841"/>
      <c r="G319" s="841"/>
      <c r="H319" s="841"/>
      <c r="I319" s="841"/>
      <c r="L319" s="841"/>
      <c r="O319" s="792"/>
      <c r="P319" s="792"/>
      <c r="Q319" s="792"/>
      <c r="R319" s="792"/>
      <c r="S319" s="792"/>
      <c r="T319" s="793"/>
      <c r="U319" s="793"/>
      <c r="V319" s="793"/>
      <c r="W319" s="793"/>
      <c r="X319" s="793"/>
      <c r="Y319" s="793"/>
      <c r="Z319" s="793"/>
      <c r="AA319" s="793"/>
      <c r="AB319" s="793"/>
      <c r="AC319" s="793"/>
    </row>
    <row r="320" spans="6:29" s="816" customFormat="1" ht="12">
      <c r="F320" s="841"/>
      <c r="G320" s="841"/>
      <c r="H320" s="841"/>
      <c r="I320" s="841"/>
      <c r="L320" s="841"/>
      <c r="O320" s="792"/>
      <c r="P320" s="792"/>
      <c r="Q320" s="792"/>
      <c r="R320" s="792"/>
      <c r="S320" s="792"/>
      <c r="T320" s="793"/>
      <c r="U320" s="793"/>
      <c r="V320" s="793"/>
      <c r="W320" s="793"/>
      <c r="X320" s="793"/>
      <c r="Y320" s="793"/>
      <c r="Z320" s="793"/>
      <c r="AA320" s="793"/>
      <c r="AB320" s="793"/>
      <c r="AC320" s="793"/>
    </row>
    <row r="321" spans="6:29" s="816" customFormat="1" ht="12">
      <c r="F321" s="841"/>
      <c r="G321" s="841"/>
      <c r="H321" s="841"/>
      <c r="I321" s="841"/>
      <c r="L321" s="841"/>
      <c r="O321" s="792"/>
      <c r="P321" s="792"/>
      <c r="Q321" s="792"/>
      <c r="R321" s="792"/>
      <c r="S321" s="792"/>
      <c r="T321" s="793"/>
      <c r="U321" s="793"/>
      <c r="V321" s="793"/>
      <c r="W321" s="793"/>
      <c r="X321" s="793"/>
      <c r="Y321" s="793"/>
      <c r="Z321" s="793"/>
      <c r="AA321" s="793"/>
      <c r="AB321" s="793"/>
      <c r="AC321" s="793"/>
    </row>
    <row r="322" spans="6:29" s="816" customFormat="1" ht="12">
      <c r="F322" s="841"/>
      <c r="G322" s="841"/>
      <c r="H322" s="841"/>
      <c r="I322" s="841"/>
      <c r="L322" s="841"/>
      <c r="O322" s="792"/>
      <c r="P322" s="792"/>
      <c r="Q322" s="792"/>
      <c r="R322" s="792"/>
      <c r="S322" s="792"/>
      <c r="T322" s="793"/>
      <c r="U322" s="793"/>
      <c r="V322" s="793"/>
      <c r="W322" s="793"/>
      <c r="X322" s="793"/>
      <c r="Y322" s="793"/>
      <c r="Z322" s="793"/>
      <c r="AA322" s="793"/>
      <c r="AB322" s="793"/>
      <c r="AC322" s="793"/>
    </row>
    <row r="323" spans="6:29" s="816" customFormat="1" ht="12">
      <c r="F323" s="841"/>
      <c r="G323" s="841"/>
      <c r="H323" s="841"/>
      <c r="I323" s="841"/>
      <c r="L323" s="841"/>
      <c r="O323" s="792"/>
      <c r="P323" s="792"/>
      <c r="Q323" s="792"/>
      <c r="R323" s="792"/>
      <c r="S323" s="792"/>
      <c r="T323" s="793"/>
      <c r="U323" s="793"/>
      <c r="V323" s="793"/>
      <c r="W323" s="793"/>
      <c r="X323" s="793"/>
      <c r="Y323" s="793"/>
      <c r="Z323" s="793"/>
      <c r="AA323" s="793"/>
      <c r="AB323" s="793"/>
      <c r="AC323" s="793"/>
    </row>
    <row r="324" spans="6:29" s="816" customFormat="1" ht="12">
      <c r="F324" s="841"/>
      <c r="G324" s="841"/>
      <c r="H324" s="841"/>
      <c r="I324" s="841"/>
      <c r="L324" s="841"/>
      <c r="O324" s="792"/>
      <c r="P324" s="792"/>
      <c r="Q324" s="792"/>
      <c r="R324" s="792"/>
      <c r="S324" s="792"/>
      <c r="T324" s="793"/>
      <c r="U324" s="793"/>
      <c r="V324" s="793"/>
      <c r="W324" s="793"/>
      <c r="X324" s="793"/>
      <c r="Y324" s="793"/>
      <c r="Z324" s="793"/>
      <c r="AA324" s="793"/>
      <c r="AB324" s="793"/>
      <c r="AC324" s="793"/>
    </row>
    <row r="325" spans="6:29" s="816" customFormat="1" ht="12">
      <c r="F325" s="841"/>
      <c r="G325" s="841"/>
      <c r="H325" s="841"/>
      <c r="I325" s="841"/>
      <c r="L325" s="841"/>
      <c r="O325" s="792"/>
      <c r="P325" s="792"/>
      <c r="Q325" s="792"/>
      <c r="R325" s="792"/>
      <c r="S325" s="792"/>
      <c r="T325" s="793"/>
      <c r="U325" s="793"/>
      <c r="V325" s="793"/>
      <c r="W325" s="793"/>
      <c r="X325" s="793"/>
      <c r="Y325" s="793"/>
      <c r="Z325" s="793"/>
      <c r="AA325" s="793"/>
      <c r="AB325" s="793"/>
      <c r="AC325" s="793"/>
    </row>
    <row r="326" spans="6:29" s="816" customFormat="1" ht="12">
      <c r="F326" s="841"/>
      <c r="G326" s="841"/>
      <c r="H326" s="841"/>
      <c r="I326" s="841"/>
      <c r="L326" s="841"/>
      <c r="O326" s="792"/>
      <c r="P326" s="792"/>
      <c r="Q326" s="792"/>
      <c r="R326" s="792"/>
      <c r="S326" s="792"/>
      <c r="T326" s="793"/>
      <c r="U326" s="793"/>
      <c r="V326" s="793"/>
      <c r="W326" s="793"/>
      <c r="X326" s="793"/>
      <c r="Y326" s="793"/>
      <c r="Z326" s="793"/>
      <c r="AA326" s="793"/>
      <c r="AB326" s="793"/>
      <c r="AC326" s="793"/>
    </row>
    <row r="327" spans="6:29" s="816" customFormat="1" ht="12">
      <c r="F327" s="841"/>
      <c r="G327" s="841"/>
      <c r="H327" s="841"/>
      <c r="I327" s="841"/>
      <c r="L327" s="841"/>
      <c r="O327" s="792"/>
      <c r="P327" s="792"/>
      <c r="Q327" s="792"/>
      <c r="R327" s="792"/>
      <c r="S327" s="792"/>
      <c r="T327" s="793"/>
      <c r="U327" s="793"/>
      <c r="V327" s="793"/>
      <c r="W327" s="793"/>
      <c r="X327" s="793"/>
      <c r="Y327" s="793"/>
      <c r="Z327" s="793"/>
      <c r="AA327" s="793"/>
      <c r="AB327" s="793"/>
      <c r="AC327" s="793"/>
    </row>
    <row r="328" spans="6:29" s="816" customFormat="1" ht="12">
      <c r="F328" s="841"/>
      <c r="G328" s="841"/>
      <c r="H328" s="841"/>
      <c r="I328" s="841"/>
      <c r="L328" s="841"/>
      <c r="O328" s="792"/>
      <c r="P328" s="792"/>
      <c r="Q328" s="792"/>
      <c r="R328" s="792"/>
      <c r="S328" s="792"/>
      <c r="T328" s="793"/>
      <c r="U328" s="793"/>
      <c r="V328" s="793"/>
      <c r="W328" s="793"/>
      <c r="X328" s="793"/>
      <c r="Y328" s="793"/>
      <c r="Z328" s="793"/>
      <c r="AA328" s="793"/>
      <c r="AB328" s="793"/>
      <c r="AC328" s="793"/>
    </row>
    <row r="329" spans="6:29" s="816" customFormat="1" ht="12">
      <c r="F329" s="841"/>
      <c r="G329" s="841"/>
      <c r="H329" s="841"/>
      <c r="I329" s="841"/>
      <c r="L329" s="841"/>
      <c r="O329" s="792"/>
      <c r="P329" s="792"/>
      <c r="Q329" s="792"/>
      <c r="R329" s="792"/>
      <c r="S329" s="792"/>
      <c r="T329" s="793"/>
      <c r="U329" s="793"/>
      <c r="V329" s="793"/>
      <c r="W329" s="793"/>
      <c r="X329" s="793"/>
      <c r="Y329" s="793"/>
      <c r="Z329" s="793"/>
      <c r="AA329" s="793"/>
      <c r="AB329" s="793"/>
      <c r="AC329" s="793"/>
    </row>
    <row r="330" spans="6:29" s="816" customFormat="1" ht="12">
      <c r="F330" s="841"/>
      <c r="G330" s="841"/>
      <c r="H330" s="841"/>
      <c r="I330" s="841"/>
      <c r="L330" s="841"/>
      <c r="O330" s="792"/>
      <c r="P330" s="792"/>
      <c r="Q330" s="792"/>
      <c r="R330" s="792"/>
      <c r="S330" s="792"/>
      <c r="T330" s="793"/>
      <c r="U330" s="793"/>
      <c r="V330" s="793"/>
      <c r="W330" s="793"/>
      <c r="X330" s="793"/>
      <c r="Y330" s="793"/>
      <c r="Z330" s="793"/>
      <c r="AA330" s="793"/>
      <c r="AB330" s="793"/>
      <c r="AC330" s="793"/>
    </row>
    <row r="331" spans="6:29" s="816" customFormat="1" ht="12">
      <c r="F331" s="841"/>
      <c r="G331" s="841"/>
      <c r="H331" s="841"/>
      <c r="I331" s="841"/>
      <c r="L331" s="841"/>
      <c r="O331" s="792"/>
      <c r="P331" s="792"/>
      <c r="Q331" s="792"/>
      <c r="R331" s="792"/>
      <c r="S331" s="792"/>
      <c r="T331" s="793"/>
      <c r="U331" s="793"/>
      <c r="V331" s="793"/>
      <c r="W331" s="793"/>
      <c r="X331" s="793"/>
      <c r="Y331" s="793"/>
      <c r="Z331" s="793"/>
      <c r="AA331" s="793"/>
      <c r="AB331" s="793"/>
      <c r="AC331" s="793"/>
    </row>
    <row r="332" spans="6:29" s="816" customFormat="1" ht="12">
      <c r="F332" s="841"/>
      <c r="G332" s="841"/>
      <c r="H332" s="841"/>
      <c r="I332" s="841"/>
      <c r="L332" s="841"/>
      <c r="O332" s="792"/>
      <c r="P332" s="792"/>
      <c r="Q332" s="792"/>
      <c r="R332" s="792"/>
      <c r="S332" s="792"/>
      <c r="T332" s="793"/>
      <c r="U332" s="793"/>
      <c r="V332" s="793"/>
      <c r="W332" s="793"/>
      <c r="X332" s="793"/>
      <c r="Y332" s="793"/>
      <c r="Z332" s="793"/>
      <c r="AA332" s="793"/>
      <c r="AB332" s="793"/>
      <c r="AC332" s="793"/>
    </row>
    <row r="333" spans="6:29" s="816" customFormat="1" ht="12">
      <c r="F333" s="841"/>
      <c r="G333" s="841"/>
      <c r="H333" s="841"/>
      <c r="I333" s="841"/>
      <c r="L333" s="841"/>
      <c r="O333" s="792"/>
      <c r="P333" s="792"/>
      <c r="Q333" s="792"/>
      <c r="R333" s="792"/>
      <c r="S333" s="792"/>
      <c r="T333" s="793"/>
      <c r="U333" s="793"/>
      <c r="V333" s="793"/>
      <c r="W333" s="793"/>
      <c r="X333" s="793"/>
      <c r="Y333" s="793"/>
      <c r="Z333" s="793"/>
      <c r="AA333" s="793"/>
      <c r="AB333" s="793"/>
      <c r="AC333" s="793"/>
    </row>
    <row r="334" spans="6:29" s="816" customFormat="1" ht="12">
      <c r="F334" s="841"/>
      <c r="G334" s="841"/>
      <c r="H334" s="841"/>
      <c r="I334" s="841"/>
      <c r="L334" s="841"/>
      <c r="O334" s="792"/>
      <c r="P334" s="792"/>
      <c r="Q334" s="792"/>
      <c r="R334" s="792"/>
      <c r="S334" s="792"/>
      <c r="T334" s="793"/>
      <c r="U334" s="793"/>
      <c r="V334" s="793"/>
      <c r="W334" s="793"/>
      <c r="X334" s="793"/>
      <c r="Y334" s="793"/>
      <c r="Z334" s="793"/>
      <c r="AA334" s="793"/>
      <c r="AB334" s="793"/>
      <c r="AC334" s="793"/>
    </row>
    <row r="335" spans="6:29" s="816" customFormat="1" ht="12">
      <c r="F335" s="841"/>
      <c r="G335" s="841"/>
      <c r="H335" s="841"/>
      <c r="I335" s="841"/>
      <c r="L335" s="841"/>
      <c r="O335" s="792"/>
      <c r="P335" s="792"/>
      <c r="Q335" s="792"/>
      <c r="R335" s="792"/>
      <c r="S335" s="792"/>
      <c r="T335" s="793"/>
      <c r="U335" s="793"/>
      <c r="V335" s="793"/>
      <c r="W335" s="793"/>
      <c r="X335" s="793"/>
      <c r="Y335" s="793"/>
      <c r="Z335" s="793"/>
      <c r="AA335" s="793"/>
      <c r="AB335" s="793"/>
      <c r="AC335" s="793"/>
    </row>
    <row r="336" spans="6:29" s="816" customFormat="1" ht="12">
      <c r="F336" s="841"/>
      <c r="G336" s="841"/>
      <c r="H336" s="841"/>
      <c r="I336" s="841"/>
      <c r="L336" s="841"/>
      <c r="O336" s="792"/>
      <c r="P336" s="792"/>
      <c r="Q336" s="792"/>
      <c r="R336" s="792"/>
      <c r="S336" s="792"/>
      <c r="T336" s="793"/>
      <c r="U336" s="793"/>
      <c r="V336" s="793"/>
      <c r="W336" s="793"/>
      <c r="X336" s="793"/>
      <c r="Y336" s="793"/>
      <c r="Z336" s="793"/>
      <c r="AA336" s="793"/>
      <c r="AB336" s="793"/>
      <c r="AC336" s="793"/>
    </row>
    <row r="337" spans="6:29" s="816" customFormat="1" ht="12">
      <c r="F337" s="841"/>
      <c r="G337" s="841"/>
      <c r="H337" s="841"/>
      <c r="I337" s="841"/>
      <c r="L337" s="841"/>
      <c r="O337" s="792"/>
      <c r="P337" s="792"/>
      <c r="Q337" s="792"/>
      <c r="R337" s="792"/>
      <c r="S337" s="792"/>
      <c r="T337" s="793"/>
      <c r="U337" s="793"/>
      <c r="V337" s="793"/>
      <c r="W337" s="793"/>
      <c r="X337" s="793"/>
      <c r="Y337" s="793"/>
      <c r="Z337" s="793"/>
      <c r="AA337" s="793"/>
      <c r="AB337" s="793"/>
      <c r="AC337" s="793"/>
    </row>
    <row r="338" spans="6:29" s="816" customFormat="1" ht="12">
      <c r="F338" s="841"/>
      <c r="G338" s="841"/>
      <c r="H338" s="841"/>
      <c r="I338" s="841"/>
      <c r="L338" s="841"/>
      <c r="O338" s="792"/>
      <c r="P338" s="792"/>
      <c r="Q338" s="792"/>
      <c r="R338" s="792"/>
      <c r="S338" s="792"/>
      <c r="T338" s="793"/>
      <c r="U338" s="793"/>
      <c r="V338" s="793"/>
      <c r="W338" s="793"/>
      <c r="X338" s="793"/>
      <c r="Y338" s="793"/>
      <c r="Z338" s="793"/>
      <c r="AA338" s="793"/>
      <c r="AB338" s="793"/>
      <c r="AC338" s="793"/>
    </row>
    <row r="339" spans="6:29" s="816" customFormat="1" ht="12">
      <c r="F339" s="841"/>
      <c r="G339" s="841"/>
      <c r="H339" s="841"/>
      <c r="I339" s="841"/>
      <c r="L339" s="841"/>
      <c r="O339" s="792"/>
      <c r="P339" s="792"/>
      <c r="Q339" s="792"/>
      <c r="R339" s="792"/>
      <c r="S339" s="792"/>
      <c r="T339" s="793"/>
      <c r="U339" s="793"/>
      <c r="V339" s="793"/>
      <c r="W339" s="793"/>
      <c r="X339" s="793"/>
      <c r="Y339" s="793"/>
      <c r="Z339" s="793"/>
      <c r="AA339" s="793"/>
      <c r="AB339" s="793"/>
      <c r="AC339" s="793"/>
    </row>
    <row r="340" spans="6:29" s="816" customFormat="1" ht="12">
      <c r="F340" s="841"/>
      <c r="G340" s="841"/>
      <c r="H340" s="841"/>
      <c r="I340" s="841"/>
      <c r="L340" s="841"/>
      <c r="O340" s="792"/>
      <c r="P340" s="792"/>
      <c r="Q340" s="792"/>
      <c r="R340" s="792"/>
      <c r="S340" s="792"/>
      <c r="T340" s="793"/>
      <c r="U340" s="793"/>
      <c r="V340" s="793"/>
      <c r="W340" s="793"/>
      <c r="X340" s="793"/>
      <c r="Y340" s="793"/>
      <c r="Z340" s="793"/>
      <c r="AA340" s="793"/>
      <c r="AB340" s="793"/>
      <c r="AC340" s="793"/>
    </row>
    <row r="341" spans="6:29" s="816" customFormat="1" ht="12">
      <c r="F341" s="841"/>
      <c r="G341" s="841"/>
      <c r="H341" s="841"/>
      <c r="I341" s="841"/>
      <c r="L341" s="841"/>
      <c r="O341" s="792"/>
      <c r="P341" s="792"/>
      <c r="Q341" s="792"/>
      <c r="R341" s="792"/>
      <c r="S341" s="792"/>
      <c r="T341" s="793"/>
      <c r="U341" s="793"/>
      <c r="V341" s="793"/>
      <c r="W341" s="793"/>
      <c r="X341" s="793"/>
      <c r="Y341" s="793"/>
      <c r="Z341" s="793"/>
      <c r="AA341" s="793"/>
      <c r="AB341" s="793"/>
      <c r="AC341" s="793"/>
    </row>
    <row r="342" spans="6:29" s="816" customFormat="1" ht="12">
      <c r="F342" s="841"/>
      <c r="G342" s="841"/>
      <c r="H342" s="841"/>
      <c r="I342" s="841"/>
      <c r="L342" s="841"/>
      <c r="O342" s="792"/>
      <c r="P342" s="792"/>
      <c r="Q342" s="792"/>
      <c r="R342" s="792"/>
      <c r="S342" s="792"/>
      <c r="T342" s="793"/>
      <c r="U342" s="793"/>
      <c r="V342" s="793"/>
      <c r="W342" s="793"/>
      <c r="X342" s="793"/>
      <c r="Y342" s="793"/>
      <c r="Z342" s="793"/>
      <c r="AA342" s="793"/>
      <c r="AB342" s="793"/>
      <c r="AC342" s="793"/>
    </row>
    <row r="343" spans="6:29" s="816" customFormat="1" ht="12">
      <c r="F343" s="841"/>
      <c r="G343" s="841"/>
      <c r="H343" s="841"/>
      <c r="I343" s="841"/>
      <c r="L343" s="841"/>
      <c r="O343" s="792"/>
      <c r="P343" s="792"/>
      <c r="Q343" s="792"/>
      <c r="R343" s="792"/>
      <c r="S343" s="792"/>
      <c r="T343" s="793"/>
      <c r="U343" s="793"/>
      <c r="V343" s="793"/>
      <c r="W343" s="793"/>
      <c r="X343" s="793"/>
      <c r="Y343" s="793"/>
      <c r="Z343" s="793"/>
      <c r="AA343" s="793"/>
      <c r="AB343" s="793"/>
      <c r="AC343" s="793"/>
    </row>
    <row r="344" spans="6:29" s="816" customFormat="1" ht="12">
      <c r="F344" s="841"/>
      <c r="G344" s="841"/>
      <c r="H344" s="841"/>
      <c r="I344" s="841"/>
      <c r="L344" s="841"/>
      <c r="O344" s="792"/>
      <c r="P344" s="792"/>
      <c r="Q344" s="792"/>
      <c r="R344" s="792"/>
      <c r="S344" s="792"/>
      <c r="T344" s="793"/>
      <c r="U344" s="793"/>
      <c r="V344" s="793"/>
      <c r="W344" s="793"/>
      <c r="X344" s="793"/>
      <c r="Y344" s="793"/>
      <c r="Z344" s="793"/>
      <c r="AA344" s="793"/>
      <c r="AB344" s="793"/>
      <c r="AC344" s="793"/>
    </row>
    <row r="345" spans="6:29" s="816" customFormat="1" ht="12">
      <c r="F345" s="841"/>
      <c r="G345" s="841"/>
      <c r="H345" s="841"/>
      <c r="I345" s="841"/>
      <c r="L345" s="841"/>
      <c r="O345" s="792"/>
      <c r="P345" s="792"/>
      <c r="Q345" s="792"/>
      <c r="R345" s="792"/>
      <c r="S345" s="792"/>
      <c r="T345" s="793"/>
      <c r="U345" s="793"/>
      <c r="V345" s="793"/>
      <c r="W345" s="793"/>
      <c r="X345" s="793"/>
      <c r="Y345" s="793"/>
      <c r="Z345" s="793"/>
      <c r="AA345" s="793"/>
      <c r="AB345" s="793"/>
      <c r="AC345" s="793"/>
    </row>
    <row r="346" spans="6:29" s="816" customFormat="1" ht="12">
      <c r="F346" s="841"/>
      <c r="G346" s="841"/>
      <c r="H346" s="841"/>
      <c r="I346" s="841"/>
      <c r="L346" s="841"/>
      <c r="O346" s="792"/>
      <c r="P346" s="792"/>
      <c r="Q346" s="792"/>
      <c r="R346" s="792"/>
      <c r="S346" s="792"/>
      <c r="T346" s="793"/>
      <c r="U346" s="793"/>
      <c r="V346" s="793"/>
      <c r="W346" s="793"/>
      <c r="X346" s="793"/>
      <c r="Y346" s="793"/>
      <c r="Z346" s="793"/>
      <c r="AA346" s="793"/>
      <c r="AB346" s="793"/>
      <c r="AC346" s="793"/>
    </row>
    <row r="347" spans="6:29" s="816" customFormat="1" ht="12">
      <c r="F347" s="841"/>
      <c r="G347" s="841"/>
      <c r="H347" s="841"/>
      <c r="I347" s="841"/>
      <c r="L347" s="841"/>
      <c r="O347" s="792"/>
      <c r="P347" s="792"/>
      <c r="Q347" s="792"/>
      <c r="R347" s="792"/>
      <c r="S347" s="792"/>
      <c r="T347" s="793"/>
      <c r="U347" s="793"/>
      <c r="V347" s="793"/>
      <c r="W347" s="793"/>
      <c r="X347" s="793"/>
      <c r="Y347" s="793"/>
      <c r="Z347" s="793"/>
      <c r="AA347" s="793"/>
      <c r="AB347" s="793"/>
      <c r="AC347" s="793"/>
    </row>
    <row r="348" spans="6:29" s="816" customFormat="1" ht="12">
      <c r="F348" s="841"/>
      <c r="G348" s="841"/>
      <c r="H348" s="841"/>
      <c r="I348" s="841"/>
      <c r="L348" s="841"/>
      <c r="O348" s="792"/>
      <c r="P348" s="792"/>
      <c r="Q348" s="792"/>
      <c r="R348" s="792"/>
      <c r="S348" s="792"/>
      <c r="T348" s="793"/>
      <c r="U348" s="793"/>
      <c r="V348" s="793"/>
      <c r="W348" s="793"/>
      <c r="X348" s="793"/>
      <c r="Y348" s="793"/>
      <c r="Z348" s="793"/>
      <c r="AA348" s="793"/>
      <c r="AB348" s="793"/>
      <c r="AC348" s="793"/>
    </row>
    <row r="349" spans="6:29" s="816" customFormat="1" ht="12">
      <c r="F349" s="841"/>
      <c r="G349" s="841"/>
      <c r="H349" s="841"/>
      <c r="I349" s="841"/>
      <c r="L349" s="841"/>
      <c r="O349" s="792"/>
      <c r="P349" s="792"/>
      <c r="Q349" s="792"/>
      <c r="R349" s="792"/>
      <c r="S349" s="792"/>
      <c r="T349" s="793"/>
      <c r="U349" s="793"/>
      <c r="V349" s="793"/>
      <c r="W349" s="793"/>
      <c r="X349" s="793"/>
      <c r="Y349" s="793"/>
      <c r="Z349" s="793"/>
      <c r="AA349" s="793"/>
      <c r="AB349" s="793"/>
      <c r="AC349" s="793"/>
    </row>
    <row r="350" spans="6:29" s="816" customFormat="1" ht="12">
      <c r="F350" s="841"/>
      <c r="G350" s="841"/>
      <c r="H350" s="841"/>
      <c r="I350" s="841"/>
      <c r="L350" s="841"/>
      <c r="O350" s="792"/>
      <c r="P350" s="792"/>
      <c r="Q350" s="792"/>
      <c r="R350" s="792"/>
      <c r="S350" s="792"/>
      <c r="T350" s="793"/>
      <c r="U350" s="793"/>
      <c r="V350" s="793"/>
      <c r="W350" s="793"/>
      <c r="X350" s="793"/>
      <c r="Y350" s="793"/>
      <c r="Z350" s="793"/>
      <c r="AA350" s="793"/>
      <c r="AB350" s="793"/>
      <c r="AC350" s="793"/>
    </row>
    <row r="351" spans="6:29" s="816" customFormat="1" ht="12">
      <c r="F351" s="841"/>
      <c r="G351" s="841"/>
      <c r="H351" s="841"/>
      <c r="I351" s="841"/>
      <c r="L351" s="841"/>
      <c r="O351" s="792"/>
      <c r="P351" s="792"/>
      <c r="Q351" s="792"/>
      <c r="R351" s="792"/>
      <c r="S351" s="792"/>
      <c r="T351" s="793"/>
      <c r="U351" s="793"/>
      <c r="V351" s="793"/>
      <c r="W351" s="793"/>
      <c r="X351" s="793"/>
      <c r="Y351" s="793"/>
      <c r="Z351" s="793"/>
      <c r="AA351" s="793"/>
      <c r="AB351" s="793"/>
      <c r="AC351" s="793"/>
    </row>
    <row r="352" spans="6:29" s="816" customFormat="1" ht="12">
      <c r="F352" s="841"/>
      <c r="G352" s="841"/>
      <c r="H352" s="841"/>
      <c r="I352" s="841"/>
      <c r="L352" s="841"/>
      <c r="O352" s="792"/>
      <c r="P352" s="792"/>
      <c r="Q352" s="792"/>
      <c r="R352" s="792"/>
      <c r="S352" s="792"/>
      <c r="T352" s="793"/>
      <c r="U352" s="793"/>
      <c r="V352" s="793"/>
      <c r="W352" s="793"/>
      <c r="X352" s="793"/>
      <c r="Y352" s="793"/>
      <c r="Z352" s="793"/>
      <c r="AA352" s="793"/>
      <c r="AB352" s="793"/>
      <c r="AC352" s="793"/>
    </row>
    <row r="353" spans="6:29" s="816" customFormat="1" ht="12">
      <c r="F353" s="841"/>
      <c r="G353" s="841"/>
      <c r="H353" s="841"/>
      <c r="I353" s="841"/>
      <c r="L353" s="841"/>
      <c r="O353" s="792"/>
      <c r="P353" s="792"/>
      <c r="Q353" s="792"/>
      <c r="R353" s="792"/>
      <c r="S353" s="792"/>
      <c r="T353" s="793"/>
      <c r="U353" s="793"/>
      <c r="V353" s="793"/>
      <c r="W353" s="793"/>
      <c r="X353" s="793"/>
      <c r="Y353" s="793"/>
      <c r="Z353" s="793"/>
      <c r="AA353" s="793"/>
      <c r="AB353" s="793"/>
      <c r="AC353" s="793"/>
    </row>
    <row r="354" spans="6:29" s="816" customFormat="1" ht="12">
      <c r="F354" s="841"/>
      <c r="G354" s="841"/>
      <c r="H354" s="841"/>
      <c r="I354" s="841"/>
      <c r="L354" s="841"/>
      <c r="O354" s="792"/>
      <c r="P354" s="792"/>
      <c r="Q354" s="792"/>
      <c r="R354" s="792"/>
      <c r="S354" s="792"/>
      <c r="T354" s="793"/>
      <c r="U354" s="793"/>
      <c r="V354" s="793"/>
      <c r="W354" s="793"/>
      <c r="X354" s="793"/>
      <c r="Y354" s="793"/>
      <c r="Z354" s="793"/>
      <c r="AA354" s="793"/>
      <c r="AB354" s="793"/>
      <c r="AC354" s="793"/>
    </row>
    <row r="355" spans="6:29" s="816" customFormat="1" ht="12">
      <c r="F355" s="841"/>
      <c r="G355" s="841"/>
      <c r="H355" s="841"/>
      <c r="I355" s="841"/>
      <c r="L355" s="841"/>
      <c r="O355" s="792"/>
      <c r="P355" s="792"/>
      <c r="Q355" s="792"/>
      <c r="R355" s="792"/>
      <c r="S355" s="792"/>
      <c r="T355" s="793"/>
      <c r="U355" s="793"/>
      <c r="V355" s="793"/>
      <c r="W355" s="793"/>
      <c r="X355" s="793"/>
      <c r="Y355" s="793"/>
      <c r="Z355" s="793"/>
      <c r="AA355" s="793"/>
      <c r="AB355" s="793"/>
      <c r="AC355" s="793"/>
    </row>
    <row r="356" spans="6:29" s="816" customFormat="1" ht="12">
      <c r="F356" s="841"/>
      <c r="G356" s="841"/>
      <c r="H356" s="841"/>
      <c r="I356" s="841"/>
      <c r="L356" s="841"/>
      <c r="O356" s="792"/>
      <c r="P356" s="792"/>
      <c r="Q356" s="792"/>
      <c r="R356" s="792"/>
      <c r="S356" s="792"/>
      <c r="T356" s="793"/>
      <c r="U356" s="793"/>
      <c r="V356" s="793"/>
      <c r="W356" s="793"/>
      <c r="X356" s="793"/>
      <c r="Y356" s="793"/>
      <c r="Z356" s="793"/>
      <c r="AA356" s="793"/>
      <c r="AB356" s="793"/>
      <c r="AC356" s="793"/>
    </row>
    <row r="357" spans="6:29" s="816" customFormat="1" ht="12">
      <c r="F357" s="841"/>
      <c r="G357" s="841"/>
      <c r="H357" s="841"/>
      <c r="I357" s="841"/>
      <c r="L357" s="841"/>
      <c r="O357" s="792"/>
      <c r="P357" s="792"/>
      <c r="Q357" s="792"/>
      <c r="R357" s="792"/>
      <c r="S357" s="792"/>
      <c r="T357" s="793"/>
      <c r="U357" s="793"/>
      <c r="V357" s="793"/>
      <c r="W357" s="793"/>
      <c r="X357" s="793"/>
      <c r="Y357" s="793"/>
      <c r="Z357" s="793"/>
      <c r="AA357" s="793"/>
      <c r="AB357" s="793"/>
      <c r="AC357" s="793"/>
    </row>
    <row r="358" spans="6:29" s="816" customFormat="1" ht="12">
      <c r="F358" s="841"/>
      <c r="G358" s="841"/>
      <c r="H358" s="841"/>
      <c r="I358" s="841"/>
      <c r="L358" s="841"/>
      <c r="O358" s="792"/>
      <c r="P358" s="792"/>
      <c r="Q358" s="792"/>
      <c r="R358" s="792"/>
      <c r="S358" s="792"/>
      <c r="T358" s="793"/>
      <c r="U358" s="793"/>
      <c r="V358" s="793"/>
      <c r="W358" s="793"/>
      <c r="X358" s="793"/>
      <c r="Y358" s="793"/>
      <c r="Z358" s="793"/>
      <c r="AA358" s="793"/>
      <c r="AB358" s="793"/>
      <c r="AC358" s="793"/>
    </row>
    <row r="359" spans="6:29" s="816" customFormat="1" ht="12">
      <c r="F359" s="841"/>
      <c r="G359" s="841"/>
      <c r="H359" s="841"/>
      <c r="I359" s="841"/>
      <c r="L359" s="841"/>
      <c r="O359" s="792"/>
      <c r="P359" s="792"/>
      <c r="Q359" s="792"/>
      <c r="R359" s="792"/>
      <c r="S359" s="792"/>
      <c r="T359" s="793"/>
      <c r="U359" s="793"/>
      <c r="V359" s="793"/>
      <c r="W359" s="793"/>
      <c r="X359" s="793"/>
      <c r="Y359" s="793"/>
      <c r="Z359" s="793"/>
      <c r="AA359" s="793"/>
      <c r="AB359" s="793"/>
      <c r="AC359" s="793"/>
    </row>
    <row r="360" spans="6:29" s="816" customFormat="1" ht="12">
      <c r="F360" s="841"/>
      <c r="G360" s="841"/>
      <c r="H360" s="841"/>
      <c r="I360" s="841"/>
      <c r="L360" s="841"/>
      <c r="O360" s="792"/>
      <c r="P360" s="792"/>
      <c r="Q360" s="792"/>
      <c r="R360" s="792"/>
      <c r="S360" s="792"/>
      <c r="T360" s="793"/>
      <c r="U360" s="793"/>
      <c r="V360" s="793"/>
      <c r="W360" s="793"/>
      <c r="X360" s="793"/>
      <c r="Y360" s="793"/>
      <c r="Z360" s="793"/>
      <c r="AA360" s="793"/>
      <c r="AB360" s="793"/>
      <c r="AC360" s="793"/>
    </row>
    <row r="361" spans="6:29" s="816" customFormat="1" ht="12">
      <c r="F361" s="841"/>
      <c r="G361" s="841"/>
      <c r="H361" s="841"/>
      <c r="I361" s="841"/>
      <c r="L361" s="841"/>
      <c r="O361" s="792"/>
      <c r="P361" s="792"/>
      <c r="Q361" s="792"/>
      <c r="R361" s="792"/>
      <c r="S361" s="792"/>
      <c r="T361" s="793"/>
      <c r="U361" s="793"/>
      <c r="V361" s="793"/>
      <c r="W361" s="793"/>
      <c r="X361" s="793"/>
      <c r="Y361" s="793"/>
      <c r="Z361" s="793"/>
      <c r="AA361" s="793"/>
      <c r="AB361" s="793"/>
      <c r="AC361" s="793"/>
    </row>
    <row r="362" spans="6:29" s="816" customFormat="1" ht="12">
      <c r="F362" s="841"/>
      <c r="G362" s="841"/>
      <c r="H362" s="841"/>
      <c r="I362" s="841"/>
      <c r="L362" s="841"/>
      <c r="O362" s="792"/>
      <c r="P362" s="792"/>
      <c r="Q362" s="792"/>
      <c r="R362" s="792"/>
      <c r="S362" s="792"/>
      <c r="T362" s="793"/>
      <c r="U362" s="793"/>
      <c r="V362" s="793"/>
      <c r="W362" s="793"/>
      <c r="X362" s="793"/>
      <c r="Y362" s="793"/>
      <c r="Z362" s="793"/>
      <c r="AA362" s="793"/>
      <c r="AB362" s="793"/>
      <c r="AC362" s="793"/>
    </row>
    <row r="363" spans="6:29" s="816" customFormat="1" ht="12">
      <c r="F363" s="841"/>
      <c r="G363" s="841"/>
      <c r="H363" s="841"/>
      <c r="I363" s="841"/>
      <c r="L363" s="841"/>
      <c r="O363" s="792"/>
      <c r="P363" s="792"/>
      <c r="Q363" s="792"/>
      <c r="R363" s="792"/>
      <c r="S363" s="792"/>
      <c r="T363" s="793"/>
      <c r="U363" s="793"/>
      <c r="V363" s="793"/>
      <c r="W363" s="793"/>
      <c r="X363" s="793"/>
      <c r="Y363" s="793"/>
      <c r="Z363" s="793"/>
      <c r="AA363" s="793"/>
      <c r="AB363" s="793"/>
      <c r="AC363" s="793"/>
    </row>
    <row r="364" spans="6:29" s="816" customFormat="1" ht="12">
      <c r="F364" s="841"/>
      <c r="G364" s="841"/>
      <c r="H364" s="841"/>
      <c r="I364" s="841"/>
      <c r="L364" s="841"/>
      <c r="O364" s="792"/>
      <c r="P364" s="792"/>
      <c r="Q364" s="792"/>
      <c r="R364" s="792"/>
      <c r="S364" s="792"/>
      <c r="T364" s="793"/>
      <c r="U364" s="793"/>
      <c r="V364" s="793"/>
      <c r="W364" s="793"/>
      <c r="X364" s="793"/>
      <c r="Y364" s="793"/>
      <c r="Z364" s="793"/>
      <c r="AA364" s="793"/>
      <c r="AB364" s="793"/>
      <c r="AC364" s="793"/>
    </row>
    <row r="365" spans="6:29" s="816" customFormat="1" ht="12">
      <c r="F365" s="841"/>
      <c r="G365" s="841"/>
      <c r="H365" s="841"/>
      <c r="I365" s="841"/>
      <c r="L365" s="841"/>
      <c r="O365" s="792"/>
      <c r="P365" s="792"/>
      <c r="Q365" s="792"/>
      <c r="R365" s="792"/>
      <c r="S365" s="792"/>
      <c r="T365" s="793"/>
      <c r="U365" s="793"/>
      <c r="V365" s="793"/>
      <c r="W365" s="793"/>
      <c r="X365" s="793"/>
      <c r="Y365" s="793"/>
      <c r="Z365" s="793"/>
      <c r="AA365" s="793"/>
      <c r="AB365" s="793"/>
      <c r="AC365" s="793"/>
    </row>
    <row r="366" spans="6:29" s="816" customFormat="1" ht="12">
      <c r="F366" s="841"/>
      <c r="G366" s="841"/>
      <c r="H366" s="841"/>
      <c r="I366" s="841"/>
      <c r="L366" s="841"/>
      <c r="O366" s="792"/>
      <c r="P366" s="792"/>
      <c r="Q366" s="792"/>
      <c r="R366" s="792"/>
      <c r="S366" s="792"/>
      <c r="T366" s="793"/>
      <c r="U366" s="793"/>
      <c r="V366" s="793"/>
      <c r="W366" s="793"/>
      <c r="X366" s="793"/>
      <c r="Y366" s="793"/>
      <c r="Z366" s="793"/>
      <c r="AA366" s="793"/>
      <c r="AB366" s="793"/>
      <c r="AC366" s="793"/>
    </row>
    <row r="367" spans="6:29" s="816" customFormat="1" ht="12">
      <c r="F367" s="841"/>
      <c r="G367" s="841"/>
      <c r="H367" s="841"/>
      <c r="I367" s="841"/>
      <c r="L367" s="841"/>
      <c r="O367" s="792"/>
      <c r="P367" s="792"/>
      <c r="Q367" s="792"/>
      <c r="R367" s="792"/>
      <c r="S367" s="792"/>
      <c r="T367" s="793"/>
      <c r="U367" s="793"/>
      <c r="V367" s="793"/>
      <c r="W367" s="793"/>
      <c r="X367" s="793"/>
      <c r="Y367" s="793"/>
      <c r="Z367" s="793"/>
      <c r="AA367" s="793"/>
      <c r="AB367" s="793"/>
      <c r="AC367" s="793"/>
    </row>
    <row r="368" spans="6:29" s="816" customFormat="1" ht="12">
      <c r="F368" s="841"/>
      <c r="G368" s="841"/>
      <c r="H368" s="841"/>
      <c r="I368" s="841"/>
      <c r="L368" s="841"/>
      <c r="O368" s="792"/>
      <c r="P368" s="792"/>
      <c r="Q368" s="792"/>
      <c r="R368" s="792"/>
      <c r="S368" s="792"/>
      <c r="T368" s="793"/>
      <c r="U368" s="793"/>
      <c r="V368" s="793"/>
      <c r="W368" s="793"/>
      <c r="X368" s="793"/>
      <c r="Y368" s="793"/>
      <c r="Z368" s="793"/>
      <c r="AA368" s="793"/>
      <c r="AB368" s="793"/>
      <c r="AC368" s="793"/>
    </row>
    <row r="369" spans="6:29" s="816" customFormat="1" ht="12">
      <c r="F369" s="841"/>
      <c r="G369" s="841"/>
      <c r="H369" s="841"/>
      <c r="I369" s="841"/>
      <c r="L369" s="841"/>
      <c r="O369" s="792"/>
      <c r="P369" s="792"/>
      <c r="Q369" s="792"/>
      <c r="R369" s="792"/>
      <c r="S369" s="792"/>
      <c r="T369" s="793"/>
      <c r="U369" s="793"/>
      <c r="V369" s="793"/>
      <c r="W369" s="793"/>
      <c r="X369" s="793"/>
      <c r="Y369" s="793"/>
      <c r="Z369" s="793"/>
      <c r="AA369" s="793"/>
      <c r="AB369" s="793"/>
      <c r="AC369" s="793"/>
    </row>
    <row r="370" spans="6:29" s="816" customFormat="1" ht="12">
      <c r="F370" s="841"/>
      <c r="G370" s="841"/>
      <c r="H370" s="841"/>
      <c r="I370" s="841"/>
      <c r="L370" s="841"/>
      <c r="O370" s="792"/>
      <c r="P370" s="792"/>
      <c r="Q370" s="792"/>
      <c r="R370" s="792"/>
      <c r="S370" s="792"/>
      <c r="T370" s="793"/>
      <c r="U370" s="793"/>
      <c r="V370" s="793"/>
      <c r="W370" s="793"/>
      <c r="X370" s="793"/>
      <c r="Y370" s="793"/>
      <c r="Z370" s="793"/>
      <c r="AA370" s="793"/>
      <c r="AB370" s="793"/>
      <c r="AC370" s="793"/>
    </row>
    <row r="371" spans="6:29" s="816" customFormat="1" ht="12">
      <c r="F371" s="841"/>
      <c r="G371" s="841"/>
      <c r="H371" s="841"/>
      <c r="I371" s="841"/>
      <c r="L371" s="841"/>
      <c r="O371" s="792"/>
      <c r="P371" s="792"/>
      <c r="Q371" s="792"/>
      <c r="R371" s="792"/>
      <c r="S371" s="792"/>
      <c r="T371" s="793"/>
      <c r="U371" s="793"/>
      <c r="V371" s="793"/>
      <c r="W371" s="793"/>
      <c r="X371" s="793"/>
      <c r="Y371" s="793"/>
      <c r="Z371" s="793"/>
      <c r="AA371" s="793"/>
      <c r="AB371" s="793"/>
      <c r="AC371" s="793"/>
    </row>
    <row r="372" spans="6:29" s="816" customFormat="1" ht="12">
      <c r="F372" s="841"/>
      <c r="G372" s="841"/>
      <c r="H372" s="841"/>
      <c r="I372" s="841"/>
      <c r="L372" s="841"/>
      <c r="O372" s="792"/>
      <c r="P372" s="792"/>
      <c r="Q372" s="792"/>
      <c r="R372" s="792"/>
      <c r="S372" s="792"/>
      <c r="T372" s="793"/>
      <c r="U372" s="793"/>
      <c r="V372" s="793"/>
      <c r="W372" s="793"/>
      <c r="X372" s="793"/>
      <c r="Y372" s="793"/>
      <c r="Z372" s="793"/>
      <c r="AA372" s="793"/>
      <c r="AB372" s="793"/>
      <c r="AC372" s="793"/>
    </row>
    <row r="373" spans="6:29" s="816" customFormat="1" ht="12">
      <c r="F373" s="841"/>
      <c r="G373" s="841"/>
      <c r="H373" s="841"/>
      <c r="I373" s="841"/>
      <c r="L373" s="841"/>
      <c r="O373" s="792"/>
      <c r="P373" s="792"/>
      <c r="Q373" s="792"/>
      <c r="R373" s="792"/>
      <c r="S373" s="792"/>
      <c r="T373" s="793"/>
      <c r="U373" s="793"/>
      <c r="V373" s="793"/>
      <c r="W373" s="793"/>
      <c r="X373" s="793"/>
      <c r="Y373" s="793"/>
      <c r="Z373" s="793"/>
      <c r="AA373" s="793"/>
      <c r="AB373" s="793"/>
      <c r="AC373" s="793"/>
    </row>
    <row r="374" spans="6:29" s="816" customFormat="1" ht="12">
      <c r="F374" s="841"/>
      <c r="G374" s="841"/>
      <c r="H374" s="841"/>
      <c r="I374" s="841"/>
      <c r="L374" s="841"/>
      <c r="O374" s="792"/>
      <c r="P374" s="792"/>
      <c r="Q374" s="792"/>
      <c r="R374" s="792"/>
      <c r="S374" s="792"/>
      <c r="T374" s="793"/>
      <c r="U374" s="793"/>
      <c r="V374" s="793"/>
      <c r="W374" s="793"/>
      <c r="X374" s="793"/>
      <c r="Y374" s="793"/>
      <c r="Z374" s="793"/>
      <c r="AA374" s="793"/>
      <c r="AB374" s="793"/>
      <c r="AC374" s="793"/>
    </row>
    <row r="375" spans="6:29" s="816" customFormat="1" ht="12">
      <c r="F375" s="841"/>
      <c r="G375" s="841"/>
      <c r="H375" s="841"/>
      <c r="I375" s="841"/>
      <c r="L375" s="841"/>
      <c r="O375" s="792"/>
      <c r="P375" s="792"/>
      <c r="Q375" s="792"/>
      <c r="R375" s="792"/>
      <c r="S375" s="792"/>
      <c r="T375" s="793"/>
      <c r="U375" s="793"/>
      <c r="V375" s="793"/>
      <c r="W375" s="793"/>
      <c r="X375" s="793"/>
      <c r="Y375" s="793"/>
      <c r="Z375" s="793"/>
      <c r="AA375" s="793"/>
      <c r="AB375" s="793"/>
      <c r="AC375" s="793"/>
    </row>
    <row r="376" spans="6:29" s="816" customFormat="1" ht="12">
      <c r="F376" s="841"/>
      <c r="G376" s="841"/>
      <c r="H376" s="841"/>
      <c r="I376" s="841"/>
      <c r="L376" s="841"/>
      <c r="O376" s="792"/>
      <c r="P376" s="792"/>
      <c r="Q376" s="792"/>
      <c r="R376" s="792"/>
      <c r="S376" s="792"/>
      <c r="T376" s="793"/>
      <c r="U376" s="793"/>
      <c r="V376" s="793"/>
      <c r="W376" s="793"/>
      <c r="X376" s="793"/>
      <c r="Y376" s="793"/>
      <c r="Z376" s="793"/>
      <c r="AA376" s="793"/>
      <c r="AB376" s="793"/>
      <c r="AC376" s="793"/>
    </row>
    <row r="377" spans="6:29" s="816" customFormat="1" ht="12">
      <c r="F377" s="841"/>
      <c r="G377" s="841"/>
      <c r="H377" s="841"/>
      <c r="I377" s="841"/>
      <c r="L377" s="841"/>
      <c r="O377" s="792"/>
      <c r="P377" s="792"/>
      <c r="Q377" s="792"/>
      <c r="R377" s="792"/>
      <c r="S377" s="792"/>
      <c r="T377" s="793"/>
      <c r="U377" s="793"/>
      <c r="V377" s="793"/>
      <c r="W377" s="793"/>
      <c r="X377" s="793"/>
      <c r="Y377" s="793"/>
      <c r="Z377" s="793"/>
      <c r="AA377" s="793"/>
      <c r="AB377" s="793"/>
      <c r="AC377" s="793"/>
    </row>
    <row r="378" spans="6:29" s="816" customFormat="1" ht="12">
      <c r="F378" s="841"/>
      <c r="G378" s="841"/>
      <c r="H378" s="841"/>
      <c r="I378" s="841"/>
      <c r="L378" s="841"/>
      <c r="O378" s="792"/>
      <c r="P378" s="792"/>
      <c r="Q378" s="792"/>
      <c r="R378" s="792"/>
      <c r="S378" s="792"/>
      <c r="T378" s="793"/>
      <c r="U378" s="793"/>
      <c r="V378" s="793"/>
      <c r="W378" s="793"/>
      <c r="X378" s="793"/>
      <c r="Y378" s="793"/>
      <c r="Z378" s="793"/>
      <c r="AA378" s="793"/>
      <c r="AB378" s="793"/>
      <c r="AC378" s="793"/>
    </row>
    <row r="379" spans="6:29" s="816" customFormat="1" ht="12">
      <c r="F379" s="841"/>
      <c r="G379" s="841"/>
      <c r="H379" s="841"/>
      <c r="I379" s="841"/>
      <c r="L379" s="841"/>
      <c r="O379" s="792"/>
      <c r="P379" s="792"/>
      <c r="Q379" s="792"/>
      <c r="R379" s="792"/>
      <c r="S379" s="792"/>
      <c r="T379" s="793"/>
      <c r="U379" s="793"/>
      <c r="V379" s="793"/>
      <c r="W379" s="793"/>
      <c r="X379" s="793"/>
      <c r="Y379" s="793"/>
      <c r="Z379" s="793"/>
      <c r="AA379" s="793"/>
      <c r="AB379" s="793"/>
      <c r="AC379" s="793"/>
    </row>
    <row r="380" spans="6:29" s="816" customFormat="1" ht="12">
      <c r="F380" s="841"/>
      <c r="G380" s="841"/>
      <c r="H380" s="841"/>
      <c r="I380" s="841"/>
      <c r="L380" s="841"/>
      <c r="O380" s="792"/>
      <c r="P380" s="792"/>
      <c r="Q380" s="792"/>
      <c r="R380" s="792"/>
      <c r="S380" s="792"/>
      <c r="T380" s="793"/>
      <c r="U380" s="793"/>
      <c r="V380" s="793"/>
      <c r="W380" s="793"/>
      <c r="X380" s="793"/>
      <c r="Y380" s="793"/>
      <c r="Z380" s="793"/>
      <c r="AA380" s="793"/>
      <c r="AB380" s="793"/>
      <c r="AC380" s="793"/>
    </row>
    <row r="381" spans="6:29" s="816" customFormat="1" ht="12">
      <c r="F381" s="841"/>
      <c r="G381" s="841"/>
      <c r="H381" s="841"/>
      <c r="I381" s="841"/>
      <c r="L381" s="841"/>
      <c r="O381" s="792"/>
      <c r="P381" s="792"/>
      <c r="Q381" s="792"/>
      <c r="R381" s="792"/>
      <c r="S381" s="792"/>
      <c r="T381" s="793"/>
      <c r="U381" s="793"/>
      <c r="V381" s="793"/>
      <c r="W381" s="793"/>
      <c r="X381" s="793"/>
      <c r="Y381" s="793"/>
      <c r="Z381" s="793"/>
      <c r="AA381" s="793"/>
      <c r="AB381" s="793"/>
      <c r="AC381" s="793"/>
    </row>
    <row r="382" spans="6:29" s="816" customFormat="1" ht="12">
      <c r="F382" s="841"/>
      <c r="G382" s="841"/>
      <c r="H382" s="841"/>
      <c r="I382" s="841"/>
      <c r="L382" s="841"/>
      <c r="O382" s="792"/>
      <c r="P382" s="792"/>
      <c r="Q382" s="792"/>
      <c r="R382" s="792"/>
      <c r="S382" s="792"/>
      <c r="T382" s="793"/>
      <c r="U382" s="793"/>
      <c r="V382" s="793"/>
      <c r="W382" s="793"/>
      <c r="X382" s="793"/>
      <c r="Y382" s="793"/>
      <c r="Z382" s="793"/>
      <c r="AA382" s="793"/>
      <c r="AB382" s="793"/>
      <c r="AC382" s="793"/>
    </row>
    <row r="383" spans="6:29" s="816" customFormat="1" ht="12">
      <c r="F383" s="841"/>
      <c r="G383" s="841"/>
      <c r="H383" s="841"/>
      <c r="I383" s="841"/>
      <c r="L383" s="841"/>
      <c r="O383" s="792"/>
      <c r="P383" s="792"/>
      <c r="Q383" s="792"/>
      <c r="R383" s="792"/>
      <c r="S383" s="792"/>
      <c r="T383" s="793"/>
      <c r="U383" s="793"/>
      <c r="V383" s="793"/>
      <c r="W383" s="793"/>
      <c r="X383" s="793"/>
      <c r="Y383" s="793"/>
      <c r="Z383" s="793"/>
      <c r="AA383" s="793"/>
      <c r="AB383" s="793"/>
      <c r="AC383" s="793"/>
    </row>
    <row r="384" spans="6:29" s="816" customFormat="1" ht="12">
      <c r="F384" s="841"/>
      <c r="G384" s="841"/>
      <c r="H384" s="841"/>
      <c r="I384" s="841"/>
      <c r="L384" s="841"/>
      <c r="O384" s="792"/>
      <c r="P384" s="792"/>
      <c r="Q384" s="792"/>
      <c r="R384" s="792"/>
      <c r="S384" s="792"/>
      <c r="T384" s="793"/>
      <c r="U384" s="793"/>
      <c r="V384" s="793"/>
      <c r="W384" s="793"/>
      <c r="X384" s="793"/>
      <c r="Y384" s="793"/>
      <c r="Z384" s="793"/>
      <c r="AA384" s="793"/>
      <c r="AB384" s="793"/>
      <c r="AC384" s="793"/>
    </row>
    <row r="385" spans="6:29" s="816" customFormat="1" ht="12">
      <c r="F385" s="841"/>
      <c r="G385" s="841"/>
      <c r="H385" s="841"/>
      <c r="I385" s="841"/>
      <c r="L385" s="841"/>
      <c r="O385" s="792"/>
      <c r="P385" s="792"/>
      <c r="Q385" s="792"/>
      <c r="R385" s="792"/>
      <c r="S385" s="792"/>
      <c r="T385" s="793"/>
      <c r="U385" s="793"/>
      <c r="V385" s="793"/>
      <c r="W385" s="793"/>
      <c r="X385" s="793"/>
      <c r="Y385" s="793"/>
      <c r="Z385" s="793"/>
      <c r="AA385" s="793"/>
      <c r="AB385" s="793"/>
      <c r="AC385" s="793"/>
    </row>
    <row r="386" spans="6:29" s="816" customFormat="1" ht="12">
      <c r="F386" s="841"/>
      <c r="G386" s="841"/>
      <c r="H386" s="841"/>
      <c r="I386" s="841"/>
      <c r="L386" s="841"/>
      <c r="O386" s="792"/>
      <c r="P386" s="792"/>
      <c r="Q386" s="792"/>
      <c r="R386" s="792"/>
      <c r="S386" s="792"/>
      <c r="T386" s="793"/>
      <c r="U386" s="793"/>
      <c r="V386" s="793"/>
      <c r="W386" s="793"/>
      <c r="X386" s="793"/>
      <c r="Y386" s="793"/>
      <c r="Z386" s="793"/>
      <c r="AA386" s="793"/>
      <c r="AB386" s="793"/>
      <c r="AC386" s="793"/>
    </row>
    <row r="387" spans="6:29" s="816" customFormat="1" ht="12">
      <c r="F387" s="841"/>
      <c r="G387" s="841"/>
      <c r="H387" s="841"/>
      <c r="I387" s="841"/>
      <c r="L387" s="841"/>
      <c r="O387" s="792"/>
      <c r="P387" s="792"/>
      <c r="Q387" s="792"/>
      <c r="R387" s="792"/>
      <c r="S387" s="792"/>
      <c r="T387" s="793"/>
      <c r="U387" s="793"/>
      <c r="V387" s="793"/>
      <c r="W387" s="793"/>
      <c r="X387" s="793"/>
      <c r="Y387" s="793"/>
      <c r="Z387" s="793"/>
      <c r="AA387" s="793"/>
      <c r="AB387" s="793"/>
      <c r="AC387" s="793"/>
    </row>
    <row r="388" spans="6:29" s="816" customFormat="1" ht="12">
      <c r="F388" s="841"/>
      <c r="G388" s="841"/>
      <c r="H388" s="841"/>
      <c r="I388" s="841"/>
      <c r="L388" s="841"/>
      <c r="O388" s="792"/>
      <c r="P388" s="792"/>
      <c r="Q388" s="792"/>
      <c r="R388" s="792"/>
      <c r="S388" s="792"/>
      <c r="T388" s="793"/>
      <c r="U388" s="793"/>
      <c r="V388" s="793"/>
      <c r="W388" s="793"/>
      <c r="X388" s="793"/>
      <c r="Y388" s="793"/>
      <c r="Z388" s="793"/>
      <c r="AA388" s="793"/>
      <c r="AB388" s="793"/>
      <c r="AC388" s="793"/>
    </row>
    <row r="389" spans="6:29" s="816" customFormat="1" ht="12">
      <c r="F389" s="841"/>
      <c r="G389" s="841"/>
      <c r="H389" s="841"/>
      <c r="I389" s="841"/>
      <c r="L389" s="841"/>
      <c r="O389" s="792"/>
      <c r="P389" s="792"/>
      <c r="Q389" s="792"/>
      <c r="R389" s="792"/>
      <c r="S389" s="792"/>
      <c r="T389" s="793"/>
      <c r="U389" s="793"/>
      <c r="V389" s="793"/>
      <c r="W389" s="793"/>
      <c r="X389" s="793"/>
      <c r="Y389" s="793"/>
      <c r="Z389" s="793"/>
      <c r="AA389" s="793"/>
      <c r="AB389" s="793"/>
      <c r="AC389" s="793"/>
    </row>
    <row r="390" spans="6:29" s="816" customFormat="1" ht="12">
      <c r="F390" s="841"/>
      <c r="G390" s="841"/>
      <c r="H390" s="841"/>
      <c r="I390" s="841"/>
      <c r="L390" s="841"/>
      <c r="O390" s="792"/>
      <c r="P390" s="792"/>
      <c r="Q390" s="792"/>
      <c r="R390" s="792"/>
      <c r="S390" s="792"/>
      <c r="T390" s="793"/>
      <c r="U390" s="793"/>
      <c r="V390" s="793"/>
      <c r="W390" s="793"/>
      <c r="X390" s="793"/>
      <c r="Y390" s="793"/>
      <c r="Z390" s="793"/>
      <c r="AA390" s="793"/>
      <c r="AB390" s="793"/>
      <c r="AC390" s="793"/>
    </row>
    <row r="391" spans="6:29" s="816" customFormat="1" ht="12">
      <c r="F391" s="841"/>
      <c r="G391" s="841"/>
      <c r="H391" s="841"/>
      <c r="I391" s="841"/>
      <c r="L391" s="841"/>
      <c r="O391" s="792"/>
      <c r="P391" s="792"/>
      <c r="Q391" s="792"/>
      <c r="R391" s="792"/>
      <c r="S391" s="792"/>
      <c r="T391" s="793"/>
      <c r="U391" s="793"/>
      <c r="V391" s="793"/>
      <c r="W391" s="793"/>
      <c r="X391" s="793"/>
      <c r="Y391" s="793"/>
      <c r="Z391" s="793"/>
      <c r="AA391" s="793"/>
      <c r="AB391" s="793"/>
      <c r="AC391" s="793"/>
    </row>
    <row r="392" spans="6:29" s="816" customFormat="1" ht="12">
      <c r="F392" s="841"/>
      <c r="G392" s="841"/>
      <c r="H392" s="841"/>
      <c r="I392" s="841"/>
      <c r="L392" s="841"/>
      <c r="O392" s="792"/>
      <c r="P392" s="792"/>
      <c r="Q392" s="792"/>
      <c r="R392" s="792"/>
      <c r="S392" s="792"/>
      <c r="T392" s="793"/>
      <c r="U392" s="793"/>
      <c r="V392" s="793"/>
      <c r="W392" s="793"/>
      <c r="X392" s="793"/>
      <c r="Y392" s="793"/>
      <c r="Z392" s="793"/>
      <c r="AA392" s="793"/>
      <c r="AB392" s="793"/>
      <c r="AC392" s="793"/>
    </row>
    <row r="393" spans="6:29" s="816" customFormat="1" ht="12">
      <c r="F393" s="841"/>
      <c r="G393" s="841"/>
      <c r="H393" s="841"/>
      <c r="I393" s="841"/>
      <c r="L393" s="841"/>
      <c r="O393" s="792"/>
      <c r="P393" s="792"/>
      <c r="Q393" s="792"/>
      <c r="R393" s="792"/>
      <c r="S393" s="792"/>
      <c r="T393" s="793"/>
      <c r="U393" s="793"/>
      <c r="V393" s="793"/>
      <c r="W393" s="793"/>
      <c r="X393" s="793"/>
      <c r="Y393" s="793"/>
      <c r="Z393" s="793"/>
      <c r="AA393" s="793"/>
      <c r="AB393" s="793"/>
      <c r="AC393" s="793"/>
    </row>
    <row r="394" spans="6:29" s="816" customFormat="1" ht="12">
      <c r="F394" s="841"/>
      <c r="G394" s="841"/>
      <c r="H394" s="841"/>
      <c r="I394" s="841"/>
      <c r="L394" s="841"/>
      <c r="O394" s="792"/>
      <c r="P394" s="792"/>
      <c r="Q394" s="792"/>
      <c r="R394" s="792"/>
      <c r="S394" s="792"/>
      <c r="T394" s="793"/>
      <c r="U394" s="793"/>
      <c r="V394" s="793"/>
      <c r="W394" s="793"/>
      <c r="X394" s="793"/>
      <c r="Y394" s="793"/>
      <c r="Z394" s="793"/>
      <c r="AA394" s="793"/>
      <c r="AB394" s="793"/>
      <c r="AC394" s="793"/>
    </row>
    <row r="395" spans="6:29" s="816" customFormat="1" ht="12">
      <c r="F395" s="841"/>
      <c r="G395" s="841"/>
      <c r="H395" s="841"/>
      <c r="I395" s="841"/>
      <c r="L395" s="841"/>
      <c r="O395" s="792"/>
      <c r="P395" s="792"/>
      <c r="Q395" s="792"/>
      <c r="R395" s="792"/>
      <c r="S395" s="792"/>
      <c r="T395" s="793"/>
      <c r="U395" s="793"/>
      <c r="V395" s="793"/>
      <c r="W395" s="793"/>
      <c r="X395" s="793"/>
      <c r="Y395" s="793"/>
      <c r="Z395" s="793"/>
      <c r="AA395" s="793"/>
      <c r="AB395" s="793"/>
      <c r="AC395" s="793"/>
    </row>
    <row r="396" spans="6:29" s="816" customFormat="1" ht="12">
      <c r="F396" s="841"/>
      <c r="G396" s="841"/>
      <c r="H396" s="841"/>
      <c r="I396" s="841"/>
      <c r="L396" s="841"/>
      <c r="O396" s="792"/>
      <c r="P396" s="792"/>
      <c r="Q396" s="792"/>
      <c r="R396" s="792"/>
      <c r="S396" s="792"/>
      <c r="T396" s="793"/>
      <c r="U396" s="793"/>
      <c r="V396" s="793"/>
      <c r="W396" s="793"/>
      <c r="X396" s="793"/>
      <c r="Y396" s="793"/>
      <c r="Z396" s="793"/>
      <c r="AA396" s="793"/>
      <c r="AB396" s="793"/>
      <c r="AC396" s="793"/>
    </row>
    <row r="397" spans="6:29" s="816" customFormat="1" ht="12">
      <c r="F397" s="841"/>
      <c r="G397" s="841"/>
      <c r="H397" s="841"/>
      <c r="I397" s="841"/>
      <c r="L397" s="841"/>
      <c r="O397" s="792"/>
      <c r="P397" s="792"/>
      <c r="Q397" s="792"/>
      <c r="R397" s="792"/>
      <c r="S397" s="792"/>
      <c r="T397" s="793"/>
      <c r="U397" s="793"/>
      <c r="V397" s="793"/>
      <c r="W397" s="793"/>
      <c r="X397" s="793"/>
      <c r="Y397" s="793"/>
      <c r="Z397" s="793"/>
      <c r="AA397" s="793"/>
      <c r="AB397" s="793"/>
      <c r="AC397" s="793"/>
    </row>
    <row r="398" spans="6:29" s="816" customFormat="1" ht="12">
      <c r="F398" s="841"/>
      <c r="G398" s="841"/>
      <c r="H398" s="841"/>
      <c r="I398" s="841"/>
      <c r="L398" s="841"/>
      <c r="O398" s="792"/>
      <c r="P398" s="792"/>
      <c r="Q398" s="792"/>
      <c r="R398" s="792"/>
      <c r="S398" s="792"/>
      <c r="T398" s="793"/>
      <c r="U398" s="793"/>
      <c r="V398" s="793"/>
      <c r="W398" s="793"/>
      <c r="X398" s="793"/>
      <c r="Y398" s="793"/>
      <c r="Z398" s="793"/>
      <c r="AA398" s="793"/>
      <c r="AB398" s="793"/>
      <c r="AC398" s="793"/>
    </row>
    <row r="399" spans="6:29" s="816" customFormat="1" ht="12">
      <c r="F399" s="841"/>
      <c r="G399" s="841"/>
      <c r="H399" s="841"/>
      <c r="I399" s="841"/>
      <c r="L399" s="841"/>
      <c r="O399" s="792"/>
      <c r="P399" s="792"/>
      <c r="Q399" s="792"/>
      <c r="R399" s="792"/>
      <c r="S399" s="792"/>
      <c r="T399" s="793"/>
      <c r="U399" s="793"/>
      <c r="V399" s="793"/>
      <c r="W399" s="793"/>
      <c r="X399" s="793"/>
      <c r="Y399" s="793"/>
      <c r="Z399" s="793"/>
      <c r="AA399" s="793"/>
      <c r="AB399" s="793"/>
      <c r="AC399" s="793"/>
    </row>
    <row r="400" spans="6:29" s="816" customFormat="1" ht="12">
      <c r="F400" s="841"/>
      <c r="G400" s="841"/>
      <c r="H400" s="841"/>
      <c r="I400" s="841"/>
      <c r="L400" s="841"/>
      <c r="O400" s="792"/>
      <c r="P400" s="792"/>
      <c r="Q400" s="792"/>
      <c r="R400" s="792"/>
      <c r="S400" s="792"/>
      <c r="T400" s="793"/>
      <c r="U400" s="793"/>
      <c r="V400" s="793"/>
      <c r="W400" s="793"/>
      <c r="X400" s="793"/>
      <c r="Y400" s="793"/>
      <c r="Z400" s="793"/>
      <c r="AA400" s="793"/>
      <c r="AB400" s="793"/>
      <c r="AC400" s="793"/>
    </row>
    <row r="401" spans="6:29" s="816" customFormat="1" ht="12">
      <c r="F401" s="841"/>
      <c r="G401" s="841"/>
      <c r="H401" s="841"/>
      <c r="I401" s="841"/>
      <c r="L401" s="841"/>
      <c r="O401" s="792"/>
      <c r="P401" s="792"/>
      <c r="Q401" s="792"/>
      <c r="R401" s="792"/>
      <c r="S401" s="792"/>
      <c r="T401" s="793"/>
      <c r="U401" s="793"/>
      <c r="V401" s="793"/>
      <c r="W401" s="793"/>
      <c r="X401" s="793"/>
      <c r="Y401" s="793"/>
      <c r="Z401" s="793"/>
      <c r="AA401" s="793"/>
      <c r="AB401" s="793"/>
      <c r="AC401" s="793"/>
    </row>
    <row r="402" spans="6:29" s="816" customFormat="1" ht="12">
      <c r="F402" s="841"/>
      <c r="G402" s="841"/>
      <c r="H402" s="841"/>
      <c r="I402" s="841"/>
      <c r="L402" s="841"/>
      <c r="O402" s="792"/>
      <c r="P402" s="792"/>
      <c r="Q402" s="792"/>
      <c r="R402" s="792"/>
      <c r="S402" s="792"/>
      <c r="T402" s="793"/>
      <c r="U402" s="793"/>
      <c r="V402" s="793"/>
      <c r="W402" s="793"/>
      <c r="X402" s="793"/>
      <c r="Y402" s="793"/>
      <c r="Z402" s="793"/>
      <c r="AA402" s="793"/>
      <c r="AB402" s="793"/>
      <c r="AC402" s="793"/>
    </row>
    <row r="403" spans="6:29" s="816" customFormat="1" ht="12">
      <c r="F403" s="841"/>
      <c r="G403" s="841"/>
      <c r="H403" s="841"/>
      <c r="I403" s="841"/>
      <c r="L403" s="841"/>
      <c r="O403" s="792"/>
      <c r="P403" s="792"/>
      <c r="Q403" s="792"/>
      <c r="R403" s="792"/>
      <c r="S403" s="792"/>
      <c r="T403" s="793"/>
      <c r="U403" s="793"/>
      <c r="V403" s="793"/>
      <c r="W403" s="793"/>
      <c r="X403" s="793"/>
      <c r="Y403" s="793"/>
      <c r="Z403" s="793"/>
      <c r="AA403" s="793"/>
      <c r="AB403" s="793"/>
      <c r="AC403" s="793"/>
    </row>
    <row r="404" spans="6:29" s="816" customFormat="1" ht="12">
      <c r="F404" s="841"/>
      <c r="G404" s="841"/>
      <c r="H404" s="841"/>
      <c r="I404" s="841"/>
      <c r="L404" s="841"/>
      <c r="O404" s="792"/>
      <c r="P404" s="792"/>
      <c r="Q404" s="792"/>
      <c r="R404" s="792"/>
      <c r="S404" s="792"/>
      <c r="T404" s="793"/>
      <c r="U404" s="793"/>
      <c r="V404" s="793"/>
      <c r="W404" s="793"/>
      <c r="X404" s="793"/>
      <c r="Y404" s="793"/>
      <c r="Z404" s="793"/>
      <c r="AA404" s="793"/>
      <c r="AB404" s="793"/>
      <c r="AC404" s="793"/>
    </row>
    <row r="405" spans="6:29" s="816" customFormat="1" ht="12">
      <c r="F405" s="841"/>
      <c r="G405" s="841"/>
      <c r="H405" s="841"/>
      <c r="I405" s="841"/>
      <c r="L405" s="841"/>
      <c r="O405" s="792"/>
      <c r="P405" s="792"/>
      <c r="Q405" s="792"/>
      <c r="R405" s="792"/>
      <c r="S405" s="792"/>
      <c r="T405" s="793"/>
      <c r="U405" s="793"/>
      <c r="V405" s="793"/>
      <c r="W405" s="793"/>
      <c r="X405" s="793"/>
      <c r="Y405" s="793"/>
      <c r="Z405" s="793"/>
      <c r="AA405" s="793"/>
      <c r="AB405" s="793"/>
      <c r="AC405" s="793"/>
    </row>
    <row r="406" spans="6:29" s="816" customFormat="1" ht="12">
      <c r="F406" s="841"/>
      <c r="G406" s="841"/>
      <c r="H406" s="841"/>
      <c r="I406" s="841"/>
      <c r="L406" s="841"/>
      <c r="O406" s="792"/>
      <c r="P406" s="792"/>
      <c r="Q406" s="792"/>
      <c r="R406" s="792"/>
      <c r="S406" s="792"/>
      <c r="T406" s="793"/>
      <c r="U406" s="793"/>
      <c r="V406" s="793"/>
      <c r="W406" s="793"/>
      <c r="X406" s="793"/>
      <c r="Y406" s="793"/>
      <c r="Z406" s="793"/>
      <c r="AA406" s="793"/>
      <c r="AB406" s="793"/>
      <c r="AC406" s="793"/>
    </row>
    <row r="407" spans="6:29" s="816" customFormat="1" ht="12">
      <c r="F407" s="841"/>
      <c r="G407" s="841"/>
      <c r="H407" s="841"/>
      <c r="I407" s="841"/>
      <c r="L407" s="841"/>
      <c r="O407" s="792"/>
      <c r="P407" s="792"/>
      <c r="Q407" s="792"/>
      <c r="R407" s="792"/>
      <c r="S407" s="792"/>
      <c r="T407" s="793"/>
      <c r="U407" s="793"/>
      <c r="V407" s="793"/>
      <c r="W407" s="793"/>
      <c r="X407" s="793"/>
      <c r="Y407" s="793"/>
      <c r="Z407" s="793"/>
      <c r="AA407" s="793"/>
      <c r="AB407" s="793"/>
      <c r="AC407" s="793"/>
    </row>
    <row r="408" spans="6:29" s="816" customFormat="1" ht="12">
      <c r="F408" s="841"/>
      <c r="G408" s="841"/>
      <c r="H408" s="841"/>
      <c r="I408" s="841"/>
      <c r="L408" s="841"/>
      <c r="O408" s="792"/>
      <c r="P408" s="792"/>
      <c r="Q408" s="792"/>
      <c r="R408" s="792"/>
      <c r="S408" s="792"/>
      <c r="T408" s="793"/>
      <c r="U408" s="793"/>
      <c r="V408" s="793"/>
      <c r="W408" s="793"/>
      <c r="X408" s="793"/>
      <c r="Y408" s="793"/>
      <c r="Z408" s="793"/>
      <c r="AA408" s="793"/>
      <c r="AB408" s="793"/>
      <c r="AC408" s="793"/>
    </row>
    <row r="409" spans="6:29" s="816" customFormat="1" ht="12">
      <c r="F409" s="841"/>
      <c r="G409" s="841"/>
      <c r="H409" s="841"/>
      <c r="I409" s="841"/>
      <c r="L409" s="841"/>
      <c r="O409" s="792"/>
      <c r="P409" s="792"/>
      <c r="Q409" s="792"/>
      <c r="R409" s="792"/>
      <c r="S409" s="792"/>
      <c r="T409" s="793"/>
      <c r="U409" s="793"/>
      <c r="V409" s="793"/>
      <c r="W409" s="793"/>
      <c r="X409" s="793"/>
      <c r="Y409" s="793"/>
      <c r="Z409" s="793"/>
      <c r="AA409" s="793"/>
      <c r="AB409" s="793"/>
      <c r="AC409" s="793"/>
    </row>
    <row r="410" spans="6:29" s="816" customFormat="1" ht="12">
      <c r="F410" s="841"/>
      <c r="G410" s="841"/>
      <c r="H410" s="841"/>
      <c r="I410" s="841"/>
      <c r="L410" s="841"/>
      <c r="O410" s="792"/>
      <c r="P410" s="792"/>
      <c r="Q410" s="792"/>
      <c r="R410" s="792"/>
      <c r="S410" s="792"/>
      <c r="T410" s="793"/>
      <c r="U410" s="793"/>
      <c r="V410" s="793"/>
      <c r="W410" s="793"/>
      <c r="X410" s="793"/>
      <c r="Y410" s="793"/>
      <c r="Z410" s="793"/>
      <c r="AA410" s="793"/>
      <c r="AB410" s="793"/>
      <c r="AC410" s="793"/>
    </row>
    <row r="411" spans="6:29" s="816" customFormat="1" ht="12">
      <c r="F411" s="841"/>
      <c r="G411" s="841"/>
      <c r="H411" s="841"/>
      <c r="I411" s="841"/>
      <c r="L411" s="841"/>
      <c r="O411" s="792"/>
      <c r="P411" s="792"/>
      <c r="Q411" s="792"/>
      <c r="R411" s="792"/>
      <c r="S411" s="792"/>
      <c r="T411" s="793"/>
      <c r="U411" s="793"/>
      <c r="V411" s="793"/>
      <c r="W411" s="793"/>
      <c r="X411" s="793"/>
      <c r="Y411" s="793"/>
      <c r="Z411" s="793"/>
      <c r="AA411" s="793"/>
      <c r="AB411" s="793"/>
      <c r="AC411" s="793"/>
    </row>
    <row r="412" spans="6:29" s="816" customFormat="1" ht="12">
      <c r="F412" s="841"/>
      <c r="G412" s="841"/>
      <c r="H412" s="841"/>
      <c r="I412" s="841"/>
      <c r="L412" s="841"/>
      <c r="O412" s="792"/>
      <c r="P412" s="792"/>
      <c r="Q412" s="792"/>
      <c r="R412" s="792"/>
      <c r="S412" s="792"/>
      <c r="T412" s="793"/>
      <c r="U412" s="793"/>
      <c r="V412" s="793"/>
      <c r="W412" s="793"/>
      <c r="X412" s="793"/>
      <c r="Y412" s="793"/>
      <c r="Z412" s="793"/>
      <c r="AA412" s="793"/>
      <c r="AB412" s="793"/>
      <c r="AC412" s="793"/>
    </row>
    <row r="413" spans="6:29" s="816" customFormat="1" ht="12">
      <c r="F413" s="841"/>
      <c r="G413" s="841"/>
      <c r="H413" s="841"/>
      <c r="I413" s="841"/>
      <c r="L413" s="841"/>
      <c r="O413" s="792"/>
      <c r="P413" s="792"/>
      <c r="Q413" s="792"/>
      <c r="R413" s="792"/>
      <c r="S413" s="792"/>
      <c r="T413" s="793"/>
      <c r="U413" s="793"/>
      <c r="V413" s="793"/>
      <c r="W413" s="793"/>
      <c r="X413" s="793"/>
      <c r="Y413" s="793"/>
      <c r="Z413" s="793"/>
      <c r="AA413" s="793"/>
      <c r="AB413" s="793"/>
      <c r="AC413" s="793"/>
    </row>
    <row r="414" spans="6:29" s="816" customFormat="1" ht="12">
      <c r="F414" s="841"/>
      <c r="G414" s="841"/>
      <c r="H414" s="841"/>
      <c r="I414" s="841"/>
      <c r="L414" s="841"/>
      <c r="O414" s="792"/>
      <c r="P414" s="792"/>
      <c r="Q414" s="792"/>
      <c r="R414" s="792"/>
      <c r="S414" s="792"/>
      <c r="T414" s="793"/>
      <c r="U414" s="793"/>
      <c r="V414" s="793"/>
      <c r="W414" s="793"/>
      <c r="X414" s="793"/>
      <c r="Y414" s="793"/>
      <c r="Z414" s="793"/>
      <c r="AA414" s="793"/>
      <c r="AB414" s="793"/>
      <c r="AC414" s="793"/>
    </row>
    <row r="415" spans="6:29" s="816" customFormat="1" ht="12">
      <c r="F415" s="841"/>
      <c r="G415" s="841"/>
      <c r="H415" s="841"/>
      <c r="I415" s="841"/>
      <c r="L415" s="841"/>
      <c r="O415" s="792"/>
      <c r="P415" s="792"/>
      <c r="Q415" s="792"/>
      <c r="R415" s="792"/>
      <c r="S415" s="792"/>
      <c r="T415" s="793"/>
      <c r="U415" s="793"/>
      <c r="V415" s="793"/>
      <c r="W415" s="793"/>
      <c r="X415" s="793"/>
      <c r="Y415" s="793"/>
      <c r="Z415" s="793"/>
      <c r="AA415" s="793"/>
      <c r="AB415" s="793"/>
      <c r="AC415" s="793"/>
    </row>
    <row r="416" spans="6:29" s="816" customFormat="1" ht="12">
      <c r="F416" s="841"/>
      <c r="G416" s="841"/>
      <c r="H416" s="841"/>
      <c r="I416" s="841"/>
      <c r="L416" s="841"/>
      <c r="O416" s="792"/>
      <c r="P416" s="792"/>
      <c r="Q416" s="792"/>
      <c r="R416" s="792"/>
      <c r="S416" s="792"/>
      <c r="T416" s="793"/>
      <c r="U416" s="793"/>
      <c r="V416" s="793"/>
      <c r="W416" s="793"/>
      <c r="X416" s="793"/>
      <c r="Y416" s="793"/>
      <c r="Z416" s="793"/>
      <c r="AA416" s="793"/>
      <c r="AB416" s="793"/>
      <c r="AC416" s="793"/>
    </row>
    <row r="417" spans="6:29" s="816" customFormat="1" ht="12">
      <c r="F417" s="841"/>
      <c r="G417" s="841"/>
      <c r="H417" s="841"/>
      <c r="I417" s="841"/>
      <c r="L417" s="841"/>
      <c r="O417" s="792"/>
      <c r="P417" s="792"/>
      <c r="Q417" s="792"/>
      <c r="R417" s="792"/>
      <c r="S417" s="792"/>
      <c r="T417" s="793"/>
      <c r="U417" s="793"/>
      <c r="V417" s="793"/>
      <c r="W417" s="793"/>
      <c r="X417" s="793"/>
      <c r="Y417" s="793"/>
      <c r="Z417" s="793"/>
      <c r="AA417" s="793"/>
      <c r="AB417" s="793"/>
      <c r="AC417" s="793"/>
    </row>
    <row r="418" spans="6:29" s="816" customFormat="1" ht="12">
      <c r="F418" s="841"/>
      <c r="G418" s="841"/>
      <c r="H418" s="841"/>
      <c r="I418" s="841"/>
      <c r="L418" s="841"/>
      <c r="O418" s="792"/>
      <c r="P418" s="792"/>
      <c r="Q418" s="792"/>
      <c r="R418" s="792"/>
      <c r="S418" s="792"/>
      <c r="T418" s="793"/>
      <c r="U418" s="793"/>
      <c r="V418" s="793"/>
      <c r="W418" s="793"/>
      <c r="X418" s="793"/>
      <c r="Y418" s="793"/>
      <c r="Z418" s="793"/>
      <c r="AA418" s="793"/>
      <c r="AB418" s="793"/>
      <c r="AC418" s="793"/>
    </row>
    <row r="419" spans="6:29" s="816" customFormat="1" ht="12">
      <c r="F419" s="841"/>
      <c r="G419" s="841"/>
      <c r="H419" s="841"/>
      <c r="I419" s="841"/>
      <c r="L419" s="841"/>
      <c r="O419" s="792"/>
      <c r="P419" s="792"/>
      <c r="Q419" s="792"/>
      <c r="R419" s="792"/>
      <c r="S419" s="792"/>
      <c r="T419" s="793"/>
      <c r="U419" s="793"/>
      <c r="V419" s="793"/>
      <c r="W419" s="793"/>
      <c r="X419" s="793"/>
      <c r="Y419" s="793"/>
      <c r="Z419" s="793"/>
      <c r="AA419" s="793"/>
      <c r="AB419" s="793"/>
      <c r="AC419" s="793"/>
    </row>
    <row r="420" spans="6:29" s="816" customFormat="1" ht="12">
      <c r="F420" s="841"/>
      <c r="G420" s="841"/>
      <c r="H420" s="841"/>
      <c r="I420" s="841"/>
      <c r="L420" s="841"/>
      <c r="O420" s="792"/>
      <c r="P420" s="792"/>
      <c r="Q420" s="792"/>
      <c r="R420" s="792"/>
      <c r="S420" s="792"/>
      <c r="T420" s="793"/>
      <c r="U420" s="793"/>
      <c r="V420" s="793"/>
      <c r="W420" s="793"/>
      <c r="X420" s="793"/>
      <c r="Y420" s="793"/>
      <c r="Z420" s="793"/>
      <c r="AA420" s="793"/>
      <c r="AB420" s="793"/>
      <c r="AC420" s="793"/>
    </row>
    <row r="421" spans="6:29" s="816" customFormat="1" ht="12">
      <c r="F421" s="841"/>
      <c r="G421" s="841"/>
      <c r="H421" s="841"/>
      <c r="I421" s="841"/>
      <c r="L421" s="841"/>
      <c r="O421" s="792"/>
      <c r="P421" s="792"/>
      <c r="Q421" s="792"/>
      <c r="R421" s="792"/>
      <c r="S421" s="792"/>
      <c r="T421" s="793"/>
      <c r="U421" s="793"/>
      <c r="V421" s="793"/>
      <c r="W421" s="793"/>
      <c r="X421" s="793"/>
      <c r="Y421" s="793"/>
      <c r="Z421" s="793"/>
      <c r="AA421" s="793"/>
      <c r="AB421" s="793"/>
      <c r="AC421" s="793"/>
    </row>
    <row r="422" spans="6:29" s="816" customFormat="1" ht="12">
      <c r="F422" s="841"/>
      <c r="G422" s="841"/>
      <c r="H422" s="841"/>
      <c r="I422" s="841"/>
      <c r="L422" s="841"/>
      <c r="O422" s="792"/>
      <c r="P422" s="792"/>
      <c r="Q422" s="792"/>
      <c r="R422" s="792"/>
      <c r="S422" s="792"/>
      <c r="T422" s="793"/>
      <c r="U422" s="793"/>
      <c r="V422" s="793"/>
      <c r="W422" s="793"/>
      <c r="X422" s="793"/>
      <c r="Y422" s="793"/>
      <c r="Z422" s="793"/>
      <c r="AA422" s="793"/>
      <c r="AB422" s="793"/>
      <c r="AC422" s="793"/>
    </row>
    <row r="423" spans="6:29" s="816" customFormat="1" ht="12">
      <c r="F423" s="841"/>
      <c r="G423" s="841"/>
      <c r="H423" s="841"/>
      <c r="I423" s="841"/>
      <c r="L423" s="841"/>
      <c r="O423" s="792"/>
      <c r="P423" s="792"/>
      <c r="Q423" s="792"/>
      <c r="R423" s="792"/>
      <c r="S423" s="792"/>
      <c r="T423" s="793"/>
      <c r="U423" s="793"/>
      <c r="V423" s="793"/>
      <c r="W423" s="793"/>
      <c r="X423" s="793"/>
      <c r="Y423" s="793"/>
      <c r="Z423" s="793"/>
      <c r="AA423" s="793"/>
      <c r="AB423" s="793"/>
      <c r="AC423" s="793"/>
    </row>
    <row r="424" spans="6:29" s="816" customFormat="1" ht="12">
      <c r="F424" s="841"/>
      <c r="G424" s="841"/>
      <c r="H424" s="841"/>
      <c r="I424" s="841"/>
      <c r="L424" s="841"/>
      <c r="O424" s="792"/>
      <c r="P424" s="792"/>
      <c r="Q424" s="792"/>
      <c r="R424" s="792"/>
      <c r="S424" s="792"/>
      <c r="T424" s="793"/>
      <c r="U424" s="793"/>
      <c r="V424" s="793"/>
      <c r="W424" s="793"/>
      <c r="X424" s="793"/>
      <c r="Y424" s="793"/>
      <c r="Z424" s="793"/>
      <c r="AA424" s="793"/>
      <c r="AB424" s="793"/>
      <c r="AC424" s="793"/>
    </row>
    <row r="425" spans="6:29" s="816" customFormat="1" ht="12">
      <c r="F425" s="841"/>
      <c r="G425" s="841"/>
      <c r="H425" s="841"/>
      <c r="I425" s="841"/>
      <c r="L425" s="841"/>
      <c r="O425" s="792"/>
      <c r="P425" s="792"/>
      <c r="Q425" s="792"/>
      <c r="R425" s="792"/>
      <c r="S425" s="792"/>
      <c r="T425" s="793"/>
      <c r="U425" s="793"/>
      <c r="V425" s="793"/>
      <c r="W425" s="793"/>
      <c r="X425" s="793"/>
      <c r="Y425" s="793"/>
      <c r="Z425" s="793"/>
      <c r="AA425" s="793"/>
      <c r="AB425" s="793"/>
      <c r="AC425" s="793"/>
    </row>
    <row r="426" spans="6:29" s="816" customFormat="1" ht="12">
      <c r="F426" s="841"/>
      <c r="G426" s="841"/>
      <c r="H426" s="841"/>
      <c r="I426" s="841"/>
      <c r="L426" s="841"/>
      <c r="O426" s="792"/>
      <c r="P426" s="792"/>
      <c r="Q426" s="792"/>
      <c r="R426" s="792"/>
      <c r="S426" s="792"/>
      <c r="T426" s="793"/>
      <c r="U426" s="793"/>
      <c r="V426" s="793"/>
      <c r="W426" s="793"/>
      <c r="X426" s="793"/>
      <c r="Y426" s="793"/>
      <c r="Z426" s="793"/>
      <c r="AA426" s="793"/>
      <c r="AB426" s="793"/>
      <c r="AC426" s="793"/>
    </row>
    <row r="427" spans="6:29" s="816" customFormat="1" ht="12">
      <c r="F427" s="841"/>
      <c r="G427" s="841"/>
      <c r="H427" s="841"/>
      <c r="I427" s="841"/>
      <c r="L427" s="841"/>
      <c r="O427" s="792"/>
      <c r="P427" s="792"/>
      <c r="Q427" s="792"/>
      <c r="R427" s="792"/>
      <c r="S427" s="792"/>
      <c r="T427" s="793"/>
      <c r="U427" s="793"/>
      <c r="V427" s="793"/>
      <c r="W427" s="793"/>
      <c r="X427" s="793"/>
      <c r="Y427" s="793"/>
      <c r="Z427" s="793"/>
      <c r="AA427" s="793"/>
      <c r="AB427" s="793"/>
      <c r="AC427" s="793"/>
    </row>
    <row r="428" spans="6:29" s="816" customFormat="1" ht="12">
      <c r="F428" s="841"/>
      <c r="G428" s="841"/>
      <c r="H428" s="841"/>
      <c r="I428" s="841"/>
      <c r="L428" s="841"/>
      <c r="O428" s="792"/>
      <c r="P428" s="792"/>
      <c r="Q428" s="792"/>
      <c r="R428" s="792"/>
      <c r="S428" s="792"/>
      <c r="T428" s="793"/>
      <c r="U428" s="793"/>
      <c r="V428" s="793"/>
      <c r="W428" s="793"/>
      <c r="X428" s="793"/>
      <c r="Y428" s="793"/>
      <c r="Z428" s="793"/>
      <c r="AA428" s="793"/>
      <c r="AB428" s="793"/>
      <c r="AC428" s="793"/>
    </row>
    <row r="429" spans="6:29" s="816" customFormat="1" ht="12">
      <c r="F429" s="841"/>
      <c r="G429" s="841"/>
      <c r="H429" s="841"/>
      <c r="I429" s="841"/>
      <c r="L429" s="841"/>
      <c r="O429" s="792"/>
      <c r="P429" s="792"/>
      <c r="Q429" s="792"/>
      <c r="R429" s="792"/>
      <c r="S429" s="792"/>
      <c r="T429" s="793"/>
      <c r="U429" s="793"/>
      <c r="V429" s="793"/>
      <c r="W429" s="793"/>
      <c r="X429" s="793"/>
      <c r="Y429" s="793"/>
      <c r="Z429" s="793"/>
      <c r="AA429" s="793"/>
      <c r="AB429" s="793"/>
      <c r="AC429" s="793"/>
    </row>
    <row r="430" spans="6:29" s="816" customFormat="1" ht="12">
      <c r="F430" s="841"/>
      <c r="G430" s="841"/>
      <c r="H430" s="841"/>
      <c r="I430" s="841"/>
      <c r="L430" s="841"/>
      <c r="O430" s="792"/>
      <c r="P430" s="792"/>
      <c r="Q430" s="792"/>
      <c r="R430" s="792"/>
      <c r="S430" s="792"/>
      <c r="T430" s="793"/>
      <c r="U430" s="793"/>
      <c r="V430" s="793"/>
      <c r="W430" s="793"/>
      <c r="X430" s="793"/>
      <c r="Y430" s="793"/>
      <c r="Z430" s="793"/>
      <c r="AA430" s="793"/>
      <c r="AB430" s="793"/>
      <c r="AC430" s="793"/>
    </row>
    <row r="431" spans="6:29" s="816" customFormat="1" ht="12">
      <c r="F431" s="841"/>
      <c r="G431" s="841"/>
      <c r="H431" s="841"/>
      <c r="I431" s="841"/>
      <c r="L431" s="841"/>
      <c r="O431" s="792"/>
      <c r="P431" s="792"/>
      <c r="Q431" s="792"/>
      <c r="R431" s="792"/>
      <c r="S431" s="792"/>
      <c r="T431" s="793"/>
      <c r="U431" s="793"/>
      <c r="V431" s="793"/>
      <c r="W431" s="793"/>
      <c r="X431" s="793"/>
      <c r="Y431" s="793"/>
      <c r="Z431" s="793"/>
      <c r="AA431" s="793"/>
      <c r="AB431" s="793"/>
      <c r="AC431" s="793"/>
    </row>
    <row r="432" spans="6:29" s="816" customFormat="1" ht="12">
      <c r="F432" s="841"/>
      <c r="G432" s="841"/>
      <c r="H432" s="841"/>
      <c r="I432" s="841"/>
      <c r="L432" s="841"/>
      <c r="O432" s="792"/>
      <c r="P432" s="792"/>
      <c r="Q432" s="792"/>
      <c r="R432" s="792"/>
      <c r="S432" s="792"/>
      <c r="T432" s="793"/>
      <c r="U432" s="793"/>
      <c r="V432" s="793"/>
      <c r="W432" s="793"/>
      <c r="X432" s="793"/>
      <c r="Y432" s="793"/>
      <c r="Z432" s="793"/>
      <c r="AA432" s="793"/>
      <c r="AB432" s="793"/>
      <c r="AC432" s="793"/>
    </row>
    <row r="433" spans="6:29" s="816" customFormat="1" ht="12">
      <c r="F433" s="841"/>
      <c r="G433" s="841"/>
      <c r="H433" s="841"/>
      <c r="I433" s="841"/>
      <c r="L433" s="841"/>
      <c r="O433" s="792"/>
      <c r="P433" s="792"/>
      <c r="Q433" s="792"/>
      <c r="R433" s="792"/>
      <c r="S433" s="792"/>
      <c r="T433" s="793"/>
      <c r="U433" s="793"/>
      <c r="V433" s="793"/>
      <c r="W433" s="793"/>
      <c r="X433" s="793"/>
      <c r="Y433" s="793"/>
      <c r="Z433" s="793"/>
      <c r="AA433" s="793"/>
      <c r="AB433" s="793"/>
      <c r="AC433" s="793"/>
    </row>
    <row r="434" spans="6:29" s="816" customFormat="1" ht="12">
      <c r="F434" s="841"/>
      <c r="G434" s="841"/>
      <c r="H434" s="841"/>
      <c r="I434" s="841"/>
      <c r="L434" s="841"/>
      <c r="O434" s="792"/>
      <c r="P434" s="792"/>
      <c r="Q434" s="792"/>
      <c r="R434" s="792"/>
      <c r="S434" s="792"/>
      <c r="T434" s="793"/>
      <c r="U434" s="793"/>
      <c r="V434" s="793"/>
      <c r="W434" s="793"/>
      <c r="X434" s="793"/>
      <c r="Y434" s="793"/>
      <c r="Z434" s="793"/>
      <c r="AA434" s="793"/>
      <c r="AB434" s="793"/>
      <c r="AC434" s="793"/>
    </row>
    <row r="435" spans="6:29" s="816" customFormat="1" ht="12">
      <c r="F435" s="841"/>
      <c r="G435" s="841"/>
      <c r="H435" s="841"/>
      <c r="I435" s="841"/>
      <c r="L435" s="841"/>
      <c r="O435" s="792"/>
      <c r="P435" s="792"/>
      <c r="Q435" s="792"/>
      <c r="R435" s="792"/>
      <c r="S435" s="792"/>
      <c r="T435" s="793"/>
      <c r="U435" s="793"/>
      <c r="V435" s="793"/>
      <c r="W435" s="793"/>
      <c r="X435" s="793"/>
      <c r="Y435" s="793"/>
      <c r="Z435" s="793"/>
      <c r="AA435" s="793"/>
      <c r="AB435" s="793"/>
      <c r="AC435" s="793"/>
    </row>
    <row r="436" spans="6:29" s="816" customFormat="1" ht="12">
      <c r="F436" s="841"/>
      <c r="G436" s="841"/>
      <c r="H436" s="841"/>
      <c r="I436" s="841"/>
      <c r="L436" s="841"/>
      <c r="O436" s="792"/>
      <c r="P436" s="792"/>
      <c r="Q436" s="792"/>
      <c r="R436" s="792"/>
      <c r="S436" s="792"/>
      <c r="T436" s="793"/>
      <c r="U436" s="793"/>
      <c r="V436" s="793"/>
      <c r="W436" s="793"/>
      <c r="X436" s="793"/>
      <c r="Y436" s="793"/>
      <c r="Z436" s="793"/>
      <c r="AA436" s="793"/>
      <c r="AB436" s="793"/>
      <c r="AC436" s="793"/>
    </row>
    <row r="437" spans="6:29" s="816" customFormat="1" ht="12">
      <c r="F437" s="841"/>
      <c r="G437" s="841"/>
      <c r="H437" s="841"/>
      <c r="I437" s="841"/>
      <c r="L437" s="841"/>
      <c r="O437" s="792"/>
      <c r="P437" s="792"/>
      <c r="Q437" s="792"/>
      <c r="R437" s="792"/>
      <c r="S437" s="792"/>
      <c r="T437" s="793"/>
      <c r="U437" s="793"/>
      <c r="V437" s="793"/>
      <c r="W437" s="793"/>
      <c r="X437" s="793"/>
      <c r="Y437" s="793"/>
      <c r="Z437" s="793"/>
      <c r="AA437" s="793"/>
      <c r="AB437" s="793"/>
      <c r="AC437" s="793"/>
    </row>
    <row r="438" spans="6:29" s="816" customFormat="1" ht="12">
      <c r="F438" s="841"/>
      <c r="G438" s="841"/>
      <c r="H438" s="841"/>
      <c r="I438" s="841"/>
      <c r="L438" s="841"/>
      <c r="O438" s="792"/>
      <c r="P438" s="792"/>
      <c r="Q438" s="792"/>
      <c r="R438" s="792"/>
      <c r="S438" s="792"/>
      <c r="T438" s="793"/>
      <c r="U438" s="793"/>
      <c r="V438" s="793"/>
      <c r="W438" s="793"/>
      <c r="X438" s="793"/>
      <c r="Y438" s="793"/>
      <c r="Z438" s="793"/>
      <c r="AA438" s="793"/>
      <c r="AB438" s="793"/>
      <c r="AC438" s="793"/>
    </row>
    <row r="439" spans="6:29" s="816" customFormat="1" ht="12">
      <c r="F439" s="841"/>
      <c r="G439" s="841"/>
      <c r="H439" s="841"/>
      <c r="I439" s="841"/>
      <c r="L439" s="841"/>
      <c r="O439" s="792"/>
      <c r="P439" s="792"/>
      <c r="Q439" s="792"/>
      <c r="R439" s="792"/>
      <c r="S439" s="792"/>
      <c r="T439" s="793"/>
      <c r="U439" s="793"/>
      <c r="V439" s="793"/>
      <c r="W439" s="793"/>
      <c r="X439" s="793"/>
      <c r="Y439" s="793"/>
      <c r="Z439" s="793"/>
      <c r="AA439" s="793"/>
      <c r="AB439" s="793"/>
      <c r="AC439" s="793"/>
    </row>
    <row r="440" spans="6:29" s="816" customFormat="1" ht="12">
      <c r="F440" s="841"/>
      <c r="G440" s="841"/>
      <c r="H440" s="841"/>
      <c r="I440" s="841"/>
      <c r="L440" s="841"/>
      <c r="O440" s="792"/>
      <c r="P440" s="792"/>
      <c r="Q440" s="792"/>
      <c r="R440" s="792"/>
      <c r="S440" s="792"/>
      <c r="T440" s="793"/>
      <c r="U440" s="793"/>
      <c r="V440" s="793"/>
      <c r="W440" s="793"/>
      <c r="X440" s="793"/>
      <c r="Y440" s="793"/>
      <c r="Z440" s="793"/>
      <c r="AA440" s="793"/>
      <c r="AB440" s="793"/>
      <c r="AC440" s="793"/>
    </row>
    <row r="441" spans="6:29" s="816" customFormat="1" ht="12">
      <c r="F441" s="841"/>
      <c r="G441" s="841"/>
      <c r="H441" s="841"/>
      <c r="I441" s="841"/>
      <c r="L441" s="841"/>
      <c r="O441" s="792"/>
      <c r="P441" s="792"/>
      <c r="Q441" s="792"/>
      <c r="R441" s="792"/>
      <c r="S441" s="792"/>
      <c r="T441" s="793"/>
      <c r="U441" s="793"/>
      <c r="V441" s="793"/>
      <c r="W441" s="793"/>
      <c r="X441" s="793"/>
      <c r="Y441" s="793"/>
      <c r="Z441" s="793"/>
      <c r="AA441" s="793"/>
      <c r="AB441" s="793"/>
      <c r="AC441" s="793"/>
    </row>
    <row r="442" spans="6:29" s="816" customFormat="1" ht="12">
      <c r="F442" s="841"/>
      <c r="G442" s="841"/>
      <c r="H442" s="841"/>
      <c r="I442" s="841"/>
      <c r="L442" s="841"/>
      <c r="O442" s="792"/>
      <c r="P442" s="792"/>
      <c r="Q442" s="792"/>
      <c r="R442" s="792"/>
      <c r="S442" s="792"/>
      <c r="T442" s="793"/>
      <c r="U442" s="793"/>
      <c r="V442" s="793"/>
      <c r="W442" s="793"/>
      <c r="X442" s="793"/>
      <c r="Y442" s="793"/>
      <c r="Z442" s="793"/>
      <c r="AA442" s="793"/>
      <c r="AB442" s="793"/>
      <c r="AC442" s="793"/>
    </row>
    <row r="443" spans="6:29" s="816" customFormat="1" ht="12">
      <c r="F443" s="841"/>
      <c r="G443" s="841"/>
      <c r="H443" s="841"/>
      <c r="I443" s="841"/>
      <c r="L443" s="841"/>
      <c r="O443" s="792"/>
      <c r="P443" s="792"/>
      <c r="Q443" s="792"/>
      <c r="R443" s="792"/>
      <c r="S443" s="792"/>
      <c r="T443" s="793"/>
      <c r="U443" s="793"/>
      <c r="V443" s="793"/>
      <c r="W443" s="793"/>
      <c r="X443" s="793"/>
      <c r="Y443" s="793"/>
      <c r="Z443" s="793"/>
      <c r="AA443" s="793"/>
      <c r="AB443" s="793"/>
      <c r="AC443" s="793"/>
    </row>
    <row r="444" spans="6:29" s="816" customFormat="1" ht="12">
      <c r="F444" s="841"/>
      <c r="G444" s="841"/>
      <c r="H444" s="841"/>
      <c r="I444" s="841"/>
      <c r="L444" s="841"/>
      <c r="O444" s="792"/>
      <c r="P444" s="792"/>
      <c r="Q444" s="792"/>
      <c r="R444" s="792"/>
      <c r="S444" s="792"/>
      <c r="T444" s="793"/>
      <c r="U444" s="793"/>
      <c r="V444" s="793"/>
      <c r="W444" s="793"/>
      <c r="X444" s="793"/>
      <c r="Y444" s="793"/>
      <c r="Z444" s="793"/>
      <c r="AA444" s="793"/>
      <c r="AB444" s="793"/>
      <c r="AC444" s="793"/>
    </row>
    <row r="445" spans="6:29" s="816" customFormat="1" ht="12">
      <c r="F445" s="841"/>
      <c r="G445" s="841"/>
      <c r="H445" s="841"/>
      <c r="I445" s="841"/>
      <c r="L445" s="841"/>
      <c r="O445" s="792"/>
      <c r="P445" s="792"/>
      <c r="Q445" s="792"/>
      <c r="R445" s="792"/>
      <c r="S445" s="792"/>
      <c r="T445" s="793"/>
      <c r="U445" s="793"/>
      <c r="V445" s="793"/>
      <c r="W445" s="793"/>
      <c r="X445" s="793"/>
      <c r="Y445" s="793"/>
      <c r="Z445" s="793"/>
      <c r="AA445" s="793"/>
      <c r="AB445" s="793"/>
      <c r="AC445" s="793"/>
    </row>
    <row r="446" spans="6:29" s="816" customFormat="1" ht="12">
      <c r="F446" s="841"/>
      <c r="G446" s="841"/>
      <c r="H446" s="841"/>
      <c r="I446" s="841"/>
      <c r="L446" s="841"/>
      <c r="O446" s="792"/>
      <c r="P446" s="792"/>
      <c r="Q446" s="792"/>
      <c r="R446" s="792"/>
      <c r="S446" s="792"/>
      <c r="T446" s="793"/>
      <c r="U446" s="793"/>
      <c r="V446" s="793"/>
      <c r="W446" s="793"/>
      <c r="X446" s="793"/>
      <c r="Y446" s="793"/>
      <c r="Z446" s="793"/>
      <c r="AA446" s="793"/>
      <c r="AB446" s="793"/>
      <c r="AC446" s="793"/>
    </row>
    <row r="447" spans="6:29" s="816" customFormat="1" ht="12">
      <c r="F447" s="841"/>
      <c r="G447" s="841"/>
      <c r="H447" s="841"/>
      <c r="I447" s="841"/>
      <c r="L447" s="841"/>
      <c r="O447" s="792"/>
      <c r="P447" s="792"/>
      <c r="Q447" s="792"/>
      <c r="R447" s="792"/>
      <c r="S447" s="792"/>
      <c r="T447" s="793"/>
      <c r="U447" s="793"/>
      <c r="V447" s="793"/>
      <c r="W447" s="793"/>
      <c r="X447" s="793"/>
      <c r="Y447" s="793"/>
      <c r="Z447" s="793"/>
      <c r="AA447" s="793"/>
      <c r="AB447" s="793"/>
      <c r="AC447" s="793"/>
    </row>
    <row r="448" spans="6:29" s="816" customFormat="1" ht="12">
      <c r="F448" s="841"/>
      <c r="G448" s="841"/>
      <c r="H448" s="841"/>
      <c r="I448" s="841"/>
      <c r="L448" s="841"/>
      <c r="O448" s="792"/>
      <c r="P448" s="792"/>
      <c r="Q448" s="792"/>
      <c r="R448" s="792"/>
      <c r="S448" s="792"/>
      <c r="T448" s="793"/>
      <c r="U448" s="793"/>
      <c r="V448" s="793"/>
      <c r="W448" s="793"/>
      <c r="X448" s="793"/>
      <c r="Y448" s="793"/>
      <c r="Z448" s="793"/>
      <c r="AA448" s="793"/>
      <c r="AB448" s="793"/>
      <c r="AC448" s="793"/>
    </row>
    <row r="449" spans="6:29" s="816" customFormat="1" ht="12">
      <c r="F449" s="841"/>
      <c r="G449" s="841"/>
      <c r="H449" s="841"/>
      <c r="I449" s="841"/>
      <c r="L449" s="841"/>
      <c r="O449" s="792"/>
      <c r="P449" s="792"/>
      <c r="Q449" s="792"/>
      <c r="R449" s="792"/>
      <c r="S449" s="792"/>
      <c r="T449" s="793"/>
      <c r="U449" s="793"/>
      <c r="V449" s="793"/>
      <c r="W449" s="793"/>
      <c r="X449" s="793"/>
      <c r="Y449" s="793"/>
      <c r="Z449" s="793"/>
      <c r="AA449" s="793"/>
      <c r="AB449" s="793"/>
      <c r="AC449" s="793"/>
    </row>
    <row r="450" spans="6:29" s="816" customFormat="1" ht="12">
      <c r="F450" s="841"/>
      <c r="G450" s="841"/>
      <c r="H450" s="841"/>
      <c r="I450" s="841"/>
      <c r="L450" s="841"/>
      <c r="O450" s="792"/>
      <c r="P450" s="792"/>
      <c r="Q450" s="792"/>
      <c r="R450" s="792"/>
      <c r="S450" s="792"/>
      <c r="T450" s="793"/>
      <c r="U450" s="793"/>
      <c r="V450" s="793"/>
      <c r="W450" s="793"/>
      <c r="X450" s="793"/>
      <c r="Y450" s="793"/>
      <c r="Z450" s="793"/>
      <c r="AA450" s="793"/>
      <c r="AB450" s="793"/>
      <c r="AC450" s="793"/>
    </row>
    <row r="451" spans="6:29" s="816" customFormat="1" ht="12">
      <c r="F451" s="841"/>
      <c r="G451" s="841"/>
      <c r="H451" s="841"/>
      <c r="I451" s="841"/>
      <c r="L451" s="841"/>
      <c r="O451" s="792"/>
      <c r="P451" s="792"/>
      <c r="Q451" s="792"/>
      <c r="R451" s="792"/>
      <c r="S451" s="792"/>
      <c r="T451" s="793"/>
      <c r="U451" s="793"/>
      <c r="V451" s="793"/>
      <c r="W451" s="793"/>
      <c r="X451" s="793"/>
      <c r="Y451" s="793"/>
      <c r="Z451" s="793"/>
      <c r="AA451" s="793"/>
      <c r="AB451" s="793"/>
      <c r="AC451" s="793"/>
    </row>
    <row r="452" spans="6:29" s="816" customFormat="1" ht="12">
      <c r="F452" s="841"/>
      <c r="G452" s="841"/>
      <c r="H452" s="841"/>
      <c r="I452" s="841"/>
      <c r="L452" s="841"/>
      <c r="O452" s="792"/>
      <c r="P452" s="792"/>
      <c r="Q452" s="792"/>
      <c r="R452" s="792"/>
      <c r="S452" s="792"/>
      <c r="T452" s="793"/>
      <c r="U452" s="793"/>
      <c r="V452" s="793"/>
      <c r="W452" s="793"/>
      <c r="X452" s="793"/>
      <c r="Y452" s="793"/>
      <c r="Z452" s="793"/>
      <c r="AA452" s="793"/>
      <c r="AB452" s="793"/>
      <c r="AC452" s="793"/>
    </row>
    <row r="453" spans="6:29" s="816" customFormat="1" ht="12">
      <c r="F453" s="841"/>
      <c r="G453" s="841"/>
      <c r="H453" s="841"/>
      <c r="I453" s="841"/>
      <c r="L453" s="841"/>
      <c r="O453" s="792"/>
      <c r="P453" s="792"/>
      <c r="Q453" s="792"/>
      <c r="R453" s="792"/>
      <c r="S453" s="792"/>
      <c r="T453" s="793"/>
      <c r="U453" s="793"/>
      <c r="V453" s="793"/>
      <c r="W453" s="793"/>
      <c r="X453" s="793"/>
      <c r="Y453" s="793"/>
      <c r="Z453" s="793"/>
      <c r="AA453" s="793"/>
      <c r="AB453" s="793"/>
      <c r="AC453" s="793"/>
    </row>
    <row r="454" spans="6:29" s="816" customFormat="1" ht="12">
      <c r="F454" s="841"/>
      <c r="G454" s="841"/>
      <c r="H454" s="841"/>
      <c r="I454" s="841"/>
      <c r="L454" s="841"/>
      <c r="O454" s="792"/>
      <c r="P454" s="792"/>
      <c r="Q454" s="792"/>
      <c r="R454" s="792"/>
      <c r="S454" s="792"/>
      <c r="T454" s="793"/>
      <c r="U454" s="793"/>
      <c r="V454" s="793"/>
      <c r="W454" s="793"/>
      <c r="X454" s="793"/>
      <c r="Y454" s="793"/>
      <c r="Z454" s="793"/>
      <c r="AA454" s="793"/>
      <c r="AB454" s="793"/>
      <c r="AC454" s="793"/>
    </row>
    <row r="455" spans="6:29" s="816" customFormat="1" ht="12">
      <c r="F455" s="841"/>
      <c r="G455" s="841"/>
      <c r="H455" s="841"/>
      <c r="I455" s="841"/>
      <c r="L455" s="841"/>
      <c r="O455" s="792"/>
      <c r="P455" s="792"/>
      <c r="Q455" s="792"/>
      <c r="R455" s="792"/>
      <c r="S455" s="792"/>
      <c r="T455" s="793"/>
      <c r="U455" s="793"/>
      <c r="V455" s="793"/>
      <c r="W455" s="793"/>
      <c r="X455" s="793"/>
      <c r="Y455" s="793"/>
      <c r="Z455" s="793"/>
      <c r="AA455" s="793"/>
      <c r="AB455" s="793"/>
      <c r="AC455" s="793"/>
    </row>
    <row r="456" spans="6:29" s="816" customFormat="1" ht="12">
      <c r="F456" s="841"/>
      <c r="G456" s="841"/>
      <c r="H456" s="841"/>
      <c r="I456" s="841"/>
      <c r="L456" s="841"/>
      <c r="O456" s="792"/>
      <c r="P456" s="792"/>
      <c r="Q456" s="792"/>
      <c r="R456" s="792"/>
      <c r="S456" s="792"/>
      <c r="T456" s="793"/>
      <c r="U456" s="793"/>
      <c r="V456" s="793"/>
      <c r="W456" s="793"/>
      <c r="X456" s="793"/>
      <c r="Y456" s="793"/>
      <c r="Z456" s="793"/>
      <c r="AA456" s="793"/>
      <c r="AB456" s="793"/>
      <c r="AC456" s="793"/>
    </row>
    <row r="457" spans="6:29" s="816" customFormat="1" ht="12">
      <c r="F457" s="841"/>
      <c r="G457" s="841"/>
      <c r="H457" s="841"/>
      <c r="I457" s="841"/>
      <c r="L457" s="841"/>
      <c r="O457" s="792"/>
      <c r="P457" s="792"/>
      <c r="Q457" s="792"/>
      <c r="R457" s="792"/>
      <c r="S457" s="792"/>
      <c r="T457" s="793"/>
      <c r="U457" s="793"/>
      <c r="V457" s="793"/>
      <c r="W457" s="793"/>
      <c r="X457" s="793"/>
      <c r="Y457" s="793"/>
      <c r="Z457" s="793"/>
      <c r="AA457" s="793"/>
      <c r="AB457" s="793"/>
      <c r="AC457" s="793"/>
    </row>
    <row r="458" spans="6:29" s="816" customFormat="1" ht="12">
      <c r="F458" s="841"/>
      <c r="G458" s="841"/>
      <c r="H458" s="841"/>
      <c r="I458" s="841"/>
      <c r="L458" s="841"/>
      <c r="O458" s="792"/>
      <c r="P458" s="792"/>
      <c r="Q458" s="792"/>
      <c r="R458" s="792"/>
      <c r="S458" s="792"/>
      <c r="T458" s="793"/>
      <c r="U458" s="793"/>
      <c r="V458" s="793"/>
      <c r="W458" s="793"/>
      <c r="X458" s="793"/>
      <c r="Y458" s="793"/>
      <c r="Z458" s="793"/>
      <c r="AA458" s="793"/>
      <c r="AB458" s="793"/>
      <c r="AC458" s="793"/>
    </row>
    <row r="459" spans="6:29" s="816" customFormat="1" ht="12">
      <c r="F459" s="841"/>
      <c r="G459" s="841"/>
      <c r="H459" s="841"/>
      <c r="I459" s="841"/>
      <c r="L459" s="841"/>
      <c r="O459" s="792"/>
      <c r="P459" s="792"/>
      <c r="Q459" s="792"/>
      <c r="R459" s="792"/>
      <c r="S459" s="792"/>
      <c r="T459" s="793"/>
      <c r="U459" s="793"/>
      <c r="V459" s="793"/>
      <c r="W459" s="793"/>
      <c r="X459" s="793"/>
      <c r="Y459" s="793"/>
      <c r="Z459" s="793"/>
      <c r="AA459" s="793"/>
      <c r="AB459" s="793"/>
      <c r="AC459" s="793"/>
    </row>
    <row r="460" spans="6:29" s="816" customFormat="1" ht="12">
      <c r="F460" s="841"/>
      <c r="G460" s="841"/>
      <c r="H460" s="841"/>
      <c r="I460" s="841"/>
      <c r="L460" s="841"/>
      <c r="O460" s="792"/>
      <c r="P460" s="792"/>
      <c r="Q460" s="792"/>
      <c r="R460" s="792"/>
      <c r="S460" s="792"/>
      <c r="T460" s="793"/>
      <c r="U460" s="793"/>
      <c r="V460" s="793"/>
      <c r="W460" s="793"/>
      <c r="X460" s="793"/>
      <c r="Y460" s="793"/>
      <c r="Z460" s="793"/>
      <c r="AA460" s="793"/>
      <c r="AB460" s="793"/>
      <c r="AC460" s="793"/>
    </row>
    <row r="461" spans="6:29" s="816" customFormat="1" ht="12">
      <c r="F461" s="841"/>
      <c r="G461" s="841"/>
      <c r="H461" s="841"/>
      <c r="I461" s="841"/>
      <c r="L461" s="841"/>
      <c r="O461" s="792"/>
      <c r="P461" s="792"/>
      <c r="Q461" s="792"/>
      <c r="R461" s="792"/>
      <c r="S461" s="792"/>
      <c r="T461" s="793"/>
      <c r="U461" s="793"/>
      <c r="V461" s="793"/>
      <c r="W461" s="793"/>
      <c r="X461" s="793"/>
      <c r="Y461" s="793"/>
      <c r="Z461" s="793"/>
      <c r="AA461" s="793"/>
      <c r="AB461" s="793"/>
      <c r="AC461" s="793"/>
    </row>
    <row r="462" spans="6:29" s="816" customFormat="1" ht="12">
      <c r="F462" s="841"/>
      <c r="G462" s="841"/>
      <c r="H462" s="841"/>
      <c r="I462" s="841"/>
      <c r="L462" s="841"/>
      <c r="O462" s="792"/>
      <c r="P462" s="792"/>
      <c r="Q462" s="792"/>
      <c r="R462" s="792"/>
      <c r="S462" s="792"/>
      <c r="T462" s="793"/>
      <c r="U462" s="793"/>
      <c r="V462" s="793"/>
      <c r="W462" s="793"/>
      <c r="X462" s="793"/>
      <c r="Y462" s="793"/>
      <c r="Z462" s="793"/>
      <c r="AA462" s="793"/>
      <c r="AB462" s="793"/>
      <c r="AC462" s="793"/>
    </row>
    <row r="463" spans="6:29" s="816" customFormat="1" ht="12">
      <c r="F463" s="841"/>
      <c r="G463" s="841"/>
      <c r="H463" s="841"/>
      <c r="I463" s="841"/>
      <c r="L463" s="841"/>
      <c r="O463" s="792"/>
      <c r="P463" s="792"/>
      <c r="Q463" s="792"/>
      <c r="R463" s="792"/>
      <c r="S463" s="792"/>
      <c r="T463" s="793"/>
      <c r="U463" s="793"/>
      <c r="V463" s="793"/>
      <c r="W463" s="793"/>
      <c r="X463" s="793"/>
      <c r="Y463" s="793"/>
      <c r="Z463" s="793"/>
      <c r="AA463" s="793"/>
      <c r="AB463" s="793"/>
      <c r="AC463" s="793"/>
    </row>
    <row r="464" spans="6:29" s="816" customFormat="1" ht="12">
      <c r="F464" s="841"/>
      <c r="G464" s="841"/>
      <c r="H464" s="841"/>
      <c r="I464" s="841"/>
      <c r="L464" s="841"/>
      <c r="O464" s="792"/>
      <c r="P464" s="792"/>
      <c r="Q464" s="792"/>
      <c r="R464" s="792"/>
      <c r="S464" s="792"/>
      <c r="T464" s="793"/>
      <c r="U464" s="793"/>
      <c r="V464" s="793"/>
      <c r="W464" s="793"/>
      <c r="X464" s="793"/>
      <c r="Y464" s="793"/>
      <c r="Z464" s="793"/>
      <c r="AA464" s="793"/>
      <c r="AB464" s="793"/>
      <c r="AC464" s="793"/>
    </row>
    <row r="465" spans="6:29" s="816" customFormat="1" ht="12">
      <c r="F465" s="841"/>
      <c r="G465" s="841"/>
      <c r="H465" s="841"/>
      <c r="I465" s="841"/>
      <c r="L465" s="841"/>
      <c r="O465" s="792"/>
      <c r="P465" s="792"/>
      <c r="Q465" s="792"/>
      <c r="R465" s="792"/>
      <c r="S465" s="792"/>
      <c r="T465" s="793"/>
      <c r="U465" s="793"/>
      <c r="V465" s="793"/>
      <c r="W465" s="793"/>
      <c r="X465" s="793"/>
      <c r="Y465" s="793"/>
      <c r="Z465" s="793"/>
      <c r="AA465" s="793"/>
      <c r="AB465" s="793"/>
      <c r="AC465" s="793"/>
    </row>
    <row r="466" spans="6:29" s="816" customFormat="1" ht="12">
      <c r="F466" s="841"/>
      <c r="G466" s="841"/>
      <c r="H466" s="841"/>
      <c r="I466" s="841"/>
      <c r="L466" s="841"/>
      <c r="O466" s="792"/>
      <c r="P466" s="792"/>
      <c r="Q466" s="792"/>
      <c r="R466" s="792"/>
      <c r="S466" s="792"/>
      <c r="T466" s="793"/>
      <c r="U466" s="793"/>
      <c r="V466" s="793"/>
      <c r="W466" s="793"/>
      <c r="X466" s="793"/>
      <c r="Y466" s="793"/>
      <c r="Z466" s="793"/>
      <c r="AA466" s="793"/>
      <c r="AB466" s="793"/>
      <c r="AC466" s="793"/>
    </row>
    <row r="467" spans="6:29" s="816" customFormat="1" ht="12">
      <c r="F467" s="841"/>
      <c r="G467" s="841"/>
      <c r="H467" s="841"/>
      <c r="I467" s="841"/>
      <c r="L467" s="841"/>
      <c r="O467" s="792"/>
      <c r="P467" s="792"/>
      <c r="Q467" s="792"/>
      <c r="R467" s="792"/>
      <c r="S467" s="792"/>
      <c r="T467" s="793"/>
      <c r="U467" s="793"/>
      <c r="V467" s="793"/>
      <c r="W467" s="793"/>
      <c r="X467" s="793"/>
      <c r="Y467" s="793"/>
      <c r="Z467" s="793"/>
      <c r="AA467" s="793"/>
      <c r="AB467" s="793"/>
      <c r="AC467" s="793"/>
    </row>
    <row r="468" spans="6:29" s="816" customFormat="1" ht="12">
      <c r="F468" s="841"/>
      <c r="G468" s="841"/>
      <c r="H468" s="841"/>
      <c r="I468" s="841"/>
      <c r="L468" s="841"/>
      <c r="O468" s="792"/>
      <c r="P468" s="792"/>
      <c r="Q468" s="792"/>
      <c r="R468" s="792"/>
      <c r="S468" s="792"/>
      <c r="T468" s="793"/>
      <c r="U468" s="793"/>
      <c r="V468" s="793"/>
      <c r="W468" s="793"/>
      <c r="X468" s="793"/>
      <c r="Y468" s="793"/>
      <c r="Z468" s="793"/>
      <c r="AA468" s="793"/>
      <c r="AB468" s="793"/>
      <c r="AC468" s="793"/>
    </row>
    <row r="469" spans="6:29" s="816" customFormat="1" ht="12">
      <c r="F469" s="841"/>
      <c r="G469" s="841"/>
      <c r="H469" s="841"/>
      <c r="I469" s="841"/>
      <c r="L469" s="841"/>
      <c r="O469" s="792"/>
      <c r="P469" s="792"/>
      <c r="Q469" s="792"/>
      <c r="R469" s="792"/>
      <c r="S469" s="792"/>
      <c r="T469" s="793"/>
      <c r="U469" s="793"/>
      <c r="V469" s="793"/>
      <c r="W469" s="793"/>
      <c r="X469" s="793"/>
      <c r="Y469" s="793"/>
      <c r="Z469" s="793"/>
      <c r="AA469" s="793"/>
      <c r="AB469" s="793"/>
      <c r="AC469" s="793"/>
    </row>
    <row r="470" spans="6:29" s="816" customFormat="1" ht="12">
      <c r="F470" s="841"/>
      <c r="G470" s="841"/>
      <c r="H470" s="841"/>
      <c r="I470" s="841"/>
      <c r="L470" s="841"/>
      <c r="O470" s="792"/>
      <c r="P470" s="792"/>
      <c r="Q470" s="792"/>
      <c r="R470" s="792"/>
      <c r="S470" s="792"/>
      <c r="T470" s="793"/>
      <c r="U470" s="793"/>
      <c r="V470" s="793"/>
      <c r="W470" s="793"/>
      <c r="X470" s="793"/>
      <c r="Y470" s="793"/>
      <c r="Z470" s="793"/>
      <c r="AA470" s="793"/>
      <c r="AB470" s="793"/>
      <c r="AC470" s="793"/>
    </row>
    <row r="471" spans="6:29" s="816" customFormat="1" ht="12">
      <c r="F471" s="841"/>
      <c r="G471" s="841"/>
      <c r="H471" s="841"/>
      <c r="I471" s="841"/>
      <c r="L471" s="841"/>
      <c r="O471" s="792"/>
      <c r="P471" s="792"/>
      <c r="Q471" s="792"/>
      <c r="R471" s="792"/>
      <c r="S471" s="792"/>
      <c r="T471" s="793"/>
      <c r="U471" s="793"/>
      <c r="V471" s="793"/>
      <c r="W471" s="793"/>
      <c r="X471" s="793"/>
      <c r="Y471" s="793"/>
      <c r="Z471" s="793"/>
      <c r="AA471" s="793"/>
      <c r="AB471" s="793"/>
      <c r="AC471" s="793"/>
    </row>
    <row r="472" spans="6:29" s="816" customFormat="1" ht="12">
      <c r="F472" s="841"/>
      <c r="G472" s="841"/>
      <c r="H472" s="841"/>
      <c r="I472" s="841"/>
      <c r="L472" s="841"/>
      <c r="O472" s="792"/>
      <c r="P472" s="792"/>
      <c r="Q472" s="792"/>
      <c r="R472" s="792"/>
      <c r="S472" s="792"/>
      <c r="T472" s="793"/>
      <c r="U472" s="793"/>
      <c r="V472" s="793"/>
      <c r="W472" s="793"/>
      <c r="X472" s="793"/>
      <c r="Y472" s="793"/>
      <c r="Z472" s="793"/>
      <c r="AA472" s="793"/>
      <c r="AB472" s="793"/>
      <c r="AC472" s="793"/>
    </row>
    <row r="473" spans="6:29" s="816" customFormat="1" ht="12">
      <c r="F473" s="841"/>
      <c r="G473" s="841"/>
      <c r="H473" s="841"/>
      <c r="I473" s="841"/>
      <c r="L473" s="841"/>
      <c r="O473" s="792"/>
      <c r="P473" s="792"/>
      <c r="Q473" s="792"/>
      <c r="R473" s="792"/>
      <c r="S473" s="792"/>
      <c r="T473" s="793"/>
      <c r="U473" s="793"/>
      <c r="V473" s="793"/>
      <c r="W473" s="793"/>
      <c r="X473" s="793"/>
      <c r="Y473" s="793"/>
      <c r="Z473" s="793"/>
      <c r="AA473" s="793"/>
      <c r="AB473" s="793"/>
      <c r="AC473" s="793"/>
    </row>
    <row r="474" spans="6:29" s="816" customFormat="1" ht="12">
      <c r="F474" s="841"/>
      <c r="G474" s="841"/>
      <c r="H474" s="841"/>
      <c r="I474" s="841"/>
      <c r="L474" s="841"/>
      <c r="O474" s="792"/>
      <c r="P474" s="792"/>
      <c r="Q474" s="792"/>
      <c r="R474" s="792"/>
      <c r="S474" s="792"/>
      <c r="T474" s="793"/>
      <c r="U474" s="793"/>
      <c r="V474" s="793"/>
      <c r="W474" s="793"/>
      <c r="X474" s="793"/>
      <c r="Y474" s="793"/>
      <c r="Z474" s="793"/>
      <c r="AA474" s="793"/>
      <c r="AB474" s="793"/>
      <c r="AC474" s="793"/>
    </row>
    <row r="475" spans="6:29" s="816" customFormat="1" ht="12">
      <c r="F475" s="841"/>
      <c r="G475" s="841"/>
      <c r="H475" s="841"/>
      <c r="I475" s="841"/>
      <c r="L475" s="841"/>
      <c r="O475" s="792"/>
      <c r="P475" s="792"/>
      <c r="Q475" s="792"/>
      <c r="R475" s="792"/>
      <c r="S475" s="792"/>
      <c r="T475" s="793"/>
      <c r="U475" s="793"/>
      <c r="V475" s="793"/>
      <c r="W475" s="793"/>
      <c r="X475" s="793"/>
      <c r="Y475" s="793"/>
      <c r="Z475" s="793"/>
      <c r="AA475" s="793"/>
      <c r="AB475" s="793"/>
      <c r="AC475" s="793"/>
    </row>
    <row r="476" spans="6:29" s="816" customFormat="1" ht="12">
      <c r="F476" s="841"/>
      <c r="G476" s="841"/>
      <c r="H476" s="841"/>
      <c r="I476" s="841"/>
      <c r="L476" s="841"/>
      <c r="O476" s="792"/>
      <c r="P476" s="792"/>
      <c r="Q476" s="792"/>
      <c r="R476" s="792"/>
      <c r="S476" s="792"/>
      <c r="T476" s="793"/>
      <c r="U476" s="793"/>
      <c r="V476" s="793"/>
      <c r="W476" s="793"/>
      <c r="X476" s="793"/>
      <c r="Y476" s="793"/>
      <c r="Z476" s="793"/>
      <c r="AA476" s="793"/>
      <c r="AB476" s="793"/>
      <c r="AC476" s="793"/>
    </row>
    <row r="477" spans="6:29" s="816" customFormat="1" ht="12">
      <c r="F477" s="841"/>
      <c r="G477" s="841"/>
      <c r="H477" s="841"/>
      <c r="I477" s="841"/>
      <c r="L477" s="841"/>
      <c r="O477" s="792"/>
      <c r="P477" s="792"/>
      <c r="Q477" s="792"/>
      <c r="R477" s="792"/>
      <c r="S477" s="792"/>
      <c r="T477" s="793"/>
      <c r="U477" s="793"/>
      <c r="V477" s="793"/>
      <c r="W477" s="793"/>
      <c r="X477" s="793"/>
      <c r="Y477" s="793"/>
      <c r="Z477" s="793"/>
      <c r="AA477" s="793"/>
      <c r="AB477" s="793"/>
      <c r="AC477" s="793"/>
    </row>
    <row r="478" spans="6:29" s="816" customFormat="1" ht="12">
      <c r="F478" s="841"/>
      <c r="G478" s="841"/>
      <c r="H478" s="841"/>
      <c r="I478" s="841"/>
      <c r="L478" s="841"/>
      <c r="O478" s="792"/>
      <c r="P478" s="792"/>
      <c r="Q478" s="792"/>
      <c r="R478" s="792"/>
      <c r="S478" s="792"/>
      <c r="T478" s="793"/>
      <c r="U478" s="793"/>
      <c r="V478" s="793"/>
      <c r="W478" s="793"/>
      <c r="X478" s="793"/>
      <c r="Y478" s="793"/>
      <c r="Z478" s="793"/>
      <c r="AA478" s="793"/>
      <c r="AB478" s="793"/>
      <c r="AC478" s="793"/>
    </row>
    <row r="479" spans="6:29" s="816" customFormat="1" ht="12">
      <c r="F479" s="841"/>
      <c r="G479" s="841"/>
      <c r="H479" s="841"/>
      <c r="I479" s="841"/>
      <c r="L479" s="841"/>
      <c r="O479" s="792"/>
      <c r="P479" s="792"/>
      <c r="Q479" s="792"/>
      <c r="R479" s="792"/>
      <c r="S479" s="792"/>
      <c r="T479" s="793"/>
      <c r="U479" s="793"/>
      <c r="V479" s="793"/>
      <c r="W479" s="793"/>
      <c r="X479" s="793"/>
      <c r="Y479" s="793"/>
      <c r="Z479" s="793"/>
      <c r="AA479" s="793"/>
      <c r="AB479" s="793"/>
      <c r="AC479" s="793"/>
    </row>
    <row r="480" spans="6:29" s="816" customFormat="1" ht="12">
      <c r="F480" s="841"/>
      <c r="G480" s="841"/>
      <c r="H480" s="841"/>
      <c r="I480" s="841"/>
      <c r="L480" s="841"/>
      <c r="O480" s="792"/>
      <c r="P480" s="792"/>
      <c r="Q480" s="792"/>
      <c r="R480" s="792"/>
      <c r="S480" s="792"/>
      <c r="T480" s="793"/>
      <c r="U480" s="793"/>
      <c r="V480" s="793"/>
      <c r="W480" s="793"/>
      <c r="X480" s="793"/>
      <c r="Y480" s="793"/>
      <c r="Z480" s="793"/>
      <c r="AA480" s="793"/>
      <c r="AB480" s="793"/>
      <c r="AC480" s="793"/>
    </row>
    <row r="481" spans="6:29" s="816" customFormat="1" ht="12">
      <c r="F481" s="841"/>
      <c r="G481" s="841"/>
      <c r="H481" s="841"/>
      <c r="I481" s="841"/>
      <c r="L481" s="841"/>
      <c r="O481" s="792"/>
      <c r="P481" s="792"/>
      <c r="Q481" s="792"/>
      <c r="R481" s="792"/>
      <c r="S481" s="792"/>
      <c r="T481" s="793"/>
      <c r="U481" s="793"/>
      <c r="V481" s="793"/>
      <c r="W481" s="793"/>
      <c r="X481" s="793"/>
      <c r="Y481" s="793"/>
      <c r="Z481" s="793"/>
      <c r="AA481" s="793"/>
      <c r="AB481" s="793"/>
      <c r="AC481" s="793"/>
    </row>
    <row r="482" spans="6:29" s="816" customFormat="1" ht="12">
      <c r="F482" s="841"/>
      <c r="G482" s="841"/>
      <c r="H482" s="841"/>
      <c r="I482" s="841"/>
      <c r="L482" s="841"/>
      <c r="O482" s="792"/>
      <c r="P482" s="792"/>
      <c r="Q482" s="792"/>
      <c r="R482" s="792"/>
      <c r="S482" s="792"/>
      <c r="T482" s="793"/>
      <c r="U482" s="793"/>
      <c r="V482" s="793"/>
      <c r="W482" s="793"/>
      <c r="X482" s="793"/>
      <c r="Y482" s="793"/>
      <c r="Z482" s="793"/>
      <c r="AA482" s="793"/>
      <c r="AB482" s="793"/>
      <c r="AC482" s="793"/>
    </row>
    <row r="483" spans="6:29" s="816" customFormat="1" ht="12">
      <c r="F483" s="841"/>
      <c r="G483" s="841"/>
      <c r="H483" s="841"/>
      <c r="I483" s="841"/>
      <c r="L483" s="841"/>
      <c r="O483" s="792"/>
      <c r="P483" s="792"/>
      <c r="Q483" s="792"/>
      <c r="R483" s="792"/>
      <c r="S483" s="792"/>
      <c r="T483" s="793"/>
      <c r="U483" s="793"/>
      <c r="V483" s="793"/>
      <c r="W483" s="793"/>
      <c r="X483" s="793"/>
      <c r="Y483" s="793"/>
      <c r="Z483" s="793"/>
      <c r="AA483" s="793"/>
      <c r="AB483" s="793"/>
      <c r="AC483" s="793"/>
    </row>
    <row r="484" spans="6:29" s="816" customFormat="1" ht="12">
      <c r="F484" s="841"/>
      <c r="G484" s="841"/>
      <c r="H484" s="841"/>
      <c r="I484" s="841"/>
      <c r="L484" s="841"/>
      <c r="O484" s="792"/>
      <c r="P484" s="792"/>
      <c r="Q484" s="792"/>
      <c r="R484" s="792"/>
      <c r="S484" s="792"/>
      <c r="T484" s="793"/>
      <c r="U484" s="793"/>
      <c r="V484" s="793"/>
      <c r="W484" s="793"/>
      <c r="X484" s="793"/>
      <c r="Y484" s="793"/>
      <c r="Z484" s="793"/>
      <c r="AA484" s="793"/>
      <c r="AB484" s="793"/>
      <c r="AC484" s="793"/>
    </row>
    <row r="485" spans="6:29" s="816" customFormat="1" ht="12">
      <c r="F485" s="841"/>
      <c r="G485" s="841"/>
      <c r="H485" s="841"/>
      <c r="I485" s="841"/>
      <c r="L485" s="841"/>
      <c r="O485" s="792"/>
      <c r="P485" s="792"/>
      <c r="Q485" s="792"/>
      <c r="R485" s="792"/>
      <c r="S485" s="792"/>
      <c r="T485" s="793"/>
      <c r="U485" s="793"/>
      <c r="V485" s="793"/>
      <c r="W485" s="793"/>
      <c r="X485" s="793"/>
      <c r="Y485" s="793"/>
      <c r="Z485" s="793"/>
      <c r="AA485" s="793"/>
      <c r="AB485" s="793"/>
      <c r="AC485" s="793"/>
    </row>
    <row r="486" spans="6:29" s="816" customFormat="1" ht="12">
      <c r="F486" s="841"/>
      <c r="G486" s="841"/>
      <c r="H486" s="841"/>
      <c r="I486" s="841"/>
      <c r="L486" s="841"/>
      <c r="O486" s="792"/>
      <c r="P486" s="792"/>
      <c r="Q486" s="792"/>
      <c r="R486" s="792"/>
      <c r="S486" s="792"/>
      <c r="T486" s="793"/>
      <c r="U486" s="793"/>
      <c r="V486" s="793"/>
      <c r="W486" s="793"/>
      <c r="X486" s="793"/>
      <c r="Y486" s="793"/>
      <c r="Z486" s="793"/>
      <c r="AA486" s="793"/>
      <c r="AB486" s="793"/>
      <c r="AC486" s="793"/>
    </row>
    <row r="487" spans="6:29" s="816" customFormat="1" ht="12">
      <c r="F487" s="841"/>
      <c r="G487" s="841"/>
      <c r="H487" s="841"/>
      <c r="I487" s="841"/>
      <c r="L487" s="841"/>
      <c r="O487" s="792"/>
      <c r="P487" s="792"/>
      <c r="Q487" s="792"/>
      <c r="R487" s="792"/>
      <c r="S487" s="792"/>
      <c r="T487" s="793"/>
      <c r="U487" s="793"/>
      <c r="V487" s="793"/>
      <c r="W487" s="793"/>
      <c r="X487" s="793"/>
      <c r="Y487" s="793"/>
      <c r="Z487" s="793"/>
      <c r="AA487" s="793"/>
      <c r="AB487" s="793"/>
      <c r="AC487" s="793"/>
    </row>
    <row r="488" spans="6:29" s="816" customFormat="1" ht="12">
      <c r="F488" s="841"/>
      <c r="G488" s="841"/>
      <c r="H488" s="841"/>
      <c r="I488" s="841"/>
      <c r="L488" s="841"/>
      <c r="O488" s="792"/>
      <c r="P488" s="792"/>
      <c r="Q488" s="792"/>
      <c r="R488" s="792"/>
      <c r="S488" s="792"/>
      <c r="T488" s="793"/>
      <c r="U488" s="793"/>
      <c r="V488" s="793"/>
      <c r="W488" s="793"/>
      <c r="X488" s="793"/>
      <c r="Y488" s="793"/>
      <c r="Z488" s="793"/>
      <c r="AA488" s="793"/>
      <c r="AB488" s="793"/>
      <c r="AC488" s="793"/>
    </row>
    <row r="489" spans="6:29" s="816" customFormat="1" ht="12">
      <c r="F489" s="841"/>
      <c r="G489" s="841"/>
      <c r="H489" s="841"/>
      <c r="I489" s="841"/>
      <c r="L489" s="841"/>
      <c r="O489" s="792"/>
      <c r="P489" s="792"/>
      <c r="Q489" s="792"/>
      <c r="R489" s="792"/>
      <c r="S489" s="792"/>
      <c r="T489" s="793"/>
      <c r="U489" s="793"/>
      <c r="V489" s="793"/>
      <c r="W489" s="793"/>
      <c r="X489" s="793"/>
      <c r="Y489" s="793"/>
      <c r="Z489" s="793"/>
      <c r="AA489" s="793"/>
      <c r="AB489" s="793"/>
      <c r="AC489" s="793"/>
    </row>
    <row r="490" spans="6:29" s="816" customFormat="1" ht="12">
      <c r="F490" s="841"/>
      <c r="G490" s="841"/>
      <c r="H490" s="841"/>
      <c r="I490" s="841"/>
      <c r="L490" s="841"/>
      <c r="O490" s="792"/>
      <c r="P490" s="792"/>
      <c r="Q490" s="792"/>
      <c r="R490" s="792"/>
      <c r="S490" s="792"/>
      <c r="T490" s="793"/>
      <c r="U490" s="793"/>
      <c r="V490" s="793"/>
      <c r="W490" s="793"/>
      <c r="X490" s="793"/>
      <c r="Y490" s="793"/>
      <c r="Z490" s="793"/>
      <c r="AA490" s="793"/>
      <c r="AB490" s="793"/>
      <c r="AC490" s="793"/>
    </row>
    <row r="491" spans="6:29" s="816" customFormat="1" ht="12">
      <c r="F491" s="841"/>
      <c r="G491" s="841"/>
      <c r="H491" s="841"/>
      <c r="I491" s="841"/>
      <c r="L491" s="841"/>
      <c r="O491" s="792"/>
      <c r="P491" s="792"/>
      <c r="Q491" s="792"/>
      <c r="R491" s="792"/>
      <c r="S491" s="792"/>
      <c r="T491" s="793"/>
      <c r="U491" s="793"/>
      <c r="V491" s="793"/>
      <c r="W491" s="793"/>
      <c r="X491" s="793"/>
      <c r="Y491" s="793"/>
      <c r="Z491" s="793"/>
      <c r="AA491" s="793"/>
      <c r="AB491" s="793"/>
      <c r="AC491" s="793"/>
    </row>
    <row r="492" spans="6:29" s="816" customFormat="1" ht="12">
      <c r="F492" s="841"/>
      <c r="G492" s="841"/>
      <c r="H492" s="841"/>
      <c r="I492" s="841"/>
      <c r="L492" s="841"/>
      <c r="O492" s="792"/>
      <c r="P492" s="792"/>
      <c r="Q492" s="792"/>
      <c r="R492" s="792"/>
      <c r="S492" s="792"/>
      <c r="T492" s="793"/>
      <c r="U492" s="793"/>
      <c r="V492" s="793"/>
      <c r="W492" s="793"/>
      <c r="X492" s="793"/>
      <c r="Y492" s="793"/>
      <c r="Z492" s="793"/>
      <c r="AA492" s="793"/>
      <c r="AB492" s="793"/>
      <c r="AC492" s="793"/>
    </row>
    <row r="493" spans="6:29" s="816" customFormat="1" ht="12">
      <c r="F493" s="841"/>
      <c r="G493" s="841"/>
      <c r="H493" s="841"/>
      <c r="I493" s="841"/>
      <c r="L493" s="841"/>
      <c r="O493" s="792"/>
      <c r="P493" s="792"/>
      <c r="Q493" s="792"/>
      <c r="R493" s="792"/>
      <c r="S493" s="792"/>
      <c r="T493" s="793"/>
      <c r="U493" s="793"/>
      <c r="V493" s="793"/>
      <c r="W493" s="793"/>
      <c r="X493" s="793"/>
      <c r="Y493" s="793"/>
      <c r="Z493" s="793"/>
      <c r="AA493" s="793"/>
      <c r="AB493" s="793"/>
      <c r="AC493" s="793"/>
    </row>
    <row r="494" spans="6:29" s="816" customFormat="1" ht="12">
      <c r="F494" s="841"/>
      <c r="G494" s="841"/>
      <c r="H494" s="841"/>
      <c r="I494" s="841"/>
      <c r="L494" s="841"/>
      <c r="O494" s="792"/>
      <c r="P494" s="792"/>
      <c r="Q494" s="792"/>
      <c r="R494" s="792"/>
      <c r="S494" s="792"/>
      <c r="T494" s="793"/>
      <c r="U494" s="793"/>
      <c r="V494" s="793"/>
      <c r="W494" s="793"/>
      <c r="X494" s="793"/>
      <c r="Y494" s="793"/>
      <c r="Z494" s="793"/>
      <c r="AA494" s="793"/>
      <c r="AB494" s="793"/>
      <c r="AC494" s="793"/>
    </row>
    <row r="495" spans="6:29" s="816" customFormat="1" ht="12">
      <c r="F495" s="841"/>
      <c r="G495" s="841"/>
      <c r="H495" s="841"/>
      <c r="I495" s="841"/>
      <c r="L495" s="841"/>
      <c r="O495" s="792"/>
      <c r="P495" s="792"/>
      <c r="Q495" s="792"/>
      <c r="R495" s="792"/>
      <c r="S495" s="792"/>
      <c r="T495" s="793"/>
      <c r="U495" s="793"/>
      <c r="V495" s="793"/>
      <c r="W495" s="793"/>
      <c r="X495" s="793"/>
      <c r="Y495" s="793"/>
      <c r="Z495" s="793"/>
      <c r="AA495" s="793"/>
      <c r="AB495" s="793"/>
      <c r="AC495" s="793"/>
    </row>
    <row r="496" spans="6:29" s="816" customFormat="1" ht="12">
      <c r="F496" s="841"/>
      <c r="G496" s="841"/>
      <c r="H496" s="841"/>
      <c r="I496" s="841"/>
      <c r="L496" s="841"/>
      <c r="O496" s="792"/>
      <c r="P496" s="792"/>
      <c r="Q496" s="792"/>
      <c r="R496" s="792"/>
      <c r="S496" s="792"/>
      <c r="T496" s="793"/>
      <c r="U496" s="793"/>
      <c r="V496" s="793"/>
      <c r="W496" s="793"/>
      <c r="X496" s="793"/>
      <c r="Y496" s="793"/>
      <c r="Z496" s="793"/>
      <c r="AA496" s="793"/>
      <c r="AB496" s="793"/>
      <c r="AC496" s="793"/>
    </row>
    <row r="497" spans="6:53" s="816" customFormat="1" ht="12">
      <c r="F497" s="841"/>
      <c r="G497" s="841"/>
      <c r="H497" s="841"/>
      <c r="I497" s="841"/>
      <c r="L497" s="841"/>
      <c r="O497" s="792"/>
      <c r="P497" s="792"/>
      <c r="Q497" s="792"/>
      <c r="R497" s="792"/>
      <c r="S497" s="792"/>
      <c r="T497" s="793"/>
      <c r="U497" s="793"/>
      <c r="V497" s="793"/>
      <c r="W497" s="793"/>
      <c r="X497" s="793"/>
      <c r="Y497" s="793"/>
      <c r="Z497" s="793"/>
      <c r="AA497" s="793"/>
      <c r="AB497" s="793"/>
      <c r="AC497" s="793"/>
    </row>
    <row r="498" spans="6:53" s="816" customFormat="1" ht="12">
      <c r="F498" s="841"/>
      <c r="G498" s="841"/>
      <c r="H498" s="841"/>
      <c r="I498" s="841"/>
      <c r="L498" s="841"/>
      <c r="O498" s="792"/>
      <c r="P498" s="792"/>
      <c r="Q498" s="792"/>
      <c r="R498" s="792"/>
      <c r="S498" s="792"/>
      <c r="T498" s="793"/>
      <c r="U498" s="793"/>
      <c r="V498" s="793"/>
      <c r="W498" s="793"/>
      <c r="X498" s="793"/>
      <c r="Y498" s="793"/>
      <c r="Z498" s="793"/>
      <c r="AA498" s="793"/>
      <c r="AB498" s="793"/>
      <c r="AC498" s="793"/>
    </row>
    <row r="499" spans="6:53" s="816" customFormat="1" ht="12">
      <c r="F499" s="841"/>
      <c r="G499" s="841"/>
      <c r="H499" s="841"/>
      <c r="I499" s="841"/>
      <c r="L499" s="841"/>
      <c r="O499" s="792"/>
      <c r="P499" s="792"/>
      <c r="Q499" s="792"/>
      <c r="R499" s="792"/>
      <c r="S499" s="792"/>
      <c r="T499" s="793"/>
      <c r="U499" s="793"/>
      <c r="V499" s="793"/>
      <c r="W499" s="793"/>
      <c r="X499" s="793"/>
      <c r="Y499" s="793"/>
      <c r="Z499" s="793"/>
      <c r="AA499" s="793"/>
      <c r="AB499" s="793"/>
      <c r="AC499" s="793"/>
    </row>
    <row r="500" spans="6:53" s="816" customFormat="1" ht="12">
      <c r="F500" s="841"/>
      <c r="G500" s="841"/>
      <c r="H500" s="841"/>
      <c r="I500" s="841"/>
      <c r="L500" s="841"/>
      <c r="O500" s="792"/>
      <c r="P500" s="792"/>
      <c r="Q500" s="792"/>
      <c r="R500" s="792"/>
      <c r="S500" s="792"/>
      <c r="T500" s="793"/>
      <c r="U500" s="793"/>
      <c r="V500" s="793"/>
      <c r="W500" s="793"/>
      <c r="X500" s="793"/>
      <c r="Y500" s="793"/>
      <c r="Z500" s="793"/>
      <c r="AA500" s="793"/>
      <c r="AB500" s="793"/>
      <c r="AC500" s="793"/>
    </row>
    <row r="501" spans="6:53" s="816" customFormat="1" ht="12">
      <c r="F501" s="841"/>
      <c r="G501" s="841"/>
      <c r="H501" s="841"/>
      <c r="I501" s="841"/>
      <c r="L501" s="841"/>
      <c r="O501" s="792"/>
      <c r="P501" s="792"/>
      <c r="Q501" s="792"/>
      <c r="R501" s="792"/>
      <c r="S501" s="792"/>
      <c r="T501" s="793"/>
      <c r="U501" s="793"/>
      <c r="V501" s="793"/>
      <c r="W501" s="793"/>
      <c r="X501" s="793"/>
      <c r="Y501" s="793"/>
      <c r="Z501" s="793"/>
      <c r="AA501" s="793"/>
      <c r="AB501" s="793"/>
      <c r="AC501" s="793"/>
    </row>
    <row r="502" spans="6:53" s="816" customFormat="1" ht="12">
      <c r="F502" s="841"/>
      <c r="G502" s="841"/>
      <c r="H502" s="841"/>
      <c r="I502" s="841"/>
      <c r="L502" s="841"/>
      <c r="O502" s="792"/>
      <c r="P502" s="792"/>
      <c r="Q502" s="792"/>
      <c r="R502" s="792"/>
      <c r="S502" s="792"/>
      <c r="T502" s="793"/>
      <c r="U502" s="793"/>
      <c r="V502" s="793"/>
      <c r="W502" s="793"/>
      <c r="X502" s="793"/>
      <c r="Y502" s="793"/>
      <c r="Z502" s="793"/>
      <c r="AA502" s="793"/>
      <c r="AB502" s="793"/>
      <c r="AC502" s="793"/>
    </row>
    <row r="503" spans="6:53" s="786" customFormat="1" ht="12">
      <c r="F503" s="787"/>
      <c r="G503" s="787"/>
      <c r="H503" s="787"/>
      <c r="I503" s="787"/>
      <c r="L503" s="787"/>
      <c r="N503" s="816"/>
      <c r="O503" s="792"/>
      <c r="P503" s="792"/>
      <c r="Q503" s="792"/>
      <c r="R503" s="792"/>
      <c r="S503" s="792"/>
      <c r="T503" s="793"/>
      <c r="U503" s="793"/>
      <c r="V503" s="793"/>
      <c r="W503" s="793"/>
      <c r="X503" s="793"/>
      <c r="Y503" s="793"/>
      <c r="Z503" s="793"/>
      <c r="AA503" s="793"/>
      <c r="AB503" s="793"/>
      <c r="AC503" s="793"/>
      <c r="AD503" s="816"/>
      <c r="AE503" s="816"/>
      <c r="AF503" s="816"/>
      <c r="AG503" s="816"/>
      <c r="AH503" s="816"/>
      <c r="AI503" s="816"/>
      <c r="AJ503" s="816"/>
      <c r="AK503" s="816"/>
      <c r="AL503" s="816"/>
      <c r="AM503" s="816"/>
      <c r="AN503" s="816"/>
      <c r="AO503" s="816"/>
      <c r="AP503" s="816"/>
      <c r="AQ503" s="816"/>
      <c r="AR503" s="816"/>
      <c r="AS503" s="816"/>
      <c r="AT503" s="816"/>
      <c r="AU503" s="816"/>
      <c r="AV503" s="816"/>
      <c r="AW503" s="816"/>
      <c r="AX503" s="816"/>
      <c r="AY503" s="816"/>
      <c r="AZ503" s="816"/>
      <c r="BA503" s="816"/>
    </row>
    <row r="504" spans="6:53" s="786" customFormat="1" ht="12">
      <c r="F504" s="787"/>
      <c r="G504" s="787"/>
      <c r="H504" s="787"/>
      <c r="I504" s="787"/>
      <c r="L504" s="787"/>
      <c r="N504" s="816"/>
      <c r="O504" s="792"/>
      <c r="P504" s="792"/>
      <c r="Q504" s="792"/>
      <c r="R504" s="792"/>
      <c r="S504" s="792"/>
      <c r="T504" s="793"/>
      <c r="U504" s="793"/>
      <c r="V504" s="793"/>
      <c r="W504" s="793"/>
      <c r="X504" s="793"/>
      <c r="Y504" s="793"/>
      <c r="Z504" s="793"/>
      <c r="AA504" s="793"/>
      <c r="AB504" s="793"/>
      <c r="AC504" s="793"/>
      <c r="AD504" s="816"/>
      <c r="AE504" s="816"/>
      <c r="AF504" s="816"/>
      <c r="AG504" s="816"/>
      <c r="AH504" s="816"/>
      <c r="AI504" s="816"/>
      <c r="AJ504" s="816"/>
      <c r="AK504" s="816"/>
      <c r="AL504" s="816"/>
      <c r="AM504" s="816"/>
      <c r="AN504" s="816"/>
      <c r="AO504" s="816"/>
      <c r="AP504" s="816"/>
      <c r="AQ504" s="816"/>
      <c r="AR504" s="816"/>
      <c r="AS504" s="816"/>
      <c r="AT504" s="816"/>
      <c r="AU504" s="816"/>
      <c r="AV504" s="816"/>
      <c r="AW504" s="816"/>
      <c r="AX504" s="816"/>
      <c r="AY504" s="816"/>
      <c r="AZ504" s="816"/>
      <c r="BA504" s="816"/>
    </row>
    <row r="505" spans="6:53" s="786" customFormat="1" ht="12">
      <c r="F505" s="787"/>
      <c r="G505" s="787"/>
      <c r="H505" s="787"/>
      <c r="I505" s="787"/>
      <c r="L505" s="787"/>
      <c r="N505" s="816"/>
      <c r="O505" s="792"/>
      <c r="P505" s="792"/>
      <c r="Q505" s="792"/>
      <c r="R505" s="792"/>
      <c r="S505" s="792"/>
      <c r="T505" s="793"/>
      <c r="U505" s="793"/>
      <c r="V505" s="793"/>
      <c r="W505" s="793"/>
      <c r="X505" s="793"/>
      <c r="Y505" s="793"/>
      <c r="Z505" s="793"/>
      <c r="AA505" s="793"/>
      <c r="AB505" s="793"/>
      <c r="AC505" s="793"/>
      <c r="AD505" s="816"/>
      <c r="AE505" s="816"/>
      <c r="AF505" s="816"/>
      <c r="AG505" s="816"/>
      <c r="AH505" s="816"/>
      <c r="AI505" s="816"/>
      <c r="AJ505" s="816"/>
      <c r="AK505" s="816"/>
      <c r="AL505" s="816"/>
      <c r="AM505" s="816"/>
      <c r="AN505" s="816"/>
      <c r="AO505" s="816"/>
      <c r="AP505" s="816"/>
      <c r="AQ505" s="816"/>
      <c r="AR505" s="816"/>
      <c r="AS505" s="816"/>
      <c r="AT505" s="816"/>
      <c r="AU505" s="816"/>
      <c r="AV505" s="816"/>
      <c r="AW505" s="816"/>
      <c r="AX505" s="816"/>
      <c r="AY505" s="816"/>
      <c r="AZ505" s="816"/>
      <c r="BA505" s="816"/>
    </row>
    <row r="506" spans="6:53" s="786" customFormat="1" ht="12">
      <c r="F506" s="787"/>
      <c r="G506" s="787"/>
      <c r="H506" s="787"/>
      <c r="I506" s="787"/>
      <c r="L506" s="787"/>
      <c r="N506" s="816"/>
      <c r="O506" s="792"/>
      <c r="P506" s="792"/>
      <c r="Q506" s="792"/>
      <c r="R506" s="792"/>
      <c r="S506" s="792"/>
      <c r="T506" s="793"/>
      <c r="U506" s="793"/>
      <c r="V506" s="793"/>
      <c r="W506" s="793"/>
      <c r="X506" s="793"/>
      <c r="Y506" s="793"/>
      <c r="Z506" s="793"/>
      <c r="AA506" s="793"/>
      <c r="AB506" s="793"/>
      <c r="AC506" s="793"/>
      <c r="AD506" s="816"/>
      <c r="AE506" s="816"/>
      <c r="AF506" s="816"/>
      <c r="AG506" s="816"/>
      <c r="AH506" s="816"/>
      <c r="AI506" s="816"/>
      <c r="AJ506" s="816"/>
      <c r="AK506" s="816"/>
      <c r="AL506" s="816"/>
      <c r="AM506" s="816"/>
      <c r="AN506" s="816"/>
      <c r="AO506" s="816"/>
      <c r="AP506" s="816"/>
      <c r="AQ506" s="816"/>
      <c r="AR506" s="816"/>
      <c r="AS506" s="816"/>
      <c r="AT506" s="816"/>
      <c r="AU506" s="816"/>
      <c r="AV506" s="816"/>
      <c r="AW506" s="816"/>
      <c r="AX506" s="816"/>
      <c r="AY506" s="816"/>
      <c r="AZ506" s="816"/>
      <c r="BA506" s="816"/>
    </row>
    <row r="507" spans="6:53" s="786" customFormat="1" ht="12">
      <c r="F507" s="787"/>
      <c r="G507" s="787"/>
      <c r="H507" s="787"/>
      <c r="I507" s="787"/>
      <c r="L507" s="787"/>
      <c r="N507" s="816"/>
      <c r="O507" s="792"/>
      <c r="P507" s="792"/>
      <c r="Q507" s="792"/>
      <c r="R507" s="792"/>
      <c r="S507" s="792"/>
      <c r="T507" s="793"/>
      <c r="U507" s="793"/>
      <c r="V507" s="793"/>
      <c r="W507" s="793"/>
      <c r="X507" s="793"/>
      <c r="Y507" s="793"/>
      <c r="Z507" s="793"/>
      <c r="AA507" s="793"/>
      <c r="AB507" s="793"/>
      <c r="AC507" s="793"/>
      <c r="AD507" s="816"/>
      <c r="AE507" s="816"/>
      <c r="AF507" s="816"/>
      <c r="AG507" s="816"/>
      <c r="AH507" s="816"/>
      <c r="AI507" s="816"/>
      <c r="AJ507" s="816"/>
      <c r="AK507" s="816"/>
      <c r="AL507" s="816"/>
      <c r="AM507" s="816"/>
      <c r="AN507" s="816"/>
      <c r="AO507" s="816"/>
      <c r="AP507" s="816"/>
      <c r="AQ507" s="816"/>
      <c r="AR507" s="816"/>
      <c r="AS507" s="816"/>
      <c r="AT507" s="816"/>
      <c r="AU507" s="816"/>
      <c r="AV507" s="816"/>
      <c r="AW507" s="816"/>
      <c r="AX507" s="816"/>
      <c r="AY507" s="816"/>
      <c r="AZ507" s="816"/>
      <c r="BA507" s="816"/>
    </row>
    <row r="508" spans="6:53" s="786" customFormat="1" ht="12">
      <c r="F508" s="787"/>
      <c r="G508" s="787"/>
      <c r="H508" s="787"/>
      <c r="I508" s="787"/>
      <c r="L508" s="787"/>
      <c r="N508" s="816"/>
      <c r="O508" s="792"/>
      <c r="P508" s="792"/>
      <c r="Q508" s="792"/>
      <c r="R508" s="792"/>
      <c r="S508" s="792"/>
      <c r="T508" s="793"/>
      <c r="U508" s="793"/>
      <c r="V508" s="793"/>
      <c r="W508" s="793"/>
      <c r="X508" s="793"/>
      <c r="Y508" s="793"/>
      <c r="Z508" s="793"/>
      <c r="AA508" s="793"/>
      <c r="AB508" s="793"/>
      <c r="AC508" s="793"/>
      <c r="AD508" s="816"/>
      <c r="AE508" s="816"/>
      <c r="AF508" s="816"/>
      <c r="AG508" s="816"/>
      <c r="AH508" s="816"/>
      <c r="AI508" s="816"/>
      <c r="AJ508" s="816"/>
      <c r="AK508" s="816"/>
      <c r="AL508" s="816"/>
      <c r="AM508" s="816"/>
      <c r="AN508" s="816"/>
      <c r="AO508" s="816"/>
      <c r="AP508" s="816"/>
      <c r="AQ508" s="816"/>
      <c r="AR508" s="816"/>
      <c r="AS508" s="816"/>
      <c r="AT508" s="816"/>
      <c r="AU508" s="816"/>
      <c r="AV508" s="816"/>
      <c r="AW508" s="816"/>
      <c r="AX508" s="816"/>
      <c r="AY508" s="816"/>
      <c r="AZ508" s="816"/>
      <c r="BA508" s="816"/>
    </row>
    <row r="509" spans="6:53" s="786" customFormat="1" ht="12">
      <c r="F509" s="787"/>
      <c r="G509" s="787"/>
      <c r="H509" s="787"/>
      <c r="I509" s="787"/>
      <c r="L509" s="787"/>
      <c r="N509" s="816"/>
      <c r="O509" s="792"/>
      <c r="P509" s="792"/>
      <c r="Q509" s="792"/>
      <c r="R509" s="792"/>
      <c r="S509" s="792"/>
      <c r="T509" s="793"/>
      <c r="U509" s="793"/>
      <c r="V509" s="793"/>
      <c r="W509" s="793"/>
      <c r="X509" s="793"/>
      <c r="Y509" s="793"/>
      <c r="Z509" s="793"/>
      <c r="AA509" s="793"/>
      <c r="AB509" s="793"/>
      <c r="AC509" s="793"/>
      <c r="AD509" s="816"/>
      <c r="AE509" s="816"/>
      <c r="AF509" s="816"/>
      <c r="AG509" s="816"/>
      <c r="AH509" s="816"/>
      <c r="AI509" s="816"/>
      <c r="AJ509" s="816"/>
      <c r="AK509" s="816"/>
      <c r="AL509" s="816"/>
      <c r="AM509" s="816"/>
      <c r="AN509" s="816"/>
      <c r="AO509" s="816"/>
      <c r="AP509" s="816"/>
      <c r="AQ509" s="816"/>
      <c r="AR509" s="816"/>
      <c r="AS509" s="816"/>
      <c r="AT509" s="816"/>
      <c r="AU509" s="816"/>
      <c r="AV509" s="816"/>
      <c r="AW509" s="816"/>
      <c r="AX509" s="816"/>
      <c r="AY509" s="816"/>
      <c r="AZ509" s="816"/>
      <c r="BA509" s="816"/>
    </row>
    <row r="510" spans="6:53" s="786" customFormat="1" ht="12">
      <c r="F510" s="787"/>
      <c r="G510" s="787"/>
      <c r="H510" s="787"/>
      <c r="I510" s="787"/>
      <c r="L510" s="787"/>
      <c r="N510" s="816"/>
      <c r="O510" s="792"/>
      <c r="P510" s="792"/>
      <c r="Q510" s="792"/>
      <c r="R510" s="792"/>
      <c r="S510" s="792"/>
      <c r="T510" s="793"/>
      <c r="U510" s="793"/>
      <c r="V510" s="793"/>
      <c r="W510" s="793"/>
      <c r="X510" s="793"/>
      <c r="Y510" s="793"/>
      <c r="Z510" s="793"/>
      <c r="AA510" s="793"/>
      <c r="AB510" s="793"/>
      <c r="AC510" s="793"/>
      <c r="AD510" s="816"/>
      <c r="AE510" s="816"/>
      <c r="AF510" s="816"/>
      <c r="AG510" s="816"/>
      <c r="AH510" s="816"/>
      <c r="AI510" s="816"/>
      <c r="AJ510" s="816"/>
      <c r="AK510" s="816"/>
      <c r="AL510" s="816"/>
      <c r="AM510" s="816"/>
      <c r="AN510" s="816"/>
      <c r="AO510" s="816"/>
      <c r="AP510" s="816"/>
      <c r="AQ510" s="816"/>
      <c r="AR510" s="816"/>
      <c r="AS510" s="816"/>
      <c r="AT510" s="816"/>
      <c r="AU510" s="816"/>
      <c r="AV510" s="816"/>
      <c r="AW510" s="816"/>
      <c r="AX510" s="816"/>
      <c r="AY510" s="816"/>
      <c r="AZ510" s="816"/>
      <c r="BA510" s="816"/>
    </row>
    <row r="511" spans="6:53" s="786" customFormat="1" ht="12">
      <c r="F511" s="787"/>
      <c r="G511" s="787"/>
      <c r="H511" s="787"/>
      <c r="I511" s="787"/>
      <c r="L511" s="787"/>
      <c r="N511" s="816"/>
      <c r="O511" s="792"/>
      <c r="P511" s="792"/>
      <c r="Q511" s="792"/>
      <c r="R511" s="792"/>
      <c r="S511" s="792"/>
      <c r="T511" s="793"/>
      <c r="U511" s="793"/>
      <c r="V511" s="793"/>
      <c r="W511" s="793"/>
      <c r="X511" s="793"/>
      <c r="Y511" s="793"/>
      <c r="Z511" s="793"/>
      <c r="AA511" s="793"/>
      <c r="AB511" s="793"/>
      <c r="AC511" s="793"/>
      <c r="AD511" s="816"/>
      <c r="AE511" s="816"/>
      <c r="AF511" s="816"/>
      <c r="AG511" s="816"/>
      <c r="AH511" s="816"/>
      <c r="AI511" s="816"/>
      <c r="AJ511" s="816"/>
      <c r="AK511" s="816"/>
      <c r="AL511" s="816"/>
      <c r="AM511" s="816"/>
      <c r="AN511" s="816"/>
      <c r="AO511" s="816"/>
      <c r="AP511" s="816"/>
      <c r="AQ511" s="816"/>
      <c r="AR511" s="816"/>
      <c r="AS511" s="816"/>
      <c r="AT511" s="816"/>
      <c r="AU511" s="816"/>
      <c r="AV511" s="816"/>
      <c r="AW511" s="816"/>
      <c r="AX511" s="816"/>
      <c r="AY511" s="816"/>
      <c r="AZ511" s="816"/>
      <c r="BA511" s="816"/>
    </row>
    <row r="512" spans="6:53" s="786" customFormat="1" ht="12">
      <c r="F512" s="787"/>
      <c r="G512" s="787"/>
      <c r="H512" s="787"/>
      <c r="I512" s="787"/>
      <c r="L512" s="787"/>
      <c r="N512" s="816"/>
      <c r="O512" s="792"/>
      <c r="P512" s="792"/>
      <c r="Q512" s="792"/>
      <c r="R512" s="792"/>
      <c r="S512" s="792"/>
      <c r="T512" s="793"/>
      <c r="U512" s="793"/>
      <c r="V512" s="793"/>
      <c r="W512" s="793"/>
      <c r="X512" s="793"/>
      <c r="Y512" s="793"/>
      <c r="Z512" s="793"/>
      <c r="AA512" s="793"/>
      <c r="AB512" s="793"/>
      <c r="AC512" s="793"/>
      <c r="AD512" s="816"/>
      <c r="AE512" s="816"/>
      <c r="AF512" s="816"/>
      <c r="AG512" s="816"/>
      <c r="AH512" s="816"/>
      <c r="AI512" s="816"/>
      <c r="AJ512" s="816"/>
      <c r="AK512" s="816"/>
      <c r="AL512" s="816"/>
      <c r="AM512" s="816"/>
      <c r="AN512" s="816"/>
      <c r="AO512" s="816"/>
      <c r="AP512" s="816"/>
      <c r="AQ512" s="816"/>
      <c r="AR512" s="816"/>
      <c r="AS512" s="816"/>
      <c r="AT512" s="816"/>
      <c r="AU512" s="816"/>
      <c r="AV512" s="816"/>
      <c r="AW512" s="816"/>
      <c r="AX512" s="816"/>
      <c r="AY512" s="816"/>
      <c r="AZ512" s="816"/>
      <c r="BA512" s="816"/>
    </row>
    <row r="513" spans="6:53" s="786" customFormat="1" ht="12">
      <c r="F513" s="787"/>
      <c r="G513" s="787"/>
      <c r="H513" s="787"/>
      <c r="I513" s="787"/>
      <c r="L513" s="787"/>
      <c r="N513" s="816"/>
      <c r="O513" s="792"/>
      <c r="P513" s="792"/>
      <c r="Q513" s="792"/>
      <c r="R513" s="792"/>
      <c r="S513" s="792"/>
      <c r="T513" s="793"/>
      <c r="U513" s="793"/>
      <c r="V513" s="793"/>
      <c r="W513" s="793"/>
      <c r="X513" s="793"/>
      <c r="Y513" s="793"/>
      <c r="Z513" s="793"/>
      <c r="AA513" s="793"/>
      <c r="AB513" s="793"/>
      <c r="AC513" s="793"/>
      <c r="AD513" s="816"/>
      <c r="AE513" s="816"/>
      <c r="AF513" s="816"/>
      <c r="AG513" s="816"/>
      <c r="AH513" s="816"/>
      <c r="AI513" s="816"/>
      <c r="AJ513" s="816"/>
      <c r="AK513" s="816"/>
      <c r="AL513" s="816"/>
      <c r="AM513" s="816"/>
      <c r="AN513" s="816"/>
      <c r="AO513" s="816"/>
      <c r="AP513" s="816"/>
      <c r="AQ513" s="816"/>
      <c r="AR513" s="816"/>
      <c r="AS513" s="816"/>
      <c r="AT513" s="816"/>
      <c r="AU513" s="816"/>
      <c r="AV513" s="816"/>
      <c r="AW513" s="816"/>
      <c r="AX513" s="816"/>
      <c r="AY513" s="816"/>
      <c r="AZ513" s="816"/>
      <c r="BA513" s="816"/>
    </row>
    <row r="514" spans="6:53" s="786" customFormat="1" ht="12">
      <c r="F514" s="787"/>
      <c r="G514" s="787"/>
      <c r="H514" s="787"/>
      <c r="I514" s="787"/>
      <c r="L514" s="787"/>
      <c r="N514" s="816"/>
      <c r="O514" s="792"/>
      <c r="P514" s="792"/>
      <c r="Q514" s="792"/>
      <c r="R514" s="792"/>
      <c r="S514" s="792"/>
      <c r="T514" s="793"/>
      <c r="U514" s="793"/>
      <c r="V514" s="793"/>
      <c r="W514" s="793"/>
      <c r="X514" s="793"/>
      <c r="Y514" s="793"/>
      <c r="Z514" s="793"/>
      <c r="AA514" s="793"/>
      <c r="AB514" s="793"/>
      <c r="AC514" s="793"/>
      <c r="AD514" s="816"/>
      <c r="AE514" s="816"/>
      <c r="AF514" s="816"/>
      <c r="AG514" s="816"/>
      <c r="AH514" s="816"/>
      <c r="AI514" s="816"/>
      <c r="AJ514" s="816"/>
      <c r="AK514" s="816"/>
      <c r="AL514" s="816"/>
      <c r="AM514" s="816"/>
      <c r="AN514" s="816"/>
      <c r="AO514" s="816"/>
      <c r="AP514" s="816"/>
      <c r="AQ514" s="816"/>
      <c r="AR514" s="816"/>
      <c r="AS514" s="816"/>
      <c r="AT514" s="816"/>
      <c r="AU514" s="816"/>
      <c r="AV514" s="816"/>
      <c r="AW514" s="816"/>
      <c r="AX514" s="816"/>
      <c r="AY514" s="816"/>
      <c r="AZ514" s="816"/>
      <c r="BA514" s="816"/>
    </row>
    <row r="515" spans="6:53" s="786" customFormat="1" ht="12">
      <c r="F515" s="787"/>
      <c r="G515" s="787"/>
      <c r="H515" s="787"/>
      <c r="I515" s="787"/>
      <c r="L515" s="787"/>
      <c r="N515" s="816"/>
      <c r="O515" s="792"/>
      <c r="P515" s="792"/>
      <c r="Q515" s="792"/>
      <c r="R515" s="792"/>
      <c r="S515" s="792"/>
      <c r="T515" s="793"/>
      <c r="U515" s="793"/>
      <c r="V515" s="793"/>
      <c r="W515" s="793"/>
      <c r="X515" s="793"/>
      <c r="Y515" s="793"/>
      <c r="Z515" s="793"/>
      <c r="AA515" s="793"/>
      <c r="AB515" s="793"/>
      <c r="AC515" s="793"/>
      <c r="AD515" s="816"/>
      <c r="AE515" s="816"/>
      <c r="AF515" s="816"/>
      <c r="AG515" s="816"/>
      <c r="AH515" s="816"/>
      <c r="AI515" s="816"/>
      <c r="AJ515" s="816"/>
      <c r="AK515" s="816"/>
      <c r="AL515" s="816"/>
      <c r="AM515" s="816"/>
      <c r="AN515" s="816"/>
      <c r="AO515" s="816"/>
      <c r="AP515" s="816"/>
      <c r="AQ515" s="816"/>
      <c r="AR515" s="816"/>
      <c r="AS515" s="816"/>
      <c r="AT515" s="816"/>
      <c r="AU515" s="816"/>
      <c r="AV515" s="816"/>
      <c r="AW515" s="816"/>
      <c r="AX515" s="816"/>
      <c r="AY515" s="816"/>
      <c r="AZ515" s="816"/>
      <c r="BA515" s="816"/>
    </row>
    <row r="516" spans="6:53" s="786" customFormat="1" ht="12">
      <c r="F516" s="787"/>
      <c r="G516" s="787"/>
      <c r="H516" s="787"/>
      <c r="I516" s="787"/>
      <c r="L516" s="787"/>
      <c r="N516" s="816"/>
      <c r="O516" s="792"/>
      <c r="P516" s="792"/>
      <c r="Q516" s="792"/>
      <c r="R516" s="792"/>
      <c r="S516" s="792"/>
      <c r="T516" s="793"/>
      <c r="U516" s="793"/>
      <c r="V516" s="793"/>
      <c r="W516" s="793"/>
      <c r="X516" s="793"/>
      <c r="Y516" s="793"/>
      <c r="Z516" s="793"/>
      <c r="AA516" s="793"/>
      <c r="AB516" s="793"/>
      <c r="AC516" s="793"/>
      <c r="AD516" s="816"/>
      <c r="AE516" s="816"/>
      <c r="AF516" s="816"/>
      <c r="AG516" s="816"/>
      <c r="AH516" s="816"/>
      <c r="AI516" s="816"/>
      <c r="AJ516" s="816"/>
      <c r="AK516" s="816"/>
      <c r="AL516" s="816"/>
      <c r="AM516" s="816"/>
      <c r="AN516" s="816"/>
      <c r="AO516" s="816"/>
      <c r="AP516" s="816"/>
      <c r="AQ516" s="816"/>
      <c r="AR516" s="816"/>
      <c r="AS516" s="816"/>
      <c r="AT516" s="816"/>
      <c r="AU516" s="816"/>
      <c r="AV516" s="816"/>
      <c r="AW516" s="816"/>
      <c r="AX516" s="816"/>
      <c r="AY516" s="816"/>
      <c r="AZ516" s="816"/>
      <c r="BA516" s="816"/>
    </row>
    <row r="517" spans="6:53" s="786" customFormat="1" ht="12">
      <c r="F517" s="787"/>
      <c r="G517" s="787"/>
      <c r="H517" s="787"/>
      <c r="I517" s="787"/>
      <c r="L517" s="787"/>
      <c r="N517" s="816"/>
      <c r="O517" s="792"/>
      <c r="P517" s="792"/>
      <c r="Q517" s="792"/>
      <c r="R517" s="792"/>
      <c r="S517" s="792"/>
      <c r="T517" s="793"/>
      <c r="U517" s="793"/>
      <c r="V517" s="793"/>
      <c r="W517" s="793"/>
      <c r="X517" s="793"/>
      <c r="Y517" s="793"/>
      <c r="Z517" s="793"/>
      <c r="AA517" s="793"/>
      <c r="AB517" s="793"/>
      <c r="AC517" s="793"/>
      <c r="AD517" s="816"/>
      <c r="AE517" s="816"/>
      <c r="AF517" s="816"/>
      <c r="AG517" s="816"/>
      <c r="AH517" s="816"/>
      <c r="AI517" s="816"/>
      <c r="AJ517" s="816"/>
      <c r="AK517" s="816"/>
      <c r="AL517" s="816"/>
      <c r="AM517" s="816"/>
      <c r="AN517" s="816"/>
      <c r="AO517" s="816"/>
      <c r="AP517" s="816"/>
      <c r="AQ517" s="816"/>
      <c r="AR517" s="816"/>
      <c r="AS517" s="816"/>
      <c r="AT517" s="816"/>
      <c r="AU517" s="816"/>
      <c r="AV517" s="816"/>
      <c r="AW517" s="816"/>
      <c r="AX517" s="816"/>
      <c r="AY517" s="816"/>
      <c r="AZ517" s="816"/>
      <c r="BA517" s="816"/>
    </row>
    <row r="518" spans="6:53" s="786" customFormat="1" ht="12">
      <c r="F518" s="787"/>
      <c r="G518" s="787"/>
      <c r="H518" s="787"/>
      <c r="I518" s="787"/>
      <c r="L518" s="787"/>
      <c r="N518" s="816"/>
      <c r="O518" s="792"/>
      <c r="P518" s="792"/>
      <c r="Q518" s="792"/>
      <c r="R518" s="792"/>
      <c r="S518" s="792"/>
      <c r="T518" s="793"/>
      <c r="U518" s="793"/>
      <c r="V518" s="793"/>
      <c r="W518" s="793"/>
      <c r="X518" s="793"/>
      <c r="Y518" s="793"/>
      <c r="Z518" s="793"/>
      <c r="AA518" s="793"/>
      <c r="AB518" s="793"/>
      <c r="AC518" s="793"/>
      <c r="AD518" s="816"/>
      <c r="AE518" s="816"/>
      <c r="AF518" s="816"/>
      <c r="AG518" s="816"/>
      <c r="AH518" s="816"/>
      <c r="AI518" s="816"/>
      <c r="AJ518" s="816"/>
      <c r="AK518" s="816"/>
      <c r="AL518" s="816"/>
      <c r="AM518" s="816"/>
      <c r="AN518" s="816"/>
      <c r="AO518" s="816"/>
      <c r="AP518" s="816"/>
      <c r="AQ518" s="816"/>
      <c r="AR518" s="816"/>
      <c r="AS518" s="816"/>
      <c r="AT518" s="816"/>
      <c r="AU518" s="816"/>
      <c r="AV518" s="816"/>
      <c r="AW518" s="816"/>
      <c r="AX518" s="816"/>
      <c r="AY518" s="816"/>
      <c r="AZ518" s="816"/>
      <c r="BA518" s="816"/>
    </row>
    <row r="519" spans="6:53" s="786" customFormat="1" ht="12">
      <c r="F519" s="787"/>
      <c r="G519" s="787"/>
      <c r="H519" s="787"/>
      <c r="I519" s="787"/>
      <c r="L519" s="787"/>
      <c r="N519" s="816"/>
      <c r="O519" s="792"/>
      <c r="P519" s="792"/>
      <c r="Q519" s="792"/>
      <c r="R519" s="792"/>
      <c r="S519" s="792"/>
      <c r="T519" s="793"/>
      <c r="U519" s="793"/>
      <c r="V519" s="793"/>
      <c r="W519" s="793"/>
      <c r="X519" s="793"/>
      <c r="Y519" s="793"/>
      <c r="Z519" s="793"/>
      <c r="AA519" s="793"/>
      <c r="AB519" s="793"/>
      <c r="AC519" s="793"/>
      <c r="AD519" s="816"/>
      <c r="AE519" s="816"/>
      <c r="AF519" s="816"/>
      <c r="AG519" s="816"/>
      <c r="AH519" s="816"/>
      <c r="AI519" s="816"/>
      <c r="AJ519" s="816"/>
      <c r="AK519" s="816"/>
      <c r="AL519" s="816"/>
      <c r="AM519" s="816"/>
      <c r="AN519" s="816"/>
      <c r="AO519" s="816"/>
      <c r="AP519" s="816"/>
      <c r="AQ519" s="816"/>
      <c r="AR519" s="816"/>
      <c r="AS519" s="816"/>
      <c r="AT519" s="816"/>
      <c r="AU519" s="816"/>
      <c r="AV519" s="816"/>
      <c r="AW519" s="816"/>
      <c r="AX519" s="816"/>
      <c r="AY519" s="816"/>
      <c r="AZ519" s="816"/>
      <c r="BA519" s="816"/>
    </row>
    <row r="520" spans="6:53" s="786" customFormat="1" ht="12">
      <c r="F520" s="787"/>
      <c r="G520" s="787"/>
      <c r="H520" s="787"/>
      <c r="I520" s="787"/>
      <c r="L520" s="787"/>
      <c r="N520" s="816"/>
      <c r="O520" s="792"/>
      <c r="P520" s="792"/>
      <c r="Q520" s="792"/>
      <c r="R520" s="792"/>
      <c r="S520" s="792"/>
      <c r="T520" s="793"/>
      <c r="U520" s="793"/>
      <c r="V520" s="793"/>
      <c r="W520" s="793"/>
      <c r="X520" s="793"/>
      <c r="Y520" s="793"/>
      <c r="Z520" s="793"/>
      <c r="AA520" s="793"/>
      <c r="AB520" s="793"/>
      <c r="AC520" s="793"/>
      <c r="AD520" s="816"/>
      <c r="AE520" s="816"/>
      <c r="AF520" s="816"/>
      <c r="AG520" s="816"/>
      <c r="AH520" s="816"/>
      <c r="AI520" s="816"/>
      <c r="AJ520" s="816"/>
      <c r="AK520" s="816"/>
      <c r="AL520" s="816"/>
      <c r="AM520" s="816"/>
      <c r="AN520" s="816"/>
      <c r="AO520" s="816"/>
      <c r="AP520" s="816"/>
      <c r="AQ520" s="816"/>
      <c r="AR520" s="816"/>
      <c r="AS520" s="816"/>
      <c r="AT520" s="816"/>
      <c r="AU520" s="816"/>
      <c r="AV520" s="816"/>
      <c r="AW520" s="816"/>
      <c r="AX520" s="816"/>
      <c r="AY520" s="816"/>
      <c r="AZ520" s="816"/>
      <c r="BA520" s="816"/>
    </row>
    <row r="521" spans="6:53" s="786" customFormat="1" ht="12">
      <c r="F521" s="787"/>
      <c r="G521" s="787"/>
      <c r="H521" s="787"/>
      <c r="I521" s="787"/>
      <c r="L521" s="787"/>
      <c r="N521" s="816"/>
      <c r="O521" s="792"/>
      <c r="P521" s="792"/>
      <c r="Q521" s="792"/>
      <c r="R521" s="792"/>
      <c r="S521" s="792"/>
      <c r="T521" s="793"/>
      <c r="U521" s="793"/>
      <c r="V521" s="793"/>
      <c r="W521" s="793"/>
      <c r="X521" s="793"/>
      <c r="Y521" s="793"/>
      <c r="Z521" s="793"/>
      <c r="AA521" s="793"/>
      <c r="AB521" s="793"/>
      <c r="AC521" s="793"/>
      <c r="AD521" s="816"/>
      <c r="AE521" s="816"/>
      <c r="AF521" s="816"/>
      <c r="AG521" s="816"/>
      <c r="AH521" s="816"/>
      <c r="AI521" s="816"/>
      <c r="AJ521" s="816"/>
      <c r="AK521" s="816"/>
      <c r="AL521" s="816"/>
      <c r="AM521" s="816"/>
      <c r="AN521" s="816"/>
      <c r="AO521" s="816"/>
      <c r="AP521" s="816"/>
      <c r="AQ521" s="816"/>
      <c r="AR521" s="816"/>
      <c r="AS521" s="816"/>
      <c r="AT521" s="816"/>
      <c r="AU521" s="816"/>
      <c r="AV521" s="816"/>
      <c r="AW521" s="816"/>
      <c r="AX521" s="816"/>
      <c r="AY521" s="816"/>
      <c r="AZ521" s="816"/>
      <c r="BA521" s="816"/>
    </row>
    <row r="522" spans="6:53" s="786" customFormat="1" ht="12">
      <c r="F522" s="787"/>
      <c r="G522" s="787"/>
      <c r="H522" s="787"/>
      <c r="I522" s="787"/>
      <c r="L522" s="787"/>
      <c r="N522" s="816"/>
      <c r="O522" s="792"/>
      <c r="P522" s="792"/>
      <c r="Q522" s="792"/>
      <c r="R522" s="792"/>
      <c r="S522" s="792"/>
      <c r="T522" s="793"/>
      <c r="U522" s="793"/>
      <c r="V522" s="793"/>
      <c r="W522" s="793"/>
      <c r="X522" s="793"/>
      <c r="Y522" s="793"/>
      <c r="Z522" s="793"/>
      <c r="AA522" s="793"/>
      <c r="AB522" s="793"/>
      <c r="AC522" s="793"/>
      <c r="AD522" s="816"/>
      <c r="AE522" s="816"/>
      <c r="AF522" s="816"/>
      <c r="AG522" s="816"/>
      <c r="AH522" s="816"/>
      <c r="AI522" s="816"/>
      <c r="AJ522" s="816"/>
      <c r="AK522" s="816"/>
      <c r="AL522" s="816"/>
      <c r="AM522" s="816"/>
      <c r="AN522" s="816"/>
      <c r="AO522" s="816"/>
      <c r="AP522" s="816"/>
      <c r="AQ522" s="816"/>
      <c r="AR522" s="816"/>
      <c r="AS522" s="816"/>
      <c r="AT522" s="816"/>
      <c r="AU522" s="816"/>
      <c r="AV522" s="816"/>
      <c r="AW522" s="816"/>
      <c r="AX522" s="816"/>
      <c r="AY522" s="816"/>
      <c r="AZ522" s="816"/>
      <c r="BA522" s="816"/>
    </row>
    <row r="523" spans="6:53" s="786" customFormat="1" ht="12">
      <c r="F523" s="787"/>
      <c r="G523" s="787"/>
      <c r="H523" s="787"/>
      <c r="I523" s="787"/>
      <c r="L523" s="787"/>
      <c r="N523" s="816"/>
      <c r="O523" s="792"/>
      <c r="P523" s="792"/>
      <c r="Q523" s="792"/>
      <c r="R523" s="792"/>
      <c r="S523" s="792"/>
      <c r="T523" s="793"/>
      <c r="U523" s="793"/>
      <c r="V523" s="793"/>
      <c r="W523" s="793"/>
      <c r="X523" s="793"/>
      <c r="Y523" s="793"/>
      <c r="Z523" s="793"/>
      <c r="AA523" s="793"/>
      <c r="AB523" s="793"/>
      <c r="AC523" s="793"/>
      <c r="AD523" s="816"/>
      <c r="AE523" s="816"/>
      <c r="AF523" s="816"/>
      <c r="AG523" s="816"/>
      <c r="AH523" s="816"/>
      <c r="AI523" s="816"/>
      <c r="AJ523" s="816"/>
      <c r="AK523" s="816"/>
      <c r="AL523" s="816"/>
      <c r="AM523" s="816"/>
      <c r="AN523" s="816"/>
      <c r="AO523" s="816"/>
      <c r="AP523" s="816"/>
      <c r="AQ523" s="816"/>
      <c r="AR523" s="816"/>
      <c r="AS523" s="816"/>
      <c r="AT523" s="816"/>
      <c r="AU523" s="816"/>
      <c r="AV523" s="816"/>
      <c r="AW523" s="816"/>
      <c r="AX523" s="816"/>
      <c r="AY523" s="816"/>
      <c r="AZ523" s="816"/>
      <c r="BA523" s="816"/>
    </row>
    <row r="524" spans="6:53" s="786" customFormat="1" ht="12">
      <c r="F524" s="787"/>
      <c r="G524" s="787"/>
      <c r="H524" s="787"/>
      <c r="I524" s="787"/>
      <c r="L524" s="787"/>
      <c r="N524" s="816"/>
      <c r="O524" s="792"/>
      <c r="P524" s="792"/>
      <c r="Q524" s="792"/>
      <c r="R524" s="792"/>
      <c r="S524" s="792"/>
      <c r="T524" s="793"/>
      <c r="U524" s="793"/>
      <c r="V524" s="793"/>
      <c r="W524" s="793"/>
      <c r="X524" s="793"/>
      <c r="Y524" s="793"/>
      <c r="Z524" s="793"/>
      <c r="AA524" s="793"/>
      <c r="AB524" s="793"/>
      <c r="AC524" s="793"/>
      <c r="AD524" s="816"/>
      <c r="AE524" s="816"/>
      <c r="AF524" s="816"/>
      <c r="AG524" s="816"/>
      <c r="AH524" s="816"/>
      <c r="AI524" s="816"/>
      <c r="AJ524" s="816"/>
      <c r="AK524" s="816"/>
      <c r="AL524" s="816"/>
      <c r="AM524" s="816"/>
      <c r="AN524" s="816"/>
      <c r="AO524" s="816"/>
      <c r="AP524" s="816"/>
      <c r="AQ524" s="816"/>
      <c r="AR524" s="816"/>
      <c r="AS524" s="816"/>
      <c r="AT524" s="816"/>
      <c r="AU524" s="816"/>
      <c r="AV524" s="816"/>
      <c r="AW524" s="816"/>
      <c r="AX524" s="816"/>
      <c r="AY524" s="816"/>
      <c r="AZ524" s="816"/>
      <c r="BA524" s="816"/>
    </row>
    <row r="525" spans="6:53" s="786" customFormat="1" ht="12">
      <c r="F525" s="787"/>
      <c r="G525" s="787"/>
      <c r="H525" s="787"/>
      <c r="I525" s="787"/>
      <c r="L525" s="787"/>
      <c r="N525" s="816"/>
      <c r="O525" s="792"/>
      <c r="P525" s="792"/>
      <c r="Q525" s="792"/>
      <c r="R525" s="792"/>
      <c r="S525" s="792"/>
      <c r="T525" s="793"/>
      <c r="U525" s="793"/>
      <c r="V525" s="793"/>
      <c r="W525" s="793"/>
      <c r="X525" s="793"/>
      <c r="Y525" s="793"/>
      <c r="Z525" s="793"/>
      <c r="AA525" s="793"/>
      <c r="AB525" s="793"/>
      <c r="AC525" s="793"/>
      <c r="AD525" s="816"/>
      <c r="AE525" s="816"/>
      <c r="AF525" s="816"/>
      <c r="AG525" s="816"/>
      <c r="AH525" s="816"/>
      <c r="AI525" s="816"/>
      <c r="AJ525" s="816"/>
      <c r="AK525" s="816"/>
      <c r="AL525" s="816"/>
      <c r="AM525" s="816"/>
      <c r="AN525" s="816"/>
      <c r="AO525" s="816"/>
      <c r="AP525" s="816"/>
      <c r="AQ525" s="816"/>
      <c r="AR525" s="816"/>
      <c r="AS525" s="816"/>
      <c r="AT525" s="816"/>
      <c r="AU525" s="816"/>
      <c r="AV525" s="816"/>
      <c r="AW525" s="816"/>
      <c r="AX525" s="816"/>
      <c r="AY525" s="816"/>
      <c r="AZ525" s="816"/>
      <c r="BA525" s="816"/>
    </row>
    <row r="526" spans="6:53" s="786" customFormat="1" ht="12">
      <c r="F526" s="787"/>
      <c r="G526" s="787"/>
      <c r="H526" s="787"/>
      <c r="I526" s="787"/>
      <c r="L526" s="787"/>
      <c r="N526" s="816"/>
      <c r="O526" s="792"/>
      <c r="P526" s="792"/>
      <c r="Q526" s="792"/>
      <c r="R526" s="792"/>
      <c r="S526" s="792"/>
      <c r="T526" s="793"/>
      <c r="U526" s="793"/>
      <c r="V526" s="793"/>
      <c r="W526" s="793"/>
      <c r="X526" s="793"/>
      <c r="Y526" s="793"/>
      <c r="Z526" s="793"/>
      <c r="AA526" s="793"/>
      <c r="AB526" s="793"/>
      <c r="AC526" s="793"/>
      <c r="AD526" s="816"/>
      <c r="AE526" s="816"/>
      <c r="AF526" s="816"/>
      <c r="AG526" s="816"/>
      <c r="AH526" s="816"/>
      <c r="AI526" s="816"/>
      <c r="AJ526" s="816"/>
      <c r="AK526" s="816"/>
      <c r="AL526" s="816"/>
      <c r="AM526" s="816"/>
      <c r="AN526" s="816"/>
      <c r="AO526" s="816"/>
      <c r="AP526" s="816"/>
      <c r="AQ526" s="816"/>
      <c r="AR526" s="816"/>
      <c r="AS526" s="816"/>
      <c r="AT526" s="816"/>
      <c r="AU526" s="816"/>
      <c r="AV526" s="816"/>
      <c r="AW526" s="816"/>
      <c r="AX526" s="816"/>
      <c r="AY526" s="816"/>
      <c r="AZ526" s="816"/>
      <c r="BA526" s="816"/>
    </row>
    <row r="527" spans="6:53" s="786" customFormat="1" ht="12">
      <c r="F527" s="787"/>
      <c r="G527" s="787"/>
      <c r="H527" s="787"/>
      <c r="I527" s="787"/>
      <c r="L527" s="787"/>
      <c r="N527" s="816"/>
      <c r="O527" s="792"/>
      <c r="P527" s="792"/>
      <c r="Q527" s="792"/>
      <c r="R527" s="792"/>
      <c r="S527" s="792"/>
      <c r="T527" s="793"/>
      <c r="U527" s="793"/>
      <c r="V527" s="793"/>
      <c r="W527" s="793"/>
      <c r="X527" s="793"/>
      <c r="Y527" s="793"/>
      <c r="Z527" s="793"/>
      <c r="AA527" s="793"/>
      <c r="AB527" s="793"/>
      <c r="AC527" s="793"/>
      <c r="AD527" s="816"/>
      <c r="AE527" s="816"/>
      <c r="AF527" s="816"/>
      <c r="AG527" s="816"/>
      <c r="AH527" s="816"/>
      <c r="AI527" s="816"/>
      <c r="AJ527" s="816"/>
      <c r="AK527" s="816"/>
      <c r="AL527" s="816"/>
      <c r="AM527" s="816"/>
      <c r="AN527" s="816"/>
      <c r="AO527" s="816"/>
      <c r="AP527" s="816"/>
      <c r="AQ527" s="816"/>
      <c r="AR527" s="816"/>
      <c r="AS527" s="816"/>
      <c r="AT527" s="816"/>
      <c r="AU527" s="816"/>
      <c r="AV527" s="816"/>
      <c r="AW527" s="816"/>
      <c r="AX527" s="816"/>
      <c r="AY527" s="816"/>
      <c r="AZ527" s="816"/>
      <c r="BA527" s="816"/>
    </row>
    <row r="528" spans="6:53" s="786" customFormat="1" ht="12">
      <c r="F528" s="787"/>
      <c r="G528" s="787"/>
      <c r="H528" s="787"/>
      <c r="I528" s="787"/>
      <c r="L528" s="787"/>
      <c r="N528" s="816"/>
      <c r="O528" s="792"/>
      <c r="P528" s="792"/>
      <c r="Q528" s="792"/>
      <c r="R528" s="792"/>
      <c r="S528" s="792"/>
      <c r="T528" s="793"/>
      <c r="U528" s="793"/>
      <c r="V528" s="793"/>
      <c r="W528" s="793"/>
      <c r="X528" s="793"/>
      <c r="Y528" s="793"/>
      <c r="Z528" s="793"/>
      <c r="AA528" s="793"/>
      <c r="AB528" s="793"/>
      <c r="AC528" s="793"/>
      <c r="AD528" s="816"/>
      <c r="AE528" s="816"/>
      <c r="AF528" s="816"/>
      <c r="AG528" s="816"/>
      <c r="AH528" s="816"/>
      <c r="AI528" s="816"/>
      <c r="AJ528" s="816"/>
      <c r="AK528" s="816"/>
      <c r="AL528" s="816"/>
      <c r="AM528" s="816"/>
      <c r="AN528" s="816"/>
      <c r="AO528" s="816"/>
      <c r="AP528" s="816"/>
      <c r="AQ528" s="816"/>
      <c r="AR528" s="816"/>
      <c r="AS528" s="816"/>
      <c r="AT528" s="816"/>
      <c r="AU528" s="816"/>
      <c r="AV528" s="816"/>
      <c r="AW528" s="816"/>
      <c r="AX528" s="816"/>
      <c r="AY528" s="816"/>
      <c r="AZ528" s="816"/>
      <c r="BA528" s="816"/>
    </row>
    <row r="529" spans="6:53" s="786" customFormat="1" ht="12">
      <c r="F529" s="787"/>
      <c r="G529" s="787"/>
      <c r="H529" s="787"/>
      <c r="I529" s="787"/>
      <c r="L529" s="787"/>
      <c r="N529" s="816"/>
      <c r="O529" s="792"/>
      <c r="P529" s="792"/>
      <c r="Q529" s="792"/>
      <c r="R529" s="792"/>
      <c r="S529" s="792"/>
      <c r="T529" s="793"/>
      <c r="U529" s="793"/>
      <c r="V529" s="793"/>
      <c r="W529" s="793"/>
      <c r="X529" s="793"/>
      <c r="Y529" s="793"/>
      <c r="Z529" s="793"/>
      <c r="AA529" s="793"/>
      <c r="AB529" s="793"/>
      <c r="AC529" s="793"/>
      <c r="AD529" s="816"/>
      <c r="AE529" s="816"/>
      <c r="AF529" s="816"/>
      <c r="AG529" s="816"/>
      <c r="AH529" s="816"/>
      <c r="AI529" s="816"/>
      <c r="AJ529" s="816"/>
      <c r="AK529" s="816"/>
      <c r="AL529" s="816"/>
      <c r="AM529" s="816"/>
      <c r="AN529" s="816"/>
      <c r="AO529" s="816"/>
      <c r="AP529" s="816"/>
      <c r="AQ529" s="816"/>
      <c r="AR529" s="816"/>
      <c r="AS529" s="816"/>
      <c r="AT529" s="816"/>
      <c r="AU529" s="816"/>
      <c r="AV529" s="816"/>
      <c r="AW529" s="816"/>
      <c r="AX529" s="816"/>
      <c r="AY529" s="816"/>
      <c r="AZ529" s="816"/>
      <c r="BA529" s="816"/>
    </row>
    <row r="530" spans="6:53" s="786" customFormat="1" ht="12">
      <c r="F530" s="787"/>
      <c r="G530" s="787"/>
      <c r="H530" s="787"/>
      <c r="I530" s="787"/>
      <c r="L530" s="787"/>
      <c r="N530" s="816"/>
      <c r="O530" s="792"/>
      <c r="P530" s="792"/>
      <c r="Q530" s="792"/>
      <c r="R530" s="792"/>
      <c r="S530" s="792"/>
      <c r="T530" s="793"/>
      <c r="U530" s="793"/>
      <c r="V530" s="793"/>
      <c r="W530" s="793"/>
      <c r="X530" s="793"/>
      <c r="Y530" s="793"/>
      <c r="Z530" s="793"/>
      <c r="AA530" s="793"/>
      <c r="AB530" s="793"/>
      <c r="AC530" s="793"/>
      <c r="AD530" s="816"/>
      <c r="AE530" s="816"/>
      <c r="AF530" s="816"/>
      <c r="AG530" s="816"/>
      <c r="AH530" s="816"/>
      <c r="AI530" s="816"/>
      <c r="AJ530" s="816"/>
      <c r="AK530" s="816"/>
      <c r="AL530" s="816"/>
      <c r="AM530" s="816"/>
      <c r="AN530" s="816"/>
      <c r="AO530" s="816"/>
      <c r="AP530" s="816"/>
      <c r="AQ530" s="816"/>
      <c r="AR530" s="816"/>
      <c r="AS530" s="816"/>
      <c r="AT530" s="816"/>
      <c r="AU530" s="816"/>
      <c r="AV530" s="816"/>
      <c r="AW530" s="816"/>
      <c r="AX530" s="816"/>
      <c r="AY530" s="816"/>
      <c r="AZ530" s="816"/>
      <c r="BA530" s="816"/>
    </row>
    <row r="531" spans="6:53" s="786" customFormat="1" ht="12">
      <c r="F531" s="787"/>
      <c r="G531" s="787"/>
      <c r="H531" s="787"/>
      <c r="I531" s="787"/>
      <c r="L531" s="787"/>
      <c r="N531" s="816"/>
      <c r="O531" s="792"/>
      <c r="P531" s="792"/>
      <c r="Q531" s="792"/>
      <c r="R531" s="792"/>
      <c r="S531" s="792"/>
      <c r="T531" s="793"/>
      <c r="U531" s="793"/>
      <c r="V531" s="793"/>
      <c r="W531" s="793"/>
      <c r="X531" s="793"/>
      <c r="Y531" s="793"/>
      <c r="Z531" s="793"/>
      <c r="AA531" s="793"/>
      <c r="AB531" s="793"/>
      <c r="AC531" s="793"/>
      <c r="AD531" s="816"/>
      <c r="AE531" s="816"/>
      <c r="AF531" s="816"/>
      <c r="AG531" s="816"/>
      <c r="AH531" s="816"/>
      <c r="AI531" s="816"/>
      <c r="AJ531" s="816"/>
      <c r="AK531" s="816"/>
      <c r="AL531" s="816"/>
      <c r="AM531" s="816"/>
      <c r="AN531" s="816"/>
      <c r="AO531" s="816"/>
      <c r="AP531" s="816"/>
      <c r="AQ531" s="816"/>
      <c r="AR531" s="816"/>
      <c r="AS531" s="816"/>
      <c r="AT531" s="816"/>
      <c r="AU531" s="816"/>
      <c r="AV531" s="816"/>
      <c r="AW531" s="816"/>
      <c r="AX531" s="816"/>
      <c r="AY531" s="816"/>
      <c r="AZ531" s="816"/>
      <c r="BA531" s="816"/>
    </row>
    <row r="532" spans="6:53" s="786" customFormat="1" ht="12">
      <c r="F532" s="787"/>
      <c r="G532" s="787"/>
      <c r="H532" s="787"/>
      <c r="I532" s="787"/>
      <c r="L532" s="787"/>
      <c r="N532" s="816"/>
      <c r="O532" s="792"/>
      <c r="P532" s="792"/>
      <c r="Q532" s="792"/>
      <c r="R532" s="792"/>
      <c r="S532" s="792"/>
      <c r="T532" s="793"/>
      <c r="U532" s="793"/>
      <c r="V532" s="793"/>
      <c r="W532" s="793"/>
      <c r="X532" s="793"/>
      <c r="Y532" s="793"/>
      <c r="Z532" s="793"/>
      <c r="AA532" s="793"/>
      <c r="AB532" s="793"/>
      <c r="AC532" s="793"/>
      <c r="AD532" s="816"/>
      <c r="AE532" s="816"/>
      <c r="AF532" s="816"/>
      <c r="AG532" s="816"/>
      <c r="AH532" s="816"/>
      <c r="AI532" s="816"/>
      <c r="AJ532" s="816"/>
      <c r="AK532" s="816"/>
      <c r="AL532" s="816"/>
      <c r="AM532" s="816"/>
      <c r="AN532" s="816"/>
      <c r="AO532" s="816"/>
      <c r="AP532" s="816"/>
      <c r="AQ532" s="816"/>
      <c r="AR532" s="816"/>
      <c r="AS532" s="816"/>
      <c r="AT532" s="816"/>
      <c r="AU532" s="816"/>
      <c r="AV532" s="816"/>
      <c r="AW532" s="816"/>
      <c r="AX532" s="816"/>
      <c r="AY532" s="816"/>
      <c r="AZ532" s="816"/>
      <c r="BA532" s="816"/>
    </row>
    <row r="533" spans="6:53" s="786" customFormat="1" ht="12">
      <c r="F533" s="787"/>
      <c r="G533" s="787"/>
      <c r="H533" s="787"/>
      <c r="I533" s="787"/>
      <c r="L533" s="787"/>
      <c r="N533" s="816"/>
      <c r="O533" s="792"/>
      <c r="P533" s="792"/>
      <c r="Q533" s="792"/>
      <c r="R533" s="792"/>
      <c r="S533" s="792"/>
      <c r="T533" s="793"/>
      <c r="U533" s="793"/>
      <c r="V533" s="793"/>
      <c r="W533" s="793"/>
      <c r="X533" s="793"/>
      <c r="Y533" s="793"/>
      <c r="Z533" s="793"/>
      <c r="AA533" s="793"/>
      <c r="AB533" s="793"/>
      <c r="AC533" s="793"/>
      <c r="AD533" s="816"/>
      <c r="AE533" s="816"/>
      <c r="AF533" s="816"/>
      <c r="AG533" s="816"/>
      <c r="AH533" s="816"/>
      <c r="AI533" s="816"/>
      <c r="AJ533" s="816"/>
      <c r="AK533" s="816"/>
      <c r="AL533" s="816"/>
      <c r="AM533" s="816"/>
      <c r="AN533" s="816"/>
      <c r="AO533" s="816"/>
      <c r="AP533" s="816"/>
      <c r="AQ533" s="816"/>
      <c r="AR533" s="816"/>
      <c r="AS533" s="816"/>
      <c r="AT533" s="816"/>
      <c r="AU533" s="816"/>
      <c r="AV533" s="816"/>
      <c r="AW533" s="816"/>
      <c r="AX533" s="816"/>
      <c r="AY533" s="816"/>
      <c r="AZ533" s="816"/>
      <c r="BA533" s="816"/>
    </row>
    <row r="534" spans="6:53" s="786" customFormat="1" ht="12">
      <c r="F534" s="787"/>
      <c r="G534" s="787"/>
      <c r="H534" s="787"/>
      <c r="I534" s="787"/>
      <c r="L534" s="787"/>
      <c r="N534" s="816"/>
      <c r="O534" s="792"/>
      <c r="P534" s="792"/>
      <c r="Q534" s="792"/>
      <c r="R534" s="792"/>
      <c r="S534" s="792"/>
      <c r="T534" s="793"/>
      <c r="U534" s="793"/>
      <c r="V534" s="793"/>
      <c r="W534" s="793"/>
      <c r="X534" s="793"/>
      <c r="Y534" s="793"/>
      <c r="Z534" s="793"/>
      <c r="AA534" s="793"/>
      <c r="AB534" s="793"/>
      <c r="AC534" s="793"/>
      <c r="AD534" s="816"/>
      <c r="AE534" s="816"/>
      <c r="AF534" s="816"/>
      <c r="AG534" s="816"/>
      <c r="AH534" s="816"/>
      <c r="AI534" s="816"/>
      <c r="AJ534" s="816"/>
      <c r="AK534" s="816"/>
      <c r="AL534" s="816"/>
      <c r="AM534" s="816"/>
      <c r="AN534" s="816"/>
      <c r="AO534" s="816"/>
      <c r="AP534" s="816"/>
      <c r="AQ534" s="816"/>
      <c r="AR534" s="816"/>
      <c r="AS534" s="816"/>
      <c r="AT534" s="816"/>
      <c r="AU534" s="816"/>
      <c r="AV534" s="816"/>
      <c r="AW534" s="816"/>
      <c r="AX534" s="816"/>
      <c r="AY534" s="816"/>
      <c r="AZ534" s="816"/>
      <c r="BA534" s="816"/>
    </row>
    <row r="535" spans="6:53" s="786" customFormat="1" ht="12">
      <c r="F535" s="787"/>
      <c r="G535" s="787"/>
      <c r="H535" s="787"/>
      <c r="I535" s="787"/>
      <c r="L535" s="787"/>
      <c r="N535" s="816"/>
      <c r="O535" s="792"/>
      <c r="P535" s="792"/>
      <c r="Q535" s="792"/>
      <c r="R535" s="792"/>
      <c r="S535" s="792"/>
      <c r="T535" s="793"/>
      <c r="U535" s="793"/>
      <c r="V535" s="793"/>
      <c r="W535" s="793"/>
      <c r="X535" s="793"/>
      <c r="Y535" s="793"/>
      <c r="Z535" s="793"/>
      <c r="AA535" s="793"/>
      <c r="AB535" s="793"/>
      <c r="AC535" s="793"/>
      <c r="AD535" s="816"/>
      <c r="AE535" s="816"/>
      <c r="AF535" s="816"/>
      <c r="AG535" s="816"/>
      <c r="AH535" s="816"/>
      <c r="AI535" s="816"/>
      <c r="AJ535" s="816"/>
      <c r="AK535" s="816"/>
      <c r="AL535" s="816"/>
      <c r="AM535" s="816"/>
      <c r="AN535" s="816"/>
      <c r="AO535" s="816"/>
      <c r="AP535" s="816"/>
      <c r="AQ535" s="816"/>
      <c r="AR535" s="816"/>
      <c r="AS535" s="816"/>
      <c r="AT535" s="816"/>
      <c r="AU535" s="816"/>
      <c r="AV535" s="816"/>
      <c r="AW535" s="816"/>
      <c r="AX535" s="816"/>
      <c r="AY535" s="816"/>
      <c r="AZ535" s="816"/>
      <c r="BA535" s="816"/>
    </row>
    <row r="536" spans="6:53" s="786" customFormat="1" ht="12">
      <c r="F536" s="787"/>
      <c r="G536" s="787"/>
      <c r="H536" s="787"/>
      <c r="I536" s="787"/>
      <c r="L536" s="787"/>
      <c r="N536" s="816"/>
      <c r="O536" s="792"/>
      <c r="P536" s="792"/>
      <c r="Q536" s="792"/>
      <c r="R536" s="792"/>
      <c r="S536" s="792"/>
      <c r="T536" s="793"/>
      <c r="U536" s="793"/>
      <c r="V536" s="793"/>
      <c r="W536" s="793"/>
      <c r="X536" s="793"/>
      <c r="Y536" s="793"/>
      <c r="Z536" s="793"/>
      <c r="AA536" s="793"/>
      <c r="AB536" s="793"/>
      <c r="AC536" s="793"/>
      <c r="AD536" s="816"/>
      <c r="AE536" s="816"/>
      <c r="AF536" s="816"/>
      <c r="AG536" s="816"/>
      <c r="AH536" s="816"/>
      <c r="AI536" s="816"/>
      <c r="AJ536" s="816"/>
      <c r="AK536" s="816"/>
      <c r="AL536" s="816"/>
      <c r="AM536" s="816"/>
      <c r="AN536" s="816"/>
      <c r="AO536" s="816"/>
      <c r="AP536" s="816"/>
      <c r="AQ536" s="816"/>
      <c r="AR536" s="816"/>
      <c r="AS536" s="816"/>
      <c r="AT536" s="816"/>
      <c r="AU536" s="816"/>
      <c r="AV536" s="816"/>
      <c r="AW536" s="816"/>
      <c r="AX536" s="816"/>
      <c r="AY536" s="816"/>
      <c r="AZ536" s="816"/>
      <c r="BA536" s="816"/>
    </row>
    <row r="537" spans="6:53" s="786" customFormat="1" ht="12">
      <c r="F537" s="787"/>
      <c r="G537" s="787"/>
      <c r="H537" s="787"/>
      <c r="I537" s="787"/>
      <c r="L537" s="787"/>
      <c r="N537" s="816"/>
      <c r="O537" s="792"/>
      <c r="P537" s="792"/>
      <c r="Q537" s="792"/>
      <c r="R537" s="792"/>
      <c r="S537" s="792"/>
      <c r="T537" s="793"/>
      <c r="U537" s="793"/>
      <c r="V537" s="793"/>
      <c r="W537" s="793"/>
      <c r="X537" s="793"/>
      <c r="Y537" s="793"/>
      <c r="Z537" s="793"/>
      <c r="AA537" s="793"/>
      <c r="AB537" s="793"/>
      <c r="AC537" s="793"/>
      <c r="AD537" s="816"/>
      <c r="AE537" s="816"/>
      <c r="AF537" s="816"/>
      <c r="AG537" s="816"/>
      <c r="AH537" s="816"/>
      <c r="AI537" s="816"/>
      <c r="AJ537" s="816"/>
      <c r="AK537" s="816"/>
      <c r="AL537" s="816"/>
      <c r="AM537" s="816"/>
      <c r="AN537" s="816"/>
      <c r="AO537" s="816"/>
      <c r="AP537" s="816"/>
      <c r="AQ537" s="816"/>
      <c r="AR537" s="816"/>
      <c r="AS537" s="816"/>
      <c r="AT537" s="816"/>
      <c r="AU537" s="816"/>
      <c r="AV537" s="816"/>
      <c r="AW537" s="816"/>
      <c r="AX537" s="816"/>
      <c r="AY537" s="816"/>
      <c r="AZ537" s="816"/>
      <c r="BA537" s="816"/>
    </row>
    <row r="538" spans="6:53" s="786" customFormat="1" ht="12">
      <c r="F538" s="787"/>
      <c r="G538" s="787"/>
      <c r="H538" s="787"/>
      <c r="I538" s="787"/>
      <c r="L538" s="787"/>
      <c r="N538" s="816"/>
      <c r="O538" s="792"/>
      <c r="P538" s="792"/>
      <c r="Q538" s="792"/>
      <c r="R538" s="792"/>
      <c r="S538" s="792"/>
      <c r="T538" s="793"/>
      <c r="U538" s="793"/>
      <c r="V538" s="793"/>
      <c r="W538" s="793"/>
      <c r="X538" s="793"/>
      <c r="Y538" s="793"/>
      <c r="Z538" s="793"/>
      <c r="AA538" s="793"/>
      <c r="AB538" s="793"/>
      <c r="AC538" s="793"/>
      <c r="AD538" s="816"/>
      <c r="AE538" s="816"/>
      <c r="AF538" s="816"/>
      <c r="AG538" s="816"/>
      <c r="AH538" s="816"/>
      <c r="AI538" s="816"/>
      <c r="AJ538" s="816"/>
      <c r="AK538" s="816"/>
      <c r="AL538" s="816"/>
      <c r="AM538" s="816"/>
      <c r="AN538" s="816"/>
      <c r="AO538" s="816"/>
      <c r="AP538" s="816"/>
      <c r="AQ538" s="816"/>
      <c r="AR538" s="816"/>
      <c r="AS538" s="816"/>
      <c r="AT538" s="816"/>
      <c r="AU538" s="816"/>
      <c r="AV538" s="816"/>
      <c r="AW538" s="816"/>
      <c r="AX538" s="816"/>
      <c r="AY538" s="816"/>
      <c r="AZ538" s="816"/>
      <c r="BA538" s="816"/>
    </row>
    <row r="539" spans="6:53" s="786" customFormat="1" ht="12">
      <c r="F539" s="787"/>
      <c r="G539" s="787"/>
      <c r="H539" s="787"/>
      <c r="I539" s="787"/>
      <c r="L539" s="787"/>
      <c r="N539" s="816"/>
      <c r="O539" s="792"/>
      <c r="P539" s="792"/>
      <c r="Q539" s="792"/>
      <c r="R539" s="792"/>
      <c r="S539" s="792"/>
      <c r="T539" s="793"/>
      <c r="U539" s="793"/>
      <c r="V539" s="793"/>
      <c r="W539" s="793"/>
      <c r="X539" s="793"/>
      <c r="Y539" s="793"/>
      <c r="Z539" s="793"/>
      <c r="AA539" s="793"/>
      <c r="AB539" s="793"/>
      <c r="AC539" s="793"/>
      <c r="AD539" s="816"/>
      <c r="AE539" s="816"/>
      <c r="AF539" s="816"/>
      <c r="AG539" s="816"/>
      <c r="AH539" s="816"/>
      <c r="AI539" s="816"/>
      <c r="AJ539" s="816"/>
      <c r="AK539" s="816"/>
      <c r="AL539" s="816"/>
      <c r="AM539" s="816"/>
      <c r="AN539" s="816"/>
      <c r="AO539" s="816"/>
      <c r="AP539" s="816"/>
      <c r="AQ539" s="816"/>
      <c r="AR539" s="816"/>
      <c r="AS539" s="816"/>
      <c r="AT539" s="816"/>
      <c r="AU539" s="816"/>
      <c r="AV539" s="816"/>
      <c r="AW539" s="816"/>
      <c r="AX539" s="816"/>
      <c r="AY539" s="816"/>
      <c r="AZ539" s="816"/>
      <c r="BA539" s="816"/>
    </row>
    <row r="540" spans="6:53" s="786" customFormat="1" ht="12">
      <c r="F540" s="787"/>
      <c r="G540" s="787"/>
      <c r="H540" s="787"/>
      <c r="I540" s="787"/>
      <c r="L540" s="787"/>
      <c r="N540" s="816"/>
      <c r="O540" s="792"/>
      <c r="P540" s="792"/>
      <c r="Q540" s="792"/>
      <c r="R540" s="792"/>
      <c r="S540" s="792"/>
      <c r="T540" s="793"/>
      <c r="U540" s="793"/>
      <c r="V540" s="793"/>
      <c r="W540" s="793"/>
      <c r="X540" s="793"/>
      <c r="Y540" s="793"/>
      <c r="Z540" s="793"/>
      <c r="AA540" s="793"/>
      <c r="AB540" s="793"/>
      <c r="AC540" s="793"/>
      <c r="AD540" s="816"/>
      <c r="AE540" s="816"/>
      <c r="AF540" s="816"/>
      <c r="AG540" s="816"/>
      <c r="AH540" s="816"/>
      <c r="AI540" s="816"/>
      <c r="AJ540" s="816"/>
      <c r="AK540" s="816"/>
      <c r="AL540" s="816"/>
      <c r="AM540" s="816"/>
      <c r="AN540" s="816"/>
      <c r="AO540" s="816"/>
      <c r="AP540" s="816"/>
      <c r="AQ540" s="816"/>
      <c r="AR540" s="816"/>
      <c r="AS540" s="816"/>
      <c r="AT540" s="816"/>
      <c r="AU540" s="816"/>
      <c r="AV540" s="816"/>
      <c r="AW540" s="816"/>
      <c r="AX540" s="816"/>
      <c r="AY540" s="816"/>
      <c r="AZ540" s="816"/>
      <c r="BA540" s="816"/>
    </row>
    <row r="541" spans="6:53" s="786" customFormat="1" ht="12">
      <c r="F541" s="787"/>
      <c r="G541" s="787"/>
      <c r="H541" s="787"/>
      <c r="I541" s="787"/>
      <c r="L541" s="787"/>
      <c r="N541" s="816"/>
      <c r="O541" s="792"/>
      <c r="P541" s="792"/>
      <c r="Q541" s="792"/>
      <c r="R541" s="792"/>
      <c r="S541" s="792"/>
      <c r="T541" s="793"/>
      <c r="U541" s="793"/>
      <c r="V541" s="793"/>
      <c r="W541" s="793"/>
      <c r="X541" s="793"/>
      <c r="Y541" s="793"/>
      <c r="Z541" s="793"/>
      <c r="AA541" s="793"/>
      <c r="AB541" s="793"/>
      <c r="AC541" s="793"/>
      <c r="AD541" s="816"/>
      <c r="AE541" s="816"/>
      <c r="AF541" s="816"/>
      <c r="AG541" s="816"/>
      <c r="AH541" s="816"/>
      <c r="AI541" s="816"/>
      <c r="AJ541" s="816"/>
      <c r="AK541" s="816"/>
      <c r="AL541" s="816"/>
      <c r="AM541" s="816"/>
      <c r="AN541" s="816"/>
      <c r="AO541" s="816"/>
      <c r="AP541" s="816"/>
      <c r="AQ541" s="816"/>
      <c r="AR541" s="816"/>
      <c r="AS541" s="816"/>
      <c r="AT541" s="816"/>
      <c r="AU541" s="816"/>
      <c r="AV541" s="816"/>
      <c r="AW541" s="816"/>
      <c r="AX541" s="816"/>
      <c r="AY541" s="816"/>
      <c r="AZ541" s="816"/>
      <c r="BA541" s="816"/>
    </row>
    <row r="542" spans="6:53" s="786" customFormat="1" ht="12">
      <c r="F542" s="787"/>
      <c r="G542" s="787"/>
      <c r="H542" s="787"/>
      <c r="I542" s="787"/>
      <c r="L542" s="787"/>
      <c r="N542" s="816"/>
      <c r="O542" s="792"/>
      <c r="P542" s="792"/>
      <c r="Q542" s="792"/>
      <c r="R542" s="792"/>
      <c r="S542" s="792"/>
      <c r="T542" s="793"/>
      <c r="U542" s="793"/>
      <c r="V542" s="793"/>
      <c r="W542" s="793"/>
      <c r="X542" s="793"/>
      <c r="Y542" s="793"/>
      <c r="Z542" s="793"/>
      <c r="AA542" s="793"/>
      <c r="AB542" s="793"/>
      <c r="AC542" s="793"/>
      <c r="AD542" s="816"/>
      <c r="AE542" s="816"/>
      <c r="AF542" s="816"/>
      <c r="AG542" s="816"/>
      <c r="AH542" s="816"/>
      <c r="AI542" s="816"/>
      <c r="AJ542" s="816"/>
      <c r="AK542" s="816"/>
      <c r="AL542" s="816"/>
      <c r="AM542" s="816"/>
      <c r="AN542" s="816"/>
      <c r="AO542" s="816"/>
      <c r="AP542" s="816"/>
      <c r="AQ542" s="816"/>
      <c r="AR542" s="816"/>
      <c r="AS542" s="816"/>
      <c r="AT542" s="816"/>
      <c r="AU542" s="816"/>
      <c r="AV542" s="816"/>
      <c r="AW542" s="816"/>
      <c r="AX542" s="816"/>
      <c r="AY542" s="816"/>
      <c r="AZ542" s="816"/>
      <c r="BA542" s="816"/>
    </row>
    <row r="543" spans="6:53" s="786" customFormat="1" ht="12">
      <c r="F543" s="787"/>
      <c r="G543" s="787"/>
      <c r="H543" s="787"/>
      <c r="I543" s="787"/>
      <c r="L543" s="787"/>
      <c r="N543" s="816"/>
      <c r="O543" s="792"/>
      <c r="P543" s="792"/>
      <c r="Q543" s="792"/>
      <c r="R543" s="792"/>
      <c r="S543" s="792"/>
      <c r="T543" s="793"/>
      <c r="U543" s="793"/>
      <c r="V543" s="793"/>
      <c r="W543" s="793"/>
      <c r="X543" s="793"/>
      <c r="Y543" s="793"/>
      <c r="Z543" s="793"/>
      <c r="AA543" s="793"/>
      <c r="AB543" s="793"/>
      <c r="AC543" s="793"/>
      <c r="AD543" s="816"/>
      <c r="AE543" s="816"/>
      <c r="AF543" s="816"/>
      <c r="AG543" s="816"/>
      <c r="AH543" s="816"/>
      <c r="AI543" s="816"/>
      <c r="AJ543" s="816"/>
      <c r="AK543" s="816"/>
      <c r="AL543" s="816"/>
      <c r="AM543" s="816"/>
      <c r="AN543" s="816"/>
      <c r="AO543" s="816"/>
      <c r="AP543" s="816"/>
      <c r="AQ543" s="816"/>
      <c r="AR543" s="816"/>
      <c r="AS543" s="816"/>
      <c r="AT543" s="816"/>
      <c r="AU543" s="816"/>
      <c r="AV543" s="816"/>
      <c r="AW543" s="816"/>
      <c r="AX543" s="816"/>
      <c r="AY543" s="816"/>
      <c r="AZ543" s="816"/>
      <c r="BA543" s="816"/>
    </row>
    <row r="544" spans="6:53" s="786" customFormat="1" ht="12">
      <c r="F544" s="787"/>
      <c r="G544" s="787"/>
      <c r="H544" s="787"/>
      <c r="I544" s="787"/>
      <c r="L544" s="787"/>
      <c r="N544" s="816"/>
      <c r="O544" s="792"/>
      <c r="P544" s="792"/>
      <c r="Q544" s="792"/>
      <c r="R544" s="792"/>
      <c r="S544" s="792"/>
      <c r="T544" s="793"/>
      <c r="U544" s="793"/>
      <c r="V544" s="793"/>
      <c r="W544" s="793"/>
      <c r="X544" s="793"/>
      <c r="Y544" s="793"/>
      <c r="Z544" s="793"/>
      <c r="AA544" s="793"/>
      <c r="AB544" s="793"/>
      <c r="AC544" s="793"/>
      <c r="AD544" s="816"/>
      <c r="AE544" s="816"/>
      <c r="AF544" s="816"/>
      <c r="AG544" s="816"/>
      <c r="AH544" s="816"/>
      <c r="AI544" s="816"/>
      <c r="AJ544" s="816"/>
      <c r="AK544" s="816"/>
      <c r="AL544" s="816"/>
      <c r="AM544" s="816"/>
      <c r="AN544" s="816"/>
      <c r="AO544" s="816"/>
      <c r="AP544" s="816"/>
      <c r="AQ544" s="816"/>
      <c r="AR544" s="816"/>
      <c r="AS544" s="816"/>
      <c r="AT544" s="816"/>
      <c r="AU544" s="816"/>
      <c r="AV544" s="816"/>
      <c r="AW544" s="816"/>
      <c r="AX544" s="816"/>
      <c r="AY544" s="816"/>
      <c r="AZ544" s="816"/>
      <c r="BA544" s="816"/>
    </row>
    <row r="545" spans="6:53" s="786" customFormat="1" ht="12">
      <c r="F545" s="787"/>
      <c r="G545" s="787"/>
      <c r="H545" s="787"/>
      <c r="I545" s="787"/>
      <c r="L545" s="787"/>
      <c r="N545" s="816"/>
      <c r="O545" s="792"/>
      <c r="P545" s="792"/>
      <c r="Q545" s="792"/>
      <c r="R545" s="792"/>
      <c r="S545" s="792"/>
      <c r="T545" s="793"/>
      <c r="U545" s="793"/>
      <c r="V545" s="793"/>
      <c r="W545" s="793"/>
      <c r="X545" s="793"/>
      <c r="Y545" s="793"/>
      <c r="Z545" s="793"/>
      <c r="AA545" s="793"/>
      <c r="AB545" s="793"/>
      <c r="AC545" s="793"/>
      <c r="AD545" s="816"/>
      <c r="AE545" s="816"/>
      <c r="AF545" s="816"/>
      <c r="AG545" s="816"/>
      <c r="AH545" s="816"/>
      <c r="AI545" s="816"/>
      <c r="AJ545" s="816"/>
      <c r="AK545" s="816"/>
      <c r="AL545" s="816"/>
      <c r="AM545" s="816"/>
      <c r="AN545" s="816"/>
      <c r="AO545" s="816"/>
      <c r="AP545" s="816"/>
      <c r="AQ545" s="816"/>
      <c r="AR545" s="816"/>
      <c r="AS545" s="816"/>
      <c r="AT545" s="816"/>
      <c r="AU545" s="816"/>
      <c r="AV545" s="816"/>
      <c r="AW545" s="816"/>
      <c r="AX545" s="816"/>
      <c r="AY545" s="816"/>
      <c r="AZ545" s="816"/>
      <c r="BA545" s="816"/>
    </row>
    <row r="546" spans="6:53" s="786" customFormat="1" ht="12">
      <c r="F546" s="787"/>
      <c r="G546" s="787"/>
      <c r="H546" s="787"/>
      <c r="I546" s="787"/>
      <c r="L546" s="787"/>
      <c r="N546" s="816"/>
      <c r="O546" s="792"/>
      <c r="P546" s="792"/>
      <c r="Q546" s="792"/>
      <c r="R546" s="792"/>
      <c r="S546" s="792"/>
      <c r="T546" s="793"/>
      <c r="U546" s="793"/>
      <c r="V546" s="793"/>
      <c r="W546" s="793"/>
      <c r="X546" s="793"/>
      <c r="Y546" s="793"/>
      <c r="Z546" s="793"/>
      <c r="AA546" s="793"/>
      <c r="AB546" s="793"/>
      <c r="AC546" s="793"/>
      <c r="AD546" s="816"/>
      <c r="AE546" s="816"/>
      <c r="AF546" s="816"/>
      <c r="AG546" s="816"/>
      <c r="AH546" s="816"/>
      <c r="AI546" s="816"/>
      <c r="AJ546" s="816"/>
      <c r="AK546" s="816"/>
      <c r="AL546" s="816"/>
      <c r="AM546" s="816"/>
      <c r="AN546" s="816"/>
      <c r="AO546" s="816"/>
      <c r="AP546" s="816"/>
      <c r="AQ546" s="816"/>
      <c r="AR546" s="816"/>
      <c r="AS546" s="816"/>
      <c r="AT546" s="816"/>
      <c r="AU546" s="816"/>
      <c r="AV546" s="816"/>
      <c r="AW546" s="816"/>
      <c r="AX546" s="816"/>
      <c r="AY546" s="816"/>
      <c r="AZ546" s="816"/>
      <c r="BA546" s="816"/>
    </row>
    <row r="547" spans="6:53" s="786" customFormat="1" ht="12">
      <c r="F547" s="787"/>
      <c r="G547" s="787"/>
      <c r="H547" s="787"/>
      <c r="I547" s="787"/>
      <c r="L547" s="787"/>
      <c r="N547" s="816"/>
      <c r="O547" s="792"/>
      <c r="P547" s="792"/>
      <c r="Q547" s="792"/>
      <c r="R547" s="792"/>
      <c r="S547" s="792"/>
      <c r="T547" s="793"/>
      <c r="U547" s="793"/>
      <c r="V547" s="793"/>
      <c r="W547" s="793"/>
      <c r="X547" s="793"/>
      <c r="Y547" s="793"/>
      <c r="Z547" s="793"/>
      <c r="AA547" s="793"/>
      <c r="AB547" s="793"/>
      <c r="AC547" s="793"/>
      <c r="AD547" s="816"/>
      <c r="AE547" s="816"/>
      <c r="AF547" s="816"/>
      <c r="AG547" s="816"/>
      <c r="AH547" s="816"/>
      <c r="AI547" s="816"/>
      <c r="AJ547" s="816"/>
      <c r="AK547" s="816"/>
      <c r="AL547" s="816"/>
      <c r="AM547" s="816"/>
      <c r="AN547" s="816"/>
      <c r="AO547" s="816"/>
      <c r="AP547" s="816"/>
      <c r="AQ547" s="816"/>
      <c r="AR547" s="816"/>
      <c r="AS547" s="816"/>
      <c r="AT547" s="816"/>
      <c r="AU547" s="816"/>
      <c r="AV547" s="816"/>
      <c r="AW547" s="816"/>
      <c r="AX547" s="816"/>
      <c r="AY547" s="816"/>
      <c r="AZ547" s="816"/>
      <c r="BA547" s="816"/>
    </row>
    <row r="548" spans="6:53" s="786" customFormat="1" ht="12">
      <c r="F548" s="787"/>
      <c r="G548" s="787"/>
      <c r="H548" s="787"/>
      <c r="I548" s="787"/>
      <c r="L548" s="787"/>
      <c r="N548" s="816"/>
      <c r="O548" s="792"/>
      <c r="P548" s="792"/>
      <c r="Q548" s="792"/>
      <c r="R548" s="792"/>
      <c r="S548" s="792"/>
      <c r="T548" s="793"/>
      <c r="U548" s="793"/>
      <c r="V548" s="793"/>
      <c r="W548" s="793"/>
      <c r="X548" s="793"/>
      <c r="Y548" s="793"/>
      <c r="Z548" s="793"/>
      <c r="AA548" s="793"/>
      <c r="AB548" s="793"/>
      <c r="AC548" s="793"/>
      <c r="AD548" s="816"/>
      <c r="AE548" s="816"/>
      <c r="AF548" s="816"/>
      <c r="AG548" s="816"/>
      <c r="AH548" s="816"/>
      <c r="AI548" s="816"/>
      <c r="AJ548" s="816"/>
      <c r="AK548" s="816"/>
      <c r="AL548" s="816"/>
      <c r="AM548" s="816"/>
      <c r="AN548" s="816"/>
      <c r="AO548" s="816"/>
      <c r="AP548" s="816"/>
      <c r="AQ548" s="816"/>
      <c r="AR548" s="816"/>
      <c r="AS548" s="816"/>
      <c r="AT548" s="816"/>
      <c r="AU548" s="816"/>
      <c r="AV548" s="816"/>
      <c r="AW548" s="816"/>
      <c r="AX548" s="816"/>
      <c r="AY548" s="816"/>
      <c r="AZ548" s="816"/>
      <c r="BA548" s="816"/>
    </row>
    <row r="549" spans="6:53" s="786" customFormat="1" ht="12">
      <c r="F549" s="787"/>
      <c r="G549" s="787"/>
      <c r="H549" s="787"/>
      <c r="I549" s="787"/>
      <c r="L549" s="787"/>
      <c r="N549" s="816"/>
      <c r="O549" s="792"/>
      <c r="P549" s="792"/>
      <c r="Q549" s="792"/>
      <c r="R549" s="792"/>
      <c r="S549" s="792"/>
      <c r="T549" s="793"/>
      <c r="U549" s="793"/>
      <c r="V549" s="793"/>
      <c r="W549" s="793"/>
      <c r="X549" s="793"/>
      <c r="Y549" s="793"/>
      <c r="Z549" s="793"/>
      <c r="AA549" s="793"/>
      <c r="AB549" s="793"/>
      <c r="AC549" s="793"/>
      <c r="AD549" s="816"/>
      <c r="AE549" s="816"/>
      <c r="AF549" s="816"/>
      <c r="AG549" s="816"/>
      <c r="AH549" s="816"/>
      <c r="AI549" s="816"/>
      <c r="AJ549" s="816"/>
      <c r="AK549" s="816"/>
      <c r="AL549" s="816"/>
      <c r="AM549" s="816"/>
      <c r="AN549" s="816"/>
      <c r="AO549" s="816"/>
      <c r="AP549" s="816"/>
      <c r="AQ549" s="816"/>
      <c r="AR549" s="816"/>
      <c r="AS549" s="816"/>
      <c r="AT549" s="816"/>
      <c r="AU549" s="816"/>
      <c r="AV549" s="816"/>
      <c r="AW549" s="816"/>
      <c r="AX549" s="816"/>
      <c r="AY549" s="816"/>
      <c r="AZ549" s="816"/>
      <c r="BA549" s="816"/>
    </row>
    <row r="550" spans="6:53" s="786" customFormat="1" ht="12">
      <c r="F550" s="787"/>
      <c r="G550" s="787"/>
      <c r="H550" s="787"/>
      <c r="I550" s="787"/>
      <c r="L550" s="787"/>
      <c r="N550" s="816"/>
      <c r="O550" s="792"/>
      <c r="P550" s="792"/>
      <c r="Q550" s="792"/>
      <c r="R550" s="792"/>
      <c r="S550" s="792"/>
      <c r="T550" s="793"/>
      <c r="U550" s="793"/>
      <c r="V550" s="793"/>
      <c r="W550" s="793"/>
      <c r="X550" s="793"/>
      <c r="Y550" s="793"/>
      <c r="Z550" s="793"/>
      <c r="AA550" s="793"/>
      <c r="AB550" s="793"/>
      <c r="AC550" s="793"/>
      <c r="AD550" s="816"/>
      <c r="AE550" s="816"/>
      <c r="AF550" s="816"/>
      <c r="AG550" s="816"/>
      <c r="AH550" s="816"/>
      <c r="AI550" s="816"/>
      <c r="AJ550" s="816"/>
      <c r="AK550" s="816"/>
      <c r="AL550" s="816"/>
      <c r="AM550" s="816"/>
      <c r="AN550" s="816"/>
      <c r="AO550" s="816"/>
      <c r="AP550" s="816"/>
      <c r="AQ550" s="816"/>
      <c r="AR550" s="816"/>
      <c r="AS550" s="816"/>
      <c r="AT550" s="816"/>
      <c r="AU550" s="816"/>
      <c r="AV550" s="816"/>
      <c r="AW550" s="816"/>
      <c r="AX550" s="816"/>
      <c r="AY550" s="816"/>
      <c r="AZ550" s="816"/>
      <c r="BA550" s="816"/>
    </row>
    <row r="551" spans="6:53" s="786" customFormat="1" ht="12">
      <c r="F551" s="787"/>
      <c r="G551" s="787"/>
      <c r="H551" s="787"/>
      <c r="I551" s="787"/>
      <c r="L551" s="787"/>
      <c r="N551" s="816"/>
      <c r="O551" s="792"/>
      <c r="P551" s="792"/>
      <c r="Q551" s="792"/>
      <c r="R551" s="792"/>
      <c r="S551" s="792"/>
      <c r="T551" s="793"/>
      <c r="U551" s="793"/>
      <c r="V551" s="793"/>
      <c r="W551" s="793"/>
      <c r="X551" s="793"/>
      <c r="Y551" s="793"/>
      <c r="Z551" s="793"/>
      <c r="AA551" s="793"/>
      <c r="AB551" s="793"/>
      <c r="AC551" s="793"/>
      <c r="AD551" s="816"/>
      <c r="AE551" s="816"/>
      <c r="AF551" s="816"/>
      <c r="AG551" s="816"/>
      <c r="AH551" s="816"/>
      <c r="AI551" s="816"/>
      <c r="AJ551" s="816"/>
      <c r="AK551" s="816"/>
      <c r="AL551" s="816"/>
      <c r="AM551" s="816"/>
      <c r="AN551" s="816"/>
      <c r="AO551" s="816"/>
      <c r="AP551" s="816"/>
      <c r="AQ551" s="816"/>
      <c r="AR551" s="816"/>
      <c r="AS551" s="816"/>
      <c r="AT551" s="816"/>
      <c r="AU551" s="816"/>
      <c r="AV551" s="816"/>
      <c r="AW551" s="816"/>
      <c r="AX551" s="816"/>
      <c r="AY551" s="816"/>
      <c r="AZ551" s="816"/>
      <c r="BA551" s="816"/>
    </row>
    <row r="552" spans="6:53" s="786" customFormat="1" ht="12">
      <c r="F552" s="787"/>
      <c r="G552" s="787"/>
      <c r="H552" s="787"/>
      <c r="I552" s="787"/>
      <c r="L552" s="787"/>
      <c r="N552" s="816"/>
      <c r="O552" s="792"/>
      <c r="P552" s="792"/>
      <c r="Q552" s="792"/>
      <c r="R552" s="792"/>
      <c r="S552" s="792"/>
      <c r="T552" s="793"/>
      <c r="U552" s="793"/>
      <c r="V552" s="793"/>
      <c r="W552" s="793"/>
      <c r="X552" s="793"/>
      <c r="Y552" s="793"/>
      <c r="Z552" s="793"/>
      <c r="AA552" s="793"/>
      <c r="AB552" s="793"/>
      <c r="AC552" s="793"/>
      <c r="AD552" s="816"/>
      <c r="AE552" s="816"/>
      <c r="AF552" s="816"/>
      <c r="AG552" s="816"/>
      <c r="AH552" s="816"/>
      <c r="AI552" s="816"/>
      <c r="AJ552" s="816"/>
      <c r="AK552" s="816"/>
      <c r="AL552" s="816"/>
      <c r="AM552" s="816"/>
      <c r="AN552" s="816"/>
      <c r="AO552" s="816"/>
      <c r="AP552" s="816"/>
      <c r="AQ552" s="816"/>
      <c r="AR552" s="816"/>
      <c r="AS552" s="816"/>
      <c r="AT552" s="816"/>
      <c r="AU552" s="816"/>
      <c r="AV552" s="816"/>
      <c r="AW552" s="816"/>
      <c r="AX552" s="816"/>
      <c r="AY552" s="816"/>
      <c r="AZ552" s="816"/>
      <c r="BA552" s="816"/>
    </row>
    <row r="553" spans="6:53" s="786" customFormat="1" ht="12">
      <c r="F553" s="787"/>
      <c r="G553" s="787"/>
      <c r="H553" s="787"/>
      <c r="I553" s="787"/>
      <c r="L553" s="787"/>
      <c r="N553" s="816"/>
      <c r="O553" s="792"/>
      <c r="P553" s="792"/>
      <c r="Q553" s="792"/>
      <c r="R553" s="792"/>
      <c r="S553" s="792"/>
      <c r="T553" s="793"/>
      <c r="U553" s="793"/>
      <c r="V553" s="793"/>
      <c r="W553" s="793"/>
      <c r="X553" s="793"/>
      <c r="Y553" s="793"/>
      <c r="Z553" s="793"/>
      <c r="AA553" s="793"/>
      <c r="AB553" s="793"/>
      <c r="AC553" s="793"/>
      <c r="AD553" s="816"/>
      <c r="AE553" s="816"/>
      <c r="AF553" s="816"/>
      <c r="AG553" s="816"/>
      <c r="AH553" s="816"/>
      <c r="AI553" s="816"/>
      <c r="AJ553" s="816"/>
      <c r="AK553" s="816"/>
      <c r="AL553" s="816"/>
      <c r="AM553" s="816"/>
      <c r="AN553" s="816"/>
      <c r="AO553" s="816"/>
      <c r="AP553" s="816"/>
      <c r="AQ553" s="816"/>
      <c r="AR553" s="816"/>
      <c r="AS553" s="816"/>
      <c r="AT553" s="816"/>
      <c r="AU553" s="816"/>
      <c r="AV553" s="816"/>
      <c r="AW553" s="816"/>
      <c r="AX553" s="816"/>
      <c r="AY553" s="816"/>
      <c r="AZ553" s="816"/>
      <c r="BA553" s="816"/>
    </row>
    <row r="554" spans="6:53" s="786" customFormat="1" ht="12">
      <c r="F554" s="787"/>
      <c r="G554" s="787"/>
      <c r="H554" s="787"/>
      <c r="I554" s="787"/>
      <c r="L554" s="787"/>
      <c r="N554" s="816"/>
      <c r="O554" s="792"/>
      <c r="P554" s="792"/>
      <c r="Q554" s="792"/>
      <c r="R554" s="792"/>
      <c r="S554" s="792"/>
      <c r="T554" s="793"/>
      <c r="U554" s="793"/>
      <c r="V554" s="793"/>
      <c r="W554" s="793"/>
      <c r="X554" s="793"/>
      <c r="Y554" s="793"/>
      <c r="Z554" s="793"/>
      <c r="AA554" s="793"/>
      <c r="AB554" s="793"/>
      <c r="AC554" s="793"/>
      <c r="AD554" s="816"/>
      <c r="AE554" s="816"/>
      <c r="AF554" s="816"/>
      <c r="AG554" s="816"/>
      <c r="AH554" s="816"/>
      <c r="AI554" s="816"/>
      <c r="AJ554" s="816"/>
      <c r="AK554" s="816"/>
      <c r="AL554" s="816"/>
      <c r="AM554" s="816"/>
      <c r="AN554" s="816"/>
      <c r="AO554" s="816"/>
      <c r="AP554" s="816"/>
      <c r="AQ554" s="816"/>
      <c r="AR554" s="816"/>
      <c r="AS554" s="816"/>
      <c r="AT554" s="816"/>
      <c r="AU554" s="816"/>
      <c r="AV554" s="816"/>
      <c r="AW554" s="816"/>
      <c r="AX554" s="816"/>
      <c r="AY554" s="816"/>
      <c r="AZ554" s="816"/>
      <c r="BA554" s="816"/>
    </row>
    <row r="555" spans="6:53" s="786" customFormat="1" ht="12">
      <c r="F555" s="787"/>
      <c r="G555" s="787"/>
      <c r="H555" s="787"/>
      <c r="I555" s="787"/>
      <c r="L555" s="787"/>
      <c r="N555" s="816"/>
      <c r="O555" s="792"/>
      <c r="P555" s="792"/>
      <c r="Q555" s="792"/>
      <c r="R555" s="792"/>
      <c r="S555" s="792"/>
      <c r="T555" s="793"/>
      <c r="U555" s="793"/>
      <c r="V555" s="793"/>
      <c r="W555" s="793"/>
      <c r="X555" s="793"/>
      <c r="Y555" s="793"/>
      <c r="Z555" s="793"/>
      <c r="AA555" s="793"/>
      <c r="AB555" s="793"/>
      <c r="AC555" s="793"/>
      <c r="AD555" s="816"/>
      <c r="AE555" s="816"/>
      <c r="AF555" s="816"/>
      <c r="AG555" s="816"/>
      <c r="AH555" s="816"/>
      <c r="AI555" s="816"/>
      <c r="AJ555" s="816"/>
      <c r="AK555" s="816"/>
      <c r="AL555" s="816"/>
      <c r="AM555" s="816"/>
      <c r="AN555" s="816"/>
      <c r="AO555" s="816"/>
      <c r="AP555" s="816"/>
      <c r="AQ555" s="816"/>
      <c r="AR555" s="816"/>
      <c r="AS555" s="816"/>
      <c r="AT555" s="816"/>
      <c r="AU555" s="816"/>
      <c r="AV555" s="816"/>
      <c r="AW555" s="816"/>
      <c r="AX555" s="816"/>
      <c r="AY555" s="816"/>
      <c r="AZ555" s="816"/>
      <c r="BA555" s="816"/>
    </row>
    <row r="556" spans="6:53" s="786" customFormat="1" ht="12">
      <c r="F556" s="787"/>
      <c r="G556" s="787"/>
      <c r="H556" s="787"/>
      <c r="I556" s="787"/>
      <c r="L556" s="787"/>
      <c r="N556" s="816"/>
      <c r="O556" s="792"/>
      <c r="P556" s="792"/>
      <c r="Q556" s="792"/>
      <c r="R556" s="792"/>
      <c r="S556" s="792"/>
      <c r="T556" s="793"/>
      <c r="U556" s="793"/>
      <c r="V556" s="793"/>
      <c r="W556" s="793"/>
      <c r="X556" s="793"/>
      <c r="Y556" s="793"/>
      <c r="Z556" s="793"/>
      <c r="AA556" s="793"/>
      <c r="AB556" s="793"/>
      <c r="AC556" s="793"/>
      <c r="AD556" s="816"/>
      <c r="AE556" s="816"/>
      <c r="AF556" s="816"/>
      <c r="AG556" s="816"/>
      <c r="AH556" s="816"/>
      <c r="AI556" s="816"/>
      <c r="AJ556" s="816"/>
      <c r="AK556" s="816"/>
      <c r="AL556" s="816"/>
      <c r="AM556" s="816"/>
      <c r="AN556" s="816"/>
      <c r="AO556" s="816"/>
      <c r="AP556" s="816"/>
      <c r="AQ556" s="816"/>
      <c r="AR556" s="816"/>
      <c r="AS556" s="816"/>
      <c r="AT556" s="816"/>
      <c r="AU556" s="816"/>
      <c r="AV556" s="816"/>
      <c r="AW556" s="816"/>
      <c r="AX556" s="816"/>
      <c r="AY556" s="816"/>
      <c r="AZ556" s="816"/>
      <c r="BA556" s="816"/>
    </row>
    <row r="557" spans="6:53" s="786" customFormat="1" ht="12">
      <c r="F557" s="787"/>
      <c r="G557" s="787"/>
      <c r="H557" s="787"/>
      <c r="I557" s="787"/>
      <c r="L557" s="787"/>
      <c r="N557" s="816"/>
      <c r="O557" s="792"/>
      <c r="P557" s="792"/>
      <c r="Q557" s="792"/>
      <c r="R557" s="792"/>
      <c r="S557" s="792"/>
      <c r="T557" s="793"/>
      <c r="U557" s="793"/>
      <c r="V557" s="793"/>
      <c r="W557" s="793"/>
      <c r="X557" s="793"/>
      <c r="Y557" s="793"/>
      <c r="Z557" s="793"/>
      <c r="AA557" s="793"/>
      <c r="AB557" s="793"/>
      <c r="AC557" s="793"/>
      <c r="AD557" s="816"/>
      <c r="AE557" s="816"/>
      <c r="AF557" s="816"/>
      <c r="AG557" s="816"/>
      <c r="AH557" s="816"/>
      <c r="AI557" s="816"/>
      <c r="AJ557" s="816"/>
      <c r="AK557" s="816"/>
      <c r="AL557" s="816"/>
      <c r="AM557" s="816"/>
      <c r="AN557" s="816"/>
      <c r="AO557" s="816"/>
      <c r="AP557" s="816"/>
      <c r="AQ557" s="816"/>
      <c r="AR557" s="816"/>
      <c r="AS557" s="816"/>
      <c r="AT557" s="816"/>
      <c r="AU557" s="816"/>
      <c r="AV557" s="816"/>
      <c r="AW557" s="816"/>
      <c r="AX557" s="816"/>
      <c r="AY557" s="816"/>
      <c r="AZ557" s="816"/>
      <c r="BA557" s="816"/>
    </row>
    <row r="558" spans="6:53" s="786" customFormat="1" ht="12">
      <c r="F558" s="787"/>
      <c r="G558" s="787"/>
      <c r="H558" s="787"/>
      <c r="I558" s="787"/>
      <c r="L558" s="787"/>
      <c r="N558" s="816"/>
      <c r="O558" s="792"/>
      <c r="P558" s="792"/>
      <c r="Q558" s="792"/>
      <c r="R558" s="792"/>
      <c r="S558" s="792"/>
      <c r="T558" s="793"/>
      <c r="U558" s="793"/>
      <c r="V558" s="793"/>
      <c r="W558" s="793"/>
      <c r="X558" s="793"/>
      <c r="Y558" s="793"/>
      <c r="Z558" s="793"/>
      <c r="AA558" s="793"/>
      <c r="AB558" s="793"/>
      <c r="AC558" s="793"/>
      <c r="AD558" s="816"/>
      <c r="AE558" s="816"/>
      <c r="AF558" s="816"/>
      <c r="AG558" s="816"/>
      <c r="AH558" s="816"/>
      <c r="AI558" s="816"/>
      <c r="AJ558" s="816"/>
      <c r="AK558" s="816"/>
      <c r="AL558" s="816"/>
      <c r="AM558" s="816"/>
      <c r="AN558" s="816"/>
      <c r="AO558" s="816"/>
      <c r="AP558" s="816"/>
      <c r="AQ558" s="816"/>
      <c r="AR558" s="816"/>
      <c r="AS558" s="816"/>
      <c r="AT558" s="816"/>
      <c r="AU558" s="816"/>
      <c r="AV558" s="816"/>
      <c r="AW558" s="816"/>
      <c r="AX558" s="816"/>
      <c r="AY558" s="816"/>
      <c r="AZ558" s="816"/>
      <c r="BA558" s="816"/>
    </row>
    <row r="559" spans="6:53" s="786" customFormat="1" ht="12">
      <c r="F559" s="787"/>
      <c r="G559" s="787"/>
      <c r="H559" s="787"/>
      <c r="I559" s="787"/>
      <c r="L559" s="787"/>
      <c r="N559" s="816"/>
      <c r="O559" s="792"/>
      <c r="P559" s="792"/>
      <c r="Q559" s="792"/>
      <c r="R559" s="792"/>
      <c r="S559" s="792"/>
      <c r="T559" s="793"/>
      <c r="U559" s="793"/>
      <c r="V559" s="793"/>
      <c r="W559" s="793"/>
      <c r="X559" s="793"/>
      <c r="Y559" s="793"/>
      <c r="Z559" s="793"/>
      <c r="AA559" s="793"/>
      <c r="AB559" s="793"/>
      <c r="AC559" s="793"/>
      <c r="AD559" s="816"/>
      <c r="AE559" s="816"/>
      <c r="AF559" s="816"/>
      <c r="AG559" s="816"/>
      <c r="AH559" s="816"/>
      <c r="AI559" s="816"/>
      <c r="AJ559" s="816"/>
      <c r="AK559" s="816"/>
      <c r="AL559" s="816"/>
      <c r="AM559" s="816"/>
      <c r="AN559" s="816"/>
      <c r="AO559" s="816"/>
      <c r="AP559" s="816"/>
      <c r="AQ559" s="816"/>
      <c r="AR559" s="816"/>
      <c r="AS559" s="816"/>
      <c r="AT559" s="816"/>
      <c r="AU559" s="816"/>
      <c r="AV559" s="816"/>
      <c r="AW559" s="816"/>
      <c r="AX559" s="816"/>
      <c r="AY559" s="816"/>
      <c r="AZ559" s="816"/>
      <c r="BA559" s="816"/>
    </row>
    <row r="560" spans="6:53" s="786" customFormat="1" ht="12">
      <c r="F560" s="787"/>
      <c r="G560" s="787"/>
      <c r="H560" s="787"/>
      <c r="I560" s="787"/>
      <c r="L560" s="787"/>
      <c r="N560" s="816"/>
      <c r="O560" s="792"/>
      <c r="P560" s="792"/>
      <c r="Q560" s="792"/>
      <c r="R560" s="792"/>
      <c r="S560" s="792"/>
      <c r="T560" s="793"/>
      <c r="U560" s="793"/>
      <c r="V560" s="793"/>
      <c r="W560" s="793"/>
      <c r="X560" s="793"/>
      <c r="Y560" s="793"/>
      <c r="Z560" s="793"/>
      <c r="AA560" s="793"/>
      <c r="AB560" s="793"/>
      <c r="AC560" s="793"/>
      <c r="AD560" s="816"/>
      <c r="AE560" s="816"/>
      <c r="AF560" s="816"/>
      <c r="AG560" s="816"/>
      <c r="AH560" s="816"/>
      <c r="AI560" s="816"/>
      <c r="AJ560" s="816"/>
      <c r="AK560" s="816"/>
      <c r="AL560" s="816"/>
      <c r="AM560" s="816"/>
      <c r="AN560" s="816"/>
      <c r="AO560" s="816"/>
      <c r="AP560" s="816"/>
      <c r="AQ560" s="816"/>
      <c r="AR560" s="816"/>
      <c r="AS560" s="816"/>
      <c r="AT560" s="816"/>
      <c r="AU560" s="816"/>
      <c r="AV560" s="816"/>
      <c r="AW560" s="816"/>
      <c r="AX560" s="816"/>
      <c r="AY560" s="816"/>
      <c r="AZ560" s="816"/>
      <c r="BA560" s="816"/>
    </row>
    <row r="561" spans="6:53" s="786" customFormat="1" ht="12">
      <c r="F561" s="787"/>
      <c r="G561" s="787"/>
      <c r="H561" s="787"/>
      <c r="I561" s="787"/>
      <c r="L561" s="787"/>
      <c r="N561" s="816"/>
      <c r="O561" s="792"/>
      <c r="P561" s="792"/>
      <c r="Q561" s="792"/>
      <c r="R561" s="792"/>
      <c r="S561" s="792"/>
      <c r="T561" s="793"/>
      <c r="U561" s="793"/>
      <c r="V561" s="793"/>
      <c r="W561" s="793"/>
      <c r="X561" s="793"/>
      <c r="Y561" s="793"/>
      <c r="Z561" s="793"/>
      <c r="AA561" s="793"/>
      <c r="AB561" s="793"/>
      <c r="AC561" s="793"/>
      <c r="AD561" s="816"/>
      <c r="AE561" s="816"/>
      <c r="AF561" s="816"/>
      <c r="AG561" s="816"/>
      <c r="AH561" s="816"/>
      <c r="AI561" s="816"/>
      <c r="AJ561" s="816"/>
      <c r="AK561" s="816"/>
      <c r="AL561" s="816"/>
      <c r="AM561" s="816"/>
      <c r="AN561" s="816"/>
      <c r="AO561" s="816"/>
      <c r="AP561" s="816"/>
      <c r="AQ561" s="816"/>
      <c r="AR561" s="816"/>
      <c r="AS561" s="816"/>
      <c r="AT561" s="816"/>
      <c r="AU561" s="816"/>
      <c r="AV561" s="816"/>
      <c r="AW561" s="816"/>
      <c r="AX561" s="816"/>
      <c r="AY561" s="816"/>
      <c r="AZ561" s="816"/>
      <c r="BA561" s="816"/>
    </row>
    <row r="562" spans="6:53" s="786" customFormat="1" ht="12">
      <c r="F562" s="787"/>
      <c r="G562" s="787"/>
      <c r="H562" s="787"/>
      <c r="I562" s="787"/>
      <c r="L562" s="787"/>
      <c r="N562" s="816"/>
      <c r="O562" s="792"/>
      <c r="P562" s="792"/>
      <c r="Q562" s="792"/>
      <c r="R562" s="792"/>
      <c r="S562" s="792"/>
      <c r="T562" s="793"/>
      <c r="U562" s="793"/>
      <c r="V562" s="793"/>
      <c r="W562" s="793"/>
      <c r="X562" s="793"/>
      <c r="Y562" s="793"/>
      <c r="Z562" s="793"/>
      <c r="AA562" s="793"/>
      <c r="AB562" s="793"/>
      <c r="AC562" s="793"/>
      <c r="AD562" s="816"/>
      <c r="AE562" s="816"/>
      <c r="AF562" s="816"/>
      <c r="AG562" s="816"/>
      <c r="AH562" s="816"/>
      <c r="AI562" s="816"/>
      <c r="AJ562" s="816"/>
      <c r="AK562" s="816"/>
      <c r="AL562" s="816"/>
      <c r="AM562" s="816"/>
      <c r="AN562" s="816"/>
      <c r="AO562" s="816"/>
      <c r="AP562" s="816"/>
      <c r="AQ562" s="816"/>
      <c r="AR562" s="816"/>
      <c r="AS562" s="816"/>
      <c r="AT562" s="816"/>
      <c r="AU562" s="816"/>
      <c r="AV562" s="816"/>
      <c r="AW562" s="816"/>
      <c r="AX562" s="816"/>
      <c r="AY562" s="816"/>
      <c r="AZ562" s="816"/>
      <c r="BA562" s="816"/>
    </row>
    <row r="563" spans="6:53" s="786" customFormat="1" ht="12">
      <c r="F563" s="787"/>
      <c r="G563" s="787"/>
      <c r="H563" s="787"/>
      <c r="I563" s="787"/>
      <c r="L563" s="787"/>
      <c r="N563" s="816"/>
      <c r="O563" s="792"/>
      <c r="P563" s="792"/>
      <c r="Q563" s="792"/>
      <c r="R563" s="792"/>
      <c r="S563" s="792"/>
      <c r="T563" s="793"/>
      <c r="U563" s="793"/>
      <c r="V563" s="793"/>
      <c r="W563" s="793"/>
      <c r="X563" s="793"/>
      <c r="Y563" s="793"/>
      <c r="Z563" s="793"/>
      <c r="AA563" s="793"/>
      <c r="AB563" s="793"/>
      <c r="AC563" s="793"/>
      <c r="AD563" s="816"/>
      <c r="AE563" s="816"/>
      <c r="AF563" s="816"/>
      <c r="AG563" s="816"/>
      <c r="AH563" s="816"/>
      <c r="AI563" s="816"/>
      <c r="AJ563" s="816"/>
      <c r="AK563" s="816"/>
      <c r="AL563" s="816"/>
      <c r="AM563" s="816"/>
      <c r="AN563" s="816"/>
      <c r="AO563" s="816"/>
      <c r="AP563" s="816"/>
      <c r="AQ563" s="816"/>
      <c r="AR563" s="816"/>
      <c r="AS563" s="816"/>
      <c r="AT563" s="816"/>
      <c r="AU563" s="816"/>
      <c r="AV563" s="816"/>
      <c r="AW563" s="816"/>
      <c r="AX563" s="816"/>
      <c r="AY563" s="816"/>
      <c r="AZ563" s="816"/>
      <c r="BA563" s="816"/>
    </row>
    <row r="564" spans="6:53" s="786" customFormat="1" ht="12">
      <c r="F564" s="787"/>
      <c r="G564" s="787"/>
      <c r="H564" s="787"/>
      <c r="I564" s="787"/>
      <c r="L564" s="787"/>
      <c r="N564" s="816"/>
      <c r="O564" s="792"/>
      <c r="P564" s="792"/>
      <c r="Q564" s="792"/>
      <c r="R564" s="792"/>
      <c r="S564" s="792"/>
      <c r="T564" s="793"/>
      <c r="U564" s="793"/>
      <c r="V564" s="793"/>
      <c r="W564" s="793"/>
      <c r="X564" s="793"/>
      <c r="Y564" s="793"/>
      <c r="Z564" s="793"/>
      <c r="AA564" s="793"/>
      <c r="AB564" s="793"/>
      <c r="AC564" s="793"/>
      <c r="AD564" s="816"/>
      <c r="AE564" s="816"/>
      <c r="AF564" s="816"/>
      <c r="AG564" s="816"/>
      <c r="AH564" s="816"/>
      <c r="AI564" s="816"/>
      <c r="AJ564" s="816"/>
      <c r="AK564" s="816"/>
      <c r="AL564" s="816"/>
      <c r="AM564" s="816"/>
      <c r="AN564" s="816"/>
      <c r="AO564" s="816"/>
      <c r="AP564" s="816"/>
      <c r="AQ564" s="816"/>
      <c r="AR564" s="816"/>
      <c r="AS564" s="816"/>
      <c r="AT564" s="816"/>
      <c r="AU564" s="816"/>
      <c r="AV564" s="816"/>
      <c r="AW564" s="816"/>
      <c r="AX564" s="816"/>
      <c r="AY564" s="816"/>
      <c r="AZ564" s="816"/>
      <c r="BA564" s="816"/>
    </row>
    <row r="565" spans="6:53" s="786" customFormat="1" ht="12">
      <c r="F565" s="787"/>
      <c r="G565" s="787"/>
      <c r="H565" s="787"/>
      <c r="I565" s="787"/>
      <c r="L565" s="787"/>
      <c r="N565" s="816"/>
      <c r="O565" s="792"/>
      <c r="P565" s="792"/>
      <c r="Q565" s="792"/>
      <c r="R565" s="792"/>
      <c r="S565" s="792"/>
      <c r="T565" s="793"/>
      <c r="U565" s="793"/>
      <c r="V565" s="793"/>
      <c r="W565" s="793"/>
      <c r="X565" s="793"/>
      <c r="Y565" s="793"/>
      <c r="Z565" s="793"/>
      <c r="AA565" s="793"/>
      <c r="AB565" s="793"/>
      <c r="AC565" s="793"/>
      <c r="AD565" s="816"/>
      <c r="AE565" s="816"/>
      <c r="AF565" s="816"/>
      <c r="AG565" s="816"/>
      <c r="AH565" s="816"/>
      <c r="AI565" s="816"/>
      <c r="AJ565" s="816"/>
      <c r="AK565" s="816"/>
      <c r="AL565" s="816"/>
      <c r="AM565" s="816"/>
      <c r="AN565" s="816"/>
      <c r="AO565" s="816"/>
      <c r="AP565" s="816"/>
      <c r="AQ565" s="816"/>
      <c r="AR565" s="816"/>
      <c r="AS565" s="816"/>
      <c r="AT565" s="816"/>
      <c r="AU565" s="816"/>
      <c r="AV565" s="816"/>
      <c r="AW565" s="816"/>
      <c r="AX565" s="816"/>
      <c r="AY565" s="816"/>
      <c r="AZ565" s="816"/>
      <c r="BA565" s="816"/>
    </row>
    <row r="566" spans="6:53" s="786" customFormat="1" ht="12">
      <c r="F566" s="787"/>
      <c r="G566" s="787"/>
      <c r="H566" s="787"/>
      <c r="I566" s="787"/>
      <c r="L566" s="787"/>
      <c r="N566" s="816"/>
      <c r="O566" s="792"/>
      <c r="P566" s="792"/>
      <c r="Q566" s="792"/>
      <c r="R566" s="792"/>
      <c r="S566" s="792"/>
      <c r="T566" s="793"/>
      <c r="U566" s="793"/>
      <c r="V566" s="793"/>
      <c r="W566" s="793"/>
      <c r="X566" s="793"/>
      <c r="Y566" s="793"/>
      <c r="Z566" s="793"/>
      <c r="AA566" s="793"/>
      <c r="AB566" s="793"/>
      <c r="AC566" s="793"/>
      <c r="AD566" s="816"/>
      <c r="AE566" s="816"/>
      <c r="AF566" s="816"/>
      <c r="AG566" s="816"/>
      <c r="AH566" s="816"/>
      <c r="AI566" s="816"/>
      <c r="AJ566" s="816"/>
      <c r="AK566" s="816"/>
      <c r="AL566" s="816"/>
      <c r="AM566" s="816"/>
      <c r="AN566" s="816"/>
      <c r="AO566" s="816"/>
      <c r="AP566" s="816"/>
      <c r="AQ566" s="816"/>
      <c r="AR566" s="816"/>
      <c r="AS566" s="816"/>
      <c r="AT566" s="816"/>
      <c r="AU566" s="816"/>
      <c r="AV566" s="816"/>
      <c r="AW566" s="816"/>
      <c r="AX566" s="816"/>
      <c r="AY566" s="816"/>
      <c r="AZ566" s="816"/>
      <c r="BA566" s="816"/>
    </row>
    <row r="567" spans="6:53" s="786" customFormat="1" ht="12">
      <c r="F567" s="787"/>
      <c r="G567" s="787"/>
      <c r="H567" s="787"/>
      <c r="I567" s="787"/>
      <c r="L567" s="787"/>
      <c r="N567" s="816"/>
      <c r="O567" s="792"/>
      <c r="P567" s="792"/>
      <c r="Q567" s="792"/>
      <c r="R567" s="792"/>
      <c r="S567" s="792"/>
      <c r="T567" s="793"/>
      <c r="U567" s="793"/>
      <c r="V567" s="793"/>
      <c r="W567" s="793"/>
      <c r="X567" s="793"/>
      <c r="Y567" s="793"/>
      <c r="Z567" s="793"/>
      <c r="AA567" s="793"/>
      <c r="AB567" s="793"/>
      <c r="AC567" s="793"/>
      <c r="AD567" s="816"/>
      <c r="AE567" s="816"/>
      <c r="AF567" s="816"/>
      <c r="AG567" s="816"/>
      <c r="AH567" s="816"/>
      <c r="AI567" s="816"/>
      <c r="AJ567" s="816"/>
      <c r="AK567" s="816"/>
      <c r="AL567" s="816"/>
      <c r="AM567" s="816"/>
      <c r="AN567" s="816"/>
      <c r="AO567" s="816"/>
      <c r="AP567" s="816"/>
      <c r="AQ567" s="816"/>
      <c r="AR567" s="816"/>
      <c r="AS567" s="816"/>
      <c r="AT567" s="816"/>
      <c r="AU567" s="816"/>
      <c r="AV567" s="816"/>
      <c r="AW567" s="816"/>
      <c r="AX567" s="816"/>
      <c r="AY567" s="816"/>
      <c r="AZ567" s="816"/>
      <c r="BA567" s="816"/>
    </row>
    <row r="568" spans="6:53" s="786" customFormat="1" ht="12">
      <c r="F568" s="787"/>
      <c r="G568" s="787"/>
      <c r="H568" s="787"/>
      <c r="I568" s="787"/>
      <c r="L568" s="787"/>
      <c r="N568" s="816"/>
      <c r="O568" s="792"/>
      <c r="P568" s="792"/>
      <c r="Q568" s="792"/>
      <c r="R568" s="792"/>
      <c r="S568" s="792"/>
      <c r="T568" s="793"/>
      <c r="U568" s="793"/>
      <c r="V568" s="793"/>
      <c r="W568" s="793"/>
      <c r="X568" s="793"/>
      <c r="Y568" s="793"/>
      <c r="Z568" s="793"/>
      <c r="AA568" s="793"/>
      <c r="AB568" s="793"/>
      <c r="AC568" s="793"/>
      <c r="AD568" s="816"/>
      <c r="AE568" s="816"/>
      <c r="AF568" s="816"/>
      <c r="AG568" s="816"/>
      <c r="AH568" s="816"/>
      <c r="AI568" s="816"/>
      <c r="AJ568" s="816"/>
      <c r="AK568" s="816"/>
      <c r="AL568" s="816"/>
      <c r="AM568" s="816"/>
      <c r="AN568" s="816"/>
      <c r="AO568" s="816"/>
      <c r="AP568" s="816"/>
      <c r="AQ568" s="816"/>
      <c r="AR568" s="816"/>
      <c r="AS568" s="816"/>
      <c r="AT568" s="816"/>
      <c r="AU568" s="816"/>
      <c r="AV568" s="816"/>
      <c r="AW568" s="816"/>
      <c r="AX568" s="816"/>
      <c r="AY568" s="816"/>
      <c r="AZ568" s="816"/>
      <c r="BA568" s="816"/>
    </row>
    <row r="569" spans="6:53" s="786" customFormat="1" ht="12">
      <c r="F569" s="787"/>
      <c r="G569" s="787"/>
      <c r="H569" s="787"/>
      <c r="I569" s="787"/>
      <c r="L569" s="787"/>
      <c r="N569" s="816"/>
      <c r="O569" s="792"/>
      <c r="P569" s="792"/>
      <c r="Q569" s="792"/>
      <c r="R569" s="792"/>
      <c r="S569" s="792"/>
      <c r="T569" s="793"/>
      <c r="U569" s="793"/>
      <c r="V569" s="793"/>
      <c r="W569" s="793"/>
      <c r="X569" s="793"/>
      <c r="Y569" s="793"/>
      <c r="Z569" s="793"/>
      <c r="AA569" s="793"/>
      <c r="AB569" s="793"/>
      <c r="AC569" s="793"/>
      <c r="AD569" s="816"/>
      <c r="AE569" s="816"/>
      <c r="AF569" s="816"/>
      <c r="AG569" s="816"/>
      <c r="AH569" s="816"/>
      <c r="AI569" s="816"/>
      <c r="AJ569" s="816"/>
      <c r="AK569" s="816"/>
      <c r="AL569" s="816"/>
      <c r="AM569" s="816"/>
      <c r="AN569" s="816"/>
      <c r="AO569" s="816"/>
      <c r="AP569" s="816"/>
      <c r="AQ569" s="816"/>
      <c r="AR569" s="816"/>
      <c r="AS569" s="816"/>
      <c r="AT569" s="816"/>
      <c r="AU569" s="816"/>
      <c r="AV569" s="816"/>
      <c r="AW569" s="816"/>
      <c r="AX569" s="816"/>
      <c r="AY569" s="816"/>
      <c r="AZ569" s="816"/>
      <c r="BA569" s="816"/>
    </row>
    <row r="570" spans="6:53" s="786" customFormat="1" ht="12">
      <c r="F570" s="787"/>
      <c r="G570" s="787"/>
      <c r="H570" s="787"/>
      <c r="I570" s="787"/>
      <c r="L570" s="787"/>
      <c r="N570" s="816"/>
      <c r="O570" s="792"/>
      <c r="P570" s="792"/>
      <c r="Q570" s="792"/>
      <c r="R570" s="792"/>
      <c r="S570" s="792"/>
      <c r="T570" s="793"/>
      <c r="U570" s="793"/>
      <c r="V570" s="793"/>
      <c r="W570" s="793"/>
      <c r="X570" s="793"/>
      <c r="Y570" s="793"/>
      <c r="Z570" s="793"/>
      <c r="AA570" s="793"/>
      <c r="AB570" s="793"/>
      <c r="AC570" s="793"/>
      <c r="AD570" s="816"/>
      <c r="AE570" s="816"/>
      <c r="AF570" s="816"/>
      <c r="AG570" s="816"/>
      <c r="AH570" s="816"/>
      <c r="AI570" s="816"/>
      <c r="AJ570" s="816"/>
      <c r="AK570" s="816"/>
      <c r="AL570" s="816"/>
      <c r="AM570" s="816"/>
      <c r="AN570" s="816"/>
      <c r="AO570" s="816"/>
      <c r="AP570" s="816"/>
      <c r="AQ570" s="816"/>
      <c r="AR570" s="816"/>
      <c r="AS570" s="816"/>
      <c r="AT570" s="816"/>
      <c r="AU570" s="816"/>
      <c r="AV570" s="816"/>
      <c r="AW570" s="816"/>
      <c r="AX570" s="816"/>
      <c r="AY570" s="816"/>
      <c r="AZ570" s="816"/>
      <c r="BA570" s="816"/>
    </row>
    <row r="571" spans="6:53" s="786" customFormat="1" ht="12">
      <c r="F571" s="787"/>
      <c r="G571" s="787"/>
      <c r="H571" s="787"/>
      <c r="I571" s="787"/>
      <c r="L571" s="787"/>
      <c r="N571" s="816"/>
      <c r="O571" s="792"/>
      <c r="P571" s="792"/>
      <c r="Q571" s="792"/>
      <c r="R571" s="792"/>
      <c r="S571" s="792"/>
      <c r="T571" s="793"/>
      <c r="U571" s="793"/>
      <c r="V571" s="793"/>
      <c r="W571" s="793"/>
      <c r="X571" s="793"/>
      <c r="Y571" s="793"/>
      <c r="Z571" s="793"/>
      <c r="AA571" s="793"/>
      <c r="AB571" s="793"/>
      <c r="AC571" s="793"/>
      <c r="AD571" s="816"/>
      <c r="AE571" s="816"/>
      <c r="AF571" s="816"/>
      <c r="AG571" s="816"/>
      <c r="AH571" s="816"/>
      <c r="AI571" s="816"/>
      <c r="AJ571" s="816"/>
      <c r="AK571" s="816"/>
      <c r="AL571" s="816"/>
      <c r="AM571" s="816"/>
      <c r="AN571" s="816"/>
      <c r="AO571" s="816"/>
      <c r="AP571" s="816"/>
      <c r="AQ571" s="816"/>
      <c r="AR571" s="816"/>
      <c r="AS571" s="816"/>
      <c r="AT571" s="816"/>
      <c r="AU571" s="816"/>
      <c r="AV571" s="816"/>
      <c r="AW571" s="816"/>
      <c r="AX571" s="816"/>
      <c r="AY571" s="816"/>
      <c r="AZ571" s="816"/>
      <c r="BA571" s="816"/>
    </row>
    <row r="572" spans="6:53" s="786" customFormat="1" ht="12">
      <c r="F572" s="787"/>
      <c r="G572" s="787"/>
      <c r="H572" s="787"/>
      <c r="I572" s="787"/>
      <c r="L572" s="787"/>
      <c r="N572" s="816"/>
      <c r="O572" s="792"/>
      <c r="P572" s="792"/>
      <c r="Q572" s="792"/>
      <c r="R572" s="792"/>
      <c r="S572" s="792"/>
      <c r="T572" s="793"/>
      <c r="U572" s="793"/>
      <c r="V572" s="793"/>
      <c r="W572" s="793"/>
      <c r="X572" s="793"/>
      <c r="Y572" s="793"/>
      <c r="Z572" s="793"/>
      <c r="AA572" s="793"/>
      <c r="AB572" s="793"/>
      <c r="AC572" s="793"/>
      <c r="AD572" s="816"/>
      <c r="AE572" s="816"/>
      <c r="AF572" s="816"/>
      <c r="AG572" s="816"/>
      <c r="AH572" s="816"/>
      <c r="AI572" s="816"/>
      <c r="AJ572" s="816"/>
      <c r="AK572" s="816"/>
      <c r="AL572" s="816"/>
      <c r="AM572" s="816"/>
      <c r="AN572" s="816"/>
      <c r="AO572" s="816"/>
      <c r="AP572" s="816"/>
      <c r="AQ572" s="816"/>
      <c r="AR572" s="816"/>
      <c r="AS572" s="816"/>
      <c r="AT572" s="816"/>
      <c r="AU572" s="816"/>
      <c r="AV572" s="816"/>
      <c r="AW572" s="816"/>
      <c r="AX572" s="816"/>
      <c r="AY572" s="816"/>
      <c r="AZ572" s="816"/>
      <c r="BA572" s="816"/>
    </row>
    <row r="573" spans="6:53" s="786" customFormat="1" ht="12">
      <c r="F573" s="787"/>
      <c r="G573" s="787"/>
      <c r="H573" s="787"/>
      <c r="I573" s="787"/>
      <c r="L573" s="787"/>
      <c r="N573" s="816"/>
      <c r="O573" s="792"/>
      <c r="P573" s="792"/>
      <c r="Q573" s="792"/>
      <c r="R573" s="792"/>
      <c r="S573" s="792"/>
      <c r="T573" s="793"/>
      <c r="U573" s="793"/>
      <c r="V573" s="793"/>
      <c r="W573" s="793"/>
      <c r="X573" s="793"/>
      <c r="Y573" s="793"/>
      <c r="Z573" s="793"/>
      <c r="AA573" s="793"/>
      <c r="AB573" s="793"/>
      <c r="AC573" s="793"/>
      <c r="AD573" s="816"/>
      <c r="AE573" s="816"/>
      <c r="AF573" s="816"/>
      <c r="AG573" s="816"/>
      <c r="AH573" s="816"/>
      <c r="AI573" s="816"/>
      <c r="AJ573" s="816"/>
      <c r="AK573" s="816"/>
      <c r="AL573" s="816"/>
      <c r="AM573" s="816"/>
      <c r="AN573" s="816"/>
      <c r="AO573" s="816"/>
      <c r="AP573" s="816"/>
      <c r="AQ573" s="816"/>
      <c r="AR573" s="816"/>
      <c r="AS573" s="816"/>
      <c r="AT573" s="816"/>
      <c r="AU573" s="816"/>
      <c r="AV573" s="816"/>
      <c r="AW573" s="816"/>
      <c r="AX573" s="816"/>
      <c r="AY573" s="816"/>
      <c r="AZ573" s="816"/>
      <c r="BA573" s="816"/>
    </row>
    <row r="574" spans="6:53" s="786" customFormat="1" ht="12">
      <c r="F574" s="787"/>
      <c r="G574" s="787"/>
      <c r="H574" s="787"/>
      <c r="I574" s="787"/>
      <c r="L574" s="787"/>
      <c r="N574" s="816"/>
      <c r="O574" s="792"/>
      <c r="P574" s="792"/>
      <c r="Q574" s="792"/>
      <c r="R574" s="792"/>
      <c r="S574" s="792"/>
      <c r="T574" s="793"/>
      <c r="U574" s="793"/>
      <c r="V574" s="793"/>
      <c r="W574" s="793"/>
      <c r="X574" s="793"/>
      <c r="Y574" s="793"/>
      <c r="Z574" s="793"/>
      <c r="AA574" s="793"/>
      <c r="AB574" s="793"/>
      <c r="AC574" s="793"/>
      <c r="AD574" s="816"/>
      <c r="AE574" s="816"/>
      <c r="AF574" s="816"/>
      <c r="AG574" s="816"/>
      <c r="AH574" s="816"/>
      <c r="AI574" s="816"/>
      <c r="AJ574" s="816"/>
      <c r="AK574" s="816"/>
      <c r="AL574" s="816"/>
      <c r="AM574" s="816"/>
      <c r="AN574" s="816"/>
      <c r="AO574" s="816"/>
      <c r="AP574" s="816"/>
      <c r="AQ574" s="816"/>
      <c r="AR574" s="816"/>
      <c r="AS574" s="816"/>
      <c r="AT574" s="816"/>
      <c r="AU574" s="816"/>
      <c r="AV574" s="816"/>
      <c r="AW574" s="816"/>
      <c r="AX574" s="816"/>
      <c r="AY574" s="816"/>
      <c r="AZ574" s="816"/>
      <c r="BA574" s="816"/>
    </row>
    <row r="575" spans="6:53" s="786" customFormat="1" ht="12">
      <c r="F575" s="787"/>
      <c r="G575" s="787"/>
      <c r="H575" s="787"/>
      <c r="I575" s="787"/>
      <c r="L575" s="787"/>
      <c r="N575" s="816"/>
      <c r="O575" s="792"/>
      <c r="P575" s="792"/>
      <c r="Q575" s="792"/>
      <c r="R575" s="792"/>
      <c r="S575" s="792"/>
      <c r="T575" s="793"/>
      <c r="U575" s="793"/>
      <c r="V575" s="793"/>
      <c r="W575" s="793"/>
      <c r="X575" s="793"/>
      <c r="Y575" s="793"/>
      <c r="Z575" s="793"/>
      <c r="AA575" s="793"/>
      <c r="AB575" s="793"/>
      <c r="AC575" s="793"/>
      <c r="AD575" s="816"/>
      <c r="AE575" s="816"/>
      <c r="AF575" s="816"/>
      <c r="AG575" s="816"/>
      <c r="AH575" s="816"/>
      <c r="AI575" s="816"/>
      <c r="AJ575" s="816"/>
      <c r="AK575" s="816"/>
      <c r="AL575" s="816"/>
      <c r="AM575" s="816"/>
      <c r="AN575" s="816"/>
      <c r="AO575" s="816"/>
      <c r="AP575" s="816"/>
      <c r="AQ575" s="816"/>
      <c r="AR575" s="816"/>
      <c r="AS575" s="816"/>
      <c r="AT575" s="816"/>
      <c r="AU575" s="816"/>
      <c r="AV575" s="816"/>
      <c r="AW575" s="816"/>
      <c r="AX575" s="816"/>
      <c r="AY575" s="816"/>
      <c r="AZ575" s="816"/>
      <c r="BA575" s="816"/>
    </row>
    <row r="576" spans="6:53" s="786" customFormat="1" ht="12">
      <c r="F576" s="787"/>
      <c r="G576" s="787"/>
      <c r="H576" s="787"/>
      <c r="I576" s="787"/>
      <c r="L576" s="787"/>
      <c r="N576" s="816"/>
      <c r="O576" s="792"/>
      <c r="P576" s="792"/>
      <c r="Q576" s="792"/>
      <c r="R576" s="792"/>
      <c r="S576" s="792"/>
      <c r="T576" s="793"/>
      <c r="U576" s="793"/>
      <c r="V576" s="793"/>
      <c r="W576" s="793"/>
      <c r="X576" s="793"/>
      <c r="Y576" s="793"/>
      <c r="Z576" s="793"/>
      <c r="AA576" s="793"/>
      <c r="AB576" s="793"/>
      <c r="AC576" s="793"/>
      <c r="AD576" s="816"/>
      <c r="AE576" s="816"/>
      <c r="AF576" s="816"/>
      <c r="AG576" s="816"/>
      <c r="AH576" s="816"/>
      <c r="AI576" s="816"/>
      <c r="AJ576" s="816"/>
      <c r="AK576" s="816"/>
      <c r="AL576" s="816"/>
      <c r="AM576" s="816"/>
      <c r="AN576" s="816"/>
      <c r="AO576" s="816"/>
      <c r="AP576" s="816"/>
      <c r="AQ576" s="816"/>
      <c r="AR576" s="816"/>
      <c r="AS576" s="816"/>
      <c r="AT576" s="816"/>
      <c r="AU576" s="816"/>
      <c r="AV576" s="816"/>
      <c r="AW576" s="816"/>
      <c r="AX576" s="816"/>
      <c r="AY576" s="816"/>
      <c r="AZ576" s="816"/>
      <c r="BA576" s="816"/>
    </row>
    <row r="577" spans="6:53" s="786" customFormat="1" ht="12">
      <c r="F577" s="787"/>
      <c r="G577" s="787"/>
      <c r="H577" s="787"/>
      <c r="I577" s="787"/>
      <c r="L577" s="787"/>
      <c r="N577" s="816"/>
      <c r="O577" s="792"/>
      <c r="P577" s="792"/>
      <c r="Q577" s="792"/>
      <c r="R577" s="792"/>
      <c r="S577" s="792"/>
      <c r="T577" s="793"/>
      <c r="U577" s="793"/>
      <c r="V577" s="793"/>
      <c r="W577" s="793"/>
      <c r="X577" s="793"/>
      <c r="Y577" s="793"/>
      <c r="Z577" s="793"/>
      <c r="AA577" s="793"/>
      <c r="AB577" s="793"/>
      <c r="AC577" s="793"/>
      <c r="AD577" s="816"/>
      <c r="AE577" s="816"/>
      <c r="AF577" s="816"/>
      <c r="AG577" s="816"/>
      <c r="AH577" s="816"/>
      <c r="AI577" s="816"/>
      <c r="AJ577" s="816"/>
      <c r="AK577" s="816"/>
      <c r="AL577" s="816"/>
      <c r="AM577" s="816"/>
      <c r="AN577" s="816"/>
      <c r="AO577" s="816"/>
      <c r="AP577" s="816"/>
      <c r="AQ577" s="816"/>
      <c r="AR577" s="816"/>
      <c r="AS577" s="816"/>
      <c r="AT577" s="816"/>
      <c r="AU577" s="816"/>
      <c r="AV577" s="816"/>
      <c r="AW577" s="816"/>
      <c r="AX577" s="816"/>
      <c r="AY577" s="816"/>
      <c r="AZ577" s="816"/>
      <c r="BA577" s="816"/>
    </row>
    <row r="578" spans="6:53" s="786" customFormat="1" ht="12">
      <c r="F578" s="787"/>
      <c r="G578" s="787"/>
      <c r="H578" s="787"/>
      <c r="I578" s="787"/>
      <c r="L578" s="787"/>
      <c r="N578" s="816"/>
      <c r="O578" s="792"/>
      <c r="P578" s="792"/>
      <c r="Q578" s="792"/>
      <c r="R578" s="792"/>
      <c r="S578" s="792"/>
      <c r="T578" s="793"/>
      <c r="U578" s="793"/>
      <c r="V578" s="793"/>
      <c r="W578" s="793"/>
      <c r="X578" s="793"/>
      <c r="Y578" s="793"/>
      <c r="Z578" s="793"/>
      <c r="AA578" s="793"/>
      <c r="AB578" s="793"/>
      <c r="AC578" s="793"/>
      <c r="AD578" s="816"/>
      <c r="AE578" s="816"/>
      <c r="AF578" s="816"/>
      <c r="AG578" s="816"/>
      <c r="AH578" s="816"/>
      <c r="AI578" s="816"/>
      <c r="AJ578" s="816"/>
      <c r="AK578" s="816"/>
      <c r="AL578" s="816"/>
      <c r="AM578" s="816"/>
      <c r="AN578" s="816"/>
      <c r="AO578" s="816"/>
      <c r="AP578" s="816"/>
      <c r="AQ578" s="816"/>
      <c r="AR578" s="816"/>
      <c r="AS578" s="816"/>
      <c r="AT578" s="816"/>
      <c r="AU578" s="816"/>
      <c r="AV578" s="816"/>
      <c r="AW578" s="816"/>
      <c r="AX578" s="816"/>
      <c r="AY578" s="816"/>
      <c r="AZ578" s="816"/>
      <c r="BA578" s="816"/>
    </row>
    <row r="579" spans="6:53" s="786" customFormat="1" ht="12">
      <c r="F579" s="787"/>
      <c r="G579" s="787"/>
      <c r="H579" s="787"/>
      <c r="I579" s="787"/>
      <c r="L579" s="787"/>
      <c r="N579" s="816"/>
      <c r="O579" s="792"/>
      <c r="P579" s="792"/>
      <c r="Q579" s="792"/>
      <c r="R579" s="792"/>
      <c r="S579" s="792"/>
      <c r="T579" s="793"/>
      <c r="U579" s="793"/>
      <c r="V579" s="793"/>
      <c r="W579" s="793"/>
      <c r="X579" s="793"/>
      <c r="Y579" s="793"/>
      <c r="Z579" s="793"/>
      <c r="AA579" s="793"/>
      <c r="AB579" s="793"/>
      <c r="AC579" s="793"/>
      <c r="AD579" s="816"/>
      <c r="AE579" s="816"/>
      <c r="AF579" s="816"/>
      <c r="AG579" s="816"/>
      <c r="AH579" s="816"/>
      <c r="AI579" s="816"/>
      <c r="AJ579" s="816"/>
      <c r="AK579" s="816"/>
      <c r="AL579" s="816"/>
      <c r="AM579" s="816"/>
      <c r="AN579" s="816"/>
      <c r="AO579" s="816"/>
      <c r="AP579" s="816"/>
      <c r="AQ579" s="816"/>
      <c r="AR579" s="816"/>
      <c r="AS579" s="816"/>
      <c r="AT579" s="816"/>
      <c r="AU579" s="816"/>
      <c r="AV579" s="816"/>
      <c r="AW579" s="816"/>
      <c r="AX579" s="816"/>
      <c r="AY579" s="816"/>
      <c r="AZ579" s="816"/>
      <c r="BA579" s="816"/>
    </row>
    <row r="580" spans="6:53" s="786" customFormat="1" ht="12">
      <c r="F580" s="787"/>
      <c r="G580" s="787"/>
      <c r="H580" s="787"/>
      <c r="I580" s="787"/>
      <c r="L580" s="787"/>
      <c r="N580" s="816"/>
      <c r="O580" s="792"/>
      <c r="P580" s="792"/>
      <c r="Q580" s="792"/>
      <c r="R580" s="792"/>
      <c r="S580" s="792"/>
      <c r="T580" s="793"/>
      <c r="U580" s="793"/>
      <c r="V580" s="793"/>
      <c r="W580" s="793"/>
      <c r="X580" s="793"/>
      <c r="Y580" s="793"/>
      <c r="Z580" s="793"/>
      <c r="AA580" s="793"/>
      <c r="AB580" s="793"/>
      <c r="AC580" s="793"/>
      <c r="AD580" s="816"/>
      <c r="AE580" s="816"/>
      <c r="AF580" s="816"/>
      <c r="AG580" s="816"/>
      <c r="AH580" s="816"/>
      <c r="AI580" s="816"/>
      <c r="AJ580" s="816"/>
      <c r="AK580" s="816"/>
      <c r="AL580" s="816"/>
      <c r="AM580" s="816"/>
      <c r="AN580" s="816"/>
      <c r="AO580" s="816"/>
      <c r="AP580" s="816"/>
      <c r="AQ580" s="816"/>
      <c r="AR580" s="816"/>
      <c r="AS580" s="816"/>
      <c r="AT580" s="816"/>
      <c r="AU580" s="816"/>
      <c r="AV580" s="816"/>
      <c r="AW580" s="816"/>
      <c r="AX580" s="816"/>
      <c r="AY580" s="816"/>
      <c r="AZ580" s="816"/>
      <c r="BA580" s="816"/>
    </row>
    <row r="581" spans="6:53" s="786" customFormat="1" ht="12">
      <c r="F581" s="787"/>
      <c r="G581" s="787"/>
      <c r="H581" s="787"/>
      <c r="I581" s="787"/>
      <c r="L581" s="787"/>
      <c r="N581" s="816"/>
      <c r="O581" s="792"/>
      <c r="P581" s="792"/>
      <c r="Q581" s="792"/>
      <c r="R581" s="792"/>
      <c r="S581" s="792"/>
      <c r="T581" s="793"/>
      <c r="U581" s="793"/>
      <c r="V581" s="793"/>
      <c r="W581" s="793"/>
      <c r="X581" s="793"/>
      <c r="Y581" s="793"/>
      <c r="Z581" s="793"/>
      <c r="AA581" s="793"/>
      <c r="AB581" s="793"/>
      <c r="AC581" s="793"/>
      <c r="AD581" s="816"/>
      <c r="AE581" s="816"/>
      <c r="AF581" s="816"/>
      <c r="AG581" s="816"/>
      <c r="AH581" s="816"/>
      <c r="AI581" s="816"/>
      <c r="AJ581" s="816"/>
      <c r="AK581" s="816"/>
      <c r="AL581" s="816"/>
      <c r="AM581" s="816"/>
      <c r="AN581" s="816"/>
      <c r="AO581" s="816"/>
      <c r="AP581" s="816"/>
      <c r="AQ581" s="816"/>
      <c r="AR581" s="816"/>
      <c r="AS581" s="816"/>
      <c r="AT581" s="816"/>
      <c r="AU581" s="816"/>
      <c r="AV581" s="816"/>
      <c r="AW581" s="816"/>
      <c r="AX581" s="816"/>
      <c r="AY581" s="816"/>
      <c r="AZ581" s="816"/>
      <c r="BA581" s="816"/>
    </row>
    <row r="582" spans="6:53" s="786" customFormat="1" ht="12">
      <c r="F582" s="787"/>
      <c r="G582" s="787"/>
      <c r="H582" s="787"/>
      <c r="I582" s="787"/>
      <c r="L582" s="787"/>
      <c r="N582" s="816"/>
      <c r="O582" s="792"/>
      <c r="P582" s="792"/>
      <c r="Q582" s="792"/>
      <c r="R582" s="792"/>
      <c r="S582" s="792"/>
      <c r="T582" s="793"/>
      <c r="U582" s="793"/>
      <c r="V582" s="793"/>
      <c r="W582" s="793"/>
      <c r="X582" s="793"/>
      <c r="Y582" s="793"/>
      <c r="Z582" s="793"/>
      <c r="AA582" s="793"/>
      <c r="AB582" s="793"/>
      <c r="AC582" s="793"/>
      <c r="AD582" s="816"/>
      <c r="AE582" s="816"/>
      <c r="AF582" s="816"/>
      <c r="AG582" s="816"/>
      <c r="AH582" s="816"/>
      <c r="AI582" s="816"/>
      <c r="AJ582" s="816"/>
      <c r="AK582" s="816"/>
      <c r="AL582" s="816"/>
      <c r="AM582" s="816"/>
      <c r="AN582" s="816"/>
      <c r="AO582" s="816"/>
      <c r="AP582" s="816"/>
      <c r="AQ582" s="816"/>
      <c r="AR582" s="816"/>
      <c r="AS582" s="816"/>
      <c r="AT582" s="816"/>
      <c r="AU582" s="816"/>
      <c r="AV582" s="816"/>
      <c r="AW582" s="816"/>
      <c r="AX582" s="816"/>
      <c r="AY582" s="816"/>
      <c r="AZ582" s="816"/>
      <c r="BA582" s="816"/>
    </row>
    <row r="583" spans="6:53" s="786" customFormat="1" ht="12">
      <c r="F583" s="787"/>
      <c r="G583" s="787"/>
      <c r="H583" s="787"/>
      <c r="I583" s="787"/>
      <c r="L583" s="787"/>
      <c r="N583" s="816"/>
      <c r="O583" s="792"/>
      <c r="P583" s="792"/>
      <c r="Q583" s="792"/>
      <c r="R583" s="792"/>
      <c r="S583" s="792"/>
      <c r="T583" s="793"/>
      <c r="U583" s="793"/>
      <c r="V583" s="793"/>
      <c r="W583" s="793"/>
      <c r="X583" s="793"/>
      <c r="Y583" s="793"/>
      <c r="Z583" s="793"/>
      <c r="AA583" s="793"/>
      <c r="AB583" s="793"/>
      <c r="AC583" s="793"/>
      <c r="AD583" s="816"/>
      <c r="AE583" s="816"/>
      <c r="AF583" s="816"/>
      <c r="AG583" s="816"/>
      <c r="AH583" s="816"/>
      <c r="AI583" s="816"/>
      <c r="AJ583" s="816"/>
      <c r="AK583" s="816"/>
      <c r="AL583" s="816"/>
      <c r="AM583" s="816"/>
      <c r="AN583" s="816"/>
      <c r="AO583" s="816"/>
      <c r="AP583" s="816"/>
      <c r="AQ583" s="816"/>
      <c r="AR583" s="816"/>
      <c r="AS583" s="816"/>
      <c r="AT583" s="816"/>
      <c r="AU583" s="816"/>
      <c r="AV583" s="816"/>
      <c r="AW583" s="816"/>
      <c r="AX583" s="816"/>
      <c r="AY583" s="816"/>
      <c r="AZ583" s="816"/>
      <c r="BA583" s="816"/>
    </row>
    <row r="584" spans="6:53" s="786" customFormat="1" ht="12">
      <c r="F584" s="787"/>
      <c r="G584" s="787"/>
      <c r="H584" s="787"/>
      <c r="I584" s="787"/>
      <c r="L584" s="787"/>
      <c r="N584" s="816"/>
      <c r="O584" s="792"/>
      <c r="P584" s="792"/>
      <c r="Q584" s="792"/>
      <c r="R584" s="792"/>
      <c r="S584" s="792"/>
      <c r="T584" s="793"/>
      <c r="U584" s="793"/>
      <c r="V584" s="793"/>
      <c r="W584" s="793"/>
      <c r="X584" s="793"/>
      <c r="Y584" s="793"/>
      <c r="Z584" s="793"/>
      <c r="AA584" s="793"/>
      <c r="AB584" s="793"/>
      <c r="AC584" s="793"/>
      <c r="AD584" s="816"/>
      <c r="AE584" s="816"/>
      <c r="AF584" s="816"/>
      <c r="AG584" s="816"/>
      <c r="AH584" s="816"/>
      <c r="AI584" s="816"/>
      <c r="AJ584" s="816"/>
      <c r="AK584" s="816"/>
      <c r="AL584" s="816"/>
      <c r="AM584" s="816"/>
      <c r="AN584" s="816"/>
      <c r="AO584" s="816"/>
      <c r="AP584" s="816"/>
      <c r="AQ584" s="816"/>
      <c r="AR584" s="816"/>
      <c r="AS584" s="816"/>
      <c r="AT584" s="816"/>
      <c r="AU584" s="816"/>
      <c r="AV584" s="816"/>
      <c r="AW584" s="816"/>
      <c r="AX584" s="816"/>
      <c r="AY584" s="816"/>
      <c r="AZ584" s="816"/>
      <c r="BA584" s="816"/>
    </row>
    <row r="585" spans="6:53" s="786" customFormat="1" ht="12">
      <c r="F585" s="787"/>
      <c r="G585" s="787"/>
      <c r="H585" s="787"/>
      <c r="I585" s="787"/>
      <c r="L585" s="787"/>
      <c r="N585" s="816"/>
      <c r="O585" s="792"/>
      <c r="P585" s="792"/>
      <c r="Q585" s="792"/>
      <c r="R585" s="792"/>
      <c r="S585" s="792"/>
      <c r="T585" s="793"/>
      <c r="U585" s="793"/>
      <c r="V585" s="793"/>
      <c r="W585" s="793"/>
      <c r="X585" s="793"/>
      <c r="Y585" s="793"/>
      <c r="Z585" s="793"/>
      <c r="AA585" s="793"/>
      <c r="AB585" s="793"/>
      <c r="AC585" s="793"/>
      <c r="AD585" s="816"/>
      <c r="AE585" s="816"/>
      <c r="AF585" s="816"/>
      <c r="AG585" s="816"/>
      <c r="AH585" s="816"/>
      <c r="AI585" s="816"/>
      <c r="AJ585" s="816"/>
      <c r="AK585" s="816"/>
      <c r="AL585" s="816"/>
      <c r="AM585" s="816"/>
      <c r="AN585" s="816"/>
      <c r="AO585" s="816"/>
      <c r="AP585" s="816"/>
      <c r="AQ585" s="816"/>
      <c r="AR585" s="816"/>
      <c r="AS585" s="816"/>
      <c r="AT585" s="816"/>
      <c r="AU585" s="816"/>
      <c r="AV585" s="816"/>
      <c r="AW585" s="816"/>
      <c r="AX585" s="816"/>
      <c r="AY585" s="816"/>
      <c r="AZ585" s="816"/>
      <c r="BA585" s="816"/>
    </row>
    <row r="586" spans="6:53" s="786" customFormat="1" ht="12">
      <c r="F586" s="787"/>
      <c r="G586" s="787"/>
      <c r="H586" s="787"/>
      <c r="I586" s="787"/>
      <c r="L586" s="787"/>
      <c r="N586" s="816"/>
      <c r="O586" s="792"/>
      <c r="P586" s="792"/>
      <c r="Q586" s="792"/>
      <c r="R586" s="792"/>
      <c r="S586" s="792"/>
      <c r="T586" s="793"/>
      <c r="U586" s="793"/>
      <c r="V586" s="793"/>
      <c r="W586" s="793"/>
      <c r="X586" s="793"/>
      <c r="Y586" s="793"/>
      <c r="Z586" s="793"/>
      <c r="AA586" s="793"/>
      <c r="AB586" s="793"/>
      <c r="AC586" s="793"/>
      <c r="AD586" s="816"/>
      <c r="AE586" s="816"/>
      <c r="AF586" s="816"/>
      <c r="AG586" s="816"/>
      <c r="AH586" s="816"/>
      <c r="AI586" s="816"/>
      <c r="AJ586" s="816"/>
      <c r="AK586" s="816"/>
      <c r="AL586" s="816"/>
      <c r="AM586" s="816"/>
      <c r="AN586" s="816"/>
      <c r="AO586" s="816"/>
      <c r="AP586" s="816"/>
      <c r="AQ586" s="816"/>
      <c r="AR586" s="816"/>
      <c r="AS586" s="816"/>
      <c r="AT586" s="816"/>
      <c r="AU586" s="816"/>
      <c r="AV586" s="816"/>
      <c r="AW586" s="816"/>
      <c r="AX586" s="816"/>
      <c r="AY586" s="816"/>
      <c r="AZ586" s="816"/>
      <c r="BA586" s="816"/>
    </row>
    <row r="587" spans="6:53" s="786" customFormat="1" ht="12">
      <c r="F587" s="787"/>
      <c r="G587" s="787"/>
      <c r="H587" s="787"/>
      <c r="I587" s="787"/>
      <c r="L587" s="787"/>
      <c r="N587" s="816"/>
      <c r="O587" s="792"/>
      <c r="P587" s="792"/>
      <c r="Q587" s="792"/>
      <c r="R587" s="792"/>
      <c r="S587" s="792"/>
      <c r="T587" s="793"/>
      <c r="U587" s="793"/>
      <c r="V587" s="793"/>
      <c r="W587" s="793"/>
      <c r="X587" s="793"/>
      <c r="Y587" s="793"/>
      <c r="Z587" s="793"/>
      <c r="AA587" s="793"/>
      <c r="AB587" s="793"/>
      <c r="AC587" s="793"/>
      <c r="AD587" s="816"/>
      <c r="AE587" s="816"/>
      <c r="AF587" s="816"/>
      <c r="AG587" s="816"/>
      <c r="AH587" s="816"/>
      <c r="AI587" s="816"/>
      <c r="AJ587" s="816"/>
      <c r="AK587" s="816"/>
      <c r="AL587" s="816"/>
      <c r="AM587" s="816"/>
      <c r="AN587" s="816"/>
      <c r="AO587" s="816"/>
      <c r="AP587" s="816"/>
      <c r="AQ587" s="816"/>
      <c r="AR587" s="816"/>
      <c r="AS587" s="816"/>
      <c r="AT587" s="816"/>
      <c r="AU587" s="816"/>
      <c r="AV587" s="816"/>
      <c r="AW587" s="816"/>
      <c r="AX587" s="816"/>
      <c r="AY587" s="816"/>
      <c r="AZ587" s="816"/>
      <c r="BA587" s="816"/>
    </row>
    <row r="588" spans="6:53" s="786" customFormat="1" ht="12">
      <c r="F588" s="787"/>
      <c r="G588" s="787"/>
      <c r="H588" s="787"/>
      <c r="I588" s="787"/>
      <c r="L588" s="787"/>
      <c r="N588" s="816"/>
      <c r="O588" s="792"/>
      <c r="P588" s="792"/>
      <c r="Q588" s="792"/>
      <c r="R588" s="792"/>
      <c r="S588" s="792"/>
      <c r="T588" s="793"/>
      <c r="U588" s="793"/>
      <c r="V588" s="793"/>
      <c r="W588" s="793"/>
      <c r="X588" s="793"/>
      <c r="Y588" s="793"/>
      <c r="Z588" s="793"/>
      <c r="AA588" s="793"/>
      <c r="AB588" s="793"/>
      <c r="AC588" s="793"/>
      <c r="AD588" s="816"/>
      <c r="AE588" s="816"/>
      <c r="AF588" s="816"/>
      <c r="AG588" s="816"/>
      <c r="AH588" s="816"/>
      <c r="AI588" s="816"/>
      <c r="AJ588" s="816"/>
      <c r="AK588" s="816"/>
      <c r="AL588" s="816"/>
      <c r="AM588" s="816"/>
      <c r="AN588" s="816"/>
      <c r="AO588" s="816"/>
      <c r="AP588" s="816"/>
      <c r="AQ588" s="816"/>
      <c r="AR588" s="816"/>
      <c r="AS588" s="816"/>
      <c r="AT588" s="816"/>
      <c r="AU588" s="816"/>
      <c r="AV588" s="816"/>
      <c r="AW588" s="816"/>
      <c r="AX588" s="816"/>
      <c r="AY588" s="816"/>
      <c r="AZ588" s="816"/>
      <c r="BA588" s="816"/>
    </row>
    <row r="589" spans="6:53" s="786" customFormat="1" ht="12">
      <c r="F589" s="787"/>
      <c r="G589" s="787"/>
      <c r="H589" s="787"/>
      <c r="I589" s="787"/>
      <c r="L589" s="787"/>
      <c r="N589" s="816"/>
      <c r="O589" s="792"/>
      <c r="P589" s="792"/>
      <c r="Q589" s="792"/>
      <c r="R589" s="792"/>
      <c r="S589" s="792"/>
      <c r="T589" s="793"/>
      <c r="U589" s="793"/>
      <c r="V589" s="793"/>
      <c r="W589" s="793"/>
      <c r="X589" s="793"/>
      <c r="Y589" s="793"/>
      <c r="Z589" s="793"/>
      <c r="AA589" s="793"/>
      <c r="AB589" s="793"/>
      <c r="AC589" s="793"/>
      <c r="AD589" s="816"/>
      <c r="AE589" s="816"/>
      <c r="AF589" s="816"/>
      <c r="AG589" s="816"/>
      <c r="AH589" s="816"/>
      <c r="AI589" s="816"/>
      <c r="AJ589" s="816"/>
      <c r="AK589" s="816"/>
      <c r="AL589" s="816"/>
      <c r="AM589" s="816"/>
      <c r="AN589" s="816"/>
      <c r="AO589" s="816"/>
      <c r="AP589" s="816"/>
      <c r="AQ589" s="816"/>
      <c r="AR589" s="816"/>
      <c r="AS589" s="816"/>
      <c r="AT589" s="816"/>
      <c r="AU589" s="816"/>
      <c r="AV589" s="816"/>
      <c r="AW589" s="816"/>
      <c r="AX589" s="816"/>
      <c r="AY589" s="816"/>
      <c r="AZ589" s="816"/>
      <c r="BA589" s="816"/>
    </row>
    <row r="590" spans="6:53" s="786" customFormat="1" ht="12">
      <c r="F590" s="787"/>
      <c r="G590" s="787"/>
      <c r="H590" s="787"/>
      <c r="I590" s="787"/>
      <c r="L590" s="787"/>
      <c r="N590" s="816"/>
      <c r="O590" s="792"/>
      <c r="P590" s="792"/>
      <c r="Q590" s="792"/>
      <c r="R590" s="792"/>
      <c r="S590" s="792"/>
      <c r="T590" s="793"/>
      <c r="U590" s="793"/>
      <c r="V590" s="793"/>
      <c r="W590" s="793"/>
      <c r="X590" s="793"/>
      <c r="Y590" s="793"/>
      <c r="Z590" s="793"/>
      <c r="AA590" s="793"/>
      <c r="AB590" s="793"/>
      <c r="AC590" s="793"/>
      <c r="AD590" s="816"/>
      <c r="AE590" s="816"/>
      <c r="AF590" s="816"/>
      <c r="AG590" s="816"/>
      <c r="AH590" s="816"/>
      <c r="AI590" s="816"/>
      <c r="AJ590" s="816"/>
      <c r="AK590" s="816"/>
      <c r="AL590" s="816"/>
      <c r="AM590" s="816"/>
      <c r="AN590" s="816"/>
      <c r="AO590" s="816"/>
      <c r="AP590" s="816"/>
      <c r="AQ590" s="816"/>
      <c r="AR590" s="816"/>
      <c r="AS590" s="816"/>
      <c r="AT590" s="816"/>
      <c r="AU590" s="816"/>
      <c r="AV590" s="816"/>
      <c r="AW590" s="816"/>
      <c r="AX590" s="816"/>
      <c r="AY590" s="816"/>
      <c r="AZ590" s="816"/>
      <c r="BA590" s="816"/>
    </row>
    <row r="591" spans="6:53" s="786" customFormat="1" ht="12">
      <c r="F591" s="787"/>
      <c r="G591" s="787"/>
      <c r="H591" s="787"/>
      <c r="I591" s="787"/>
      <c r="L591" s="787"/>
      <c r="N591" s="816"/>
      <c r="O591" s="792"/>
      <c r="P591" s="792"/>
      <c r="Q591" s="792"/>
      <c r="R591" s="792"/>
      <c r="S591" s="792"/>
      <c r="T591" s="793"/>
      <c r="U591" s="793"/>
      <c r="V591" s="793"/>
      <c r="W591" s="793"/>
      <c r="X591" s="793"/>
      <c r="Y591" s="793"/>
      <c r="Z591" s="793"/>
      <c r="AA591" s="793"/>
      <c r="AB591" s="793"/>
      <c r="AC591" s="793"/>
      <c r="AD591" s="816"/>
      <c r="AE591" s="816"/>
      <c r="AF591" s="816"/>
      <c r="AG591" s="816"/>
      <c r="AH591" s="816"/>
      <c r="AI591" s="816"/>
      <c r="AJ591" s="816"/>
      <c r="AK591" s="816"/>
      <c r="AL591" s="816"/>
      <c r="AM591" s="816"/>
      <c r="AN591" s="816"/>
      <c r="AO591" s="816"/>
      <c r="AP591" s="816"/>
      <c r="AQ591" s="816"/>
      <c r="AR591" s="816"/>
      <c r="AS591" s="816"/>
      <c r="AT591" s="816"/>
      <c r="AU591" s="816"/>
      <c r="AV591" s="816"/>
      <c r="AW591" s="816"/>
      <c r="AX591" s="816"/>
      <c r="AY591" s="816"/>
      <c r="AZ591" s="816"/>
      <c r="BA591" s="816"/>
    </row>
    <row r="592" spans="6:53" s="786" customFormat="1" ht="12">
      <c r="F592" s="787"/>
      <c r="G592" s="787"/>
      <c r="H592" s="787"/>
      <c r="I592" s="787"/>
      <c r="L592" s="787"/>
      <c r="N592" s="816"/>
      <c r="O592" s="792"/>
      <c r="P592" s="792"/>
      <c r="Q592" s="792"/>
      <c r="R592" s="792"/>
      <c r="S592" s="792"/>
      <c r="T592" s="793"/>
      <c r="U592" s="793"/>
      <c r="V592" s="793"/>
      <c r="W592" s="793"/>
      <c r="X592" s="793"/>
      <c r="Y592" s="793"/>
      <c r="Z592" s="793"/>
      <c r="AA592" s="793"/>
      <c r="AB592" s="793"/>
      <c r="AC592" s="793"/>
      <c r="AD592" s="816"/>
      <c r="AE592" s="816"/>
      <c r="AF592" s="816"/>
      <c r="AG592" s="816"/>
      <c r="AH592" s="816"/>
      <c r="AI592" s="816"/>
      <c r="AJ592" s="816"/>
      <c r="AK592" s="816"/>
      <c r="AL592" s="816"/>
      <c r="AM592" s="816"/>
      <c r="AN592" s="816"/>
      <c r="AO592" s="816"/>
      <c r="AP592" s="816"/>
      <c r="AQ592" s="816"/>
      <c r="AR592" s="816"/>
      <c r="AS592" s="816"/>
      <c r="AT592" s="816"/>
      <c r="AU592" s="816"/>
      <c r="AV592" s="816"/>
      <c r="AW592" s="816"/>
      <c r="AX592" s="816"/>
      <c r="AY592" s="816"/>
      <c r="AZ592" s="816"/>
      <c r="BA592" s="816"/>
    </row>
    <row r="593" spans="6:53" s="786" customFormat="1" ht="12">
      <c r="F593" s="787"/>
      <c r="G593" s="787"/>
      <c r="H593" s="787"/>
      <c r="I593" s="787"/>
      <c r="L593" s="787"/>
      <c r="N593" s="816"/>
      <c r="O593" s="792"/>
      <c r="P593" s="792"/>
      <c r="Q593" s="792"/>
      <c r="R593" s="792"/>
      <c r="S593" s="792"/>
      <c r="T593" s="793"/>
      <c r="U593" s="793"/>
      <c r="V593" s="793"/>
      <c r="W593" s="793"/>
      <c r="X593" s="793"/>
      <c r="Y593" s="793"/>
      <c r="Z593" s="793"/>
      <c r="AA593" s="793"/>
      <c r="AB593" s="793"/>
      <c r="AC593" s="793"/>
      <c r="AD593" s="816"/>
      <c r="AE593" s="816"/>
      <c r="AF593" s="816"/>
      <c r="AG593" s="816"/>
      <c r="AH593" s="816"/>
      <c r="AI593" s="816"/>
      <c r="AJ593" s="816"/>
      <c r="AK593" s="816"/>
      <c r="AL593" s="816"/>
      <c r="AM593" s="816"/>
      <c r="AN593" s="816"/>
      <c r="AO593" s="816"/>
      <c r="AP593" s="816"/>
      <c r="AQ593" s="816"/>
      <c r="AR593" s="816"/>
      <c r="AS593" s="816"/>
      <c r="AT593" s="816"/>
      <c r="AU593" s="816"/>
      <c r="AV593" s="816"/>
      <c r="AW593" s="816"/>
      <c r="AX593" s="816"/>
      <c r="AY593" s="816"/>
      <c r="AZ593" s="816"/>
      <c r="BA593" s="816"/>
    </row>
    <row r="594" spans="6:53" s="786" customFormat="1" ht="12">
      <c r="F594" s="787"/>
      <c r="G594" s="787"/>
      <c r="H594" s="787"/>
      <c r="I594" s="787"/>
      <c r="L594" s="787"/>
      <c r="N594" s="816"/>
      <c r="O594" s="792"/>
      <c r="P594" s="792"/>
      <c r="Q594" s="792"/>
      <c r="R594" s="792"/>
      <c r="S594" s="792"/>
      <c r="T594" s="793"/>
      <c r="U594" s="793"/>
      <c r="V594" s="793"/>
      <c r="W594" s="793"/>
      <c r="X594" s="793"/>
      <c r="Y594" s="793"/>
      <c r="Z594" s="793"/>
      <c r="AA594" s="793"/>
      <c r="AB594" s="793"/>
      <c r="AC594" s="793"/>
      <c r="AD594" s="816"/>
      <c r="AE594" s="816"/>
      <c r="AF594" s="816"/>
      <c r="AG594" s="816"/>
      <c r="AH594" s="816"/>
      <c r="AI594" s="816"/>
      <c r="AJ594" s="816"/>
      <c r="AK594" s="816"/>
      <c r="AL594" s="816"/>
      <c r="AM594" s="816"/>
      <c r="AN594" s="816"/>
      <c r="AO594" s="816"/>
      <c r="AP594" s="816"/>
      <c r="AQ594" s="816"/>
      <c r="AR594" s="816"/>
      <c r="AS594" s="816"/>
      <c r="AT594" s="816"/>
      <c r="AU594" s="816"/>
      <c r="AV594" s="816"/>
      <c r="AW594" s="816"/>
      <c r="AX594" s="816"/>
      <c r="AY594" s="816"/>
      <c r="AZ594" s="816"/>
      <c r="BA594" s="816"/>
    </row>
    <row r="595" spans="6:53" s="786" customFormat="1" ht="12">
      <c r="F595" s="787"/>
      <c r="G595" s="787"/>
      <c r="H595" s="787"/>
      <c r="I595" s="787"/>
      <c r="L595" s="787"/>
      <c r="N595" s="816"/>
      <c r="O595" s="792"/>
      <c r="P595" s="792"/>
      <c r="Q595" s="792"/>
      <c r="R595" s="792"/>
      <c r="S595" s="792"/>
      <c r="T595" s="793"/>
      <c r="U595" s="793"/>
      <c r="V595" s="793"/>
      <c r="W595" s="793"/>
      <c r="X595" s="793"/>
      <c r="Y595" s="793"/>
      <c r="Z595" s="793"/>
      <c r="AA595" s="793"/>
      <c r="AB595" s="793"/>
      <c r="AC595" s="793"/>
      <c r="AD595" s="816"/>
      <c r="AE595" s="816"/>
      <c r="AF595" s="816"/>
      <c r="AG595" s="816"/>
      <c r="AH595" s="816"/>
      <c r="AI595" s="816"/>
      <c r="AJ595" s="816"/>
      <c r="AK595" s="816"/>
      <c r="AL595" s="816"/>
      <c r="AM595" s="816"/>
      <c r="AN595" s="816"/>
      <c r="AO595" s="816"/>
      <c r="AP595" s="816"/>
      <c r="AQ595" s="816"/>
      <c r="AR595" s="816"/>
      <c r="AS595" s="816"/>
      <c r="AT595" s="816"/>
      <c r="AU595" s="816"/>
      <c r="AV595" s="816"/>
      <c r="AW595" s="816"/>
      <c r="AX595" s="816"/>
      <c r="AY595" s="816"/>
      <c r="AZ595" s="816"/>
      <c r="BA595" s="816"/>
    </row>
    <row r="596" spans="6:53" s="786" customFormat="1" ht="12">
      <c r="F596" s="787"/>
      <c r="G596" s="787"/>
      <c r="H596" s="787"/>
      <c r="I596" s="787"/>
      <c r="L596" s="787"/>
      <c r="N596" s="816"/>
      <c r="O596" s="792"/>
      <c r="P596" s="792"/>
      <c r="Q596" s="792"/>
      <c r="R596" s="792"/>
      <c r="S596" s="792"/>
      <c r="T596" s="793"/>
      <c r="U596" s="793"/>
      <c r="V596" s="793"/>
      <c r="W596" s="793"/>
      <c r="X596" s="793"/>
      <c r="Y596" s="793"/>
      <c r="Z596" s="793"/>
      <c r="AA596" s="793"/>
      <c r="AB596" s="793"/>
      <c r="AC596" s="793"/>
      <c r="AD596" s="816"/>
      <c r="AE596" s="816"/>
      <c r="AF596" s="816"/>
      <c r="AG596" s="816"/>
      <c r="AH596" s="816"/>
      <c r="AI596" s="816"/>
      <c r="AJ596" s="816"/>
      <c r="AK596" s="816"/>
      <c r="AL596" s="816"/>
      <c r="AM596" s="816"/>
      <c r="AN596" s="816"/>
      <c r="AO596" s="816"/>
      <c r="AP596" s="816"/>
      <c r="AQ596" s="816"/>
      <c r="AR596" s="816"/>
      <c r="AS596" s="816"/>
      <c r="AT596" s="816"/>
      <c r="AU596" s="816"/>
      <c r="AV596" s="816"/>
      <c r="AW596" s="816"/>
      <c r="AX596" s="816"/>
      <c r="AY596" s="816"/>
      <c r="AZ596" s="816"/>
      <c r="BA596" s="816"/>
    </row>
    <row r="597" spans="6:53" s="786" customFormat="1" ht="12">
      <c r="F597" s="787"/>
      <c r="G597" s="787"/>
      <c r="H597" s="787"/>
      <c r="I597" s="787"/>
      <c r="L597" s="787"/>
      <c r="N597" s="816"/>
      <c r="O597" s="792"/>
      <c r="P597" s="792"/>
      <c r="Q597" s="792"/>
      <c r="R597" s="792"/>
      <c r="S597" s="792"/>
      <c r="T597" s="793"/>
      <c r="U597" s="793"/>
      <c r="V597" s="793"/>
      <c r="W597" s="793"/>
      <c r="X597" s="793"/>
      <c r="Y597" s="793"/>
      <c r="Z597" s="793"/>
      <c r="AA597" s="793"/>
      <c r="AB597" s="793"/>
      <c r="AC597" s="793"/>
      <c r="AD597" s="816"/>
      <c r="AE597" s="816"/>
      <c r="AF597" s="816"/>
      <c r="AG597" s="816"/>
      <c r="AH597" s="816"/>
      <c r="AI597" s="816"/>
      <c r="AJ597" s="816"/>
      <c r="AK597" s="816"/>
      <c r="AL597" s="816"/>
      <c r="AM597" s="816"/>
      <c r="AN597" s="816"/>
      <c r="AO597" s="816"/>
      <c r="AP597" s="816"/>
      <c r="AQ597" s="816"/>
      <c r="AR597" s="816"/>
      <c r="AS597" s="816"/>
      <c r="AT597" s="816"/>
      <c r="AU597" s="816"/>
      <c r="AV597" s="816"/>
      <c r="AW597" s="816"/>
      <c r="AX597" s="816"/>
      <c r="AY597" s="816"/>
      <c r="AZ597" s="816"/>
      <c r="BA597" s="816"/>
    </row>
    <row r="598" spans="6:53" s="786" customFormat="1" ht="12">
      <c r="F598" s="787"/>
      <c r="G598" s="787"/>
      <c r="H598" s="787"/>
      <c r="I598" s="787"/>
      <c r="L598" s="787"/>
      <c r="N598" s="816"/>
      <c r="O598" s="792"/>
      <c r="P598" s="792"/>
      <c r="Q598" s="792"/>
      <c r="R598" s="792"/>
      <c r="S598" s="792"/>
      <c r="T598" s="793"/>
      <c r="U598" s="793"/>
      <c r="V598" s="793"/>
      <c r="W598" s="793"/>
      <c r="X598" s="793"/>
      <c r="Y598" s="793"/>
      <c r="Z598" s="793"/>
      <c r="AA598" s="793"/>
      <c r="AB598" s="793"/>
      <c r="AC598" s="793"/>
      <c r="AD598" s="816"/>
      <c r="AE598" s="816"/>
      <c r="AF598" s="816"/>
      <c r="AG598" s="816"/>
      <c r="AH598" s="816"/>
      <c r="AI598" s="816"/>
      <c r="AJ598" s="816"/>
      <c r="AK598" s="816"/>
      <c r="AL598" s="816"/>
      <c r="AM598" s="816"/>
      <c r="AN598" s="816"/>
      <c r="AO598" s="816"/>
      <c r="AP598" s="816"/>
      <c r="AQ598" s="816"/>
      <c r="AR598" s="816"/>
      <c r="AS598" s="816"/>
      <c r="AT598" s="816"/>
      <c r="AU598" s="816"/>
      <c r="AV598" s="816"/>
      <c r="AW598" s="816"/>
      <c r="AX598" s="816"/>
      <c r="AY598" s="816"/>
      <c r="AZ598" s="816"/>
      <c r="BA598" s="816"/>
    </row>
    <row r="599" spans="6:53" s="786" customFormat="1" ht="12">
      <c r="F599" s="787"/>
      <c r="G599" s="787"/>
      <c r="H599" s="787"/>
      <c r="I599" s="787"/>
      <c r="L599" s="787"/>
      <c r="N599" s="816"/>
      <c r="O599" s="792"/>
      <c r="P599" s="792"/>
      <c r="Q599" s="792"/>
      <c r="R599" s="792"/>
      <c r="S599" s="792"/>
      <c r="T599" s="793"/>
      <c r="U599" s="793"/>
      <c r="V599" s="793"/>
      <c r="W599" s="793"/>
      <c r="X599" s="793"/>
      <c r="Y599" s="793"/>
      <c r="Z599" s="793"/>
      <c r="AA599" s="793"/>
      <c r="AB599" s="793"/>
      <c r="AC599" s="793"/>
      <c r="AD599" s="816"/>
      <c r="AE599" s="816"/>
      <c r="AF599" s="816"/>
      <c r="AG599" s="816"/>
      <c r="AH599" s="816"/>
      <c r="AI599" s="816"/>
      <c r="AJ599" s="816"/>
      <c r="AK599" s="816"/>
      <c r="AL599" s="816"/>
      <c r="AM599" s="816"/>
      <c r="AN599" s="816"/>
      <c r="AO599" s="816"/>
      <c r="AP599" s="816"/>
      <c r="AQ599" s="816"/>
      <c r="AR599" s="816"/>
      <c r="AS599" s="816"/>
      <c r="AT599" s="816"/>
      <c r="AU599" s="816"/>
      <c r="AV599" s="816"/>
      <c r="AW599" s="816"/>
      <c r="AX599" s="816"/>
      <c r="AY599" s="816"/>
      <c r="AZ599" s="816"/>
      <c r="BA599" s="816"/>
    </row>
    <row r="600" spans="6:53" s="786" customFormat="1" ht="12">
      <c r="F600" s="787"/>
      <c r="G600" s="787"/>
      <c r="H600" s="787"/>
      <c r="I600" s="787"/>
      <c r="L600" s="787"/>
      <c r="N600" s="816"/>
      <c r="O600" s="792"/>
      <c r="P600" s="792"/>
      <c r="Q600" s="792"/>
      <c r="R600" s="792"/>
      <c r="S600" s="792"/>
      <c r="T600" s="793"/>
      <c r="U600" s="793"/>
      <c r="V600" s="793"/>
      <c r="W600" s="793"/>
      <c r="X600" s="793"/>
      <c r="Y600" s="793"/>
      <c r="Z600" s="793"/>
      <c r="AA600" s="793"/>
      <c r="AB600" s="793"/>
      <c r="AC600" s="793"/>
      <c r="AD600" s="816"/>
      <c r="AE600" s="816"/>
      <c r="AF600" s="816"/>
      <c r="AG600" s="816"/>
      <c r="AH600" s="816"/>
      <c r="AI600" s="816"/>
      <c r="AJ600" s="816"/>
      <c r="AK600" s="816"/>
      <c r="AL600" s="816"/>
      <c r="AM600" s="816"/>
      <c r="AN600" s="816"/>
      <c r="AO600" s="816"/>
      <c r="AP600" s="816"/>
      <c r="AQ600" s="816"/>
      <c r="AR600" s="816"/>
      <c r="AS600" s="816"/>
      <c r="AT600" s="816"/>
      <c r="AU600" s="816"/>
      <c r="AV600" s="816"/>
      <c r="AW600" s="816"/>
      <c r="AX600" s="816"/>
      <c r="AY600" s="816"/>
      <c r="AZ600" s="816"/>
      <c r="BA600" s="816"/>
    </row>
    <row r="601" spans="6:53" s="786" customFormat="1" ht="12">
      <c r="F601" s="787"/>
      <c r="G601" s="787"/>
      <c r="H601" s="787"/>
      <c r="I601" s="787"/>
      <c r="L601" s="787"/>
      <c r="N601" s="816"/>
      <c r="O601" s="792"/>
      <c r="P601" s="792"/>
      <c r="Q601" s="792"/>
      <c r="R601" s="792"/>
      <c r="S601" s="792"/>
      <c r="T601" s="793"/>
      <c r="U601" s="793"/>
      <c r="V601" s="793"/>
      <c r="W601" s="793"/>
      <c r="X601" s="793"/>
      <c r="Y601" s="793"/>
      <c r="Z601" s="793"/>
      <c r="AA601" s="793"/>
      <c r="AB601" s="793"/>
      <c r="AC601" s="793"/>
      <c r="AD601" s="816"/>
      <c r="AE601" s="816"/>
      <c r="AF601" s="816"/>
      <c r="AG601" s="816"/>
      <c r="AH601" s="816"/>
      <c r="AI601" s="816"/>
      <c r="AJ601" s="816"/>
      <c r="AK601" s="816"/>
      <c r="AL601" s="816"/>
      <c r="AM601" s="816"/>
      <c r="AN601" s="816"/>
      <c r="AO601" s="816"/>
      <c r="AP601" s="816"/>
      <c r="AQ601" s="816"/>
      <c r="AR601" s="816"/>
      <c r="AS601" s="816"/>
      <c r="AT601" s="816"/>
      <c r="AU601" s="816"/>
      <c r="AV601" s="816"/>
      <c r="AW601" s="816"/>
      <c r="AX601" s="816"/>
      <c r="AY601" s="816"/>
      <c r="AZ601" s="816"/>
      <c r="BA601" s="816"/>
    </row>
    <row r="602" spans="6:53" s="786" customFormat="1" ht="12">
      <c r="F602" s="787"/>
      <c r="G602" s="787"/>
      <c r="H602" s="787"/>
      <c r="I602" s="787"/>
      <c r="L602" s="787"/>
      <c r="N602" s="816"/>
      <c r="O602" s="792"/>
      <c r="P602" s="792"/>
      <c r="Q602" s="792"/>
      <c r="R602" s="792"/>
      <c r="S602" s="792"/>
      <c r="T602" s="793"/>
      <c r="U602" s="793"/>
      <c r="V602" s="793"/>
      <c r="W602" s="793"/>
      <c r="X602" s="793"/>
      <c r="Y602" s="793"/>
      <c r="Z602" s="793"/>
      <c r="AA602" s="793"/>
      <c r="AB602" s="793"/>
      <c r="AC602" s="793"/>
      <c r="AD602" s="816"/>
      <c r="AE602" s="816"/>
      <c r="AF602" s="816"/>
      <c r="AG602" s="816"/>
      <c r="AH602" s="816"/>
      <c r="AI602" s="816"/>
      <c r="AJ602" s="816"/>
      <c r="AK602" s="816"/>
      <c r="AL602" s="816"/>
      <c r="AM602" s="816"/>
      <c r="AN602" s="816"/>
      <c r="AO602" s="816"/>
      <c r="AP602" s="816"/>
      <c r="AQ602" s="816"/>
      <c r="AR602" s="816"/>
      <c r="AS602" s="816"/>
      <c r="AT602" s="816"/>
      <c r="AU602" s="816"/>
      <c r="AV602" s="816"/>
      <c r="AW602" s="816"/>
      <c r="AX602" s="816"/>
      <c r="AY602" s="816"/>
      <c r="AZ602" s="816"/>
      <c r="BA602" s="816"/>
    </row>
    <row r="603" spans="6:53" s="786" customFormat="1" ht="12">
      <c r="F603" s="787"/>
      <c r="G603" s="787"/>
      <c r="H603" s="787"/>
      <c r="I603" s="787"/>
      <c r="L603" s="787"/>
      <c r="N603" s="816"/>
      <c r="O603" s="792"/>
      <c r="P603" s="792"/>
      <c r="Q603" s="792"/>
      <c r="R603" s="792"/>
      <c r="S603" s="792"/>
      <c r="T603" s="793"/>
      <c r="U603" s="793"/>
      <c r="V603" s="793"/>
      <c r="W603" s="793"/>
      <c r="X603" s="793"/>
      <c r="Y603" s="793"/>
      <c r="Z603" s="793"/>
      <c r="AA603" s="793"/>
      <c r="AB603" s="793"/>
      <c r="AC603" s="793"/>
      <c r="AD603" s="816"/>
      <c r="AE603" s="816"/>
      <c r="AF603" s="816"/>
      <c r="AG603" s="816"/>
      <c r="AH603" s="816"/>
      <c r="AI603" s="816"/>
      <c r="AJ603" s="816"/>
      <c r="AK603" s="816"/>
      <c r="AL603" s="816"/>
      <c r="AM603" s="816"/>
      <c r="AN603" s="816"/>
      <c r="AO603" s="816"/>
      <c r="AP603" s="816"/>
      <c r="AQ603" s="816"/>
      <c r="AR603" s="816"/>
      <c r="AS603" s="816"/>
      <c r="AT603" s="816"/>
      <c r="AU603" s="816"/>
      <c r="AV603" s="816"/>
      <c r="AW603" s="816"/>
      <c r="AX603" s="816"/>
      <c r="AY603" s="816"/>
      <c r="AZ603" s="816"/>
      <c r="BA603" s="816"/>
    </row>
    <row r="604" spans="6:53" s="786" customFormat="1" ht="12">
      <c r="F604" s="787"/>
      <c r="G604" s="787"/>
      <c r="H604" s="787"/>
      <c r="I604" s="787"/>
      <c r="L604" s="787"/>
      <c r="N604" s="816"/>
      <c r="O604" s="792"/>
      <c r="P604" s="792"/>
      <c r="Q604" s="792"/>
      <c r="R604" s="792"/>
      <c r="S604" s="792"/>
      <c r="T604" s="793"/>
      <c r="U604" s="793"/>
      <c r="V604" s="793"/>
      <c r="W604" s="793"/>
      <c r="X604" s="793"/>
      <c r="Y604" s="793"/>
      <c r="Z604" s="793"/>
      <c r="AA604" s="793"/>
      <c r="AB604" s="793"/>
      <c r="AC604" s="793"/>
      <c r="AD604" s="816"/>
      <c r="AE604" s="816"/>
      <c r="AF604" s="816"/>
      <c r="AG604" s="816"/>
      <c r="AH604" s="816"/>
      <c r="AI604" s="816"/>
      <c r="AJ604" s="816"/>
      <c r="AK604" s="816"/>
      <c r="AL604" s="816"/>
      <c r="AM604" s="816"/>
      <c r="AN604" s="816"/>
      <c r="AO604" s="816"/>
      <c r="AP604" s="816"/>
      <c r="AQ604" s="816"/>
      <c r="AR604" s="816"/>
      <c r="AS604" s="816"/>
      <c r="AT604" s="816"/>
      <c r="AU604" s="816"/>
      <c r="AV604" s="816"/>
      <c r="AW604" s="816"/>
      <c r="AX604" s="816"/>
      <c r="AY604" s="816"/>
      <c r="AZ604" s="816"/>
      <c r="BA604" s="816"/>
    </row>
    <row r="605" spans="6:53" s="786" customFormat="1" ht="12">
      <c r="F605" s="787"/>
      <c r="G605" s="787"/>
      <c r="H605" s="787"/>
      <c r="I605" s="787"/>
      <c r="L605" s="787"/>
      <c r="N605" s="816"/>
      <c r="O605" s="792"/>
      <c r="P605" s="792"/>
      <c r="Q605" s="792"/>
      <c r="R605" s="792"/>
      <c r="S605" s="792"/>
      <c r="T605" s="793"/>
      <c r="U605" s="793"/>
      <c r="V605" s="793"/>
      <c r="W605" s="793"/>
      <c r="X605" s="793"/>
      <c r="Y605" s="793"/>
      <c r="Z605" s="793"/>
      <c r="AA605" s="793"/>
      <c r="AB605" s="793"/>
      <c r="AC605" s="793"/>
      <c r="AD605" s="816"/>
      <c r="AE605" s="816"/>
      <c r="AF605" s="816"/>
      <c r="AG605" s="816"/>
      <c r="AH605" s="816"/>
      <c r="AI605" s="816"/>
      <c r="AJ605" s="816"/>
      <c r="AK605" s="816"/>
      <c r="AL605" s="816"/>
      <c r="AM605" s="816"/>
      <c r="AN605" s="816"/>
      <c r="AO605" s="816"/>
      <c r="AP605" s="816"/>
      <c r="AQ605" s="816"/>
      <c r="AR605" s="816"/>
      <c r="AS605" s="816"/>
      <c r="AT605" s="816"/>
      <c r="AU605" s="816"/>
      <c r="AV605" s="816"/>
      <c r="AW605" s="816"/>
      <c r="AX605" s="816"/>
      <c r="AY605" s="816"/>
      <c r="AZ605" s="816"/>
      <c r="BA605" s="816"/>
    </row>
    <row r="606" spans="6:53" s="786" customFormat="1" ht="12">
      <c r="F606" s="787"/>
      <c r="G606" s="787"/>
      <c r="H606" s="787"/>
      <c r="I606" s="787"/>
      <c r="L606" s="787"/>
      <c r="N606" s="816"/>
      <c r="O606" s="792"/>
      <c r="P606" s="792"/>
      <c r="Q606" s="792"/>
      <c r="R606" s="792"/>
      <c r="S606" s="792"/>
      <c r="T606" s="793"/>
      <c r="U606" s="793"/>
      <c r="V606" s="793"/>
      <c r="W606" s="793"/>
      <c r="X606" s="793"/>
      <c r="Y606" s="793"/>
      <c r="Z606" s="793"/>
      <c r="AA606" s="793"/>
      <c r="AB606" s="793"/>
      <c r="AC606" s="793"/>
      <c r="AD606" s="816"/>
      <c r="AE606" s="816"/>
      <c r="AF606" s="816"/>
      <c r="AG606" s="816"/>
      <c r="AH606" s="816"/>
      <c r="AI606" s="816"/>
      <c r="AJ606" s="816"/>
      <c r="AK606" s="816"/>
      <c r="AL606" s="816"/>
      <c r="AM606" s="816"/>
      <c r="AN606" s="816"/>
      <c r="AO606" s="816"/>
      <c r="AP606" s="816"/>
      <c r="AQ606" s="816"/>
      <c r="AR606" s="816"/>
      <c r="AS606" s="816"/>
      <c r="AT606" s="816"/>
      <c r="AU606" s="816"/>
      <c r="AV606" s="816"/>
      <c r="AW606" s="816"/>
      <c r="AX606" s="816"/>
      <c r="AY606" s="816"/>
      <c r="AZ606" s="816"/>
      <c r="BA606" s="816"/>
    </row>
    <row r="607" spans="6:53" s="786" customFormat="1" ht="12">
      <c r="F607" s="787"/>
      <c r="G607" s="787"/>
      <c r="H607" s="787"/>
      <c r="I607" s="787"/>
      <c r="L607" s="787"/>
      <c r="N607" s="816"/>
      <c r="O607" s="792"/>
      <c r="P607" s="792"/>
      <c r="Q607" s="792"/>
      <c r="R607" s="792"/>
      <c r="S607" s="792"/>
      <c r="T607" s="793"/>
      <c r="U607" s="793"/>
      <c r="V607" s="793"/>
      <c r="W607" s="793"/>
      <c r="X607" s="793"/>
      <c r="Y607" s="793"/>
      <c r="Z607" s="793"/>
      <c r="AA607" s="793"/>
      <c r="AB607" s="793"/>
      <c r="AC607" s="793"/>
      <c r="AD607" s="816"/>
      <c r="AE607" s="816"/>
      <c r="AF607" s="816"/>
      <c r="AG607" s="816"/>
      <c r="AH607" s="816"/>
      <c r="AI607" s="816"/>
      <c r="AJ607" s="816"/>
      <c r="AK607" s="816"/>
      <c r="AL607" s="816"/>
      <c r="AM607" s="816"/>
      <c r="AN607" s="816"/>
      <c r="AO607" s="816"/>
      <c r="AP607" s="816"/>
      <c r="AQ607" s="816"/>
      <c r="AR607" s="816"/>
      <c r="AS607" s="816"/>
      <c r="AT607" s="816"/>
      <c r="AU607" s="816"/>
      <c r="AV607" s="816"/>
      <c r="AW607" s="816"/>
      <c r="AX607" s="816"/>
      <c r="AY607" s="816"/>
      <c r="AZ607" s="816"/>
      <c r="BA607" s="816"/>
    </row>
    <row r="608" spans="6:53" s="786" customFormat="1" ht="12">
      <c r="F608" s="787"/>
      <c r="G608" s="787"/>
      <c r="H608" s="787"/>
      <c r="I608" s="787"/>
      <c r="L608" s="787"/>
      <c r="N608" s="816"/>
      <c r="O608" s="792"/>
      <c r="P608" s="792"/>
      <c r="Q608" s="792"/>
      <c r="R608" s="792"/>
      <c r="S608" s="792"/>
      <c r="T608" s="793"/>
      <c r="U608" s="793"/>
      <c r="V608" s="793"/>
      <c r="W608" s="793"/>
      <c r="X608" s="793"/>
      <c r="Y608" s="793"/>
      <c r="Z608" s="793"/>
      <c r="AA608" s="793"/>
      <c r="AB608" s="793"/>
      <c r="AC608" s="793"/>
      <c r="AD608" s="816"/>
      <c r="AE608" s="816"/>
      <c r="AF608" s="816"/>
      <c r="AG608" s="816"/>
      <c r="AH608" s="816"/>
      <c r="AI608" s="816"/>
      <c r="AJ608" s="816"/>
      <c r="AK608" s="816"/>
      <c r="AL608" s="816"/>
      <c r="AM608" s="816"/>
      <c r="AN608" s="816"/>
      <c r="AO608" s="816"/>
      <c r="AP608" s="816"/>
      <c r="AQ608" s="816"/>
      <c r="AR608" s="816"/>
      <c r="AS608" s="816"/>
      <c r="AT608" s="816"/>
      <c r="AU608" s="816"/>
      <c r="AV608" s="816"/>
      <c r="AW608" s="816"/>
      <c r="AX608" s="816"/>
      <c r="AY608" s="816"/>
      <c r="AZ608" s="816"/>
      <c r="BA608" s="816"/>
    </row>
    <row r="609" spans="6:53" s="786" customFormat="1" ht="12">
      <c r="F609" s="787"/>
      <c r="G609" s="787"/>
      <c r="H609" s="787"/>
      <c r="I609" s="787"/>
      <c r="L609" s="787"/>
      <c r="N609" s="816"/>
      <c r="O609" s="792"/>
      <c r="P609" s="792"/>
      <c r="Q609" s="792"/>
      <c r="R609" s="792"/>
      <c r="S609" s="792"/>
      <c r="T609" s="793"/>
      <c r="U609" s="793"/>
      <c r="V609" s="793"/>
      <c r="W609" s="793"/>
      <c r="X609" s="793"/>
      <c r="Y609" s="793"/>
      <c r="Z609" s="793"/>
      <c r="AA609" s="793"/>
      <c r="AB609" s="793"/>
      <c r="AC609" s="793"/>
      <c r="AD609" s="816"/>
      <c r="AE609" s="816"/>
      <c r="AF609" s="816"/>
      <c r="AG609" s="816"/>
      <c r="AH609" s="816"/>
      <c r="AI609" s="816"/>
      <c r="AJ609" s="816"/>
      <c r="AK609" s="816"/>
      <c r="AL609" s="816"/>
      <c r="AM609" s="816"/>
      <c r="AN609" s="816"/>
      <c r="AO609" s="816"/>
      <c r="AP609" s="816"/>
      <c r="AQ609" s="816"/>
      <c r="AR609" s="816"/>
      <c r="AS609" s="816"/>
      <c r="AT609" s="816"/>
      <c r="AU609" s="816"/>
      <c r="AV609" s="816"/>
      <c r="AW609" s="816"/>
      <c r="AX609" s="816"/>
      <c r="AY609" s="816"/>
      <c r="AZ609" s="816"/>
      <c r="BA609" s="816"/>
    </row>
    <row r="610" spans="6:53" s="786" customFormat="1" ht="12">
      <c r="F610" s="787"/>
      <c r="G610" s="787"/>
      <c r="H610" s="787"/>
      <c r="I610" s="787"/>
      <c r="L610" s="787"/>
      <c r="N610" s="816"/>
      <c r="O610" s="792"/>
      <c r="P610" s="792"/>
      <c r="Q610" s="792"/>
      <c r="R610" s="792"/>
      <c r="S610" s="792"/>
      <c r="T610" s="793"/>
      <c r="U610" s="793"/>
      <c r="V610" s="793"/>
      <c r="W610" s="793"/>
      <c r="X610" s="793"/>
      <c r="Y610" s="793"/>
      <c r="Z610" s="793"/>
      <c r="AA610" s="793"/>
      <c r="AB610" s="793"/>
      <c r="AC610" s="793"/>
      <c r="AD610" s="816"/>
      <c r="AE610" s="816"/>
      <c r="AF610" s="816"/>
      <c r="AG610" s="816"/>
      <c r="AH610" s="816"/>
      <c r="AI610" s="816"/>
      <c r="AJ610" s="816"/>
      <c r="AK610" s="816"/>
      <c r="AL610" s="816"/>
      <c r="AM610" s="816"/>
      <c r="AN610" s="816"/>
      <c r="AO610" s="816"/>
      <c r="AP610" s="816"/>
      <c r="AQ610" s="816"/>
      <c r="AR610" s="816"/>
      <c r="AS610" s="816"/>
      <c r="AT610" s="816"/>
      <c r="AU610" s="816"/>
      <c r="AV610" s="816"/>
      <c r="AW610" s="816"/>
      <c r="AX610" s="816"/>
      <c r="AY610" s="816"/>
      <c r="AZ610" s="816"/>
      <c r="BA610" s="816"/>
    </row>
    <row r="611" spans="6:53" s="786" customFormat="1" ht="12">
      <c r="F611" s="787"/>
      <c r="G611" s="787"/>
      <c r="H611" s="787"/>
      <c r="I611" s="787"/>
      <c r="L611" s="787"/>
      <c r="N611" s="816"/>
      <c r="O611" s="792"/>
      <c r="P611" s="792"/>
      <c r="Q611" s="792"/>
      <c r="R611" s="792"/>
      <c r="S611" s="792"/>
      <c r="T611" s="793"/>
      <c r="U611" s="793"/>
      <c r="V611" s="793"/>
      <c r="W611" s="793"/>
      <c r="X611" s="793"/>
      <c r="Y611" s="793"/>
      <c r="Z611" s="793"/>
      <c r="AA611" s="793"/>
      <c r="AB611" s="793"/>
      <c r="AC611" s="793"/>
      <c r="AD611" s="816"/>
      <c r="AE611" s="816"/>
      <c r="AF611" s="816"/>
      <c r="AG611" s="816"/>
      <c r="AH611" s="816"/>
      <c r="AI611" s="816"/>
      <c r="AJ611" s="816"/>
      <c r="AK611" s="816"/>
      <c r="AL611" s="816"/>
      <c r="AM611" s="816"/>
      <c r="AN611" s="816"/>
      <c r="AO611" s="816"/>
      <c r="AP611" s="816"/>
      <c r="AQ611" s="816"/>
      <c r="AR611" s="816"/>
      <c r="AS611" s="816"/>
      <c r="AT611" s="816"/>
      <c r="AU611" s="816"/>
      <c r="AV611" s="816"/>
      <c r="AW611" s="816"/>
      <c r="AX611" s="816"/>
      <c r="AY611" s="816"/>
      <c r="AZ611" s="816"/>
      <c r="BA611" s="816"/>
    </row>
    <row r="612" spans="6:53" s="786" customFormat="1" ht="12">
      <c r="F612" s="787"/>
      <c r="G612" s="787"/>
      <c r="H612" s="787"/>
      <c r="I612" s="787"/>
      <c r="L612" s="787"/>
      <c r="N612" s="816"/>
      <c r="O612" s="792"/>
      <c r="P612" s="792"/>
      <c r="Q612" s="792"/>
      <c r="R612" s="792"/>
      <c r="S612" s="792"/>
      <c r="T612" s="793"/>
      <c r="U612" s="793"/>
      <c r="V612" s="793"/>
      <c r="W612" s="793"/>
      <c r="X612" s="793"/>
      <c r="Y612" s="793"/>
      <c r="Z612" s="793"/>
      <c r="AA612" s="793"/>
      <c r="AB612" s="793"/>
      <c r="AC612" s="793"/>
      <c r="AD612" s="816"/>
      <c r="AE612" s="816"/>
      <c r="AF612" s="816"/>
      <c r="AG612" s="816"/>
      <c r="AH612" s="816"/>
      <c r="AI612" s="816"/>
      <c r="AJ612" s="816"/>
      <c r="AK612" s="816"/>
      <c r="AL612" s="816"/>
      <c r="AM612" s="816"/>
      <c r="AN612" s="816"/>
      <c r="AO612" s="816"/>
      <c r="AP612" s="816"/>
      <c r="AQ612" s="816"/>
      <c r="AR612" s="816"/>
      <c r="AS612" s="816"/>
      <c r="AT612" s="816"/>
      <c r="AU612" s="816"/>
      <c r="AV612" s="816"/>
      <c r="AW612" s="816"/>
      <c r="AX612" s="816"/>
      <c r="AY612" s="816"/>
      <c r="AZ612" s="816"/>
      <c r="BA612" s="816"/>
    </row>
    <row r="613" spans="6:53" s="786" customFormat="1" ht="12">
      <c r="F613" s="787"/>
      <c r="G613" s="787"/>
      <c r="H613" s="787"/>
      <c r="I613" s="787"/>
      <c r="L613" s="787"/>
      <c r="N613" s="816"/>
      <c r="O613" s="792"/>
      <c r="P613" s="792"/>
      <c r="Q613" s="792"/>
      <c r="R613" s="792"/>
      <c r="S613" s="792"/>
      <c r="T613" s="793"/>
      <c r="U613" s="793"/>
      <c r="V613" s="793"/>
      <c r="W613" s="793"/>
      <c r="X613" s="793"/>
      <c r="Y613" s="793"/>
      <c r="Z613" s="793"/>
      <c r="AA613" s="793"/>
      <c r="AB613" s="793"/>
      <c r="AC613" s="793"/>
      <c r="AD613" s="816"/>
      <c r="AE613" s="816"/>
      <c r="AF613" s="816"/>
      <c r="AG613" s="816"/>
      <c r="AH613" s="816"/>
      <c r="AI613" s="816"/>
      <c r="AJ613" s="816"/>
      <c r="AK613" s="816"/>
      <c r="AL613" s="816"/>
      <c r="AM613" s="816"/>
      <c r="AN613" s="816"/>
      <c r="AO613" s="816"/>
      <c r="AP613" s="816"/>
      <c r="AQ613" s="816"/>
      <c r="AR613" s="816"/>
      <c r="AS613" s="816"/>
      <c r="AT613" s="816"/>
      <c r="AU613" s="816"/>
      <c r="AV613" s="816"/>
      <c r="AW613" s="816"/>
      <c r="AX613" s="816"/>
      <c r="AY613" s="816"/>
      <c r="AZ613" s="816"/>
      <c r="BA613" s="816"/>
    </row>
    <row r="614" spans="6:53" s="786" customFormat="1" ht="12">
      <c r="F614" s="787"/>
      <c r="G614" s="787"/>
      <c r="H614" s="787"/>
      <c r="I614" s="787"/>
      <c r="L614" s="787"/>
      <c r="N614" s="816"/>
      <c r="O614" s="792"/>
      <c r="P614" s="792"/>
      <c r="Q614" s="792"/>
      <c r="R614" s="792"/>
      <c r="S614" s="792"/>
      <c r="T614" s="793"/>
      <c r="U614" s="793"/>
      <c r="V614" s="793"/>
      <c r="W614" s="793"/>
      <c r="X614" s="793"/>
      <c r="Y614" s="793"/>
      <c r="Z614" s="793"/>
      <c r="AA614" s="793"/>
      <c r="AB614" s="793"/>
      <c r="AC614" s="793"/>
      <c r="AD614" s="816"/>
      <c r="AE614" s="816"/>
      <c r="AF614" s="816"/>
      <c r="AG614" s="816"/>
      <c r="AH614" s="816"/>
      <c r="AI614" s="816"/>
      <c r="AJ614" s="816"/>
      <c r="AK614" s="816"/>
      <c r="AL614" s="816"/>
      <c r="AM614" s="816"/>
      <c r="AN614" s="816"/>
      <c r="AO614" s="816"/>
      <c r="AP614" s="816"/>
      <c r="AQ614" s="816"/>
      <c r="AR614" s="816"/>
      <c r="AS614" s="816"/>
      <c r="AT614" s="816"/>
      <c r="AU614" s="816"/>
      <c r="AV614" s="816"/>
      <c r="AW614" s="816"/>
      <c r="AX614" s="816"/>
      <c r="AY614" s="816"/>
      <c r="AZ614" s="816"/>
      <c r="BA614" s="816"/>
    </row>
    <row r="615" spans="6:53" s="786" customFormat="1" ht="12">
      <c r="F615" s="787"/>
      <c r="G615" s="787"/>
      <c r="H615" s="787"/>
      <c r="I615" s="787"/>
      <c r="L615" s="787"/>
      <c r="N615" s="816"/>
      <c r="O615" s="792"/>
      <c r="P615" s="792"/>
      <c r="Q615" s="792"/>
      <c r="R615" s="792"/>
      <c r="S615" s="792"/>
      <c r="T615" s="793"/>
      <c r="U615" s="793"/>
      <c r="V615" s="793"/>
      <c r="W615" s="793"/>
      <c r="X615" s="793"/>
      <c r="Y615" s="793"/>
      <c r="Z615" s="793"/>
      <c r="AA615" s="793"/>
      <c r="AB615" s="793"/>
      <c r="AC615" s="793"/>
      <c r="AD615" s="816"/>
      <c r="AE615" s="816"/>
      <c r="AF615" s="816"/>
      <c r="AG615" s="816"/>
      <c r="AH615" s="816"/>
      <c r="AI615" s="816"/>
      <c r="AJ615" s="816"/>
      <c r="AK615" s="816"/>
      <c r="AL615" s="816"/>
      <c r="AM615" s="816"/>
      <c r="AN615" s="816"/>
      <c r="AO615" s="816"/>
      <c r="AP615" s="816"/>
      <c r="AQ615" s="816"/>
      <c r="AR615" s="816"/>
      <c r="AS615" s="816"/>
      <c r="AT615" s="816"/>
      <c r="AU615" s="816"/>
      <c r="AV615" s="816"/>
      <c r="AW615" s="816"/>
      <c r="AX615" s="816"/>
      <c r="AY615" s="816"/>
      <c r="AZ615" s="816"/>
      <c r="BA615" s="816"/>
    </row>
    <row r="616" spans="6:53" s="786" customFormat="1" ht="12">
      <c r="F616" s="787"/>
      <c r="G616" s="787"/>
      <c r="H616" s="787"/>
      <c r="I616" s="787"/>
      <c r="L616" s="787"/>
      <c r="N616" s="816"/>
      <c r="O616" s="792"/>
      <c r="P616" s="792"/>
      <c r="Q616" s="792"/>
      <c r="R616" s="792"/>
      <c r="S616" s="792"/>
      <c r="T616" s="793"/>
      <c r="U616" s="793"/>
      <c r="V616" s="793"/>
      <c r="W616" s="793"/>
      <c r="X616" s="793"/>
      <c r="Y616" s="793"/>
      <c r="Z616" s="793"/>
      <c r="AA616" s="793"/>
      <c r="AB616" s="793"/>
      <c r="AC616" s="793"/>
      <c r="AD616" s="816"/>
      <c r="AE616" s="816"/>
      <c r="AF616" s="816"/>
      <c r="AG616" s="816"/>
      <c r="AH616" s="816"/>
      <c r="AI616" s="816"/>
      <c r="AJ616" s="816"/>
      <c r="AK616" s="816"/>
      <c r="AL616" s="816"/>
      <c r="AM616" s="816"/>
      <c r="AN616" s="816"/>
      <c r="AO616" s="816"/>
      <c r="AP616" s="816"/>
      <c r="AQ616" s="816"/>
      <c r="AR616" s="816"/>
      <c r="AS616" s="816"/>
      <c r="AT616" s="816"/>
      <c r="AU616" s="816"/>
      <c r="AV616" s="816"/>
      <c r="AW616" s="816"/>
      <c r="AX616" s="816"/>
      <c r="AY616" s="816"/>
      <c r="AZ616" s="816"/>
      <c r="BA616" s="816"/>
    </row>
    <row r="617" spans="6:53" s="786" customFormat="1" ht="12">
      <c r="F617" s="787"/>
      <c r="G617" s="787"/>
      <c r="H617" s="787"/>
      <c r="I617" s="787"/>
      <c r="L617" s="787"/>
      <c r="N617" s="816"/>
      <c r="O617" s="792"/>
      <c r="P617" s="792"/>
      <c r="Q617" s="792"/>
      <c r="R617" s="792"/>
      <c r="S617" s="792"/>
      <c r="T617" s="793"/>
      <c r="U617" s="793"/>
      <c r="V617" s="793"/>
      <c r="W617" s="793"/>
      <c r="X617" s="793"/>
      <c r="Y617" s="793"/>
      <c r="Z617" s="793"/>
      <c r="AA617" s="793"/>
      <c r="AB617" s="793"/>
      <c r="AC617" s="793"/>
      <c r="AD617" s="816"/>
      <c r="AE617" s="816"/>
      <c r="AF617" s="816"/>
      <c r="AG617" s="816"/>
      <c r="AH617" s="816"/>
      <c r="AI617" s="816"/>
      <c r="AJ617" s="816"/>
      <c r="AK617" s="816"/>
      <c r="AL617" s="816"/>
      <c r="AM617" s="816"/>
      <c r="AN617" s="816"/>
      <c r="AO617" s="816"/>
      <c r="AP617" s="816"/>
      <c r="AQ617" s="816"/>
      <c r="AR617" s="816"/>
      <c r="AS617" s="816"/>
      <c r="AT617" s="816"/>
      <c r="AU617" s="816"/>
      <c r="AV617" s="816"/>
      <c r="AW617" s="816"/>
      <c r="AX617" s="816"/>
      <c r="AY617" s="816"/>
      <c r="AZ617" s="816"/>
      <c r="BA617" s="816"/>
    </row>
    <row r="618" spans="6:53" s="786" customFormat="1" ht="12">
      <c r="F618" s="787"/>
      <c r="G618" s="787"/>
      <c r="H618" s="787"/>
      <c r="I618" s="787"/>
      <c r="L618" s="787"/>
      <c r="N618" s="816"/>
      <c r="O618" s="792"/>
      <c r="P618" s="792"/>
      <c r="Q618" s="792"/>
      <c r="R618" s="792"/>
      <c r="S618" s="792"/>
      <c r="T618" s="793"/>
      <c r="U618" s="793"/>
      <c r="V618" s="793"/>
      <c r="W618" s="793"/>
      <c r="X618" s="793"/>
      <c r="Y618" s="793"/>
      <c r="Z618" s="793"/>
      <c r="AA618" s="793"/>
      <c r="AB618" s="793"/>
      <c r="AC618" s="793"/>
      <c r="AD618" s="816"/>
      <c r="AE618" s="816"/>
      <c r="AF618" s="816"/>
      <c r="AG618" s="816"/>
      <c r="AH618" s="816"/>
      <c r="AI618" s="816"/>
      <c r="AJ618" s="816"/>
      <c r="AK618" s="816"/>
      <c r="AL618" s="816"/>
      <c r="AM618" s="816"/>
      <c r="AN618" s="816"/>
      <c r="AO618" s="816"/>
      <c r="AP618" s="816"/>
      <c r="AQ618" s="816"/>
      <c r="AR618" s="816"/>
      <c r="AS618" s="816"/>
      <c r="AT618" s="816"/>
      <c r="AU618" s="816"/>
      <c r="AV618" s="816"/>
      <c r="AW618" s="816"/>
      <c r="AX618" s="816"/>
      <c r="AY618" s="816"/>
      <c r="AZ618" s="816"/>
      <c r="BA618" s="816"/>
    </row>
    <row r="619" spans="6:53" s="786" customFormat="1" ht="12">
      <c r="F619" s="787"/>
      <c r="G619" s="787"/>
      <c r="H619" s="787"/>
      <c r="I619" s="787"/>
      <c r="L619" s="787"/>
      <c r="N619" s="816"/>
      <c r="O619" s="792"/>
      <c r="P619" s="792"/>
      <c r="Q619" s="792"/>
      <c r="R619" s="792"/>
      <c r="S619" s="792"/>
      <c r="T619" s="793"/>
      <c r="U619" s="793"/>
      <c r="V619" s="793"/>
      <c r="W619" s="793"/>
      <c r="X619" s="793"/>
      <c r="Y619" s="793"/>
      <c r="Z619" s="793"/>
      <c r="AA619" s="793"/>
      <c r="AB619" s="793"/>
      <c r="AC619" s="793"/>
      <c r="AD619" s="816"/>
      <c r="AE619" s="816"/>
      <c r="AF619" s="816"/>
      <c r="AG619" s="816"/>
      <c r="AH619" s="816"/>
      <c r="AI619" s="816"/>
      <c r="AJ619" s="816"/>
      <c r="AK619" s="816"/>
      <c r="AL619" s="816"/>
      <c r="AM619" s="816"/>
      <c r="AN619" s="816"/>
      <c r="AO619" s="816"/>
      <c r="AP619" s="816"/>
      <c r="AQ619" s="816"/>
      <c r="AR619" s="816"/>
      <c r="AS619" s="816"/>
      <c r="AT619" s="816"/>
      <c r="AU619" s="816"/>
      <c r="AV619" s="816"/>
      <c r="AW619" s="816"/>
      <c r="AX619" s="816"/>
      <c r="AY619" s="816"/>
      <c r="AZ619" s="816"/>
      <c r="BA619" s="816"/>
    </row>
    <row r="620" spans="6:53" s="786" customFormat="1" ht="12">
      <c r="F620" s="787"/>
      <c r="G620" s="787"/>
      <c r="H620" s="787"/>
      <c r="I620" s="787"/>
      <c r="L620" s="787"/>
      <c r="N620" s="816"/>
      <c r="O620" s="792"/>
      <c r="P620" s="792"/>
      <c r="Q620" s="792"/>
      <c r="R620" s="792"/>
      <c r="S620" s="792"/>
      <c r="T620" s="793"/>
      <c r="U620" s="793"/>
      <c r="V620" s="793"/>
      <c r="W620" s="793"/>
      <c r="X620" s="793"/>
      <c r="Y620" s="793"/>
      <c r="Z620" s="793"/>
      <c r="AA620" s="793"/>
      <c r="AB620" s="793"/>
      <c r="AC620" s="793"/>
      <c r="AD620" s="816"/>
      <c r="AE620" s="816"/>
      <c r="AF620" s="816"/>
      <c r="AG620" s="816"/>
      <c r="AH620" s="816"/>
      <c r="AI620" s="816"/>
      <c r="AJ620" s="816"/>
      <c r="AK620" s="816"/>
      <c r="AL620" s="816"/>
      <c r="AM620" s="816"/>
      <c r="AN620" s="816"/>
      <c r="AO620" s="816"/>
      <c r="AP620" s="816"/>
      <c r="AQ620" s="816"/>
      <c r="AR620" s="816"/>
      <c r="AS620" s="816"/>
      <c r="AT620" s="816"/>
      <c r="AU620" s="816"/>
      <c r="AV620" s="816"/>
      <c r="AW620" s="816"/>
      <c r="AX620" s="816"/>
      <c r="AY620" s="816"/>
      <c r="AZ620" s="816"/>
      <c r="BA620" s="816"/>
    </row>
    <row r="621" spans="6:53" s="786" customFormat="1" ht="12">
      <c r="F621" s="787"/>
      <c r="G621" s="787"/>
      <c r="H621" s="787"/>
      <c r="I621" s="787"/>
      <c r="L621" s="787"/>
      <c r="N621" s="816"/>
      <c r="O621" s="792"/>
      <c r="P621" s="792"/>
      <c r="Q621" s="792"/>
      <c r="R621" s="792"/>
      <c r="S621" s="792"/>
      <c r="T621" s="793"/>
      <c r="U621" s="793"/>
      <c r="V621" s="793"/>
      <c r="W621" s="793"/>
      <c r="X621" s="793"/>
      <c r="Y621" s="793"/>
      <c r="Z621" s="793"/>
      <c r="AA621" s="793"/>
      <c r="AB621" s="793"/>
      <c r="AC621" s="793"/>
      <c r="AD621" s="816"/>
      <c r="AE621" s="816"/>
      <c r="AF621" s="816"/>
      <c r="AG621" s="816"/>
      <c r="AH621" s="816"/>
      <c r="AI621" s="816"/>
      <c r="AJ621" s="816"/>
      <c r="AK621" s="816"/>
      <c r="AL621" s="816"/>
      <c r="AM621" s="816"/>
      <c r="AN621" s="816"/>
      <c r="AO621" s="816"/>
      <c r="AP621" s="816"/>
      <c r="AQ621" s="816"/>
      <c r="AR621" s="816"/>
      <c r="AS621" s="816"/>
      <c r="AT621" s="816"/>
      <c r="AU621" s="816"/>
      <c r="AV621" s="816"/>
      <c r="AW621" s="816"/>
      <c r="AX621" s="816"/>
      <c r="AY621" s="816"/>
      <c r="AZ621" s="816"/>
      <c r="BA621" s="816"/>
    </row>
    <row r="622" spans="6:53" s="786" customFormat="1" ht="12">
      <c r="F622" s="787"/>
      <c r="G622" s="787"/>
      <c r="H622" s="787"/>
      <c r="I622" s="787"/>
      <c r="L622" s="787"/>
      <c r="N622" s="816"/>
      <c r="O622" s="792"/>
      <c r="P622" s="792"/>
      <c r="Q622" s="792"/>
      <c r="R622" s="792"/>
      <c r="S622" s="792"/>
      <c r="T622" s="793"/>
      <c r="U622" s="793"/>
      <c r="V622" s="793"/>
      <c r="W622" s="793"/>
      <c r="X622" s="793"/>
      <c r="Y622" s="793"/>
      <c r="Z622" s="793"/>
      <c r="AA622" s="793"/>
      <c r="AB622" s="793"/>
      <c r="AC622" s="793"/>
      <c r="AD622" s="816"/>
      <c r="AE622" s="816"/>
      <c r="AF622" s="816"/>
      <c r="AG622" s="816"/>
      <c r="AH622" s="816"/>
      <c r="AI622" s="816"/>
      <c r="AJ622" s="816"/>
      <c r="AK622" s="816"/>
      <c r="AL622" s="816"/>
      <c r="AM622" s="816"/>
      <c r="AN622" s="816"/>
      <c r="AO622" s="816"/>
      <c r="AP622" s="816"/>
      <c r="AQ622" s="816"/>
      <c r="AR622" s="816"/>
      <c r="AS622" s="816"/>
      <c r="AT622" s="816"/>
      <c r="AU622" s="816"/>
      <c r="AV622" s="816"/>
      <c r="AW622" s="816"/>
      <c r="AX622" s="816"/>
      <c r="AY622" s="816"/>
      <c r="AZ622" s="816"/>
      <c r="BA622" s="816"/>
    </row>
    <row r="623" spans="6:53" s="786" customFormat="1" ht="12">
      <c r="F623" s="787"/>
      <c r="G623" s="787"/>
      <c r="H623" s="787"/>
      <c r="I623" s="787"/>
      <c r="L623" s="787"/>
      <c r="N623" s="816"/>
      <c r="O623" s="792"/>
      <c r="P623" s="792"/>
      <c r="Q623" s="792"/>
      <c r="R623" s="792"/>
      <c r="S623" s="792"/>
      <c r="T623" s="793"/>
      <c r="U623" s="793"/>
      <c r="V623" s="793"/>
      <c r="W623" s="793"/>
      <c r="X623" s="793"/>
      <c r="Y623" s="793"/>
      <c r="Z623" s="793"/>
      <c r="AA623" s="793"/>
      <c r="AB623" s="793"/>
      <c r="AC623" s="793"/>
      <c r="AD623" s="816"/>
      <c r="AE623" s="816"/>
      <c r="AF623" s="816"/>
      <c r="AG623" s="816"/>
      <c r="AH623" s="816"/>
      <c r="AI623" s="816"/>
      <c r="AJ623" s="816"/>
      <c r="AK623" s="816"/>
      <c r="AL623" s="816"/>
      <c r="AM623" s="816"/>
      <c r="AN623" s="816"/>
      <c r="AO623" s="816"/>
      <c r="AP623" s="816"/>
      <c r="AQ623" s="816"/>
      <c r="AR623" s="816"/>
      <c r="AS623" s="816"/>
      <c r="AT623" s="816"/>
      <c r="AU623" s="816"/>
      <c r="AV623" s="816"/>
      <c r="AW623" s="816"/>
      <c r="AX623" s="816"/>
      <c r="AY623" s="816"/>
      <c r="AZ623" s="816"/>
      <c r="BA623" s="816"/>
    </row>
    <row r="624" spans="6:53" s="786" customFormat="1" ht="12">
      <c r="F624" s="787"/>
      <c r="G624" s="787"/>
      <c r="H624" s="787"/>
      <c r="I624" s="787"/>
      <c r="L624" s="787"/>
      <c r="N624" s="816"/>
      <c r="O624" s="792"/>
      <c r="P624" s="792"/>
      <c r="Q624" s="792"/>
      <c r="R624" s="792"/>
      <c r="S624" s="792"/>
      <c r="T624" s="793"/>
      <c r="U624" s="793"/>
      <c r="V624" s="793"/>
      <c r="W624" s="793"/>
      <c r="X624" s="793"/>
      <c r="Y624" s="793"/>
      <c r="Z624" s="793"/>
      <c r="AA624" s="793"/>
      <c r="AB624" s="793"/>
      <c r="AC624" s="793"/>
      <c r="AD624" s="816"/>
      <c r="AE624" s="816"/>
      <c r="AF624" s="816"/>
      <c r="AG624" s="816"/>
      <c r="AH624" s="816"/>
      <c r="AI624" s="816"/>
      <c r="AJ624" s="816"/>
      <c r="AK624" s="816"/>
      <c r="AL624" s="816"/>
      <c r="AM624" s="816"/>
      <c r="AN624" s="816"/>
      <c r="AO624" s="816"/>
      <c r="AP624" s="816"/>
      <c r="AQ624" s="816"/>
      <c r="AR624" s="816"/>
      <c r="AS624" s="816"/>
      <c r="AT624" s="816"/>
      <c r="AU624" s="816"/>
      <c r="AV624" s="816"/>
      <c r="AW624" s="816"/>
      <c r="AX624" s="816"/>
      <c r="AY624" s="816"/>
      <c r="AZ624" s="816"/>
      <c r="BA624" s="816"/>
    </row>
    <row r="625" spans="6:53" s="786" customFormat="1" ht="12">
      <c r="F625" s="787"/>
      <c r="G625" s="787"/>
      <c r="H625" s="787"/>
      <c r="I625" s="787"/>
      <c r="L625" s="787"/>
      <c r="N625" s="816"/>
      <c r="O625" s="792"/>
      <c r="P625" s="792"/>
      <c r="Q625" s="792"/>
      <c r="R625" s="792"/>
      <c r="S625" s="792"/>
      <c r="T625" s="793"/>
      <c r="U625" s="793"/>
      <c r="V625" s="793"/>
      <c r="W625" s="793"/>
      <c r="X625" s="793"/>
      <c r="Y625" s="793"/>
      <c r="Z625" s="793"/>
      <c r="AA625" s="793"/>
      <c r="AB625" s="793"/>
      <c r="AC625" s="793"/>
      <c r="AD625" s="816"/>
      <c r="AE625" s="816"/>
      <c r="AF625" s="816"/>
      <c r="AG625" s="816"/>
      <c r="AH625" s="816"/>
      <c r="AI625" s="816"/>
      <c r="AJ625" s="816"/>
      <c r="AK625" s="816"/>
      <c r="AL625" s="816"/>
      <c r="AM625" s="816"/>
      <c r="AN625" s="816"/>
      <c r="AO625" s="816"/>
      <c r="AP625" s="816"/>
      <c r="AQ625" s="816"/>
      <c r="AR625" s="816"/>
      <c r="AS625" s="816"/>
      <c r="AT625" s="816"/>
      <c r="AU625" s="816"/>
      <c r="AV625" s="816"/>
      <c r="AW625" s="816"/>
      <c r="AX625" s="816"/>
      <c r="AY625" s="816"/>
      <c r="AZ625" s="816"/>
      <c r="BA625" s="816"/>
    </row>
    <row r="626" spans="6:53" s="786" customFormat="1" ht="12">
      <c r="F626" s="787"/>
      <c r="G626" s="787"/>
      <c r="H626" s="787"/>
      <c r="I626" s="787"/>
      <c r="L626" s="787"/>
      <c r="N626" s="816"/>
      <c r="O626" s="792"/>
      <c r="P626" s="792"/>
      <c r="Q626" s="792"/>
      <c r="R626" s="792"/>
      <c r="S626" s="792"/>
      <c r="T626" s="793"/>
      <c r="U626" s="793"/>
      <c r="V626" s="793"/>
      <c r="W626" s="793"/>
      <c r="X626" s="793"/>
      <c r="Y626" s="793"/>
      <c r="Z626" s="793"/>
      <c r="AA626" s="793"/>
      <c r="AB626" s="793"/>
      <c r="AC626" s="793"/>
      <c r="AD626" s="816"/>
      <c r="AE626" s="816"/>
      <c r="AF626" s="816"/>
      <c r="AG626" s="816"/>
      <c r="AH626" s="816"/>
      <c r="AI626" s="816"/>
      <c r="AJ626" s="816"/>
      <c r="AK626" s="816"/>
      <c r="AL626" s="816"/>
      <c r="AM626" s="816"/>
      <c r="AN626" s="816"/>
      <c r="AO626" s="816"/>
      <c r="AP626" s="816"/>
      <c r="AQ626" s="816"/>
      <c r="AR626" s="816"/>
      <c r="AS626" s="816"/>
      <c r="AT626" s="816"/>
      <c r="AU626" s="816"/>
      <c r="AV626" s="816"/>
      <c r="AW626" s="816"/>
      <c r="AX626" s="816"/>
      <c r="AY626" s="816"/>
      <c r="AZ626" s="816"/>
      <c r="BA626" s="816"/>
    </row>
    <row r="627" spans="6:53" s="786" customFormat="1" ht="12">
      <c r="F627" s="787"/>
      <c r="G627" s="787"/>
      <c r="H627" s="787"/>
      <c r="I627" s="787"/>
      <c r="L627" s="787"/>
      <c r="N627" s="816"/>
      <c r="O627" s="792"/>
      <c r="P627" s="792"/>
      <c r="Q627" s="792"/>
      <c r="R627" s="792"/>
      <c r="S627" s="792"/>
      <c r="T627" s="793"/>
      <c r="U627" s="793"/>
      <c r="V627" s="793"/>
      <c r="W627" s="793"/>
      <c r="X627" s="793"/>
      <c r="Y627" s="793"/>
      <c r="Z627" s="793"/>
      <c r="AA627" s="793"/>
      <c r="AB627" s="793"/>
      <c r="AC627" s="793"/>
      <c r="AD627" s="816"/>
      <c r="AE627" s="816"/>
      <c r="AF627" s="816"/>
      <c r="AG627" s="816"/>
      <c r="AH627" s="816"/>
      <c r="AI627" s="816"/>
      <c r="AJ627" s="816"/>
      <c r="AK627" s="816"/>
      <c r="AL627" s="816"/>
      <c r="AM627" s="816"/>
      <c r="AN627" s="816"/>
      <c r="AO627" s="816"/>
      <c r="AP627" s="816"/>
      <c r="AQ627" s="816"/>
      <c r="AR627" s="816"/>
      <c r="AS627" s="816"/>
      <c r="AT627" s="816"/>
      <c r="AU627" s="816"/>
      <c r="AV627" s="816"/>
      <c r="AW627" s="816"/>
      <c r="AX627" s="816"/>
      <c r="AY627" s="816"/>
      <c r="AZ627" s="816"/>
      <c r="BA627" s="816"/>
    </row>
    <row r="628" spans="6:53" s="786" customFormat="1" ht="12">
      <c r="F628" s="787"/>
      <c r="G628" s="787"/>
      <c r="H628" s="787"/>
      <c r="I628" s="787"/>
      <c r="L628" s="787"/>
      <c r="N628" s="816"/>
      <c r="O628" s="792"/>
      <c r="P628" s="792"/>
      <c r="Q628" s="792"/>
      <c r="R628" s="792"/>
      <c r="S628" s="792"/>
      <c r="T628" s="793"/>
      <c r="U628" s="793"/>
      <c r="V628" s="793"/>
      <c r="W628" s="793"/>
      <c r="X628" s="793"/>
      <c r="Y628" s="793"/>
      <c r="Z628" s="793"/>
      <c r="AA628" s="793"/>
      <c r="AB628" s="793"/>
      <c r="AC628" s="793"/>
      <c r="AD628" s="816"/>
      <c r="AE628" s="816"/>
      <c r="AF628" s="816"/>
      <c r="AG628" s="816"/>
      <c r="AH628" s="816"/>
      <c r="AI628" s="816"/>
      <c r="AJ628" s="816"/>
      <c r="AK628" s="816"/>
      <c r="AL628" s="816"/>
      <c r="AM628" s="816"/>
      <c r="AN628" s="816"/>
      <c r="AO628" s="816"/>
      <c r="AP628" s="816"/>
      <c r="AQ628" s="816"/>
      <c r="AR628" s="816"/>
      <c r="AS628" s="816"/>
      <c r="AT628" s="816"/>
      <c r="AU628" s="816"/>
      <c r="AV628" s="816"/>
      <c r="AW628" s="816"/>
      <c r="AX628" s="816"/>
      <c r="AY628" s="816"/>
      <c r="AZ628" s="816"/>
      <c r="BA628" s="816"/>
    </row>
    <row r="629" spans="6:53" s="786" customFormat="1" ht="12">
      <c r="F629" s="787"/>
      <c r="G629" s="787"/>
      <c r="H629" s="787"/>
      <c r="I629" s="787"/>
      <c r="L629" s="787"/>
      <c r="N629" s="816"/>
      <c r="O629" s="792"/>
      <c r="P629" s="792"/>
      <c r="Q629" s="792"/>
      <c r="R629" s="792"/>
      <c r="S629" s="792"/>
      <c r="T629" s="793"/>
      <c r="U629" s="793"/>
      <c r="V629" s="793"/>
      <c r="W629" s="793"/>
      <c r="X629" s="793"/>
      <c r="Y629" s="793"/>
      <c r="Z629" s="793"/>
      <c r="AA629" s="793"/>
      <c r="AB629" s="793"/>
      <c r="AC629" s="793"/>
      <c r="AD629" s="816"/>
      <c r="AE629" s="816"/>
      <c r="AF629" s="816"/>
      <c r="AG629" s="816"/>
      <c r="AH629" s="816"/>
      <c r="AI629" s="816"/>
      <c r="AJ629" s="816"/>
      <c r="AK629" s="816"/>
      <c r="AL629" s="816"/>
      <c r="AM629" s="816"/>
      <c r="AN629" s="816"/>
      <c r="AO629" s="816"/>
      <c r="AP629" s="816"/>
      <c r="AQ629" s="816"/>
      <c r="AR629" s="816"/>
      <c r="AS629" s="816"/>
      <c r="AT629" s="816"/>
      <c r="AU629" s="816"/>
      <c r="AV629" s="816"/>
      <c r="AW629" s="816"/>
      <c r="AX629" s="816"/>
      <c r="AY629" s="816"/>
      <c r="AZ629" s="816"/>
      <c r="BA629" s="816"/>
    </row>
    <row r="630" spans="6:53" s="786" customFormat="1" ht="12">
      <c r="F630" s="787"/>
      <c r="G630" s="787"/>
      <c r="H630" s="787"/>
      <c r="I630" s="787"/>
      <c r="L630" s="787"/>
      <c r="N630" s="816"/>
      <c r="O630" s="792"/>
      <c r="P630" s="792"/>
      <c r="Q630" s="792"/>
      <c r="R630" s="792"/>
      <c r="S630" s="792"/>
      <c r="T630" s="793"/>
      <c r="U630" s="793"/>
      <c r="V630" s="793"/>
      <c r="W630" s="793"/>
      <c r="X630" s="793"/>
      <c r="Y630" s="793"/>
      <c r="Z630" s="793"/>
      <c r="AA630" s="793"/>
      <c r="AB630" s="793"/>
      <c r="AC630" s="793"/>
      <c r="AD630" s="816"/>
      <c r="AE630" s="816"/>
      <c r="AF630" s="816"/>
      <c r="AG630" s="816"/>
      <c r="AH630" s="816"/>
      <c r="AI630" s="816"/>
      <c r="AJ630" s="816"/>
      <c r="AK630" s="816"/>
      <c r="AL630" s="816"/>
      <c r="AM630" s="816"/>
      <c r="AN630" s="816"/>
      <c r="AO630" s="816"/>
      <c r="AP630" s="816"/>
      <c r="AQ630" s="816"/>
      <c r="AR630" s="816"/>
      <c r="AS630" s="816"/>
      <c r="AT630" s="816"/>
      <c r="AU630" s="816"/>
      <c r="AV630" s="816"/>
      <c r="AW630" s="816"/>
      <c r="AX630" s="816"/>
      <c r="AY630" s="816"/>
      <c r="AZ630" s="816"/>
      <c r="BA630" s="816"/>
    </row>
    <row r="631" spans="6:53" s="786" customFormat="1" ht="12">
      <c r="F631" s="787"/>
      <c r="G631" s="787"/>
      <c r="H631" s="787"/>
      <c r="I631" s="787"/>
      <c r="L631" s="787"/>
      <c r="N631" s="816"/>
      <c r="O631" s="792"/>
      <c r="P631" s="792"/>
      <c r="Q631" s="792"/>
      <c r="R631" s="792"/>
      <c r="S631" s="792"/>
      <c r="T631" s="793"/>
      <c r="U631" s="793"/>
      <c r="V631" s="793"/>
      <c r="W631" s="793"/>
      <c r="X631" s="793"/>
      <c r="Y631" s="793"/>
      <c r="Z631" s="793"/>
      <c r="AA631" s="793"/>
      <c r="AB631" s="793"/>
      <c r="AC631" s="793"/>
      <c r="AD631" s="816"/>
      <c r="AE631" s="816"/>
      <c r="AF631" s="816"/>
      <c r="AG631" s="816"/>
      <c r="AH631" s="816"/>
      <c r="AI631" s="816"/>
      <c r="AJ631" s="816"/>
      <c r="AK631" s="816"/>
      <c r="AL631" s="816"/>
      <c r="AM631" s="816"/>
      <c r="AN631" s="816"/>
      <c r="AO631" s="816"/>
      <c r="AP631" s="816"/>
      <c r="AQ631" s="816"/>
      <c r="AR631" s="816"/>
      <c r="AS631" s="816"/>
      <c r="AT631" s="816"/>
      <c r="AU631" s="816"/>
      <c r="AV631" s="816"/>
      <c r="AW631" s="816"/>
      <c r="AX631" s="816"/>
      <c r="AY631" s="816"/>
      <c r="AZ631" s="816"/>
      <c r="BA631" s="816"/>
    </row>
    <row r="632" spans="6:53" s="786" customFormat="1" ht="12">
      <c r="F632" s="787"/>
      <c r="G632" s="787"/>
      <c r="H632" s="787"/>
      <c r="I632" s="787"/>
      <c r="L632" s="787"/>
      <c r="N632" s="816"/>
      <c r="O632" s="792"/>
      <c r="P632" s="792"/>
      <c r="Q632" s="792"/>
      <c r="R632" s="792"/>
      <c r="S632" s="792"/>
      <c r="T632" s="793"/>
      <c r="U632" s="793"/>
      <c r="V632" s="793"/>
      <c r="W632" s="793"/>
      <c r="X632" s="793"/>
      <c r="Y632" s="793"/>
      <c r="Z632" s="793"/>
      <c r="AA632" s="793"/>
      <c r="AB632" s="793"/>
      <c r="AC632" s="793"/>
      <c r="AD632" s="816"/>
      <c r="AE632" s="816"/>
      <c r="AF632" s="816"/>
      <c r="AG632" s="816"/>
      <c r="AH632" s="816"/>
      <c r="AI632" s="816"/>
      <c r="AJ632" s="816"/>
      <c r="AK632" s="816"/>
      <c r="AL632" s="816"/>
      <c r="AM632" s="816"/>
      <c r="AN632" s="816"/>
      <c r="AO632" s="816"/>
      <c r="AP632" s="816"/>
      <c r="AQ632" s="816"/>
      <c r="AR632" s="816"/>
      <c r="AS632" s="816"/>
      <c r="AT632" s="816"/>
      <c r="AU632" s="816"/>
      <c r="AV632" s="816"/>
      <c r="AW632" s="816"/>
      <c r="AX632" s="816"/>
      <c r="AY632" s="816"/>
      <c r="AZ632" s="816"/>
      <c r="BA632" s="816"/>
    </row>
    <row r="633" spans="6:53" s="786" customFormat="1" ht="12">
      <c r="F633" s="787"/>
      <c r="G633" s="787"/>
      <c r="H633" s="787"/>
      <c r="I633" s="787"/>
      <c r="L633" s="787"/>
      <c r="N633" s="816"/>
      <c r="O633" s="792"/>
      <c r="P633" s="792"/>
      <c r="Q633" s="792"/>
      <c r="R633" s="792"/>
      <c r="S633" s="792"/>
      <c r="T633" s="793"/>
      <c r="U633" s="793"/>
      <c r="V633" s="793"/>
      <c r="W633" s="793"/>
      <c r="X633" s="793"/>
      <c r="Y633" s="793"/>
      <c r="Z633" s="793"/>
      <c r="AA633" s="793"/>
      <c r="AB633" s="793"/>
      <c r="AC633" s="793"/>
      <c r="AD633" s="816"/>
      <c r="AE633" s="816"/>
      <c r="AF633" s="816"/>
      <c r="AG633" s="816"/>
      <c r="AH633" s="816"/>
      <c r="AI633" s="816"/>
      <c r="AJ633" s="816"/>
      <c r="AK633" s="816"/>
      <c r="AL633" s="816"/>
      <c r="AM633" s="816"/>
      <c r="AN633" s="816"/>
      <c r="AO633" s="816"/>
      <c r="AP633" s="816"/>
      <c r="AQ633" s="816"/>
      <c r="AR633" s="816"/>
      <c r="AS633" s="816"/>
      <c r="AT633" s="816"/>
      <c r="AU633" s="816"/>
      <c r="AV633" s="816"/>
      <c r="AW633" s="816"/>
      <c r="AX633" s="816"/>
      <c r="AY633" s="816"/>
      <c r="AZ633" s="816"/>
      <c r="BA633" s="816"/>
    </row>
    <row r="634" spans="6:53" s="786" customFormat="1" ht="12">
      <c r="F634" s="787"/>
      <c r="G634" s="787"/>
      <c r="H634" s="787"/>
      <c r="I634" s="787"/>
      <c r="L634" s="787"/>
      <c r="N634" s="816"/>
      <c r="O634" s="792"/>
      <c r="P634" s="792"/>
      <c r="Q634" s="792"/>
      <c r="R634" s="792"/>
      <c r="S634" s="792"/>
      <c r="T634" s="793"/>
      <c r="U634" s="793"/>
      <c r="V634" s="793"/>
      <c r="W634" s="793"/>
      <c r="X634" s="793"/>
      <c r="Y634" s="793"/>
      <c r="Z634" s="793"/>
      <c r="AA634" s="793"/>
      <c r="AB634" s="793"/>
      <c r="AC634" s="793"/>
      <c r="AD634" s="816"/>
      <c r="AE634" s="816"/>
      <c r="AF634" s="816"/>
      <c r="AG634" s="816"/>
      <c r="AH634" s="816"/>
      <c r="AI634" s="816"/>
      <c r="AJ634" s="816"/>
      <c r="AK634" s="816"/>
      <c r="AL634" s="816"/>
      <c r="AM634" s="816"/>
      <c r="AN634" s="816"/>
      <c r="AO634" s="816"/>
      <c r="AP634" s="816"/>
      <c r="AQ634" s="816"/>
      <c r="AR634" s="816"/>
      <c r="AS634" s="816"/>
      <c r="AT634" s="816"/>
      <c r="AU634" s="816"/>
      <c r="AV634" s="816"/>
      <c r="AW634" s="816"/>
      <c r="AX634" s="816"/>
      <c r="AY634" s="816"/>
      <c r="AZ634" s="816"/>
      <c r="BA634" s="816"/>
    </row>
    <row r="635" spans="6:53" s="786" customFormat="1" ht="12">
      <c r="F635" s="787"/>
      <c r="G635" s="787"/>
      <c r="H635" s="787"/>
      <c r="I635" s="787"/>
      <c r="L635" s="787"/>
      <c r="N635" s="816"/>
      <c r="O635" s="792"/>
      <c r="P635" s="792"/>
      <c r="Q635" s="792"/>
      <c r="R635" s="792"/>
      <c r="S635" s="792"/>
      <c r="T635" s="793"/>
      <c r="U635" s="793"/>
      <c r="V635" s="793"/>
      <c r="W635" s="793"/>
      <c r="X635" s="793"/>
      <c r="Y635" s="793"/>
      <c r="Z635" s="793"/>
      <c r="AA635" s="793"/>
      <c r="AB635" s="793"/>
      <c r="AC635" s="793"/>
      <c r="AD635" s="816"/>
      <c r="AE635" s="816"/>
      <c r="AF635" s="816"/>
      <c r="AG635" s="816"/>
      <c r="AH635" s="816"/>
      <c r="AI635" s="816"/>
      <c r="AJ635" s="816"/>
      <c r="AK635" s="816"/>
      <c r="AL635" s="816"/>
      <c r="AM635" s="816"/>
      <c r="AN635" s="816"/>
      <c r="AO635" s="816"/>
      <c r="AP635" s="816"/>
      <c r="AQ635" s="816"/>
      <c r="AR635" s="816"/>
      <c r="AS635" s="816"/>
      <c r="AT635" s="816"/>
      <c r="AU635" s="816"/>
      <c r="AV635" s="816"/>
      <c r="AW635" s="816"/>
      <c r="AX635" s="816"/>
      <c r="AY635" s="816"/>
      <c r="AZ635" s="816"/>
      <c r="BA635" s="816"/>
    </row>
    <row r="636" spans="6:53" s="786" customFormat="1" ht="12">
      <c r="F636" s="787"/>
      <c r="G636" s="787"/>
      <c r="H636" s="787"/>
      <c r="I636" s="787"/>
      <c r="L636" s="787"/>
      <c r="N636" s="816"/>
      <c r="O636" s="792"/>
      <c r="P636" s="792"/>
      <c r="Q636" s="792"/>
      <c r="R636" s="792"/>
      <c r="S636" s="792"/>
      <c r="T636" s="793"/>
      <c r="U636" s="793"/>
      <c r="V636" s="793"/>
      <c r="W636" s="793"/>
      <c r="X636" s="793"/>
      <c r="Y636" s="793"/>
      <c r="Z636" s="793"/>
      <c r="AA636" s="793"/>
      <c r="AB636" s="793"/>
      <c r="AC636" s="793"/>
      <c r="AD636" s="816"/>
      <c r="AE636" s="816"/>
      <c r="AF636" s="816"/>
      <c r="AG636" s="816"/>
      <c r="AH636" s="816"/>
      <c r="AI636" s="816"/>
      <c r="AJ636" s="816"/>
      <c r="AK636" s="816"/>
      <c r="AL636" s="816"/>
      <c r="AM636" s="816"/>
      <c r="AN636" s="816"/>
      <c r="AO636" s="816"/>
      <c r="AP636" s="816"/>
      <c r="AQ636" s="816"/>
      <c r="AR636" s="816"/>
      <c r="AS636" s="816"/>
      <c r="AT636" s="816"/>
      <c r="AU636" s="816"/>
      <c r="AV636" s="816"/>
      <c r="AW636" s="816"/>
      <c r="AX636" s="816"/>
      <c r="AY636" s="816"/>
      <c r="AZ636" s="816"/>
      <c r="BA636" s="816"/>
    </row>
    <row r="637" spans="6:53" s="786" customFormat="1" ht="12">
      <c r="F637" s="787"/>
      <c r="G637" s="787"/>
      <c r="H637" s="787"/>
      <c r="I637" s="787"/>
      <c r="L637" s="787"/>
      <c r="N637" s="816"/>
      <c r="O637" s="792"/>
      <c r="P637" s="792"/>
      <c r="Q637" s="792"/>
      <c r="R637" s="792"/>
      <c r="S637" s="792"/>
      <c r="T637" s="793"/>
      <c r="U637" s="793"/>
      <c r="V637" s="793"/>
      <c r="W637" s="793"/>
      <c r="X637" s="793"/>
      <c r="Y637" s="793"/>
      <c r="Z637" s="793"/>
      <c r="AA637" s="793"/>
      <c r="AB637" s="793"/>
      <c r="AC637" s="793"/>
      <c r="AD637" s="816"/>
      <c r="AE637" s="816"/>
      <c r="AF637" s="816"/>
      <c r="AG637" s="816"/>
      <c r="AH637" s="816"/>
      <c r="AI637" s="816"/>
      <c r="AJ637" s="816"/>
      <c r="AK637" s="816"/>
      <c r="AL637" s="816"/>
      <c r="AM637" s="816"/>
      <c r="AN637" s="816"/>
      <c r="AO637" s="816"/>
      <c r="AP637" s="816"/>
      <c r="AQ637" s="816"/>
      <c r="AR637" s="816"/>
      <c r="AS637" s="816"/>
      <c r="AT637" s="816"/>
      <c r="AU637" s="816"/>
      <c r="AV637" s="816"/>
      <c r="AW637" s="816"/>
      <c r="AX637" s="816"/>
      <c r="AY637" s="816"/>
      <c r="AZ637" s="816"/>
      <c r="BA637" s="816"/>
    </row>
    <row r="638" spans="6:53" s="786" customFormat="1" ht="12">
      <c r="F638" s="787"/>
      <c r="G638" s="787"/>
      <c r="H638" s="787"/>
      <c r="I638" s="787"/>
      <c r="L638" s="787"/>
      <c r="N638" s="816"/>
      <c r="O638" s="792"/>
      <c r="P638" s="792"/>
      <c r="Q638" s="792"/>
      <c r="R638" s="792"/>
      <c r="S638" s="792"/>
      <c r="T638" s="793"/>
      <c r="U638" s="793"/>
      <c r="V638" s="793"/>
      <c r="W638" s="793"/>
      <c r="X638" s="793"/>
      <c r="Y638" s="793"/>
      <c r="Z638" s="793"/>
      <c r="AA638" s="793"/>
      <c r="AB638" s="793"/>
      <c r="AC638" s="793"/>
      <c r="AD638" s="816"/>
      <c r="AE638" s="816"/>
      <c r="AF638" s="816"/>
      <c r="AG638" s="816"/>
      <c r="AH638" s="816"/>
      <c r="AI638" s="816"/>
      <c r="AJ638" s="816"/>
      <c r="AK638" s="816"/>
      <c r="AL638" s="816"/>
      <c r="AM638" s="816"/>
      <c r="AN638" s="816"/>
      <c r="AO638" s="816"/>
      <c r="AP638" s="816"/>
      <c r="AQ638" s="816"/>
      <c r="AR638" s="816"/>
      <c r="AS638" s="816"/>
      <c r="AT638" s="816"/>
      <c r="AU638" s="816"/>
      <c r="AV638" s="816"/>
      <c r="AW638" s="816"/>
      <c r="AX638" s="816"/>
      <c r="AY638" s="816"/>
      <c r="AZ638" s="816"/>
      <c r="BA638" s="816"/>
    </row>
    <row r="639" spans="6:53" s="786" customFormat="1" ht="12">
      <c r="F639" s="787"/>
      <c r="G639" s="787"/>
      <c r="H639" s="787"/>
      <c r="I639" s="787"/>
      <c r="L639" s="787"/>
      <c r="N639" s="816"/>
      <c r="O639" s="792"/>
      <c r="P639" s="792"/>
      <c r="Q639" s="792"/>
      <c r="R639" s="792"/>
      <c r="S639" s="792"/>
      <c r="T639" s="793"/>
      <c r="U639" s="793"/>
      <c r="V639" s="793"/>
      <c r="W639" s="793"/>
      <c r="X639" s="793"/>
      <c r="Y639" s="793"/>
      <c r="Z639" s="793"/>
      <c r="AA639" s="793"/>
      <c r="AB639" s="793"/>
      <c r="AC639" s="793"/>
      <c r="AD639" s="816"/>
      <c r="AE639" s="816"/>
      <c r="AF639" s="816"/>
      <c r="AG639" s="816"/>
      <c r="AH639" s="816"/>
      <c r="AI639" s="816"/>
      <c r="AJ639" s="816"/>
      <c r="AK639" s="816"/>
      <c r="AL639" s="816"/>
      <c r="AM639" s="816"/>
      <c r="AN639" s="816"/>
      <c r="AO639" s="816"/>
      <c r="AP639" s="816"/>
      <c r="AQ639" s="816"/>
      <c r="AR639" s="816"/>
      <c r="AS639" s="816"/>
      <c r="AT639" s="816"/>
      <c r="AU639" s="816"/>
      <c r="AV639" s="816"/>
      <c r="AW639" s="816"/>
      <c r="AX639" s="816"/>
      <c r="AY639" s="816"/>
      <c r="AZ639" s="816"/>
      <c r="BA639" s="816"/>
    </row>
    <row r="640" spans="6:53" s="786" customFormat="1" ht="12">
      <c r="F640" s="787"/>
      <c r="G640" s="787"/>
      <c r="H640" s="787"/>
      <c r="I640" s="787"/>
      <c r="L640" s="787"/>
      <c r="N640" s="816"/>
      <c r="O640" s="792"/>
      <c r="P640" s="792"/>
      <c r="Q640" s="792"/>
      <c r="R640" s="792"/>
      <c r="S640" s="792"/>
      <c r="T640" s="793"/>
      <c r="U640" s="793"/>
      <c r="V640" s="793"/>
      <c r="W640" s="793"/>
      <c r="X640" s="793"/>
      <c r="Y640" s="793"/>
      <c r="Z640" s="793"/>
      <c r="AA640" s="793"/>
      <c r="AB640" s="793"/>
      <c r="AC640" s="793"/>
      <c r="AD640" s="816"/>
      <c r="AE640" s="816"/>
      <c r="AF640" s="816"/>
      <c r="AG640" s="816"/>
      <c r="AH640" s="816"/>
      <c r="AI640" s="816"/>
      <c r="AJ640" s="816"/>
      <c r="AK640" s="816"/>
      <c r="AL640" s="816"/>
      <c r="AM640" s="816"/>
      <c r="AN640" s="816"/>
      <c r="AO640" s="816"/>
      <c r="AP640" s="816"/>
      <c r="AQ640" s="816"/>
      <c r="AR640" s="816"/>
      <c r="AS640" s="816"/>
      <c r="AT640" s="816"/>
      <c r="AU640" s="816"/>
      <c r="AV640" s="816"/>
      <c r="AW640" s="816"/>
      <c r="AX640" s="816"/>
      <c r="AY640" s="816"/>
      <c r="AZ640" s="816"/>
      <c r="BA640" s="816"/>
    </row>
    <row r="641" spans="6:53" s="786" customFormat="1" ht="12">
      <c r="F641" s="787"/>
      <c r="G641" s="787"/>
      <c r="H641" s="787"/>
      <c r="I641" s="787"/>
      <c r="L641" s="787"/>
      <c r="N641" s="816"/>
      <c r="O641" s="792"/>
      <c r="P641" s="792"/>
      <c r="Q641" s="792"/>
      <c r="R641" s="792"/>
      <c r="S641" s="792"/>
      <c r="T641" s="793"/>
      <c r="U641" s="793"/>
      <c r="V641" s="793"/>
      <c r="W641" s="793"/>
      <c r="X641" s="793"/>
      <c r="Y641" s="793"/>
      <c r="Z641" s="793"/>
      <c r="AA641" s="793"/>
      <c r="AB641" s="793"/>
      <c r="AC641" s="793"/>
      <c r="AD641" s="816"/>
      <c r="AE641" s="816"/>
      <c r="AF641" s="816"/>
      <c r="AG641" s="816"/>
      <c r="AH641" s="816"/>
      <c r="AI641" s="816"/>
      <c r="AJ641" s="816"/>
      <c r="AK641" s="816"/>
      <c r="AL641" s="816"/>
      <c r="AM641" s="816"/>
      <c r="AN641" s="816"/>
      <c r="AO641" s="816"/>
      <c r="AP641" s="816"/>
      <c r="AQ641" s="816"/>
      <c r="AR641" s="816"/>
      <c r="AS641" s="816"/>
      <c r="AT641" s="816"/>
      <c r="AU641" s="816"/>
      <c r="AV641" s="816"/>
      <c r="AW641" s="816"/>
      <c r="AX641" s="816"/>
      <c r="AY641" s="816"/>
      <c r="AZ641" s="816"/>
      <c r="BA641" s="816"/>
    </row>
    <row r="642" spans="6:53" s="786" customFormat="1" ht="12">
      <c r="F642" s="787"/>
      <c r="G642" s="787"/>
      <c r="H642" s="787"/>
      <c r="I642" s="787"/>
      <c r="L642" s="787"/>
      <c r="N642" s="816"/>
      <c r="O642" s="792"/>
      <c r="P642" s="792"/>
      <c r="Q642" s="792"/>
      <c r="R642" s="792"/>
      <c r="S642" s="792"/>
      <c r="T642" s="793"/>
      <c r="U642" s="793"/>
      <c r="V642" s="793"/>
      <c r="W642" s="793"/>
      <c r="X642" s="793"/>
      <c r="Y642" s="793"/>
      <c r="Z642" s="793"/>
      <c r="AA642" s="793"/>
      <c r="AB642" s="793"/>
      <c r="AC642" s="793"/>
      <c r="AD642" s="816"/>
      <c r="AE642" s="816"/>
      <c r="AF642" s="816"/>
      <c r="AG642" s="816"/>
      <c r="AH642" s="816"/>
      <c r="AI642" s="816"/>
      <c r="AJ642" s="816"/>
      <c r="AK642" s="816"/>
      <c r="AL642" s="816"/>
      <c r="AM642" s="816"/>
      <c r="AN642" s="816"/>
      <c r="AO642" s="816"/>
      <c r="AP642" s="816"/>
      <c r="AQ642" s="816"/>
      <c r="AR642" s="816"/>
      <c r="AS642" s="816"/>
      <c r="AT642" s="816"/>
      <c r="AU642" s="816"/>
      <c r="AV642" s="816"/>
      <c r="AW642" s="816"/>
      <c r="AX642" s="816"/>
      <c r="AY642" s="816"/>
      <c r="AZ642" s="816"/>
      <c r="BA642" s="816"/>
    </row>
    <row r="643" spans="6:53" s="786" customFormat="1" ht="12">
      <c r="F643" s="787"/>
      <c r="G643" s="787"/>
      <c r="H643" s="787"/>
      <c r="I643" s="787"/>
      <c r="L643" s="787"/>
      <c r="N643" s="816"/>
      <c r="O643" s="792"/>
      <c r="P643" s="792"/>
      <c r="Q643" s="792"/>
      <c r="R643" s="792"/>
      <c r="S643" s="792"/>
      <c r="T643" s="793"/>
      <c r="U643" s="793"/>
      <c r="V643" s="793"/>
      <c r="W643" s="793"/>
      <c r="X643" s="793"/>
      <c r="Y643" s="793"/>
      <c r="Z643" s="793"/>
      <c r="AA643" s="793"/>
      <c r="AB643" s="793"/>
      <c r="AC643" s="793"/>
      <c r="AD643" s="816"/>
      <c r="AE643" s="816"/>
      <c r="AF643" s="816"/>
      <c r="AG643" s="816"/>
      <c r="AH643" s="816"/>
      <c r="AI643" s="816"/>
      <c r="AJ643" s="816"/>
      <c r="AK643" s="816"/>
      <c r="AL643" s="816"/>
      <c r="AM643" s="816"/>
      <c r="AN643" s="816"/>
      <c r="AO643" s="816"/>
      <c r="AP643" s="816"/>
      <c r="AQ643" s="816"/>
      <c r="AR643" s="816"/>
      <c r="AS643" s="816"/>
      <c r="AT643" s="816"/>
      <c r="AU643" s="816"/>
      <c r="AV643" s="816"/>
      <c r="AW643" s="816"/>
      <c r="AX643" s="816"/>
      <c r="AY643" s="816"/>
      <c r="AZ643" s="816"/>
      <c r="BA643" s="816"/>
    </row>
    <row r="644" spans="6:53" s="786" customFormat="1" ht="12">
      <c r="F644" s="787"/>
      <c r="G644" s="787"/>
      <c r="H644" s="787"/>
      <c r="I644" s="787"/>
      <c r="L644" s="787"/>
      <c r="N644" s="816"/>
      <c r="O644" s="792"/>
      <c r="P644" s="792"/>
      <c r="Q644" s="792"/>
      <c r="R644" s="792"/>
      <c r="S644" s="792"/>
      <c r="T644" s="793"/>
      <c r="U644" s="793"/>
      <c r="V644" s="793"/>
      <c r="W644" s="793"/>
      <c r="X644" s="793"/>
      <c r="Y644" s="793"/>
      <c r="Z644" s="793"/>
      <c r="AA644" s="793"/>
      <c r="AB644" s="793"/>
      <c r="AC644" s="793"/>
      <c r="AD644" s="816"/>
      <c r="AE644" s="816"/>
      <c r="AF644" s="816"/>
      <c r="AG644" s="816"/>
      <c r="AH644" s="816"/>
      <c r="AI644" s="816"/>
      <c r="AJ644" s="816"/>
      <c r="AK644" s="816"/>
      <c r="AL644" s="816"/>
      <c r="AM644" s="816"/>
      <c r="AN644" s="816"/>
      <c r="AO644" s="816"/>
      <c r="AP644" s="816"/>
      <c r="AQ644" s="816"/>
      <c r="AR644" s="816"/>
      <c r="AS644" s="816"/>
      <c r="AT644" s="816"/>
      <c r="AU644" s="816"/>
      <c r="AV644" s="816"/>
      <c r="AW644" s="816"/>
      <c r="AX644" s="816"/>
      <c r="AY644" s="816"/>
      <c r="AZ644" s="816"/>
      <c r="BA644" s="816"/>
    </row>
    <row r="645" spans="6:53" s="786" customFormat="1" ht="12">
      <c r="F645" s="787"/>
      <c r="G645" s="787"/>
      <c r="H645" s="787"/>
      <c r="I645" s="787"/>
      <c r="L645" s="787"/>
      <c r="N645" s="816"/>
      <c r="O645" s="792"/>
      <c r="P645" s="792"/>
      <c r="Q645" s="792"/>
      <c r="R645" s="792"/>
      <c r="S645" s="792"/>
      <c r="T645" s="793"/>
      <c r="U645" s="793"/>
      <c r="V645" s="793"/>
      <c r="W645" s="793"/>
      <c r="X645" s="793"/>
      <c r="Y645" s="793"/>
      <c r="Z645" s="793"/>
      <c r="AA645" s="793"/>
      <c r="AB645" s="793"/>
      <c r="AC645" s="793"/>
      <c r="AD645" s="816"/>
      <c r="AE645" s="816"/>
      <c r="AF645" s="816"/>
      <c r="AG645" s="816"/>
      <c r="AH645" s="816"/>
      <c r="AI645" s="816"/>
      <c r="AJ645" s="816"/>
      <c r="AK645" s="816"/>
      <c r="AL645" s="816"/>
      <c r="AM645" s="816"/>
      <c r="AN645" s="816"/>
      <c r="AO645" s="816"/>
      <c r="AP645" s="816"/>
      <c r="AQ645" s="816"/>
      <c r="AR645" s="816"/>
      <c r="AS645" s="816"/>
      <c r="AT645" s="816"/>
      <c r="AU645" s="816"/>
      <c r="AV645" s="816"/>
      <c r="AW645" s="816"/>
      <c r="AX645" s="816"/>
      <c r="AY645" s="816"/>
      <c r="AZ645" s="816"/>
      <c r="BA645" s="816"/>
    </row>
    <row r="646" spans="6:53" s="786" customFormat="1" ht="12">
      <c r="F646" s="787"/>
      <c r="G646" s="787"/>
      <c r="H646" s="787"/>
      <c r="I646" s="787"/>
      <c r="L646" s="787"/>
      <c r="N646" s="816"/>
      <c r="O646" s="792"/>
      <c r="P646" s="792"/>
      <c r="Q646" s="792"/>
      <c r="R646" s="792"/>
      <c r="S646" s="792"/>
      <c r="T646" s="793"/>
      <c r="U646" s="793"/>
      <c r="V646" s="793"/>
      <c r="W646" s="793"/>
      <c r="X646" s="793"/>
      <c r="Y646" s="793"/>
      <c r="Z646" s="793"/>
      <c r="AA646" s="793"/>
      <c r="AB646" s="793"/>
      <c r="AC646" s="793"/>
      <c r="AD646" s="816"/>
      <c r="AE646" s="816"/>
      <c r="AF646" s="816"/>
      <c r="AG646" s="816"/>
      <c r="AH646" s="816"/>
      <c r="AI646" s="816"/>
      <c r="AJ646" s="816"/>
      <c r="AK646" s="816"/>
      <c r="AL646" s="816"/>
      <c r="AM646" s="816"/>
      <c r="AN646" s="816"/>
      <c r="AO646" s="816"/>
      <c r="AP646" s="816"/>
      <c r="AQ646" s="816"/>
      <c r="AR646" s="816"/>
      <c r="AS646" s="816"/>
      <c r="AT646" s="816"/>
      <c r="AU646" s="816"/>
      <c r="AV646" s="816"/>
      <c r="AW646" s="816"/>
      <c r="AX646" s="816"/>
      <c r="AY646" s="816"/>
      <c r="AZ646" s="816"/>
      <c r="BA646" s="816"/>
    </row>
    <row r="647" spans="6:53" s="786" customFormat="1" ht="12">
      <c r="F647" s="787"/>
      <c r="G647" s="787"/>
      <c r="H647" s="787"/>
      <c r="I647" s="787"/>
      <c r="L647" s="787"/>
      <c r="N647" s="816"/>
      <c r="O647" s="792"/>
      <c r="P647" s="792"/>
      <c r="Q647" s="792"/>
      <c r="R647" s="792"/>
      <c r="S647" s="792"/>
      <c r="T647" s="793"/>
      <c r="U647" s="793"/>
      <c r="V647" s="793"/>
      <c r="W647" s="793"/>
      <c r="X647" s="793"/>
      <c r="Y647" s="793"/>
      <c r="Z647" s="793"/>
      <c r="AA647" s="793"/>
      <c r="AB647" s="793"/>
      <c r="AC647" s="793"/>
      <c r="AD647" s="816"/>
      <c r="AE647" s="816"/>
      <c r="AF647" s="816"/>
      <c r="AG647" s="816"/>
      <c r="AH647" s="816"/>
      <c r="AI647" s="816"/>
      <c r="AJ647" s="816"/>
      <c r="AK647" s="816"/>
      <c r="AL647" s="816"/>
      <c r="AM647" s="816"/>
      <c r="AN647" s="816"/>
      <c r="AO647" s="816"/>
      <c r="AP647" s="816"/>
      <c r="AQ647" s="816"/>
      <c r="AR647" s="816"/>
      <c r="AS647" s="816"/>
      <c r="AT647" s="816"/>
      <c r="AU647" s="816"/>
      <c r="AV647" s="816"/>
      <c r="AW647" s="816"/>
      <c r="AX647" s="816"/>
      <c r="AY647" s="816"/>
      <c r="AZ647" s="816"/>
      <c r="BA647" s="816"/>
    </row>
    <row r="648" spans="6:53" s="786" customFormat="1" ht="12">
      <c r="F648" s="787"/>
      <c r="G648" s="787"/>
      <c r="H648" s="787"/>
      <c r="I648" s="787"/>
      <c r="L648" s="787"/>
      <c r="N648" s="816"/>
      <c r="O648" s="792"/>
      <c r="P648" s="792"/>
      <c r="Q648" s="792"/>
      <c r="R648" s="792"/>
      <c r="S648" s="792"/>
      <c r="T648" s="793"/>
      <c r="U648" s="793"/>
      <c r="V648" s="793"/>
      <c r="W648" s="793"/>
      <c r="X648" s="793"/>
      <c r="Y648" s="793"/>
      <c r="Z648" s="793"/>
      <c r="AA648" s="793"/>
      <c r="AB648" s="793"/>
      <c r="AC648" s="793"/>
      <c r="AD648" s="816"/>
      <c r="AE648" s="816"/>
      <c r="AF648" s="816"/>
      <c r="AG648" s="816"/>
      <c r="AH648" s="816"/>
      <c r="AI648" s="816"/>
      <c r="AJ648" s="816"/>
      <c r="AK648" s="816"/>
      <c r="AL648" s="816"/>
      <c r="AM648" s="816"/>
      <c r="AN648" s="816"/>
      <c r="AO648" s="816"/>
      <c r="AP648" s="816"/>
      <c r="AQ648" s="816"/>
      <c r="AR648" s="816"/>
      <c r="AS648" s="816"/>
      <c r="AT648" s="816"/>
      <c r="AU648" s="816"/>
      <c r="AV648" s="816"/>
      <c r="AW648" s="816"/>
      <c r="AX648" s="816"/>
      <c r="AY648" s="816"/>
      <c r="AZ648" s="816"/>
      <c r="BA648" s="816"/>
    </row>
    <row r="649" spans="6:53" s="786" customFormat="1" ht="12">
      <c r="F649" s="787"/>
      <c r="G649" s="787"/>
      <c r="H649" s="787"/>
      <c r="I649" s="787"/>
      <c r="L649" s="787"/>
      <c r="N649" s="816"/>
      <c r="O649" s="792"/>
      <c r="P649" s="792"/>
      <c r="Q649" s="792"/>
      <c r="R649" s="792"/>
      <c r="S649" s="792"/>
      <c r="T649" s="793"/>
      <c r="U649" s="793"/>
      <c r="V649" s="793"/>
      <c r="W649" s="793"/>
      <c r="X649" s="793"/>
      <c r="Y649" s="793"/>
      <c r="Z649" s="793"/>
      <c r="AA649" s="793"/>
      <c r="AB649" s="793"/>
      <c r="AC649" s="793"/>
      <c r="AD649" s="816"/>
      <c r="AE649" s="816"/>
      <c r="AF649" s="816"/>
      <c r="AG649" s="816"/>
      <c r="AH649" s="816"/>
      <c r="AI649" s="816"/>
      <c r="AJ649" s="816"/>
      <c r="AK649" s="816"/>
      <c r="AL649" s="816"/>
      <c r="AM649" s="816"/>
      <c r="AN649" s="816"/>
      <c r="AO649" s="816"/>
      <c r="AP649" s="816"/>
      <c r="AQ649" s="816"/>
      <c r="AR649" s="816"/>
      <c r="AS649" s="816"/>
      <c r="AT649" s="816"/>
      <c r="AU649" s="816"/>
      <c r="AV649" s="816"/>
      <c r="AW649" s="816"/>
      <c r="AX649" s="816"/>
      <c r="AY649" s="816"/>
      <c r="AZ649" s="816"/>
      <c r="BA649" s="816"/>
    </row>
    <row r="650" spans="6:53" s="786" customFormat="1" ht="12">
      <c r="F650" s="787"/>
      <c r="G650" s="787"/>
      <c r="H650" s="787"/>
      <c r="I650" s="787"/>
      <c r="L650" s="787"/>
      <c r="N650" s="816"/>
      <c r="O650" s="792"/>
      <c r="P650" s="792"/>
      <c r="Q650" s="792"/>
      <c r="R650" s="792"/>
      <c r="S650" s="792"/>
      <c r="T650" s="793"/>
      <c r="U650" s="793"/>
      <c r="V650" s="793"/>
      <c r="W650" s="793"/>
      <c r="X650" s="793"/>
      <c r="Y650" s="793"/>
      <c r="Z650" s="793"/>
      <c r="AA650" s="793"/>
      <c r="AB650" s="793"/>
      <c r="AC650" s="793"/>
      <c r="AD650" s="816"/>
      <c r="AE650" s="816"/>
      <c r="AF650" s="816"/>
      <c r="AG650" s="816"/>
      <c r="AH650" s="816"/>
      <c r="AI650" s="816"/>
      <c r="AJ650" s="816"/>
      <c r="AK650" s="816"/>
      <c r="AL650" s="816"/>
      <c r="AM650" s="816"/>
      <c r="AN650" s="816"/>
      <c r="AO650" s="816"/>
      <c r="AP650" s="816"/>
      <c r="AQ650" s="816"/>
      <c r="AR650" s="816"/>
      <c r="AS650" s="816"/>
      <c r="AT650" s="816"/>
      <c r="AU650" s="816"/>
      <c r="AV650" s="816"/>
      <c r="AW650" s="816"/>
      <c r="AX650" s="816"/>
      <c r="AY650" s="816"/>
      <c r="AZ650" s="816"/>
      <c r="BA650" s="816"/>
    </row>
    <row r="651" spans="6:53" s="786" customFormat="1" ht="12">
      <c r="F651" s="787"/>
      <c r="G651" s="787"/>
      <c r="H651" s="787"/>
      <c r="I651" s="787"/>
      <c r="L651" s="787"/>
      <c r="N651" s="816"/>
      <c r="O651" s="792"/>
      <c r="P651" s="792"/>
      <c r="Q651" s="792"/>
      <c r="R651" s="792"/>
      <c r="S651" s="792"/>
      <c r="T651" s="793"/>
      <c r="U651" s="793"/>
      <c r="V651" s="793"/>
      <c r="W651" s="793"/>
      <c r="X651" s="793"/>
      <c r="Y651" s="793"/>
      <c r="Z651" s="793"/>
      <c r="AA651" s="793"/>
      <c r="AB651" s="793"/>
      <c r="AC651" s="793"/>
      <c r="AD651" s="816"/>
      <c r="AE651" s="816"/>
      <c r="AF651" s="816"/>
      <c r="AG651" s="816"/>
      <c r="AH651" s="816"/>
      <c r="AI651" s="816"/>
      <c r="AJ651" s="816"/>
      <c r="AK651" s="816"/>
      <c r="AL651" s="816"/>
      <c r="AM651" s="816"/>
      <c r="AN651" s="816"/>
      <c r="AO651" s="816"/>
      <c r="AP651" s="816"/>
      <c r="AQ651" s="816"/>
      <c r="AR651" s="816"/>
      <c r="AS651" s="816"/>
      <c r="AT651" s="816"/>
      <c r="AU651" s="816"/>
      <c r="AV651" s="816"/>
      <c r="AW651" s="816"/>
      <c r="AX651" s="816"/>
      <c r="AY651" s="816"/>
      <c r="AZ651" s="816"/>
      <c r="BA651" s="816"/>
    </row>
    <row r="652" spans="6:53" s="786" customFormat="1" ht="12">
      <c r="F652" s="787"/>
      <c r="G652" s="787"/>
      <c r="H652" s="787"/>
      <c r="I652" s="787"/>
      <c r="L652" s="787"/>
      <c r="N652" s="816"/>
      <c r="O652" s="792"/>
      <c r="P652" s="792"/>
      <c r="Q652" s="792"/>
      <c r="R652" s="792"/>
      <c r="S652" s="792"/>
      <c r="T652" s="793"/>
      <c r="U652" s="793"/>
      <c r="V652" s="793"/>
      <c r="W652" s="793"/>
      <c r="X652" s="793"/>
      <c r="Y652" s="793"/>
      <c r="Z652" s="793"/>
      <c r="AA652" s="793"/>
      <c r="AB652" s="793"/>
      <c r="AC652" s="793"/>
      <c r="AD652" s="816"/>
      <c r="AE652" s="816"/>
      <c r="AF652" s="816"/>
      <c r="AG652" s="816"/>
      <c r="AH652" s="816"/>
      <c r="AI652" s="816"/>
      <c r="AJ652" s="816"/>
      <c r="AK652" s="816"/>
      <c r="AL652" s="816"/>
      <c r="AM652" s="816"/>
      <c r="AN652" s="816"/>
      <c r="AO652" s="816"/>
      <c r="AP652" s="816"/>
      <c r="AQ652" s="816"/>
      <c r="AR652" s="816"/>
      <c r="AS652" s="816"/>
      <c r="AT652" s="816"/>
      <c r="AU652" s="816"/>
      <c r="AV652" s="816"/>
      <c r="AW652" s="816"/>
      <c r="AX652" s="816"/>
      <c r="AY652" s="816"/>
      <c r="AZ652" s="816"/>
      <c r="BA652" s="816"/>
    </row>
    <row r="653" spans="6:53" s="786" customFormat="1" ht="12">
      <c r="F653" s="787"/>
      <c r="G653" s="787"/>
      <c r="H653" s="787"/>
      <c r="I653" s="787"/>
      <c r="L653" s="787"/>
      <c r="N653" s="816"/>
      <c r="O653" s="792"/>
      <c r="P653" s="792"/>
      <c r="Q653" s="792"/>
      <c r="R653" s="792"/>
      <c r="S653" s="792"/>
      <c r="T653" s="793"/>
      <c r="U653" s="793"/>
      <c r="V653" s="793"/>
      <c r="W653" s="793"/>
      <c r="X653" s="793"/>
      <c r="Y653" s="793"/>
      <c r="Z653" s="793"/>
      <c r="AA653" s="793"/>
      <c r="AB653" s="793"/>
      <c r="AC653" s="793"/>
      <c r="AD653" s="816"/>
      <c r="AE653" s="816"/>
      <c r="AF653" s="816"/>
      <c r="AG653" s="816"/>
      <c r="AH653" s="816"/>
      <c r="AI653" s="816"/>
      <c r="AJ653" s="816"/>
      <c r="AK653" s="816"/>
      <c r="AL653" s="816"/>
      <c r="AM653" s="816"/>
      <c r="AN653" s="816"/>
      <c r="AO653" s="816"/>
      <c r="AP653" s="816"/>
      <c r="AQ653" s="816"/>
      <c r="AR653" s="816"/>
      <c r="AS653" s="816"/>
      <c r="AT653" s="816"/>
      <c r="AU653" s="816"/>
      <c r="AV653" s="816"/>
      <c r="AW653" s="816"/>
      <c r="AX653" s="816"/>
      <c r="AY653" s="816"/>
      <c r="AZ653" s="816"/>
      <c r="BA653" s="816"/>
    </row>
    <row r="654" spans="6:53" s="786" customFormat="1" ht="12">
      <c r="F654" s="787"/>
      <c r="G654" s="787"/>
      <c r="H654" s="787"/>
      <c r="I654" s="787"/>
      <c r="L654" s="787"/>
      <c r="N654" s="816"/>
      <c r="O654" s="792"/>
      <c r="P654" s="792"/>
      <c r="Q654" s="792"/>
      <c r="R654" s="792"/>
      <c r="S654" s="792"/>
      <c r="T654" s="793"/>
      <c r="U654" s="793"/>
      <c r="V654" s="793"/>
      <c r="W654" s="793"/>
      <c r="X654" s="793"/>
      <c r="Y654" s="793"/>
      <c r="Z654" s="793"/>
      <c r="AA654" s="793"/>
      <c r="AB654" s="793"/>
      <c r="AC654" s="793"/>
      <c r="AD654" s="816"/>
      <c r="AE654" s="816"/>
      <c r="AF654" s="816"/>
      <c r="AG654" s="816"/>
      <c r="AH654" s="816"/>
      <c r="AI654" s="816"/>
      <c r="AJ654" s="816"/>
      <c r="AK654" s="816"/>
      <c r="AL654" s="816"/>
      <c r="AM654" s="816"/>
      <c r="AN654" s="816"/>
      <c r="AO654" s="816"/>
      <c r="AP654" s="816"/>
      <c r="AQ654" s="816"/>
      <c r="AR654" s="816"/>
      <c r="AS654" s="816"/>
      <c r="AT654" s="816"/>
      <c r="AU654" s="816"/>
      <c r="AV654" s="816"/>
      <c r="AW654" s="816"/>
      <c r="AX654" s="816"/>
      <c r="AY654" s="816"/>
      <c r="AZ654" s="816"/>
      <c r="BA654" s="816"/>
    </row>
    <row r="655" spans="6:53" s="786" customFormat="1" ht="12">
      <c r="F655" s="787"/>
      <c r="G655" s="787"/>
      <c r="H655" s="787"/>
      <c r="I655" s="787"/>
      <c r="L655" s="787"/>
      <c r="N655" s="816"/>
      <c r="O655" s="792"/>
      <c r="P655" s="792"/>
      <c r="Q655" s="792"/>
      <c r="R655" s="792"/>
      <c r="S655" s="792"/>
      <c r="T655" s="793"/>
      <c r="U655" s="793"/>
      <c r="V655" s="793"/>
      <c r="W655" s="793"/>
      <c r="X655" s="793"/>
      <c r="Y655" s="793"/>
      <c r="Z655" s="793"/>
      <c r="AA655" s="793"/>
      <c r="AB655" s="793"/>
      <c r="AC655" s="793"/>
      <c r="AD655" s="816"/>
      <c r="AE655" s="816"/>
      <c r="AF655" s="816"/>
      <c r="AG655" s="816"/>
      <c r="AH655" s="816"/>
      <c r="AI655" s="816"/>
      <c r="AJ655" s="816"/>
      <c r="AK655" s="816"/>
      <c r="AL655" s="816"/>
      <c r="AM655" s="816"/>
      <c r="AN655" s="816"/>
      <c r="AO655" s="816"/>
      <c r="AP655" s="816"/>
      <c r="AQ655" s="816"/>
      <c r="AR655" s="816"/>
      <c r="AS655" s="816"/>
      <c r="AT655" s="816"/>
      <c r="AU655" s="816"/>
      <c r="AV655" s="816"/>
      <c r="AW655" s="816"/>
      <c r="AX655" s="816"/>
      <c r="AY655" s="816"/>
      <c r="AZ655" s="816"/>
      <c r="BA655" s="816"/>
    </row>
    <row r="656" spans="6:53" s="786" customFormat="1" ht="12">
      <c r="F656" s="787"/>
      <c r="G656" s="787"/>
      <c r="H656" s="787"/>
      <c r="I656" s="787"/>
      <c r="L656" s="787"/>
      <c r="N656" s="816"/>
      <c r="O656" s="792"/>
      <c r="P656" s="792"/>
      <c r="Q656" s="792"/>
      <c r="R656" s="792"/>
      <c r="S656" s="792"/>
      <c r="T656" s="793"/>
      <c r="U656" s="793"/>
      <c r="V656" s="793"/>
      <c r="W656" s="793"/>
      <c r="X656" s="793"/>
      <c r="Y656" s="793"/>
      <c r="Z656" s="793"/>
      <c r="AA656" s="793"/>
      <c r="AB656" s="793"/>
      <c r="AC656" s="793"/>
      <c r="AD656" s="816"/>
      <c r="AE656" s="816"/>
      <c r="AF656" s="816"/>
      <c r="AG656" s="816"/>
      <c r="AH656" s="816"/>
      <c r="AI656" s="816"/>
      <c r="AJ656" s="816"/>
      <c r="AK656" s="816"/>
      <c r="AL656" s="816"/>
      <c r="AM656" s="816"/>
      <c r="AN656" s="816"/>
      <c r="AO656" s="816"/>
      <c r="AP656" s="816"/>
      <c r="AQ656" s="816"/>
      <c r="AR656" s="816"/>
      <c r="AS656" s="816"/>
      <c r="AT656" s="816"/>
      <c r="AU656" s="816"/>
      <c r="AV656" s="816"/>
      <c r="AW656" s="816"/>
      <c r="AX656" s="816"/>
      <c r="AY656" s="816"/>
      <c r="AZ656" s="816"/>
      <c r="BA656" s="816"/>
    </row>
    <row r="657" spans="6:53" s="786" customFormat="1" ht="12">
      <c r="F657" s="787"/>
      <c r="G657" s="787"/>
      <c r="H657" s="787"/>
      <c r="I657" s="787"/>
      <c r="L657" s="787"/>
      <c r="N657" s="816"/>
      <c r="O657" s="792"/>
      <c r="P657" s="792"/>
      <c r="Q657" s="792"/>
      <c r="R657" s="792"/>
      <c r="S657" s="792"/>
      <c r="T657" s="793"/>
      <c r="U657" s="793"/>
      <c r="V657" s="793"/>
      <c r="W657" s="793"/>
      <c r="X657" s="793"/>
      <c r="Y657" s="793"/>
      <c r="Z657" s="793"/>
      <c r="AA657" s="793"/>
      <c r="AB657" s="793"/>
      <c r="AC657" s="793"/>
      <c r="AD657" s="816"/>
      <c r="AE657" s="816"/>
      <c r="AF657" s="816"/>
      <c r="AG657" s="816"/>
      <c r="AH657" s="816"/>
      <c r="AI657" s="816"/>
      <c r="AJ657" s="816"/>
      <c r="AK657" s="816"/>
      <c r="AL657" s="816"/>
      <c r="AM657" s="816"/>
      <c r="AN657" s="816"/>
      <c r="AO657" s="816"/>
      <c r="AP657" s="816"/>
      <c r="AQ657" s="816"/>
      <c r="AR657" s="816"/>
      <c r="AS657" s="816"/>
      <c r="AT657" s="816"/>
      <c r="AU657" s="816"/>
      <c r="AV657" s="816"/>
      <c r="AW657" s="816"/>
      <c r="AX657" s="816"/>
      <c r="AY657" s="816"/>
      <c r="AZ657" s="816"/>
      <c r="BA657" s="816"/>
    </row>
    <row r="658" spans="6:53" s="786" customFormat="1" ht="12">
      <c r="F658" s="787"/>
      <c r="G658" s="787"/>
      <c r="H658" s="787"/>
      <c r="I658" s="787"/>
      <c r="L658" s="787"/>
      <c r="N658" s="816"/>
      <c r="O658" s="792"/>
      <c r="P658" s="792"/>
      <c r="Q658" s="792"/>
      <c r="R658" s="792"/>
      <c r="S658" s="792"/>
      <c r="T658" s="793"/>
      <c r="U658" s="793"/>
      <c r="V658" s="793"/>
      <c r="W658" s="793"/>
      <c r="X658" s="793"/>
      <c r="Y658" s="793"/>
      <c r="Z658" s="793"/>
      <c r="AA658" s="793"/>
      <c r="AB658" s="793"/>
      <c r="AC658" s="793"/>
      <c r="AD658" s="816"/>
      <c r="AE658" s="816"/>
      <c r="AF658" s="816"/>
      <c r="AG658" s="816"/>
      <c r="AH658" s="816"/>
      <c r="AI658" s="816"/>
      <c r="AJ658" s="816"/>
      <c r="AK658" s="816"/>
      <c r="AL658" s="816"/>
      <c r="AM658" s="816"/>
      <c r="AN658" s="816"/>
      <c r="AO658" s="816"/>
      <c r="AP658" s="816"/>
      <c r="AQ658" s="816"/>
      <c r="AR658" s="816"/>
      <c r="AS658" s="816"/>
      <c r="AT658" s="816"/>
      <c r="AU658" s="816"/>
      <c r="AV658" s="816"/>
      <c r="AW658" s="816"/>
      <c r="AX658" s="816"/>
      <c r="AY658" s="816"/>
      <c r="AZ658" s="816"/>
      <c r="BA658" s="816"/>
    </row>
    <row r="659" spans="6:53" s="786" customFormat="1" ht="12">
      <c r="F659" s="787"/>
      <c r="G659" s="787"/>
      <c r="H659" s="787"/>
      <c r="I659" s="787"/>
      <c r="L659" s="787"/>
      <c r="N659" s="816"/>
      <c r="O659" s="792"/>
      <c r="P659" s="792"/>
      <c r="Q659" s="792"/>
      <c r="R659" s="792"/>
      <c r="S659" s="792"/>
      <c r="T659" s="793"/>
      <c r="U659" s="793"/>
      <c r="V659" s="793"/>
      <c r="W659" s="793"/>
      <c r="X659" s="793"/>
      <c r="Y659" s="793"/>
      <c r="Z659" s="793"/>
      <c r="AA659" s="793"/>
      <c r="AB659" s="793"/>
      <c r="AC659" s="793"/>
      <c r="AD659" s="816"/>
      <c r="AE659" s="816"/>
      <c r="AF659" s="816"/>
      <c r="AG659" s="816"/>
      <c r="AH659" s="816"/>
      <c r="AI659" s="816"/>
      <c r="AJ659" s="816"/>
      <c r="AK659" s="816"/>
      <c r="AL659" s="816"/>
      <c r="AM659" s="816"/>
      <c r="AN659" s="816"/>
      <c r="AO659" s="816"/>
      <c r="AP659" s="816"/>
      <c r="AQ659" s="816"/>
      <c r="AR659" s="816"/>
      <c r="AS659" s="816"/>
      <c r="AT659" s="816"/>
      <c r="AU659" s="816"/>
      <c r="AV659" s="816"/>
      <c r="AW659" s="816"/>
      <c r="AX659" s="816"/>
      <c r="AY659" s="816"/>
      <c r="AZ659" s="816"/>
      <c r="BA659" s="816"/>
    </row>
    <row r="660" spans="6:53" s="786" customFormat="1" ht="12">
      <c r="F660" s="787"/>
      <c r="G660" s="787"/>
      <c r="H660" s="787"/>
      <c r="I660" s="787"/>
      <c r="L660" s="787"/>
      <c r="N660" s="816"/>
      <c r="O660" s="792"/>
      <c r="P660" s="792"/>
      <c r="Q660" s="792"/>
      <c r="R660" s="792"/>
      <c r="S660" s="792"/>
      <c r="T660" s="793"/>
      <c r="U660" s="793"/>
      <c r="V660" s="793"/>
      <c r="W660" s="793"/>
      <c r="X660" s="793"/>
      <c r="Y660" s="793"/>
      <c r="Z660" s="793"/>
      <c r="AA660" s="793"/>
      <c r="AB660" s="793"/>
      <c r="AC660" s="793"/>
      <c r="AD660" s="816"/>
      <c r="AE660" s="816"/>
      <c r="AF660" s="816"/>
      <c r="AG660" s="816"/>
      <c r="AH660" s="816"/>
      <c r="AI660" s="816"/>
      <c r="AJ660" s="816"/>
      <c r="AK660" s="816"/>
      <c r="AL660" s="816"/>
      <c r="AM660" s="816"/>
      <c r="AN660" s="816"/>
      <c r="AO660" s="816"/>
      <c r="AP660" s="816"/>
      <c r="AQ660" s="816"/>
      <c r="AR660" s="816"/>
      <c r="AS660" s="816"/>
      <c r="AT660" s="816"/>
      <c r="AU660" s="816"/>
      <c r="AV660" s="816"/>
      <c r="AW660" s="816"/>
      <c r="AX660" s="816"/>
      <c r="AY660" s="816"/>
      <c r="AZ660" s="816"/>
      <c r="BA660" s="816"/>
    </row>
    <row r="661" spans="6:53" s="786" customFormat="1" ht="12">
      <c r="F661" s="787"/>
      <c r="G661" s="787"/>
      <c r="H661" s="787"/>
      <c r="I661" s="787"/>
      <c r="L661" s="787"/>
      <c r="N661" s="816"/>
      <c r="O661" s="792"/>
      <c r="P661" s="792"/>
      <c r="Q661" s="792"/>
      <c r="R661" s="792"/>
      <c r="S661" s="792"/>
      <c r="T661" s="793"/>
      <c r="U661" s="793"/>
      <c r="V661" s="793"/>
      <c r="W661" s="793"/>
      <c r="X661" s="793"/>
      <c r="Y661" s="793"/>
      <c r="Z661" s="793"/>
      <c r="AA661" s="793"/>
      <c r="AB661" s="793"/>
      <c r="AC661" s="793"/>
      <c r="AD661" s="816"/>
      <c r="AE661" s="816"/>
      <c r="AF661" s="816"/>
      <c r="AG661" s="816"/>
      <c r="AH661" s="816"/>
      <c r="AI661" s="816"/>
      <c r="AJ661" s="816"/>
      <c r="AK661" s="816"/>
      <c r="AL661" s="816"/>
      <c r="AM661" s="816"/>
      <c r="AN661" s="816"/>
      <c r="AO661" s="816"/>
      <c r="AP661" s="816"/>
      <c r="AQ661" s="816"/>
      <c r="AR661" s="816"/>
      <c r="AS661" s="816"/>
      <c r="AT661" s="816"/>
      <c r="AU661" s="816"/>
      <c r="AV661" s="816"/>
      <c r="AW661" s="816"/>
      <c r="AX661" s="816"/>
      <c r="AY661" s="816"/>
      <c r="AZ661" s="816"/>
      <c r="BA661" s="816"/>
    </row>
    <row r="662" spans="6:53" s="786" customFormat="1" ht="12">
      <c r="F662" s="787"/>
      <c r="G662" s="787"/>
      <c r="H662" s="787"/>
      <c r="I662" s="787"/>
      <c r="L662" s="787"/>
      <c r="N662" s="816"/>
      <c r="O662" s="792"/>
      <c r="P662" s="792"/>
      <c r="Q662" s="792"/>
      <c r="R662" s="792"/>
      <c r="S662" s="792"/>
      <c r="T662" s="793"/>
      <c r="U662" s="793"/>
      <c r="V662" s="793"/>
      <c r="W662" s="793"/>
      <c r="X662" s="793"/>
      <c r="Y662" s="793"/>
      <c r="Z662" s="793"/>
      <c r="AA662" s="793"/>
      <c r="AB662" s="793"/>
      <c r="AC662" s="793"/>
      <c r="AD662" s="816"/>
      <c r="AE662" s="816"/>
      <c r="AF662" s="816"/>
      <c r="AG662" s="816"/>
      <c r="AH662" s="816"/>
      <c r="AI662" s="816"/>
      <c r="AJ662" s="816"/>
      <c r="AK662" s="816"/>
      <c r="AL662" s="816"/>
      <c r="AM662" s="816"/>
      <c r="AN662" s="816"/>
      <c r="AO662" s="816"/>
      <c r="AP662" s="816"/>
      <c r="AQ662" s="816"/>
      <c r="AR662" s="816"/>
      <c r="AS662" s="816"/>
      <c r="AT662" s="816"/>
      <c r="AU662" s="816"/>
      <c r="AV662" s="816"/>
      <c r="AW662" s="816"/>
      <c r="AX662" s="816"/>
      <c r="AY662" s="816"/>
      <c r="AZ662" s="816"/>
      <c r="BA662" s="816"/>
    </row>
    <row r="663" spans="6:53" s="786" customFormat="1" ht="12">
      <c r="F663" s="787"/>
      <c r="G663" s="787"/>
      <c r="H663" s="787"/>
      <c r="I663" s="787"/>
      <c r="L663" s="787"/>
      <c r="N663" s="816"/>
      <c r="O663" s="792"/>
      <c r="P663" s="792"/>
      <c r="Q663" s="792"/>
      <c r="R663" s="792"/>
      <c r="S663" s="792"/>
      <c r="T663" s="793"/>
      <c r="U663" s="793"/>
      <c r="V663" s="793"/>
      <c r="W663" s="793"/>
      <c r="X663" s="793"/>
      <c r="Y663" s="793"/>
      <c r="Z663" s="793"/>
      <c r="AA663" s="793"/>
      <c r="AB663" s="793"/>
      <c r="AC663" s="793"/>
      <c r="AD663" s="816"/>
      <c r="AE663" s="816"/>
      <c r="AF663" s="816"/>
      <c r="AG663" s="816"/>
      <c r="AH663" s="816"/>
      <c r="AI663" s="816"/>
      <c r="AJ663" s="816"/>
      <c r="AK663" s="816"/>
      <c r="AL663" s="816"/>
      <c r="AM663" s="816"/>
      <c r="AN663" s="816"/>
      <c r="AO663" s="816"/>
      <c r="AP663" s="816"/>
      <c r="AQ663" s="816"/>
      <c r="AR663" s="816"/>
      <c r="AS663" s="816"/>
      <c r="AT663" s="816"/>
      <c r="AU663" s="816"/>
      <c r="AV663" s="816"/>
      <c r="AW663" s="816"/>
      <c r="AX663" s="816"/>
      <c r="AY663" s="816"/>
      <c r="AZ663" s="816"/>
      <c r="BA663" s="816"/>
    </row>
    <row r="664" spans="6:53" s="786" customFormat="1" ht="12">
      <c r="F664" s="787"/>
      <c r="G664" s="787"/>
      <c r="H664" s="787"/>
      <c r="I664" s="787"/>
      <c r="L664" s="787"/>
      <c r="N664" s="816"/>
      <c r="O664" s="792"/>
      <c r="P664" s="792"/>
      <c r="Q664" s="792"/>
      <c r="R664" s="792"/>
      <c r="S664" s="792"/>
      <c r="T664" s="793"/>
      <c r="U664" s="793"/>
      <c r="V664" s="793"/>
      <c r="W664" s="793"/>
      <c r="X664" s="793"/>
      <c r="Y664" s="793"/>
      <c r="Z664" s="793"/>
      <c r="AA664" s="793"/>
      <c r="AB664" s="793"/>
      <c r="AC664" s="793"/>
      <c r="AD664" s="816"/>
      <c r="AE664" s="816"/>
      <c r="AF664" s="816"/>
      <c r="AG664" s="816"/>
      <c r="AH664" s="816"/>
      <c r="AI664" s="816"/>
      <c r="AJ664" s="816"/>
      <c r="AK664" s="816"/>
      <c r="AL664" s="816"/>
      <c r="AM664" s="816"/>
      <c r="AN664" s="816"/>
      <c r="AO664" s="816"/>
      <c r="AP664" s="816"/>
      <c r="AQ664" s="816"/>
      <c r="AR664" s="816"/>
      <c r="AS664" s="816"/>
      <c r="AT664" s="816"/>
      <c r="AU664" s="816"/>
      <c r="AV664" s="816"/>
      <c r="AW664" s="816"/>
      <c r="AX664" s="816"/>
      <c r="AY664" s="816"/>
      <c r="AZ664" s="816"/>
      <c r="BA664" s="816"/>
    </row>
    <row r="665" spans="6:53" s="786" customFormat="1" ht="12">
      <c r="F665" s="787"/>
      <c r="G665" s="787"/>
      <c r="H665" s="787"/>
      <c r="I665" s="787"/>
      <c r="L665" s="787"/>
      <c r="N665" s="816"/>
      <c r="O665" s="792"/>
      <c r="P665" s="792"/>
      <c r="Q665" s="792"/>
      <c r="R665" s="792"/>
      <c r="S665" s="792"/>
      <c r="T665" s="793"/>
      <c r="U665" s="793"/>
      <c r="V665" s="793"/>
      <c r="W665" s="793"/>
      <c r="X665" s="793"/>
      <c r="Y665" s="793"/>
      <c r="Z665" s="793"/>
      <c r="AA665" s="793"/>
      <c r="AB665" s="793"/>
      <c r="AC665" s="793"/>
      <c r="AD665" s="816"/>
      <c r="AE665" s="816"/>
      <c r="AF665" s="816"/>
      <c r="AG665" s="816"/>
      <c r="AH665" s="816"/>
      <c r="AI665" s="816"/>
      <c r="AJ665" s="816"/>
      <c r="AK665" s="816"/>
      <c r="AL665" s="816"/>
      <c r="AM665" s="816"/>
      <c r="AN665" s="816"/>
      <c r="AO665" s="816"/>
      <c r="AP665" s="816"/>
      <c r="AQ665" s="816"/>
      <c r="AR665" s="816"/>
      <c r="AS665" s="816"/>
      <c r="AT665" s="816"/>
      <c r="AU665" s="816"/>
      <c r="AV665" s="816"/>
      <c r="AW665" s="816"/>
      <c r="AX665" s="816"/>
      <c r="AY665" s="816"/>
      <c r="AZ665" s="816"/>
      <c r="BA665" s="816"/>
    </row>
    <row r="666" spans="6:53" s="786" customFormat="1" ht="12">
      <c r="F666" s="787"/>
      <c r="G666" s="787"/>
      <c r="H666" s="787"/>
      <c r="I666" s="787"/>
      <c r="L666" s="787"/>
      <c r="N666" s="816"/>
      <c r="O666" s="792"/>
      <c r="P666" s="792"/>
      <c r="Q666" s="792"/>
      <c r="R666" s="792"/>
      <c r="S666" s="792"/>
      <c r="T666" s="793"/>
      <c r="U666" s="793"/>
      <c r="V666" s="793"/>
      <c r="W666" s="793"/>
      <c r="X666" s="793"/>
      <c r="Y666" s="793"/>
      <c r="Z666" s="793"/>
      <c r="AA666" s="793"/>
      <c r="AB666" s="793"/>
      <c r="AC666" s="793"/>
      <c r="AD666" s="816"/>
      <c r="AE666" s="816"/>
      <c r="AF666" s="816"/>
      <c r="AG666" s="816"/>
      <c r="AH666" s="816"/>
      <c r="AI666" s="816"/>
      <c r="AJ666" s="816"/>
      <c r="AK666" s="816"/>
      <c r="AL666" s="816"/>
      <c r="AM666" s="816"/>
      <c r="AN666" s="816"/>
      <c r="AO666" s="816"/>
      <c r="AP666" s="816"/>
      <c r="AQ666" s="816"/>
      <c r="AR666" s="816"/>
      <c r="AS666" s="816"/>
      <c r="AT666" s="816"/>
      <c r="AU666" s="816"/>
      <c r="AV666" s="816"/>
      <c r="AW666" s="816"/>
      <c r="AX666" s="816"/>
      <c r="AY666" s="816"/>
      <c r="AZ666" s="816"/>
      <c r="BA666" s="816"/>
    </row>
    <row r="667" spans="6:53" s="786" customFormat="1" ht="12">
      <c r="F667" s="787"/>
      <c r="G667" s="787"/>
      <c r="H667" s="787"/>
      <c r="I667" s="787"/>
      <c r="L667" s="787"/>
      <c r="N667" s="816"/>
      <c r="O667" s="792"/>
      <c r="P667" s="792"/>
      <c r="Q667" s="792"/>
      <c r="R667" s="792"/>
      <c r="S667" s="792"/>
      <c r="T667" s="793"/>
      <c r="U667" s="793"/>
      <c r="V667" s="793"/>
      <c r="W667" s="793"/>
      <c r="X667" s="793"/>
      <c r="Y667" s="793"/>
      <c r="Z667" s="793"/>
      <c r="AA667" s="793"/>
      <c r="AB667" s="793"/>
      <c r="AC667" s="793"/>
      <c r="AD667" s="816"/>
      <c r="AE667" s="816"/>
      <c r="AF667" s="816"/>
      <c r="AG667" s="816"/>
      <c r="AH667" s="816"/>
      <c r="AI667" s="816"/>
      <c r="AJ667" s="816"/>
      <c r="AK667" s="816"/>
      <c r="AL667" s="816"/>
      <c r="AM667" s="816"/>
      <c r="AN667" s="816"/>
      <c r="AO667" s="816"/>
      <c r="AP667" s="816"/>
      <c r="AQ667" s="816"/>
      <c r="AR667" s="816"/>
      <c r="AS667" s="816"/>
      <c r="AT667" s="816"/>
      <c r="AU667" s="816"/>
      <c r="AV667" s="816"/>
      <c r="AW667" s="816"/>
      <c r="AX667" s="816"/>
      <c r="AY667" s="816"/>
      <c r="AZ667" s="816"/>
      <c r="BA667" s="816"/>
    </row>
    <row r="668" spans="6:53" s="786" customFormat="1" ht="12">
      <c r="F668" s="787"/>
      <c r="G668" s="787"/>
      <c r="H668" s="787"/>
      <c r="I668" s="787"/>
      <c r="L668" s="787"/>
      <c r="N668" s="816"/>
      <c r="O668" s="792"/>
      <c r="P668" s="792"/>
      <c r="Q668" s="792"/>
      <c r="R668" s="792"/>
      <c r="S668" s="792"/>
      <c r="T668" s="793"/>
      <c r="U668" s="793"/>
      <c r="V668" s="793"/>
      <c r="W668" s="793"/>
      <c r="X668" s="793"/>
      <c r="Y668" s="793"/>
      <c r="Z668" s="793"/>
      <c r="AA668" s="793"/>
      <c r="AB668" s="793"/>
      <c r="AC668" s="793"/>
      <c r="AD668" s="816"/>
      <c r="AE668" s="816"/>
      <c r="AF668" s="816"/>
      <c r="AG668" s="816"/>
      <c r="AH668" s="816"/>
      <c r="AI668" s="816"/>
      <c r="AJ668" s="816"/>
      <c r="AK668" s="816"/>
      <c r="AL668" s="816"/>
      <c r="AM668" s="816"/>
      <c r="AN668" s="816"/>
      <c r="AO668" s="816"/>
      <c r="AP668" s="816"/>
      <c r="AQ668" s="816"/>
      <c r="AR668" s="816"/>
      <c r="AS668" s="816"/>
      <c r="AT668" s="816"/>
      <c r="AU668" s="816"/>
      <c r="AV668" s="816"/>
      <c r="AW668" s="816"/>
      <c r="AX668" s="816"/>
      <c r="AY668" s="816"/>
      <c r="AZ668" s="816"/>
      <c r="BA668" s="816"/>
    </row>
    <row r="669" spans="6:53" s="786" customFormat="1" ht="12">
      <c r="F669" s="787"/>
      <c r="G669" s="787"/>
      <c r="H669" s="787"/>
      <c r="I669" s="787"/>
      <c r="L669" s="787"/>
      <c r="N669" s="816"/>
      <c r="O669" s="792"/>
      <c r="P669" s="792"/>
      <c r="Q669" s="792"/>
      <c r="R669" s="792"/>
      <c r="S669" s="792"/>
      <c r="T669" s="793"/>
      <c r="U669" s="793"/>
      <c r="V669" s="793"/>
      <c r="W669" s="793"/>
      <c r="X669" s="793"/>
      <c r="Y669" s="793"/>
      <c r="Z669" s="793"/>
      <c r="AA669" s="793"/>
      <c r="AB669" s="793"/>
      <c r="AC669" s="793"/>
      <c r="AD669" s="816"/>
      <c r="AE669" s="816"/>
      <c r="AF669" s="816"/>
      <c r="AG669" s="816"/>
      <c r="AH669" s="816"/>
      <c r="AI669" s="816"/>
      <c r="AJ669" s="816"/>
      <c r="AK669" s="816"/>
      <c r="AL669" s="816"/>
      <c r="AM669" s="816"/>
      <c r="AN669" s="816"/>
      <c r="AO669" s="816"/>
      <c r="AP669" s="816"/>
      <c r="AQ669" s="816"/>
      <c r="AR669" s="816"/>
      <c r="AS669" s="816"/>
      <c r="AT669" s="816"/>
      <c r="AU669" s="816"/>
      <c r="AV669" s="816"/>
      <c r="AW669" s="816"/>
      <c r="AX669" s="816"/>
      <c r="AY669" s="816"/>
      <c r="AZ669" s="816"/>
      <c r="BA669" s="816"/>
    </row>
    <row r="670" spans="6:53" s="786" customFormat="1" ht="12">
      <c r="F670" s="787"/>
      <c r="G670" s="787"/>
      <c r="H670" s="787"/>
      <c r="I670" s="787"/>
      <c r="L670" s="787"/>
      <c r="N670" s="816"/>
      <c r="O670" s="792"/>
      <c r="P670" s="792"/>
      <c r="Q670" s="792"/>
      <c r="R670" s="792"/>
      <c r="S670" s="792"/>
      <c r="T670" s="793"/>
      <c r="U670" s="793"/>
      <c r="V670" s="793"/>
      <c r="W670" s="793"/>
      <c r="X670" s="793"/>
      <c r="Y670" s="793"/>
      <c r="Z670" s="793"/>
      <c r="AA670" s="793"/>
      <c r="AB670" s="793"/>
      <c r="AC670" s="793"/>
      <c r="AD670" s="816"/>
      <c r="AE670" s="816"/>
      <c r="AF670" s="816"/>
      <c r="AG670" s="816"/>
      <c r="AH670" s="816"/>
      <c r="AI670" s="816"/>
      <c r="AJ670" s="816"/>
      <c r="AK670" s="816"/>
      <c r="AL670" s="816"/>
      <c r="AM670" s="816"/>
      <c r="AN670" s="816"/>
      <c r="AO670" s="816"/>
      <c r="AP670" s="816"/>
      <c r="AQ670" s="816"/>
      <c r="AR670" s="816"/>
      <c r="AS670" s="816"/>
      <c r="AT670" s="816"/>
      <c r="AU670" s="816"/>
      <c r="AV670" s="816"/>
      <c r="AW670" s="816"/>
      <c r="AX670" s="816"/>
      <c r="AY670" s="816"/>
      <c r="AZ670" s="816"/>
      <c r="BA670" s="816"/>
    </row>
    <row r="671" spans="6:53" s="786" customFormat="1" ht="12">
      <c r="F671" s="787"/>
      <c r="G671" s="787"/>
      <c r="H671" s="787"/>
      <c r="I671" s="787"/>
      <c r="L671" s="787"/>
      <c r="N671" s="816"/>
      <c r="O671" s="792"/>
      <c r="P671" s="792"/>
      <c r="Q671" s="792"/>
      <c r="R671" s="792"/>
      <c r="S671" s="792"/>
      <c r="T671" s="793"/>
      <c r="U671" s="793"/>
      <c r="V671" s="793"/>
      <c r="W671" s="793"/>
      <c r="X671" s="793"/>
      <c r="Y671" s="793"/>
      <c r="Z671" s="793"/>
      <c r="AA671" s="793"/>
      <c r="AB671" s="793"/>
      <c r="AC671" s="793"/>
      <c r="AD671" s="816"/>
      <c r="AE671" s="816"/>
      <c r="AF671" s="816"/>
      <c r="AG671" s="816"/>
      <c r="AH671" s="816"/>
      <c r="AI671" s="816"/>
      <c r="AJ671" s="816"/>
      <c r="AK671" s="816"/>
      <c r="AL671" s="816"/>
      <c r="AM671" s="816"/>
      <c r="AN671" s="816"/>
      <c r="AO671" s="816"/>
      <c r="AP671" s="816"/>
      <c r="AQ671" s="816"/>
      <c r="AR671" s="816"/>
      <c r="AS671" s="816"/>
      <c r="AT671" s="816"/>
      <c r="AU671" s="816"/>
      <c r="AV671" s="816"/>
      <c r="AW671" s="816"/>
      <c r="AX671" s="816"/>
      <c r="AY671" s="816"/>
      <c r="AZ671" s="816"/>
      <c r="BA671" s="816"/>
    </row>
    <row r="672" spans="6:53" s="786" customFormat="1" ht="12">
      <c r="F672" s="787"/>
      <c r="G672" s="787"/>
      <c r="H672" s="787"/>
      <c r="I672" s="787"/>
      <c r="L672" s="787"/>
      <c r="N672" s="816"/>
      <c r="O672" s="792"/>
      <c r="P672" s="792"/>
      <c r="Q672" s="792"/>
      <c r="R672" s="792"/>
      <c r="S672" s="792"/>
      <c r="T672" s="793"/>
      <c r="U672" s="793"/>
      <c r="V672" s="793"/>
      <c r="W672" s="793"/>
      <c r="X672" s="793"/>
      <c r="Y672" s="793"/>
      <c r="Z672" s="793"/>
      <c r="AA672" s="793"/>
      <c r="AB672" s="793"/>
      <c r="AC672" s="793"/>
      <c r="AD672" s="816"/>
      <c r="AE672" s="816"/>
      <c r="AF672" s="816"/>
      <c r="AG672" s="816"/>
      <c r="AH672" s="816"/>
      <c r="AI672" s="816"/>
      <c r="AJ672" s="816"/>
      <c r="AK672" s="816"/>
      <c r="AL672" s="816"/>
      <c r="AM672" s="816"/>
      <c r="AN672" s="816"/>
      <c r="AO672" s="816"/>
      <c r="AP672" s="816"/>
      <c r="AQ672" s="816"/>
      <c r="AR672" s="816"/>
      <c r="AS672" s="816"/>
      <c r="AT672" s="816"/>
      <c r="AU672" s="816"/>
      <c r="AV672" s="816"/>
      <c r="AW672" s="816"/>
      <c r="AX672" s="816"/>
      <c r="AY672" s="816"/>
      <c r="AZ672" s="816"/>
      <c r="BA672" s="816"/>
    </row>
    <row r="673" spans="6:53" s="786" customFormat="1" ht="12">
      <c r="F673" s="787"/>
      <c r="G673" s="787"/>
      <c r="H673" s="787"/>
      <c r="I673" s="787"/>
      <c r="L673" s="787"/>
      <c r="N673" s="816"/>
      <c r="O673" s="792"/>
      <c r="P673" s="792"/>
      <c r="Q673" s="792"/>
      <c r="R673" s="792"/>
      <c r="S673" s="792"/>
      <c r="T673" s="793"/>
      <c r="U673" s="793"/>
      <c r="V673" s="793"/>
      <c r="W673" s="793"/>
      <c r="X673" s="793"/>
      <c r="Y673" s="793"/>
      <c r="Z673" s="793"/>
      <c r="AA673" s="793"/>
      <c r="AB673" s="793"/>
      <c r="AC673" s="793"/>
      <c r="AD673" s="816"/>
      <c r="AE673" s="816"/>
      <c r="AF673" s="816"/>
      <c r="AG673" s="816"/>
      <c r="AH673" s="816"/>
      <c r="AI673" s="816"/>
      <c r="AJ673" s="816"/>
      <c r="AK673" s="816"/>
      <c r="AL673" s="816"/>
      <c r="AM673" s="816"/>
      <c r="AN673" s="816"/>
      <c r="AO673" s="816"/>
      <c r="AP673" s="816"/>
      <c r="AQ673" s="816"/>
      <c r="AR673" s="816"/>
      <c r="AS673" s="816"/>
      <c r="AT673" s="816"/>
      <c r="AU673" s="816"/>
      <c r="AV673" s="816"/>
      <c r="AW673" s="816"/>
      <c r="AX673" s="816"/>
      <c r="AY673" s="816"/>
      <c r="AZ673" s="816"/>
      <c r="BA673" s="816"/>
    </row>
    <row r="674" spans="6:53" s="786" customFormat="1" ht="12">
      <c r="F674" s="787"/>
      <c r="G674" s="787"/>
      <c r="H674" s="787"/>
      <c r="I674" s="787"/>
      <c r="L674" s="787"/>
      <c r="N674" s="816"/>
      <c r="O674" s="792"/>
      <c r="P674" s="792"/>
      <c r="Q674" s="792"/>
      <c r="R674" s="792"/>
      <c r="S674" s="792"/>
      <c r="T674" s="793"/>
      <c r="U674" s="793"/>
      <c r="V674" s="793"/>
      <c r="W674" s="793"/>
      <c r="X674" s="793"/>
      <c r="Y674" s="793"/>
      <c r="Z674" s="793"/>
      <c r="AA674" s="793"/>
      <c r="AB674" s="793"/>
      <c r="AC674" s="793"/>
      <c r="AD674" s="816"/>
      <c r="AE674" s="816"/>
      <c r="AF674" s="816"/>
      <c r="AG674" s="816"/>
      <c r="AH674" s="816"/>
      <c r="AI674" s="816"/>
      <c r="AJ674" s="816"/>
      <c r="AK674" s="816"/>
      <c r="AL674" s="816"/>
      <c r="AM674" s="816"/>
      <c r="AN674" s="816"/>
      <c r="AO674" s="816"/>
      <c r="AP674" s="816"/>
      <c r="AQ674" s="816"/>
      <c r="AR674" s="816"/>
      <c r="AS674" s="816"/>
      <c r="AT674" s="816"/>
      <c r="AU674" s="816"/>
      <c r="AV674" s="816"/>
      <c r="AW674" s="816"/>
      <c r="AX674" s="816"/>
      <c r="AY674" s="816"/>
      <c r="AZ674" s="816"/>
      <c r="BA674" s="816"/>
    </row>
    <row r="675" spans="6:53" s="786" customFormat="1" ht="12">
      <c r="F675" s="787"/>
      <c r="G675" s="787"/>
      <c r="H675" s="787"/>
      <c r="I675" s="787"/>
      <c r="L675" s="787"/>
      <c r="N675" s="816"/>
      <c r="O675" s="792"/>
      <c r="P675" s="792"/>
      <c r="Q675" s="792"/>
      <c r="R675" s="792"/>
      <c r="S675" s="792"/>
      <c r="T675" s="793"/>
      <c r="U675" s="793"/>
      <c r="V675" s="793"/>
      <c r="W675" s="793"/>
      <c r="X675" s="793"/>
      <c r="Y675" s="793"/>
      <c r="Z675" s="793"/>
      <c r="AA675" s="793"/>
      <c r="AB675" s="793"/>
      <c r="AC675" s="793"/>
      <c r="AD675" s="816"/>
      <c r="AE675" s="816"/>
      <c r="AF675" s="816"/>
      <c r="AG675" s="816"/>
      <c r="AH675" s="816"/>
      <c r="AI675" s="816"/>
      <c r="AJ675" s="816"/>
      <c r="AK675" s="816"/>
      <c r="AL675" s="816"/>
      <c r="AM675" s="816"/>
      <c r="AN675" s="816"/>
      <c r="AO675" s="816"/>
      <c r="AP675" s="816"/>
      <c r="AQ675" s="816"/>
      <c r="AR675" s="816"/>
      <c r="AS675" s="816"/>
      <c r="AT675" s="816"/>
      <c r="AU675" s="816"/>
      <c r="AV675" s="816"/>
      <c r="AW675" s="816"/>
      <c r="AX675" s="816"/>
      <c r="AY675" s="816"/>
      <c r="AZ675" s="816"/>
      <c r="BA675" s="816"/>
    </row>
    <row r="676" spans="6:53" s="786" customFormat="1" ht="12">
      <c r="F676" s="787"/>
      <c r="G676" s="787"/>
      <c r="H676" s="787"/>
      <c r="I676" s="787"/>
      <c r="L676" s="787"/>
      <c r="N676" s="816"/>
      <c r="O676" s="792"/>
      <c r="P676" s="792"/>
      <c r="Q676" s="792"/>
      <c r="R676" s="792"/>
      <c r="S676" s="792"/>
      <c r="T676" s="793"/>
      <c r="U676" s="793"/>
      <c r="V676" s="793"/>
      <c r="W676" s="793"/>
      <c r="X676" s="793"/>
      <c r="Y676" s="793"/>
      <c r="Z676" s="793"/>
      <c r="AA676" s="793"/>
      <c r="AB676" s="793"/>
      <c r="AC676" s="793"/>
      <c r="AD676" s="816"/>
      <c r="AE676" s="816"/>
      <c r="AF676" s="816"/>
      <c r="AG676" s="816"/>
      <c r="AH676" s="816"/>
      <c r="AI676" s="816"/>
      <c r="AJ676" s="816"/>
      <c r="AK676" s="816"/>
      <c r="AL676" s="816"/>
      <c r="AM676" s="816"/>
      <c r="AN676" s="816"/>
      <c r="AO676" s="816"/>
      <c r="AP676" s="816"/>
      <c r="AQ676" s="816"/>
      <c r="AR676" s="816"/>
      <c r="AS676" s="816"/>
      <c r="AT676" s="816"/>
      <c r="AU676" s="816"/>
      <c r="AV676" s="816"/>
      <c r="AW676" s="816"/>
      <c r="AX676" s="816"/>
      <c r="AY676" s="816"/>
      <c r="AZ676" s="816"/>
      <c r="BA676" s="816"/>
    </row>
    <row r="677" spans="6:53" s="786" customFormat="1" ht="12">
      <c r="F677" s="787"/>
      <c r="G677" s="787"/>
      <c r="H677" s="787"/>
      <c r="I677" s="787"/>
      <c r="L677" s="787"/>
      <c r="N677" s="816"/>
      <c r="O677" s="792"/>
      <c r="P677" s="792"/>
      <c r="Q677" s="792"/>
      <c r="R677" s="792"/>
      <c r="S677" s="792"/>
      <c r="T677" s="793"/>
      <c r="U677" s="793"/>
      <c r="V677" s="793"/>
      <c r="W677" s="793"/>
      <c r="X677" s="793"/>
      <c r="Y677" s="793"/>
      <c r="Z677" s="793"/>
      <c r="AA677" s="793"/>
      <c r="AB677" s="793"/>
      <c r="AC677" s="793"/>
      <c r="AD677" s="816"/>
      <c r="AE677" s="816"/>
      <c r="AF677" s="816"/>
      <c r="AG677" s="816"/>
      <c r="AH677" s="816"/>
      <c r="AI677" s="816"/>
      <c r="AJ677" s="816"/>
      <c r="AK677" s="816"/>
      <c r="AL677" s="816"/>
      <c r="AM677" s="816"/>
      <c r="AN677" s="816"/>
      <c r="AO677" s="816"/>
      <c r="AP677" s="816"/>
      <c r="AQ677" s="816"/>
      <c r="AR677" s="816"/>
      <c r="AS677" s="816"/>
      <c r="AT677" s="816"/>
      <c r="AU677" s="816"/>
      <c r="AV677" s="816"/>
      <c r="AW677" s="816"/>
      <c r="AX677" s="816"/>
      <c r="AY677" s="816"/>
      <c r="AZ677" s="816"/>
      <c r="BA677" s="816"/>
    </row>
    <row r="678" spans="6:53" s="786" customFormat="1" ht="12">
      <c r="F678" s="787"/>
      <c r="G678" s="787"/>
      <c r="H678" s="787"/>
      <c r="I678" s="787"/>
      <c r="L678" s="787"/>
      <c r="N678" s="816"/>
      <c r="O678" s="792"/>
      <c r="P678" s="792"/>
      <c r="Q678" s="792"/>
      <c r="R678" s="792"/>
      <c r="S678" s="792"/>
      <c r="T678" s="793"/>
      <c r="U678" s="793"/>
      <c r="V678" s="793"/>
      <c r="W678" s="793"/>
      <c r="X678" s="793"/>
      <c r="Y678" s="793"/>
      <c r="Z678" s="793"/>
      <c r="AA678" s="793"/>
      <c r="AB678" s="793"/>
      <c r="AC678" s="793"/>
      <c r="AD678" s="816"/>
      <c r="AE678" s="816"/>
      <c r="AF678" s="816"/>
      <c r="AG678" s="816"/>
      <c r="AH678" s="816"/>
      <c r="AI678" s="816"/>
      <c r="AJ678" s="816"/>
      <c r="AK678" s="816"/>
      <c r="AL678" s="816"/>
      <c r="AM678" s="816"/>
      <c r="AN678" s="816"/>
      <c r="AO678" s="816"/>
      <c r="AP678" s="816"/>
      <c r="AQ678" s="816"/>
      <c r="AR678" s="816"/>
      <c r="AS678" s="816"/>
      <c r="AT678" s="816"/>
      <c r="AU678" s="816"/>
      <c r="AV678" s="816"/>
      <c r="AW678" s="816"/>
      <c r="AX678" s="816"/>
      <c r="AY678" s="816"/>
      <c r="AZ678" s="816"/>
      <c r="BA678" s="816"/>
    </row>
    <row r="679" spans="6:53" s="786" customFormat="1" ht="12">
      <c r="F679" s="787"/>
      <c r="G679" s="787"/>
      <c r="H679" s="787"/>
      <c r="I679" s="787"/>
      <c r="L679" s="787"/>
      <c r="N679" s="816"/>
      <c r="O679" s="792"/>
      <c r="P679" s="792"/>
      <c r="Q679" s="792"/>
      <c r="R679" s="792"/>
      <c r="S679" s="792"/>
      <c r="T679" s="793"/>
      <c r="U679" s="793"/>
      <c r="V679" s="793"/>
      <c r="W679" s="793"/>
      <c r="X679" s="793"/>
      <c r="Y679" s="793"/>
      <c r="Z679" s="793"/>
      <c r="AA679" s="793"/>
      <c r="AB679" s="793"/>
      <c r="AC679" s="793"/>
      <c r="AD679" s="816"/>
      <c r="AE679" s="816"/>
      <c r="AF679" s="816"/>
      <c r="AG679" s="816"/>
      <c r="AH679" s="816"/>
      <c r="AI679" s="816"/>
      <c r="AJ679" s="816"/>
      <c r="AK679" s="816"/>
      <c r="AL679" s="816"/>
      <c r="AM679" s="816"/>
      <c r="AN679" s="816"/>
      <c r="AO679" s="816"/>
      <c r="AP679" s="816"/>
      <c r="AQ679" s="816"/>
      <c r="AR679" s="816"/>
      <c r="AS679" s="816"/>
      <c r="AT679" s="816"/>
      <c r="AU679" s="816"/>
      <c r="AV679" s="816"/>
      <c r="AW679" s="816"/>
      <c r="AX679" s="816"/>
      <c r="AY679" s="816"/>
      <c r="AZ679" s="816"/>
      <c r="BA679" s="816"/>
    </row>
    <row r="680" spans="6:53" s="786" customFormat="1" ht="12">
      <c r="F680" s="787"/>
      <c r="G680" s="787"/>
      <c r="H680" s="787"/>
      <c r="I680" s="787"/>
      <c r="L680" s="787"/>
      <c r="N680" s="816"/>
      <c r="O680" s="792"/>
      <c r="P680" s="792"/>
      <c r="Q680" s="792"/>
      <c r="R680" s="792"/>
      <c r="S680" s="792"/>
      <c r="T680" s="793"/>
      <c r="U680" s="793"/>
      <c r="V680" s="793"/>
      <c r="W680" s="793"/>
      <c r="X680" s="793"/>
      <c r="Y680" s="793"/>
      <c r="Z680" s="793"/>
      <c r="AA680" s="793"/>
      <c r="AB680" s="793"/>
      <c r="AC680" s="793"/>
      <c r="AD680" s="816"/>
      <c r="AE680" s="816"/>
      <c r="AF680" s="816"/>
      <c r="AG680" s="816"/>
      <c r="AH680" s="816"/>
      <c r="AI680" s="816"/>
      <c r="AJ680" s="816"/>
      <c r="AK680" s="816"/>
      <c r="AL680" s="816"/>
      <c r="AM680" s="816"/>
      <c r="AN680" s="816"/>
      <c r="AO680" s="816"/>
      <c r="AP680" s="816"/>
      <c r="AQ680" s="816"/>
      <c r="AR680" s="816"/>
      <c r="AS680" s="816"/>
      <c r="AT680" s="816"/>
      <c r="AU680" s="816"/>
      <c r="AV680" s="816"/>
      <c r="AW680" s="816"/>
      <c r="AX680" s="816"/>
      <c r="AY680" s="816"/>
      <c r="AZ680" s="816"/>
      <c r="BA680" s="816"/>
    </row>
    <row r="681" spans="6:53" s="786" customFormat="1" ht="12">
      <c r="F681" s="787"/>
      <c r="G681" s="787"/>
      <c r="H681" s="787"/>
      <c r="I681" s="787"/>
      <c r="L681" s="787"/>
      <c r="N681" s="816"/>
      <c r="O681" s="792"/>
      <c r="P681" s="792"/>
      <c r="Q681" s="792"/>
      <c r="R681" s="792"/>
      <c r="S681" s="792"/>
      <c r="T681" s="793"/>
      <c r="U681" s="793"/>
      <c r="V681" s="793"/>
      <c r="W681" s="793"/>
      <c r="X681" s="793"/>
      <c r="Y681" s="793"/>
      <c r="Z681" s="793"/>
      <c r="AA681" s="793"/>
      <c r="AB681" s="793"/>
      <c r="AC681" s="793"/>
      <c r="AD681" s="816"/>
      <c r="AE681" s="816"/>
      <c r="AF681" s="816"/>
      <c r="AG681" s="816"/>
      <c r="AH681" s="816"/>
      <c r="AI681" s="816"/>
      <c r="AJ681" s="816"/>
      <c r="AK681" s="816"/>
      <c r="AL681" s="816"/>
      <c r="AM681" s="816"/>
      <c r="AN681" s="816"/>
      <c r="AO681" s="816"/>
      <c r="AP681" s="816"/>
      <c r="AQ681" s="816"/>
      <c r="AR681" s="816"/>
      <c r="AS681" s="816"/>
      <c r="AT681" s="816"/>
      <c r="AU681" s="816"/>
      <c r="AV681" s="816"/>
      <c r="AW681" s="816"/>
      <c r="AX681" s="816"/>
      <c r="AY681" s="816"/>
      <c r="AZ681" s="816"/>
      <c r="BA681" s="816"/>
    </row>
    <row r="682" spans="6:53" s="786" customFormat="1" ht="12">
      <c r="F682" s="787"/>
      <c r="G682" s="787"/>
      <c r="H682" s="787"/>
      <c r="I682" s="787"/>
      <c r="L682" s="787"/>
      <c r="N682" s="816"/>
      <c r="O682" s="792"/>
      <c r="P682" s="792"/>
      <c r="Q682" s="792"/>
      <c r="R682" s="792"/>
      <c r="S682" s="792"/>
      <c r="T682" s="793"/>
      <c r="U682" s="793"/>
      <c r="V682" s="793"/>
      <c r="W682" s="793"/>
      <c r="X682" s="793"/>
      <c r="Y682" s="793"/>
      <c r="Z682" s="793"/>
      <c r="AA682" s="793"/>
      <c r="AB682" s="793"/>
      <c r="AC682" s="793"/>
      <c r="AD682" s="816"/>
      <c r="AE682" s="816"/>
      <c r="AF682" s="816"/>
      <c r="AG682" s="816"/>
      <c r="AH682" s="816"/>
      <c r="AI682" s="816"/>
      <c r="AJ682" s="816"/>
      <c r="AK682" s="816"/>
      <c r="AL682" s="816"/>
      <c r="AM682" s="816"/>
      <c r="AN682" s="816"/>
      <c r="AO682" s="816"/>
      <c r="AP682" s="816"/>
      <c r="AQ682" s="816"/>
      <c r="AR682" s="816"/>
      <c r="AS682" s="816"/>
      <c r="AT682" s="816"/>
      <c r="AU682" s="816"/>
      <c r="AV682" s="816"/>
      <c r="AW682" s="816"/>
      <c r="AX682" s="816"/>
      <c r="AY682" s="816"/>
      <c r="AZ682" s="816"/>
      <c r="BA682" s="816"/>
    </row>
    <row r="683" spans="6:53" s="786" customFormat="1" ht="12">
      <c r="F683" s="787"/>
      <c r="G683" s="787"/>
      <c r="H683" s="787"/>
      <c r="I683" s="787"/>
      <c r="L683" s="787"/>
      <c r="N683" s="816"/>
      <c r="O683" s="792"/>
      <c r="P683" s="792"/>
      <c r="Q683" s="792"/>
      <c r="R683" s="792"/>
      <c r="S683" s="792"/>
      <c r="T683" s="793"/>
      <c r="U683" s="793"/>
      <c r="V683" s="793"/>
      <c r="W683" s="793"/>
      <c r="X683" s="793"/>
      <c r="Y683" s="793"/>
      <c r="Z683" s="793"/>
      <c r="AA683" s="793"/>
      <c r="AB683" s="793"/>
      <c r="AC683" s="793"/>
      <c r="AD683" s="816"/>
      <c r="AE683" s="816"/>
      <c r="AF683" s="816"/>
      <c r="AG683" s="816"/>
      <c r="AH683" s="816"/>
      <c r="AI683" s="816"/>
      <c r="AJ683" s="816"/>
      <c r="AK683" s="816"/>
      <c r="AL683" s="816"/>
      <c r="AM683" s="816"/>
      <c r="AN683" s="816"/>
      <c r="AO683" s="816"/>
      <c r="AP683" s="816"/>
      <c r="AQ683" s="816"/>
      <c r="AR683" s="816"/>
      <c r="AS683" s="816"/>
      <c r="AT683" s="816"/>
      <c r="AU683" s="816"/>
      <c r="AV683" s="816"/>
      <c r="AW683" s="816"/>
      <c r="AX683" s="816"/>
      <c r="AY683" s="816"/>
      <c r="AZ683" s="816"/>
      <c r="BA683" s="816"/>
    </row>
    <row r="684" spans="6:53" s="786" customFormat="1" ht="12">
      <c r="F684" s="787"/>
      <c r="G684" s="787"/>
      <c r="H684" s="787"/>
      <c r="I684" s="787"/>
      <c r="L684" s="787"/>
      <c r="N684" s="816"/>
      <c r="O684" s="792"/>
      <c r="P684" s="792"/>
      <c r="Q684" s="792"/>
      <c r="R684" s="792"/>
      <c r="S684" s="792"/>
      <c r="T684" s="793"/>
      <c r="U684" s="793"/>
      <c r="V684" s="793"/>
      <c r="W684" s="793"/>
      <c r="X684" s="793"/>
      <c r="Y684" s="793"/>
      <c r="Z684" s="793"/>
      <c r="AA684" s="793"/>
      <c r="AB684" s="793"/>
      <c r="AC684" s="793"/>
      <c r="AD684" s="816"/>
      <c r="AE684" s="816"/>
      <c r="AF684" s="816"/>
      <c r="AG684" s="816"/>
      <c r="AH684" s="816"/>
      <c r="AI684" s="816"/>
      <c r="AJ684" s="816"/>
      <c r="AK684" s="816"/>
      <c r="AL684" s="816"/>
      <c r="AM684" s="816"/>
      <c r="AN684" s="816"/>
      <c r="AO684" s="816"/>
      <c r="AP684" s="816"/>
      <c r="AQ684" s="816"/>
      <c r="AR684" s="816"/>
      <c r="AS684" s="816"/>
      <c r="AT684" s="816"/>
      <c r="AU684" s="816"/>
      <c r="AV684" s="816"/>
      <c r="AW684" s="816"/>
      <c r="AX684" s="816"/>
      <c r="AY684" s="816"/>
      <c r="AZ684" s="816"/>
      <c r="BA684" s="816"/>
    </row>
    <row r="685" spans="6:53" s="786" customFormat="1" ht="12">
      <c r="F685" s="787"/>
      <c r="G685" s="787"/>
      <c r="H685" s="787"/>
      <c r="I685" s="787"/>
      <c r="L685" s="787"/>
      <c r="N685" s="816"/>
      <c r="O685" s="792"/>
      <c r="P685" s="792"/>
      <c r="Q685" s="792"/>
      <c r="R685" s="792"/>
      <c r="S685" s="792"/>
      <c r="T685" s="793"/>
      <c r="U685" s="793"/>
      <c r="V685" s="793"/>
      <c r="W685" s="793"/>
      <c r="X685" s="793"/>
      <c r="Y685" s="793"/>
      <c r="Z685" s="793"/>
      <c r="AA685" s="793"/>
      <c r="AB685" s="793"/>
      <c r="AC685" s="793"/>
      <c r="AD685" s="816"/>
      <c r="AE685" s="816"/>
      <c r="AF685" s="816"/>
      <c r="AG685" s="816"/>
      <c r="AH685" s="816"/>
      <c r="AI685" s="816"/>
      <c r="AJ685" s="816"/>
      <c r="AK685" s="816"/>
      <c r="AL685" s="816"/>
      <c r="AM685" s="816"/>
      <c r="AN685" s="816"/>
      <c r="AO685" s="816"/>
      <c r="AP685" s="816"/>
      <c r="AQ685" s="816"/>
      <c r="AR685" s="816"/>
      <c r="AS685" s="816"/>
      <c r="AT685" s="816"/>
      <c r="AU685" s="816"/>
      <c r="AV685" s="816"/>
      <c r="AW685" s="816"/>
      <c r="AX685" s="816"/>
      <c r="AY685" s="816"/>
      <c r="AZ685" s="816"/>
      <c r="BA685" s="816"/>
    </row>
    <row r="686" spans="6:53" s="786" customFormat="1" ht="12">
      <c r="F686" s="787"/>
      <c r="G686" s="787"/>
      <c r="H686" s="787"/>
      <c r="I686" s="787"/>
      <c r="L686" s="787"/>
      <c r="N686" s="816"/>
      <c r="O686" s="792"/>
      <c r="P686" s="792"/>
      <c r="Q686" s="792"/>
      <c r="R686" s="792"/>
      <c r="S686" s="792"/>
      <c r="T686" s="793"/>
      <c r="U686" s="793"/>
      <c r="V686" s="793"/>
      <c r="W686" s="793"/>
      <c r="X686" s="793"/>
      <c r="Y686" s="793"/>
      <c r="Z686" s="793"/>
      <c r="AA686" s="793"/>
      <c r="AB686" s="793"/>
      <c r="AC686" s="793"/>
      <c r="AD686" s="816"/>
      <c r="AE686" s="816"/>
      <c r="AF686" s="816"/>
      <c r="AG686" s="816"/>
      <c r="AH686" s="816"/>
      <c r="AI686" s="816"/>
      <c r="AJ686" s="816"/>
      <c r="AK686" s="816"/>
      <c r="AL686" s="816"/>
      <c r="AM686" s="816"/>
      <c r="AN686" s="816"/>
      <c r="AO686" s="816"/>
      <c r="AP686" s="816"/>
      <c r="AQ686" s="816"/>
      <c r="AR686" s="816"/>
      <c r="AS686" s="816"/>
      <c r="AT686" s="816"/>
      <c r="AU686" s="816"/>
      <c r="AV686" s="816"/>
      <c r="AW686" s="816"/>
      <c r="AX686" s="816"/>
      <c r="AY686" s="816"/>
      <c r="AZ686" s="816"/>
      <c r="BA686" s="816"/>
    </row>
    <row r="687" spans="6:53" s="786" customFormat="1" ht="12">
      <c r="F687" s="787"/>
      <c r="G687" s="787"/>
      <c r="H687" s="787"/>
      <c r="I687" s="787"/>
      <c r="L687" s="787"/>
      <c r="N687" s="816"/>
      <c r="O687" s="792"/>
      <c r="P687" s="792"/>
      <c r="Q687" s="792"/>
      <c r="R687" s="792"/>
      <c r="S687" s="792"/>
      <c r="T687" s="793"/>
      <c r="U687" s="793"/>
      <c r="V687" s="793"/>
      <c r="W687" s="793"/>
      <c r="X687" s="793"/>
      <c r="Y687" s="793"/>
      <c r="Z687" s="793"/>
      <c r="AA687" s="793"/>
      <c r="AB687" s="793"/>
      <c r="AC687" s="793"/>
      <c r="AD687" s="816"/>
      <c r="AE687" s="816"/>
      <c r="AF687" s="816"/>
      <c r="AG687" s="816"/>
      <c r="AH687" s="816"/>
      <c r="AI687" s="816"/>
      <c r="AJ687" s="816"/>
      <c r="AK687" s="816"/>
      <c r="AL687" s="816"/>
      <c r="AM687" s="816"/>
      <c r="AN687" s="816"/>
      <c r="AO687" s="816"/>
      <c r="AP687" s="816"/>
      <c r="AQ687" s="816"/>
      <c r="AR687" s="816"/>
      <c r="AS687" s="816"/>
      <c r="AT687" s="816"/>
      <c r="AU687" s="816"/>
      <c r="AV687" s="816"/>
      <c r="AW687" s="816"/>
      <c r="AX687" s="816"/>
      <c r="AY687" s="816"/>
      <c r="AZ687" s="816"/>
      <c r="BA687" s="816"/>
    </row>
    <row r="688" spans="6:53" s="786" customFormat="1" ht="12">
      <c r="F688" s="787"/>
      <c r="G688" s="787"/>
      <c r="H688" s="787"/>
      <c r="I688" s="787"/>
      <c r="L688" s="787"/>
      <c r="N688" s="816"/>
      <c r="O688" s="792"/>
      <c r="P688" s="792"/>
      <c r="Q688" s="792"/>
      <c r="R688" s="792"/>
      <c r="S688" s="792"/>
      <c r="T688" s="793"/>
      <c r="U688" s="793"/>
      <c r="V688" s="793"/>
      <c r="W688" s="793"/>
      <c r="X688" s="793"/>
      <c r="Y688" s="793"/>
      <c r="Z688" s="793"/>
      <c r="AA688" s="793"/>
      <c r="AB688" s="793"/>
      <c r="AC688" s="793"/>
      <c r="AD688" s="816"/>
      <c r="AE688" s="816"/>
      <c r="AF688" s="816"/>
      <c r="AG688" s="816"/>
      <c r="AH688" s="816"/>
      <c r="AI688" s="816"/>
      <c r="AJ688" s="816"/>
      <c r="AK688" s="816"/>
      <c r="AL688" s="816"/>
      <c r="AM688" s="816"/>
      <c r="AN688" s="816"/>
      <c r="AO688" s="816"/>
      <c r="AP688" s="816"/>
      <c r="AQ688" s="816"/>
      <c r="AR688" s="816"/>
      <c r="AS688" s="816"/>
      <c r="AT688" s="816"/>
      <c r="AU688" s="816"/>
      <c r="AV688" s="816"/>
      <c r="AW688" s="816"/>
      <c r="AX688" s="816"/>
      <c r="AY688" s="816"/>
      <c r="AZ688" s="816"/>
      <c r="BA688" s="816"/>
    </row>
    <row r="689" spans="6:53" s="786" customFormat="1" ht="12">
      <c r="F689" s="787"/>
      <c r="G689" s="787"/>
      <c r="H689" s="787"/>
      <c r="I689" s="787"/>
      <c r="L689" s="787"/>
      <c r="N689" s="816"/>
      <c r="O689" s="792"/>
      <c r="P689" s="792"/>
      <c r="Q689" s="792"/>
      <c r="R689" s="792"/>
      <c r="S689" s="792"/>
      <c r="T689" s="793"/>
      <c r="U689" s="793"/>
      <c r="V689" s="793"/>
      <c r="W689" s="793"/>
      <c r="X689" s="793"/>
      <c r="Y689" s="793"/>
      <c r="Z689" s="793"/>
      <c r="AA689" s="793"/>
      <c r="AB689" s="793"/>
      <c r="AC689" s="793"/>
      <c r="AD689" s="816"/>
      <c r="AE689" s="816"/>
      <c r="AF689" s="816"/>
      <c r="AG689" s="816"/>
      <c r="AH689" s="816"/>
      <c r="AI689" s="816"/>
      <c r="AJ689" s="816"/>
      <c r="AK689" s="816"/>
      <c r="AL689" s="816"/>
      <c r="AM689" s="816"/>
      <c r="AN689" s="816"/>
      <c r="AO689" s="816"/>
      <c r="AP689" s="816"/>
      <c r="AQ689" s="816"/>
      <c r="AR689" s="816"/>
      <c r="AS689" s="816"/>
      <c r="AT689" s="816"/>
      <c r="AU689" s="816"/>
      <c r="AV689" s="816"/>
      <c r="AW689" s="816"/>
      <c r="AX689" s="816"/>
      <c r="AY689" s="816"/>
      <c r="AZ689" s="816"/>
      <c r="BA689" s="816"/>
    </row>
    <row r="690" spans="6:53" s="786" customFormat="1" ht="12">
      <c r="F690" s="787"/>
      <c r="G690" s="787"/>
      <c r="H690" s="787"/>
      <c r="I690" s="787"/>
      <c r="L690" s="787"/>
      <c r="N690" s="816"/>
      <c r="O690" s="792"/>
      <c r="P690" s="792"/>
      <c r="Q690" s="792"/>
      <c r="R690" s="792"/>
      <c r="S690" s="792"/>
      <c r="T690" s="793"/>
      <c r="U690" s="793"/>
      <c r="V690" s="793"/>
      <c r="W690" s="793"/>
      <c r="X690" s="793"/>
      <c r="Y690" s="793"/>
      <c r="Z690" s="793"/>
      <c r="AA690" s="793"/>
      <c r="AB690" s="793"/>
      <c r="AC690" s="793"/>
      <c r="AD690" s="816"/>
      <c r="AE690" s="816"/>
      <c r="AF690" s="816"/>
      <c r="AG690" s="816"/>
      <c r="AH690" s="816"/>
      <c r="AI690" s="816"/>
      <c r="AJ690" s="816"/>
      <c r="AK690" s="816"/>
      <c r="AL690" s="816"/>
      <c r="AM690" s="816"/>
      <c r="AN690" s="816"/>
      <c r="AO690" s="816"/>
      <c r="AP690" s="816"/>
      <c r="AQ690" s="816"/>
      <c r="AR690" s="816"/>
      <c r="AS690" s="816"/>
      <c r="AT690" s="816"/>
      <c r="AU690" s="816"/>
      <c r="AV690" s="816"/>
      <c r="AW690" s="816"/>
      <c r="AX690" s="816"/>
      <c r="AY690" s="816"/>
      <c r="AZ690" s="816"/>
      <c r="BA690" s="816"/>
    </row>
    <row r="691" spans="6:53" s="786" customFormat="1" ht="12">
      <c r="F691" s="787"/>
      <c r="G691" s="787"/>
      <c r="H691" s="787"/>
      <c r="I691" s="787"/>
      <c r="L691" s="787"/>
      <c r="N691" s="816"/>
      <c r="O691" s="792"/>
      <c r="P691" s="792"/>
      <c r="Q691" s="792"/>
      <c r="R691" s="792"/>
      <c r="S691" s="792"/>
      <c r="T691" s="793"/>
      <c r="U691" s="793"/>
      <c r="V691" s="793"/>
      <c r="W691" s="793"/>
      <c r="X691" s="793"/>
      <c r="Y691" s="793"/>
      <c r="Z691" s="793"/>
      <c r="AA691" s="793"/>
      <c r="AB691" s="793"/>
      <c r="AC691" s="793"/>
      <c r="AD691" s="816"/>
      <c r="AE691" s="816"/>
      <c r="AF691" s="816"/>
      <c r="AG691" s="816"/>
      <c r="AH691" s="816"/>
      <c r="AI691" s="816"/>
      <c r="AJ691" s="816"/>
      <c r="AK691" s="816"/>
      <c r="AL691" s="816"/>
      <c r="AM691" s="816"/>
      <c r="AN691" s="816"/>
      <c r="AO691" s="816"/>
      <c r="AP691" s="816"/>
      <c r="AQ691" s="816"/>
      <c r="AR691" s="816"/>
      <c r="AS691" s="816"/>
      <c r="AT691" s="816"/>
      <c r="AU691" s="816"/>
      <c r="AV691" s="816"/>
      <c r="AW691" s="816"/>
      <c r="AX691" s="816"/>
      <c r="AY691" s="816"/>
      <c r="AZ691" s="816"/>
      <c r="BA691" s="816"/>
    </row>
    <row r="692" spans="6:53" s="786" customFormat="1" ht="12">
      <c r="F692" s="787"/>
      <c r="G692" s="787"/>
      <c r="H692" s="787"/>
      <c r="I692" s="787"/>
      <c r="L692" s="787"/>
      <c r="N692" s="816"/>
      <c r="O692" s="792"/>
      <c r="P692" s="792"/>
      <c r="Q692" s="792"/>
      <c r="R692" s="792"/>
      <c r="S692" s="792"/>
      <c r="T692" s="793"/>
      <c r="U692" s="793"/>
      <c r="V692" s="793"/>
      <c r="W692" s="793"/>
      <c r="X692" s="793"/>
      <c r="Y692" s="793"/>
      <c r="Z692" s="793"/>
      <c r="AA692" s="793"/>
      <c r="AB692" s="793"/>
      <c r="AC692" s="793"/>
      <c r="AD692" s="816"/>
      <c r="AE692" s="816"/>
      <c r="AF692" s="816"/>
      <c r="AG692" s="816"/>
      <c r="AH692" s="816"/>
      <c r="AI692" s="816"/>
      <c r="AJ692" s="816"/>
      <c r="AK692" s="816"/>
      <c r="AL692" s="816"/>
      <c r="AM692" s="816"/>
      <c r="AN692" s="816"/>
      <c r="AO692" s="816"/>
      <c r="AP692" s="816"/>
      <c r="AQ692" s="816"/>
      <c r="AR692" s="816"/>
      <c r="AS692" s="816"/>
      <c r="AT692" s="816"/>
      <c r="AU692" s="816"/>
      <c r="AV692" s="816"/>
      <c r="AW692" s="816"/>
      <c r="AX692" s="816"/>
      <c r="AY692" s="816"/>
      <c r="AZ692" s="816"/>
      <c r="BA692" s="816"/>
    </row>
    <row r="693" spans="6:53" s="786" customFormat="1" ht="12">
      <c r="F693" s="787"/>
      <c r="G693" s="787"/>
      <c r="H693" s="787"/>
      <c r="I693" s="787"/>
      <c r="L693" s="787"/>
      <c r="N693" s="816"/>
      <c r="O693" s="792"/>
      <c r="P693" s="792"/>
      <c r="Q693" s="792"/>
      <c r="R693" s="792"/>
      <c r="S693" s="792"/>
      <c r="T693" s="793"/>
      <c r="U693" s="793"/>
      <c r="V693" s="793"/>
      <c r="W693" s="793"/>
      <c r="X693" s="793"/>
      <c r="Y693" s="793"/>
      <c r="Z693" s="793"/>
      <c r="AA693" s="793"/>
      <c r="AB693" s="793"/>
      <c r="AC693" s="793"/>
      <c r="AD693" s="816"/>
      <c r="AE693" s="816"/>
      <c r="AF693" s="816"/>
      <c r="AG693" s="816"/>
      <c r="AH693" s="816"/>
      <c r="AI693" s="816"/>
      <c r="AJ693" s="816"/>
      <c r="AK693" s="816"/>
      <c r="AL693" s="816"/>
      <c r="AM693" s="816"/>
      <c r="AN693" s="816"/>
      <c r="AO693" s="816"/>
      <c r="AP693" s="816"/>
      <c r="AQ693" s="816"/>
      <c r="AR693" s="816"/>
      <c r="AS693" s="816"/>
      <c r="AT693" s="816"/>
      <c r="AU693" s="816"/>
      <c r="AV693" s="816"/>
      <c r="AW693" s="816"/>
      <c r="AX693" s="816"/>
      <c r="AY693" s="816"/>
      <c r="AZ693" s="816"/>
      <c r="BA693" s="816"/>
    </row>
    <row r="694" spans="6:53" s="786" customFormat="1" ht="12">
      <c r="F694" s="787"/>
      <c r="G694" s="787"/>
      <c r="H694" s="787"/>
      <c r="I694" s="787"/>
      <c r="L694" s="787"/>
      <c r="N694" s="816"/>
      <c r="O694" s="792"/>
      <c r="P694" s="792"/>
      <c r="Q694" s="792"/>
      <c r="R694" s="792"/>
      <c r="S694" s="792"/>
      <c r="T694" s="793"/>
      <c r="U694" s="793"/>
      <c r="V694" s="793"/>
      <c r="W694" s="793"/>
      <c r="X694" s="793"/>
      <c r="Y694" s="793"/>
      <c r="Z694" s="793"/>
      <c r="AA694" s="793"/>
      <c r="AB694" s="793"/>
      <c r="AC694" s="793"/>
      <c r="AD694" s="816"/>
      <c r="AE694" s="816"/>
      <c r="AF694" s="816"/>
      <c r="AG694" s="816"/>
      <c r="AH694" s="816"/>
      <c r="AI694" s="816"/>
      <c r="AJ694" s="816"/>
      <c r="AK694" s="816"/>
      <c r="AL694" s="816"/>
      <c r="AM694" s="816"/>
      <c r="AN694" s="816"/>
      <c r="AO694" s="816"/>
      <c r="AP694" s="816"/>
      <c r="AQ694" s="816"/>
      <c r="AR694" s="816"/>
      <c r="AS694" s="816"/>
      <c r="AT694" s="816"/>
      <c r="AU694" s="816"/>
      <c r="AV694" s="816"/>
      <c r="AW694" s="816"/>
      <c r="AX694" s="816"/>
      <c r="AY694" s="816"/>
      <c r="AZ694" s="816"/>
      <c r="BA694" s="816"/>
    </row>
    <row r="695" spans="6:53" s="786" customFormat="1" ht="12">
      <c r="F695" s="787"/>
      <c r="G695" s="787"/>
      <c r="H695" s="787"/>
      <c r="I695" s="787"/>
      <c r="L695" s="787"/>
      <c r="N695" s="816"/>
      <c r="O695" s="792"/>
      <c r="P695" s="792"/>
      <c r="Q695" s="792"/>
      <c r="R695" s="792"/>
      <c r="S695" s="792"/>
      <c r="T695" s="793"/>
      <c r="U695" s="793"/>
      <c r="V695" s="793"/>
      <c r="W695" s="793"/>
      <c r="X695" s="793"/>
      <c r="Y695" s="793"/>
      <c r="Z695" s="793"/>
      <c r="AA695" s="793"/>
      <c r="AB695" s="793"/>
      <c r="AC695" s="793"/>
      <c r="AD695" s="816"/>
      <c r="AE695" s="816"/>
      <c r="AF695" s="816"/>
      <c r="AG695" s="816"/>
      <c r="AH695" s="816"/>
      <c r="AI695" s="816"/>
      <c r="AJ695" s="816"/>
      <c r="AK695" s="816"/>
      <c r="AL695" s="816"/>
      <c r="AM695" s="816"/>
      <c r="AN695" s="816"/>
      <c r="AO695" s="816"/>
      <c r="AP695" s="816"/>
      <c r="AQ695" s="816"/>
      <c r="AR695" s="816"/>
      <c r="AS695" s="816"/>
      <c r="AT695" s="816"/>
      <c r="AU695" s="816"/>
      <c r="AV695" s="816"/>
      <c r="AW695" s="816"/>
      <c r="AX695" s="816"/>
      <c r="AY695" s="816"/>
      <c r="AZ695" s="816"/>
      <c r="BA695" s="816"/>
    </row>
    <row r="696" spans="6:53" s="786" customFormat="1" ht="12">
      <c r="F696" s="787"/>
      <c r="G696" s="787"/>
      <c r="H696" s="787"/>
      <c r="I696" s="787"/>
      <c r="L696" s="787"/>
      <c r="N696" s="816"/>
      <c r="O696" s="792"/>
      <c r="P696" s="792"/>
      <c r="Q696" s="792"/>
      <c r="R696" s="792"/>
      <c r="S696" s="792"/>
      <c r="T696" s="793"/>
      <c r="U696" s="793"/>
      <c r="V696" s="793"/>
      <c r="W696" s="793"/>
      <c r="X696" s="793"/>
      <c r="Y696" s="793"/>
      <c r="Z696" s="793"/>
      <c r="AA696" s="793"/>
      <c r="AB696" s="793"/>
      <c r="AC696" s="793"/>
      <c r="AD696" s="816"/>
      <c r="AE696" s="816"/>
      <c r="AF696" s="816"/>
      <c r="AG696" s="816"/>
      <c r="AH696" s="816"/>
      <c r="AI696" s="816"/>
      <c r="AJ696" s="816"/>
      <c r="AK696" s="816"/>
      <c r="AL696" s="816"/>
      <c r="AM696" s="816"/>
      <c r="AN696" s="816"/>
      <c r="AO696" s="816"/>
      <c r="AP696" s="816"/>
      <c r="AQ696" s="816"/>
      <c r="AR696" s="816"/>
      <c r="AS696" s="816"/>
      <c r="AT696" s="816"/>
      <c r="AU696" s="816"/>
      <c r="AV696" s="816"/>
      <c r="AW696" s="816"/>
      <c r="AX696" s="816"/>
      <c r="AY696" s="816"/>
      <c r="AZ696" s="816"/>
      <c r="BA696" s="816"/>
    </row>
    <row r="697" spans="6:53" s="786" customFormat="1" ht="12">
      <c r="F697" s="787"/>
      <c r="G697" s="787"/>
      <c r="H697" s="787"/>
      <c r="I697" s="787"/>
      <c r="L697" s="787"/>
      <c r="N697" s="816"/>
      <c r="O697" s="792"/>
      <c r="P697" s="792"/>
      <c r="Q697" s="792"/>
      <c r="R697" s="792"/>
      <c r="S697" s="792"/>
      <c r="T697" s="793"/>
      <c r="U697" s="793"/>
      <c r="V697" s="793"/>
      <c r="W697" s="793"/>
      <c r="X697" s="793"/>
      <c r="Y697" s="793"/>
      <c r="Z697" s="793"/>
      <c r="AA697" s="793"/>
      <c r="AB697" s="793"/>
      <c r="AC697" s="793"/>
      <c r="AD697" s="816"/>
      <c r="AE697" s="816"/>
      <c r="AF697" s="816"/>
      <c r="AG697" s="816"/>
      <c r="AH697" s="816"/>
      <c r="AI697" s="816"/>
      <c r="AJ697" s="816"/>
      <c r="AK697" s="816"/>
      <c r="AL697" s="816"/>
      <c r="AM697" s="816"/>
      <c r="AN697" s="816"/>
      <c r="AO697" s="816"/>
      <c r="AP697" s="816"/>
      <c r="AQ697" s="816"/>
      <c r="AR697" s="816"/>
      <c r="AS697" s="816"/>
      <c r="AT697" s="816"/>
      <c r="AU697" s="816"/>
      <c r="AV697" s="816"/>
      <c r="AW697" s="816"/>
      <c r="AX697" s="816"/>
      <c r="AY697" s="816"/>
      <c r="AZ697" s="816"/>
      <c r="BA697" s="816"/>
    </row>
    <row r="698" spans="6:53" s="786" customFormat="1" ht="12">
      <c r="F698" s="787"/>
      <c r="G698" s="787"/>
      <c r="H698" s="787"/>
      <c r="I698" s="787"/>
      <c r="L698" s="787"/>
      <c r="N698" s="816"/>
      <c r="O698" s="792"/>
      <c r="P698" s="792"/>
      <c r="Q698" s="792"/>
      <c r="R698" s="792"/>
      <c r="S698" s="792"/>
      <c r="T698" s="793"/>
      <c r="U698" s="793"/>
      <c r="V698" s="793"/>
      <c r="W698" s="793"/>
      <c r="X698" s="793"/>
      <c r="Y698" s="793"/>
      <c r="Z698" s="793"/>
      <c r="AA698" s="793"/>
      <c r="AB698" s="793"/>
      <c r="AC698" s="793"/>
      <c r="AD698" s="816"/>
      <c r="AE698" s="816"/>
      <c r="AF698" s="816"/>
      <c r="AG698" s="816"/>
      <c r="AH698" s="816"/>
      <c r="AI698" s="816"/>
      <c r="AJ698" s="816"/>
      <c r="AK698" s="816"/>
      <c r="AL698" s="816"/>
      <c r="AM698" s="816"/>
      <c r="AN698" s="816"/>
      <c r="AO698" s="816"/>
      <c r="AP698" s="816"/>
      <c r="AQ698" s="816"/>
      <c r="AR698" s="816"/>
      <c r="AS698" s="816"/>
      <c r="AT698" s="816"/>
      <c r="AU698" s="816"/>
      <c r="AV698" s="816"/>
      <c r="AW698" s="816"/>
      <c r="AX698" s="816"/>
      <c r="AY698" s="816"/>
      <c r="AZ698" s="816"/>
      <c r="BA698" s="816"/>
    </row>
    <row r="699" spans="6:53" s="786" customFormat="1" ht="12">
      <c r="F699" s="787"/>
      <c r="G699" s="787"/>
      <c r="H699" s="787"/>
      <c r="I699" s="787"/>
      <c r="L699" s="787"/>
      <c r="N699" s="816"/>
      <c r="O699" s="792"/>
      <c r="P699" s="792"/>
      <c r="Q699" s="792"/>
      <c r="R699" s="792"/>
      <c r="S699" s="792"/>
      <c r="T699" s="793"/>
      <c r="U699" s="793"/>
      <c r="V699" s="793"/>
      <c r="W699" s="793"/>
      <c r="X699" s="793"/>
      <c r="Y699" s="793"/>
      <c r="Z699" s="793"/>
      <c r="AA699" s="793"/>
      <c r="AB699" s="793"/>
      <c r="AC699" s="793"/>
      <c r="AD699" s="816"/>
      <c r="AE699" s="816"/>
      <c r="AF699" s="816"/>
      <c r="AG699" s="816"/>
      <c r="AH699" s="816"/>
      <c r="AI699" s="816"/>
      <c r="AJ699" s="816"/>
      <c r="AK699" s="816"/>
      <c r="AL699" s="816"/>
      <c r="AM699" s="816"/>
      <c r="AN699" s="816"/>
      <c r="AO699" s="816"/>
      <c r="AP699" s="816"/>
      <c r="AQ699" s="816"/>
      <c r="AR699" s="816"/>
      <c r="AS699" s="816"/>
      <c r="AT699" s="816"/>
      <c r="AU699" s="816"/>
      <c r="AV699" s="816"/>
      <c r="AW699" s="816"/>
      <c r="AX699" s="816"/>
      <c r="AY699" s="816"/>
      <c r="AZ699" s="816"/>
      <c r="BA699" s="816"/>
    </row>
    <row r="700" spans="6:53" s="786" customFormat="1" ht="12">
      <c r="F700" s="787"/>
      <c r="G700" s="787"/>
      <c r="H700" s="787"/>
      <c r="I700" s="787"/>
      <c r="L700" s="787"/>
      <c r="N700" s="816"/>
      <c r="O700" s="792"/>
      <c r="P700" s="792"/>
      <c r="Q700" s="792"/>
      <c r="R700" s="792"/>
      <c r="S700" s="792"/>
      <c r="T700" s="793"/>
      <c r="U700" s="793"/>
      <c r="V700" s="793"/>
      <c r="W700" s="793"/>
      <c r="X700" s="793"/>
      <c r="Y700" s="793"/>
      <c r="Z700" s="793"/>
      <c r="AA700" s="793"/>
      <c r="AB700" s="793"/>
      <c r="AC700" s="793"/>
      <c r="AD700" s="816"/>
      <c r="AE700" s="816"/>
      <c r="AF700" s="816"/>
      <c r="AG700" s="816"/>
      <c r="AH700" s="816"/>
      <c r="AI700" s="816"/>
      <c r="AJ700" s="816"/>
      <c r="AK700" s="816"/>
      <c r="AL700" s="816"/>
      <c r="AM700" s="816"/>
      <c r="AN700" s="816"/>
      <c r="AO700" s="816"/>
      <c r="AP700" s="816"/>
      <c r="AQ700" s="816"/>
      <c r="AR700" s="816"/>
      <c r="AS700" s="816"/>
      <c r="AT700" s="816"/>
      <c r="AU700" s="816"/>
      <c r="AV700" s="816"/>
      <c r="AW700" s="816"/>
      <c r="AX700" s="816"/>
      <c r="AY700" s="816"/>
      <c r="AZ700" s="816"/>
      <c r="BA700" s="816"/>
    </row>
    <row r="701" spans="6:53" s="786" customFormat="1" ht="12">
      <c r="F701" s="787"/>
      <c r="G701" s="787"/>
      <c r="H701" s="787"/>
      <c r="I701" s="787"/>
      <c r="L701" s="787"/>
      <c r="N701" s="816"/>
      <c r="O701" s="792"/>
      <c r="P701" s="792"/>
      <c r="Q701" s="792"/>
      <c r="R701" s="792"/>
      <c r="S701" s="792"/>
      <c r="T701" s="793"/>
      <c r="U701" s="793"/>
      <c r="V701" s="793"/>
      <c r="W701" s="793"/>
      <c r="X701" s="793"/>
      <c r="Y701" s="793"/>
      <c r="Z701" s="793"/>
      <c r="AA701" s="793"/>
      <c r="AB701" s="793"/>
      <c r="AC701" s="793"/>
      <c r="AD701" s="816"/>
      <c r="AE701" s="816"/>
      <c r="AF701" s="816"/>
      <c r="AG701" s="816"/>
      <c r="AH701" s="816"/>
      <c r="AI701" s="816"/>
      <c r="AJ701" s="816"/>
      <c r="AK701" s="816"/>
      <c r="AL701" s="816"/>
      <c r="AM701" s="816"/>
      <c r="AN701" s="816"/>
      <c r="AO701" s="816"/>
      <c r="AP701" s="816"/>
      <c r="AQ701" s="816"/>
      <c r="AR701" s="816"/>
      <c r="AS701" s="816"/>
      <c r="AT701" s="816"/>
      <c r="AU701" s="816"/>
      <c r="AV701" s="816"/>
      <c r="AW701" s="816"/>
      <c r="AX701" s="816"/>
      <c r="AY701" s="816"/>
      <c r="AZ701" s="816"/>
      <c r="BA701" s="816"/>
    </row>
    <row r="702" spans="6:53" s="786" customFormat="1" ht="12">
      <c r="F702" s="787"/>
      <c r="G702" s="787"/>
      <c r="H702" s="787"/>
      <c r="I702" s="787"/>
      <c r="L702" s="787"/>
      <c r="N702" s="816"/>
      <c r="O702" s="792"/>
      <c r="P702" s="792"/>
      <c r="Q702" s="792"/>
      <c r="R702" s="792"/>
      <c r="S702" s="792"/>
      <c r="T702" s="793"/>
      <c r="U702" s="793"/>
      <c r="V702" s="793"/>
      <c r="W702" s="793"/>
      <c r="X702" s="793"/>
      <c r="Y702" s="793"/>
      <c r="Z702" s="793"/>
      <c r="AA702" s="793"/>
      <c r="AB702" s="793"/>
      <c r="AC702" s="793"/>
      <c r="AD702" s="816"/>
      <c r="AE702" s="816"/>
      <c r="AF702" s="816"/>
      <c r="AG702" s="816"/>
      <c r="AH702" s="816"/>
      <c r="AI702" s="816"/>
      <c r="AJ702" s="816"/>
      <c r="AK702" s="816"/>
      <c r="AL702" s="816"/>
      <c r="AM702" s="816"/>
      <c r="AN702" s="816"/>
      <c r="AO702" s="816"/>
      <c r="AP702" s="816"/>
      <c r="AQ702" s="816"/>
      <c r="AR702" s="816"/>
      <c r="AS702" s="816"/>
      <c r="AT702" s="816"/>
      <c r="AU702" s="816"/>
      <c r="AV702" s="816"/>
      <c r="AW702" s="816"/>
      <c r="AX702" s="816"/>
      <c r="AY702" s="816"/>
      <c r="AZ702" s="816"/>
      <c r="BA702" s="816"/>
    </row>
    <row r="703" spans="6:53" s="786" customFormat="1" ht="12">
      <c r="F703" s="787"/>
      <c r="G703" s="787"/>
      <c r="H703" s="787"/>
      <c r="I703" s="787"/>
      <c r="L703" s="787"/>
      <c r="N703" s="816"/>
      <c r="O703" s="792"/>
      <c r="P703" s="792"/>
      <c r="Q703" s="792"/>
      <c r="R703" s="792"/>
      <c r="S703" s="792"/>
      <c r="T703" s="793"/>
      <c r="U703" s="793"/>
      <c r="V703" s="793"/>
      <c r="W703" s="793"/>
      <c r="X703" s="793"/>
      <c r="Y703" s="793"/>
      <c r="Z703" s="793"/>
      <c r="AA703" s="793"/>
      <c r="AB703" s="793"/>
      <c r="AC703" s="793"/>
      <c r="AD703" s="816"/>
      <c r="AE703" s="816"/>
      <c r="AF703" s="816"/>
      <c r="AG703" s="816"/>
      <c r="AH703" s="816"/>
      <c r="AI703" s="816"/>
      <c r="AJ703" s="816"/>
      <c r="AK703" s="816"/>
      <c r="AL703" s="816"/>
      <c r="AM703" s="816"/>
      <c r="AN703" s="816"/>
      <c r="AO703" s="816"/>
      <c r="AP703" s="816"/>
      <c r="AQ703" s="816"/>
      <c r="AR703" s="816"/>
      <c r="AS703" s="816"/>
      <c r="AT703" s="816"/>
      <c r="AU703" s="816"/>
      <c r="AV703" s="816"/>
      <c r="AW703" s="816"/>
      <c r="AX703" s="816"/>
      <c r="AY703" s="816"/>
      <c r="AZ703" s="816"/>
      <c r="BA703" s="816"/>
    </row>
    <row r="704" spans="6:53" s="786" customFormat="1" ht="12">
      <c r="F704" s="787"/>
      <c r="G704" s="787"/>
      <c r="H704" s="787"/>
      <c r="I704" s="787"/>
      <c r="L704" s="787"/>
      <c r="N704" s="816"/>
      <c r="O704" s="792"/>
      <c r="P704" s="792"/>
      <c r="Q704" s="792"/>
      <c r="R704" s="792"/>
      <c r="S704" s="792"/>
      <c r="T704" s="793"/>
      <c r="U704" s="793"/>
      <c r="V704" s="793"/>
      <c r="W704" s="793"/>
      <c r="X704" s="793"/>
      <c r="Y704" s="793"/>
      <c r="Z704" s="793"/>
      <c r="AA704" s="793"/>
      <c r="AB704" s="793"/>
      <c r="AC704" s="793"/>
      <c r="AD704" s="816"/>
      <c r="AE704" s="816"/>
      <c r="AF704" s="816"/>
      <c r="AG704" s="816"/>
      <c r="AH704" s="816"/>
      <c r="AI704" s="816"/>
      <c r="AJ704" s="816"/>
      <c r="AK704" s="816"/>
      <c r="AL704" s="816"/>
      <c r="AM704" s="816"/>
      <c r="AN704" s="816"/>
      <c r="AO704" s="816"/>
      <c r="AP704" s="816"/>
      <c r="AQ704" s="816"/>
      <c r="AR704" s="816"/>
      <c r="AS704" s="816"/>
      <c r="AT704" s="816"/>
      <c r="AU704" s="816"/>
      <c r="AV704" s="816"/>
      <c r="AW704" s="816"/>
      <c r="AX704" s="816"/>
      <c r="AY704" s="816"/>
      <c r="AZ704" s="816"/>
      <c r="BA704" s="816"/>
    </row>
    <row r="705" spans="6:53" s="786" customFormat="1" ht="12">
      <c r="F705" s="787"/>
      <c r="G705" s="787"/>
      <c r="H705" s="787"/>
      <c r="I705" s="787"/>
      <c r="L705" s="787"/>
      <c r="N705" s="816"/>
      <c r="O705" s="792"/>
      <c r="P705" s="792"/>
      <c r="Q705" s="792"/>
      <c r="R705" s="792"/>
      <c r="S705" s="792"/>
      <c r="T705" s="793"/>
      <c r="U705" s="793"/>
      <c r="V705" s="793"/>
      <c r="W705" s="793"/>
      <c r="X705" s="793"/>
      <c r="Y705" s="793"/>
      <c r="Z705" s="793"/>
      <c r="AA705" s="793"/>
      <c r="AB705" s="793"/>
      <c r="AC705" s="793"/>
      <c r="AD705" s="816"/>
      <c r="AE705" s="816"/>
      <c r="AF705" s="816"/>
      <c r="AG705" s="816"/>
      <c r="AH705" s="816"/>
      <c r="AI705" s="816"/>
      <c r="AJ705" s="816"/>
      <c r="AK705" s="816"/>
      <c r="AL705" s="816"/>
      <c r="AM705" s="816"/>
      <c r="AN705" s="816"/>
      <c r="AO705" s="816"/>
      <c r="AP705" s="816"/>
      <c r="AQ705" s="816"/>
      <c r="AR705" s="816"/>
      <c r="AS705" s="816"/>
      <c r="AT705" s="816"/>
      <c r="AU705" s="816"/>
      <c r="AV705" s="816"/>
      <c r="AW705" s="816"/>
      <c r="AX705" s="816"/>
      <c r="AY705" s="816"/>
      <c r="AZ705" s="816"/>
      <c r="BA705" s="816"/>
    </row>
    <row r="706" spans="6:53" s="786" customFormat="1" ht="12">
      <c r="F706" s="787"/>
      <c r="G706" s="787"/>
      <c r="H706" s="787"/>
      <c r="I706" s="787"/>
      <c r="L706" s="787"/>
      <c r="N706" s="816"/>
      <c r="O706" s="792"/>
      <c r="P706" s="792"/>
      <c r="Q706" s="792"/>
      <c r="R706" s="792"/>
      <c r="S706" s="792"/>
      <c r="T706" s="793"/>
      <c r="U706" s="793"/>
      <c r="V706" s="793"/>
      <c r="W706" s="793"/>
      <c r="X706" s="793"/>
      <c r="Y706" s="793"/>
      <c r="Z706" s="793"/>
      <c r="AA706" s="793"/>
      <c r="AB706" s="793"/>
      <c r="AC706" s="793"/>
      <c r="AD706" s="816"/>
      <c r="AE706" s="816"/>
      <c r="AF706" s="816"/>
      <c r="AG706" s="816"/>
      <c r="AH706" s="816"/>
      <c r="AI706" s="816"/>
      <c r="AJ706" s="816"/>
      <c r="AK706" s="816"/>
      <c r="AL706" s="816"/>
      <c r="AM706" s="816"/>
      <c r="AN706" s="816"/>
      <c r="AO706" s="816"/>
      <c r="AP706" s="816"/>
      <c r="AQ706" s="816"/>
      <c r="AR706" s="816"/>
      <c r="AS706" s="816"/>
      <c r="AT706" s="816"/>
      <c r="AU706" s="816"/>
      <c r="AV706" s="816"/>
      <c r="AW706" s="816"/>
      <c r="AX706" s="816"/>
      <c r="AY706" s="816"/>
      <c r="AZ706" s="816"/>
      <c r="BA706" s="816"/>
    </row>
    <row r="707" spans="6:53" s="786" customFormat="1" ht="12">
      <c r="F707" s="787"/>
      <c r="G707" s="787"/>
      <c r="H707" s="787"/>
      <c r="I707" s="787"/>
      <c r="L707" s="787"/>
      <c r="N707" s="816"/>
      <c r="O707" s="792"/>
      <c r="P707" s="792"/>
      <c r="Q707" s="792"/>
      <c r="R707" s="792"/>
      <c r="S707" s="792"/>
      <c r="T707" s="793"/>
      <c r="U707" s="793"/>
      <c r="V707" s="793"/>
      <c r="W707" s="793"/>
      <c r="X707" s="793"/>
      <c r="Y707" s="793"/>
      <c r="Z707" s="793"/>
      <c r="AA707" s="793"/>
      <c r="AB707" s="793"/>
      <c r="AC707" s="793"/>
      <c r="AD707" s="816"/>
      <c r="AE707" s="816"/>
      <c r="AF707" s="816"/>
      <c r="AG707" s="816"/>
      <c r="AH707" s="816"/>
      <c r="AI707" s="816"/>
      <c r="AJ707" s="816"/>
      <c r="AK707" s="816"/>
      <c r="AL707" s="816"/>
      <c r="AM707" s="816"/>
      <c r="AN707" s="816"/>
      <c r="AO707" s="816"/>
      <c r="AP707" s="816"/>
      <c r="AQ707" s="816"/>
      <c r="AR707" s="816"/>
      <c r="AS707" s="816"/>
      <c r="AT707" s="816"/>
      <c r="AU707" s="816"/>
      <c r="AV707" s="816"/>
      <c r="AW707" s="816"/>
      <c r="AX707" s="816"/>
      <c r="AY707" s="816"/>
      <c r="AZ707" s="816"/>
      <c r="BA707" s="816"/>
    </row>
    <row r="708" spans="6:53" s="786" customFormat="1" ht="12">
      <c r="F708" s="787"/>
      <c r="G708" s="787"/>
      <c r="H708" s="787"/>
      <c r="I708" s="787"/>
      <c r="L708" s="787"/>
      <c r="N708" s="816"/>
      <c r="O708" s="792"/>
      <c r="P708" s="792"/>
      <c r="Q708" s="792"/>
      <c r="R708" s="792"/>
      <c r="S708" s="792"/>
      <c r="T708" s="793"/>
      <c r="U708" s="793"/>
      <c r="V708" s="793"/>
      <c r="W708" s="793"/>
      <c r="X708" s="793"/>
      <c r="Y708" s="793"/>
      <c r="Z708" s="793"/>
      <c r="AA708" s="793"/>
      <c r="AB708" s="793"/>
      <c r="AC708" s="793"/>
      <c r="AD708" s="816"/>
      <c r="AE708" s="816"/>
      <c r="AF708" s="816"/>
      <c r="AG708" s="816"/>
      <c r="AH708" s="816"/>
      <c r="AI708" s="816"/>
      <c r="AJ708" s="816"/>
      <c r="AK708" s="816"/>
      <c r="AL708" s="816"/>
      <c r="AM708" s="816"/>
      <c r="AN708" s="816"/>
      <c r="AO708" s="816"/>
      <c r="AP708" s="816"/>
      <c r="AQ708" s="816"/>
      <c r="AR708" s="816"/>
      <c r="AS708" s="816"/>
      <c r="AT708" s="816"/>
      <c r="AU708" s="816"/>
      <c r="AV708" s="816"/>
      <c r="AW708" s="816"/>
      <c r="AX708" s="816"/>
      <c r="AY708" s="816"/>
      <c r="AZ708" s="816"/>
      <c r="BA708" s="816"/>
    </row>
    <row r="709" spans="6:53" s="786" customFormat="1" ht="12">
      <c r="F709" s="787"/>
      <c r="G709" s="787"/>
      <c r="H709" s="787"/>
      <c r="I709" s="787"/>
      <c r="L709" s="787"/>
      <c r="N709" s="816"/>
      <c r="O709" s="792"/>
      <c r="P709" s="792"/>
      <c r="Q709" s="792"/>
      <c r="R709" s="792"/>
      <c r="S709" s="792"/>
      <c r="T709" s="793"/>
      <c r="U709" s="793"/>
      <c r="V709" s="793"/>
      <c r="W709" s="793"/>
      <c r="X709" s="793"/>
      <c r="Y709" s="793"/>
      <c r="Z709" s="793"/>
      <c r="AA709" s="793"/>
      <c r="AB709" s="793"/>
      <c r="AC709" s="793"/>
      <c r="AD709" s="816"/>
      <c r="AE709" s="816"/>
      <c r="AF709" s="816"/>
      <c r="AG709" s="816"/>
      <c r="AH709" s="816"/>
      <c r="AI709" s="816"/>
      <c r="AJ709" s="816"/>
      <c r="AK709" s="816"/>
      <c r="AL709" s="816"/>
      <c r="AM709" s="816"/>
      <c r="AN709" s="816"/>
      <c r="AO709" s="816"/>
      <c r="AP709" s="816"/>
      <c r="AQ709" s="816"/>
      <c r="AR709" s="816"/>
      <c r="AS709" s="816"/>
      <c r="AT709" s="816"/>
      <c r="AU709" s="816"/>
      <c r="AV709" s="816"/>
      <c r="AW709" s="816"/>
      <c r="AX709" s="816"/>
      <c r="AY709" s="816"/>
      <c r="AZ709" s="816"/>
      <c r="BA709" s="816"/>
    </row>
    <row r="710" spans="6:53" s="786" customFormat="1" ht="12">
      <c r="F710" s="787"/>
      <c r="G710" s="787"/>
      <c r="H710" s="787"/>
      <c r="I710" s="787"/>
      <c r="L710" s="787"/>
      <c r="N710" s="816"/>
      <c r="O710" s="792"/>
      <c r="P710" s="792"/>
      <c r="Q710" s="792"/>
      <c r="R710" s="792"/>
      <c r="S710" s="792"/>
      <c r="T710" s="793"/>
      <c r="U710" s="793"/>
      <c r="V710" s="793"/>
      <c r="W710" s="793"/>
      <c r="X710" s="793"/>
      <c r="Y710" s="793"/>
      <c r="Z710" s="793"/>
      <c r="AA710" s="793"/>
      <c r="AB710" s="793"/>
      <c r="AC710" s="793"/>
      <c r="AD710" s="816"/>
      <c r="AE710" s="816"/>
      <c r="AF710" s="816"/>
      <c r="AG710" s="816"/>
      <c r="AH710" s="816"/>
      <c r="AI710" s="816"/>
      <c r="AJ710" s="816"/>
      <c r="AK710" s="816"/>
      <c r="AL710" s="816"/>
      <c r="AM710" s="816"/>
      <c r="AN710" s="816"/>
      <c r="AO710" s="816"/>
      <c r="AP710" s="816"/>
      <c r="AQ710" s="816"/>
      <c r="AR710" s="816"/>
      <c r="AS710" s="816"/>
      <c r="AT710" s="816"/>
      <c r="AU710" s="816"/>
      <c r="AV710" s="816"/>
      <c r="AW710" s="816"/>
      <c r="AX710" s="816"/>
      <c r="AY710" s="816"/>
      <c r="AZ710" s="816"/>
      <c r="BA710" s="816"/>
    </row>
    <row r="711" spans="6:53" s="786" customFormat="1" ht="12">
      <c r="F711" s="787"/>
      <c r="G711" s="787"/>
      <c r="H711" s="787"/>
      <c r="I711" s="787"/>
      <c r="L711" s="787"/>
      <c r="N711" s="816"/>
      <c r="O711" s="792"/>
      <c r="P711" s="792"/>
      <c r="Q711" s="792"/>
      <c r="R711" s="792"/>
      <c r="S711" s="792"/>
      <c r="T711" s="793"/>
      <c r="U711" s="793"/>
      <c r="V711" s="793"/>
      <c r="W711" s="793"/>
      <c r="X711" s="793"/>
      <c r="Y711" s="793"/>
      <c r="Z711" s="793"/>
      <c r="AA711" s="793"/>
      <c r="AB711" s="793"/>
      <c r="AC711" s="793"/>
      <c r="AD711" s="816"/>
      <c r="AE711" s="816"/>
      <c r="AF711" s="816"/>
      <c r="AG711" s="816"/>
      <c r="AH711" s="816"/>
      <c r="AI711" s="816"/>
      <c r="AJ711" s="816"/>
      <c r="AK711" s="816"/>
      <c r="AL711" s="816"/>
      <c r="AM711" s="816"/>
      <c r="AN711" s="816"/>
      <c r="AO711" s="816"/>
      <c r="AP711" s="816"/>
      <c r="AQ711" s="816"/>
      <c r="AR711" s="816"/>
      <c r="AS711" s="816"/>
      <c r="AT711" s="816"/>
      <c r="AU711" s="816"/>
      <c r="AV711" s="816"/>
      <c r="AW711" s="816"/>
      <c r="AX711" s="816"/>
      <c r="AY711" s="816"/>
      <c r="AZ711" s="816"/>
      <c r="BA711" s="816"/>
    </row>
    <row r="712" spans="6:53" s="786" customFormat="1" ht="12">
      <c r="F712" s="787"/>
      <c r="G712" s="787"/>
      <c r="H712" s="787"/>
      <c r="I712" s="787"/>
      <c r="L712" s="787"/>
      <c r="N712" s="816"/>
      <c r="O712" s="792"/>
      <c r="P712" s="792"/>
      <c r="Q712" s="792"/>
      <c r="R712" s="792"/>
      <c r="S712" s="792"/>
      <c r="T712" s="793"/>
      <c r="U712" s="793"/>
      <c r="V712" s="793"/>
      <c r="W712" s="793"/>
      <c r="X712" s="793"/>
      <c r="Y712" s="793"/>
      <c r="Z712" s="793"/>
      <c r="AA712" s="793"/>
      <c r="AB712" s="793"/>
      <c r="AC712" s="793"/>
      <c r="AD712" s="816"/>
      <c r="AE712" s="816"/>
      <c r="AF712" s="816"/>
      <c r="AG712" s="816"/>
      <c r="AH712" s="816"/>
      <c r="AI712" s="816"/>
      <c r="AJ712" s="816"/>
      <c r="AK712" s="816"/>
      <c r="AL712" s="816"/>
      <c r="AM712" s="816"/>
      <c r="AN712" s="816"/>
      <c r="AO712" s="816"/>
      <c r="AP712" s="816"/>
      <c r="AQ712" s="816"/>
      <c r="AR712" s="816"/>
      <c r="AS712" s="816"/>
      <c r="AT712" s="816"/>
      <c r="AU712" s="816"/>
      <c r="AV712" s="816"/>
      <c r="AW712" s="816"/>
      <c r="AX712" s="816"/>
      <c r="AY712" s="816"/>
      <c r="AZ712" s="816"/>
      <c r="BA712" s="816"/>
    </row>
    <row r="713" spans="6:53" s="786" customFormat="1" ht="12">
      <c r="F713" s="787"/>
      <c r="G713" s="787"/>
      <c r="H713" s="787"/>
      <c r="I713" s="787"/>
      <c r="L713" s="787"/>
      <c r="N713" s="816"/>
      <c r="O713" s="792"/>
      <c r="P713" s="792"/>
      <c r="Q713" s="792"/>
      <c r="R713" s="792"/>
      <c r="S713" s="792"/>
      <c r="T713" s="793"/>
      <c r="U713" s="793"/>
      <c r="V713" s="793"/>
      <c r="W713" s="793"/>
      <c r="X713" s="793"/>
      <c r="Y713" s="793"/>
      <c r="Z713" s="793"/>
      <c r="AA713" s="793"/>
      <c r="AB713" s="793"/>
      <c r="AC713" s="793"/>
      <c r="AD713" s="816"/>
      <c r="AE713" s="816"/>
      <c r="AF713" s="816"/>
      <c r="AG713" s="816"/>
      <c r="AH713" s="816"/>
      <c r="AI713" s="816"/>
      <c r="AJ713" s="816"/>
      <c r="AK713" s="816"/>
      <c r="AL713" s="816"/>
      <c r="AM713" s="816"/>
      <c r="AN713" s="816"/>
      <c r="AO713" s="816"/>
      <c r="AP713" s="816"/>
      <c r="AQ713" s="816"/>
      <c r="AR713" s="816"/>
      <c r="AS713" s="816"/>
      <c r="AT713" s="816"/>
      <c r="AU713" s="816"/>
      <c r="AV713" s="816"/>
      <c r="AW713" s="816"/>
      <c r="AX713" s="816"/>
      <c r="AY713" s="816"/>
      <c r="AZ713" s="816"/>
      <c r="BA713" s="816"/>
    </row>
    <row r="714" spans="6:53" s="786" customFormat="1" ht="12">
      <c r="F714" s="787"/>
      <c r="G714" s="787"/>
      <c r="H714" s="787"/>
      <c r="I714" s="787"/>
      <c r="L714" s="787"/>
      <c r="N714" s="816"/>
      <c r="O714" s="792"/>
      <c r="P714" s="792"/>
      <c r="Q714" s="792"/>
      <c r="R714" s="792"/>
      <c r="S714" s="792"/>
      <c r="T714" s="793"/>
      <c r="U714" s="793"/>
      <c r="V714" s="793"/>
      <c r="W714" s="793"/>
      <c r="X714" s="793"/>
      <c r="Y714" s="793"/>
      <c r="Z714" s="793"/>
      <c r="AA714" s="793"/>
      <c r="AB714" s="793"/>
      <c r="AC714" s="793"/>
      <c r="AD714" s="816"/>
      <c r="AE714" s="816"/>
      <c r="AF714" s="816"/>
      <c r="AG714" s="816"/>
      <c r="AH714" s="816"/>
      <c r="AI714" s="816"/>
      <c r="AJ714" s="816"/>
      <c r="AK714" s="816"/>
      <c r="AL714" s="816"/>
      <c r="AM714" s="816"/>
      <c r="AN714" s="816"/>
      <c r="AO714" s="816"/>
      <c r="AP714" s="816"/>
      <c r="AQ714" s="816"/>
      <c r="AR714" s="816"/>
      <c r="AS714" s="816"/>
      <c r="AT714" s="816"/>
      <c r="AU714" s="816"/>
      <c r="AV714" s="816"/>
      <c r="AW714" s="816"/>
      <c r="AX714" s="816"/>
      <c r="AY714" s="816"/>
      <c r="AZ714" s="816"/>
      <c r="BA714" s="816"/>
    </row>
    <row r="715" spans="6:53" s="786" customFormat="1" ht="12">
      <c r="F715" s="787"/>
      <c r="G715" s="787"/>
      <c r="H715" s="787"/>
      <c r="I715" s="787"/>
      <c r="L715" s="787"/>
      <c r="N715" s="816"/>
      <c r="O715" s="792"/>
      <c r="P715" s="792"/>
      <c r="Q715" s="792"/>
      <c r="R715" s="792"/>
      <c r="S715" s="792"/>
      <c r="T715" s="793"/>
      <c r="U715" s="793"/>
      <c r="V715" s="793"/>
      <c r="W715" s="793"/>
      <c r="X715" s="793"/>
      <c r="Y715" s="793"/>
      <c r="Z715" s="793"/>
      <c r="AA715" s="793"/>
      <c r="AB715" s="793"/>
      <c r="AC715" s="793"/>
      <c r="AD715" s="816"/>
      <c r="AE715" s="816"/>
      <c r="AF715" s="816"/>
      <c r="AG715" s="816"/>
      <c r="AH715" s="816"/>
      <c r="AI715" s="816"/>
      <c r="AJ715" s="816"/>
      <c r="AK715" s="816"/>
      <c r="AL715" s="816"/>
      <c r="AM715" s="816"/>
      <c r="AN715" s="816"/>
      <c r="AO715" s="816"/>
      <c r="AP715" s="816"/>
      <c r="AQ715" s="816"/>
      <c r="AR715" s="816"/>
      <c r="AS715" s="816"/>
      <c r="AT715" s="816"/>
      <c r="AU715" s="816"/>
      <c r="AV715" s="816"/>
      <c r="AW715" s="816"/>
      <c r="AX715" s="816"/>
      <c r="AY715" s="816"/>
      <c r="AZ715" s="816"/>
      <c r="BA715" s="816"/>
    </row>
    <row r="716" spans="6:53" s="786" customFormat="1" ht="12">
      <c r="F716" s="787"/>
      <c r="G716" s="787"/>
      <c r="H716" s="787"/>
      <c r="I716" s="787"/>
      <c r="L716" s="787"/>
      <c r="N716" s="816"/>
      <c r="O716" s="792"/>
      <c r="P716" s="792"/>
      <c r="Q716" s="792"/>
      <c r="R716" s="792"/>
      <c r="S716" s="792"/>
      <c r="T716" s="793"/>
      <c r="U716" s="793"/>
      <c r="V716" s="793"/>
      <c r="W716" s="793"/>
      <c r="X716" s="793"/>
      <c r="Y716" s="793"/>
      <c r="Z716" s="793"/>
      <c r="AA716" s="793"/>
      <c r="AB716" s="793"/>
      <c r="AC716" s="793"/>
      <c r="AD716" s="816"/>
      <c r="AE716" s="816"/>
      <c r="AF716" s="816"/>
      <c r="AG716" s="816"/>
      <c r="AH716" s="816"/>
      <c r="AI716" s="816"/>
      <c r="AJ716" s="816"/>
      <c r="AK716" s="816"/>
      <c r="AL716" s="816"/>
      <c r="AM716" s="816"/>
      <c r="AN716" s="816"/>
      <c r="AO716" s="816"/>
      <c r="AP716" s="816"/>
      <c r="AQ716" s="816"/>
      <c r="AR716" s="816"/>
      <c r="AS716" s="816"/>
      <c r="AT716" s="816"/>
      <c r="AU716" s="816"/>
      <c r="AV716" s="816"/>
      <c r="AW716" s="816"/>
      <c r="AX716" s="816"/>
      <c r="AY716" s="816"/>
      <c r="AZ716" s="816"/>
      <c r="BA716" s="816"/>
    </row>
    <row r="717" spans="6:53" s="786" customFormat="1" ht="12">
      <c r="F717" s="787"/>
      <c r="G717" s="787"/>
      <c r="H717" s="787"/>
      <c r="I717" s="787"/>
      <c r="L717" s="787"/>
      <c r="N717" s="816"/>
      <c r="O717" s="792"/>
      <c r="P717" s="792"/>
      <c r="Q717" s="792"/>
      <c r="R717" s="792"/>
      <c r="S717" s="792"/>
      <c r="T717" s="793"/>
      <c r="U717" s="793"/>
      <c r="V717" s="793"/>
      <c r="W717" s="793"/>
      <c r="X717" s="793"/>
      <c r="Y717" s="793"/>
      <c r="Z717" s="793"/>
      <c r="AA717" s="793"/>
      <c r="AB717" s="793"/>
      <c r="AC717" s="793"/>
      <c r="AD717" s="816"/>
      <c r="AE717" s="816"/>
      <c r="AF717" s="816"/>
      <c r="AG717" s="816"/>
      <c r="AH717" s="816"/>
      <c r="AI717" s="816"/>
      <c r="AJ717" s="816"/>
      <c r="AK717" s="816"/>
      <c r="AL717" s="816"/>
      <c r="AM717" s="816"/>
      <c r="AN717" s="816"/>
      <c r="AO717" s="816"/>
      <c r="AP717" s="816"/>
      <c r="AQ717" s="816"/>
      <c r="AR717" s="816"/>
      <c r="AS717" s="816"/>
      <c r="AT717" s="816"/>
      <c r="AU717" s="816"/>
      <c r="AV717" s="816"/>
      <c r="AW717" s="816"/>
      <c r="AX717" s="816"/>
      <c r="AY717" s="816"/>
      <c r="AZ717" s="816"/>
      <c r="BA717" s="816"/>
    </row>
    <row r="718" spans="6:53" s="786" customFormat="1" ht="12">
      <c r="F718" s="787"/>
      <c r="G718" s="787"/>
      <c r="H718" s="787"/>
      <c r="I718" s="787"/>
      <c r="L718" s="787"/>
      <c r="N718" s="816"/>
      <c r="O718" s="792"/>
      <c r="P718" s="792"/>
      <c r="Q718" s="792"/>
      <c r="R718" s="792"/>
      <c r="S718" s="792"/>
      <c r="T718" s="793"/>
      <c r="U718" s="793"/>
      <c r="V718" s="793"/>
      <c r="W718" s="793"/>
      <c r="X718" s="793"/>
      <c r="Y718" s="793"/>
      <c r="Z718" s="793"/>
      <c r="AA718" s="793"/>
      <c r="AB718" s="793"/>
      <c r="AC718" s="793"/>
      <c r="AD718" s="816"/>
      <c r="AE718" s="816"/>
      <c r="AF718" s="816"/>
      <c r="AG718" s="816"/>
      <c r="AH718" s="816"/>
      <c r="AI718" s="816"/>
      <c r="AJ718" s="816"/>
      <c r="AK718" s="816"/>
      <c r="AL718" s="816"/>
      <c r="AM718" s="816"/>
      <c r="AN718" s="816"/>
      <c r="AO718" s="816"/>
      <c r="AP718" s="816"/>
      <c r="AQ718" s="816"/>
      <c r="AR718" s="816"/>
      <c r="AS718" s="816"/>
      <c r="AT718" s="816"/>
      <c r="AU718" s="816"/>
      <c r="AV718" s="816"/>
      <c r="AW718" s="816"/>
      <c r="AX718" s="816"/>
      <c r="AY718" s="816"/>
      <c r="AZ718" s="816"/>
      <c r="BA718" s="816"/>
    </row>
    <row r="719" spans="6:53" s="786" customFormat="1" ht="12">
      <c r="F719" s="787"/>
      <c r="G719" s="787"/>
      <c r="H719" s="787"/>
      <c r="I719" s="787"/>
      <c r="L719" s="787"/>
      <c r="N719" s="816"/>
      <c r="O719" s="792"/>
      <c r="P719" s="792"/>
      <c r="Q719" s="792"/>
      <c r="R719" s="792"/>
      <c r="S719" s="792"/>
      <c r="T719" s="793"/>
      <c r="U719" s="793"/>
      <c r="V719" s="793"/>
      <c r="W719" s="793"/>
      <c r="X719" s="793"/>
      <c r="Y719" s="793"/>
      <c r="Z719" s="793"/>
      <c r="AA719" s="793"/>
      <c r="AB719" s="793"/>
      <c r="AC719" s="793"/>
      <c r="AD719" s="816"/>
      <c r="AE719" s="816"/>
      <c r="AF719" s="816"/>
      <c r="AG719" s="816"/>
      <c r="AH719" s="816"/>
      <c r="AI719" s="816"/>
      <c r="AJ719" s="816"/>
      <c r="AK719" s="816"/>
      <c r="AL719" s="816"/>
      <c r="AM719" s="816"/>
      <c r="AN719" s="816"/>
      <c r="AO719" s="816"/>
      <c r="AP719" s="816"/>
      <c r="AQ719" s="816"/>
      <c r="AR719" s="816"/>
      <c r="AS719" s="816"/>
      <c r="AT719" s="816"/>
      <c r="AU719" s="816"/>
      <c r="AV719" s="816"/>
      <c r="AW719" s="816"/>
      <c r="AX719" s="816"/>
      <c r="AY719" s="816"/>
      <c r="AZ719" s="816"/>
      <c r="BA719" s="816"/>
    </row>
    <row r="720" spans="6:53" s="786" customFormat="1" ht="12">
      <c r="F720" s="787"/>
      <c r="G720" s="787"/>
      <c r="H720" s="787"/>
      <c r="I720" s="787"/>
      <c r="L720" s="787"/>
      <c r="N720" s="816"/>
      <c r="O720" s="792"/>
      <c r="P720" s="792"/>
      <c r="Q720" s="792"/>
      <c r="R720" s="792"/>
      <c r="S720" s="792"/>
      <c r="T720" s="793"/>
      <c r="U720" s="793"/>
      <c r="V720" s="793"/>
      <c r="W720" s="793"/>
      <c r="X720" s="793"/>
      <c r="Y720" s="793"/>
      <c r="Z720" s="793"/>
      <c r="AA720" s="793"/>
      <c r="AB720" s="793"/>
      <c r="AC720" s="793"/>
      <c r="AD720" s="816"/>
      <c r="AE720" s="816"/>
      <c r="AF720" s="816"/>
      <c r="AG720" s="816"/>
      <c r="AH720" s="816"/>
      <c r="AI720" s="816"/>
      <c r="AJ720" s="816"/>
      <c r="AK720" s="816"/>
      <c r="AL720" s="816"/>
      <c r="AM720" s="816"/>
      <c r="AN720" s="816"/>
      <c r="AO720" s="816"/>
      <c r="AP720" s="816"/>
      <c r="AQ720" s="816"/>
      <c r="AR720" s="816"/>
      <c r="AS720" s="816"/>
      <c r="AT720" s="816"/>
      <c r="AU720" s="816"/>
      <c r="AV720" s="816"/>
      <c r="AW720" s="816"/>
      <c r="AX720" s="816"/>
      <c r="AY720" s="816"/>
      <c r="AZ720" s="816"/>
      <c r="BA720" s="816"/>
    </row>
    <row r="721" spans="6:53" s="786" customFormat="1" ht="12">
      <c r="F721" s="787"/>
      <c r="G721" s="787"/>
      <c r="H721" s="787"/>
      <c r="I721" s="787"/>
      <c r="L721" s="787"/>
      <c r="N721" s="816"/>
      <c r="O721" s="792"/>
      <c r="P721" s="792"/>
      <c r="Q721" s="792"/>
      <c r="R721" s="792"/>
      <c r="S721" s="792"/>
      <c r="T721" s="793"/>
      <c r="U721" s="793"/>
      <c r="V721" s="793"/>
      <c r="W721" s="793"/>
      <c r="X721" s="793"/>
      <c r="Y721" s="793"/>
      <c r="Z721" s="793"/>
      <c r="AA721" s="793"/>
      <c r="AB721" s="793"/>
      <c r="AC721" s="793"/>
      <c r="AD721" s="816"/>
      <c r="AE721" s="816"/>
      <c r="AF721" s="816"/>
      <c r="AG721" s="816"/>
      <c r="AH721" s="816"/>
      <c r="AI721" s="816"/>
      <c r="AJ721" s="816"/>
      <c r="AK721" s="816"/>
      <c r="AL721" s="816"/>
      <c r="AM721" s="816"/>
      <c r="AN721" s="816"/>
      <c r="AO721" s="816"/>
      <c r="AP721" s="816"/>
      <c r="AQ721" s="816"/>
      <c r="AR721" s="816"/>
      <c r="AS721" s="816"/>
      <c r="AT721" s="816"/>
      <c r="AU721" s="816"/>
      <c r="AV721" s="816"/>
      <c r="AW721" s="816"/>
      <c r="AX721" s="816"/>
      <c r="AY721" s="816"/>
      <c r="AZ721" s="816"/>
      <c r="BA721" s="816"/>
    </row>
    <row r="722" spans="6:53" s="786" customFormat="1" ht="12">
      <c r="F722" s="787"/>
      <c r="G722" s="787"/>
      <c r="H722" s="787"/>
      <c r="I722" s="787"/>
      <c r="L722" s="787"/>
      <c r="N722" s="816"/>
      <c r="O722" s="792"/>
      <c r="P722" s="792"/>
      <c r="Q722" s="792"/>
      <c r="R722" s="792"/>
      <c r="S722" s="792"/>
      <c r="T722" s="793"/>
      <c r="U722" s="793"/>
      <c r="V722" s="793"/>
      <c r="W722" s="793"/>
      <c r="X722" s="793"/>
      <c r="Y722" s="793"/>
      <c r="Z722" s="793"/>
      <c r="AA722" s="793"/>
      <c r="AB722" s="793"/>
      <c r="AC722" s="793"/>
      <c r="AD722" s="816"/>
      <c r="AE722" s="816"/>
      <c r="AF722" s="816"/>
      <c r="AG722" s="816"/>
      <c r="AH722" s="816"/>
      <c r="AI722" s="816"/>
      <c r="AJ722" s="816"/>
      <c r="AK722" s="816"/>
      <c r="AL722" s="816"/>
      <c r="AM722" s="816"/>
      <c r="AN722" s="816"/>
      <c r="AO722" s="816"/>
      <c r="AP722" s="816"/>
      <c r="AQ722" s="816"/>
      <c r="AR722" s="816"/>
      <c r="AS722" s="816"/>
      <c r="AT722" s="816"/>
      <c r="AU722" s="816"/>
      <c r="AV722" s="816"/>
      <c r="AW722" s="816"/>
      <c r="AX722" s="816"/>
      <c r="AY722" s="816"/>
      <c r="AZ722" s="816"/>
      <c r="BA722" s="816"/>
    </row>
    <row r="723" spans="6:53" s="786" customFormat="1" ht="12">
      <c r="F723" s="787"/>
      <c r="G723" s="787"/>
      <c r="H723" s="787"/>
      <c r="I723" s="787"/>
      <c r="L723" s="787"/>
      <c r="N723" s="816"/>
      <c r="O723" s="792"/>
      <c r="P723" s="792"/>
      <c r="Q723" s="792"/>
      <c r="R723" s="792"/>
      <c r="S723" s="792"/>
      <c r="T723" s="793"/>
      <c r="U723" s="793"/>
      <c r="V723" s="793"/>
      <c r="W723" s="793"/>
      <c r="X723" s="793"/>
      <c r="Y723" s="793"/>
      <c r="Z723" s="793"/>
      <c r="AA723" s="793"/>
      <c r="AB723" s="793"/>
      <c r="AC723" s="793"/>
      <c r="AD723" s="816"/>
      <c r="AE723" s="816"/>
      <c r="AF723" s="816"/>
      <c r="AG723" s="816"/>
      <c r="AH723" s="816"/>
      <c r="AI723" s="816"/>
      <c r="AJ723" s="816"/>
      <c r="AK723" s="816"/>
      <c r="AL723" s="816"/>
      <c r="AM723" s="816"/>
      <c r="AN723" s="816"/>
      <c r="AO723" s="816"/>
      <c r="AP723" s="816"/>
      <c r="AQ723" s="816"/>
      <c r="AR723" s="816"/>
      <c r="AS723" s="816"/>
      <c r="AT723" s="816"/>
      <c r="AU723" s="816"/>
      <c r="AV723" s="816"/>
      <c r="AW723" s="816"/>
      <c r="AX723" s="816"/>
      <c r="AY723" s="816"/>
      <c r="AZ723" s="816"/>
      <c r="BA723" s="816"/>
    </row>
    <row r="724" spans="6:53" s="786" customFormat="1" ht="12">
      <c r="F724" s="787"/>
      <c r="G724" s="787"/>
      <c r="H724" s="787"/>
      <c r="I724" s="787"/>
      <c r="L724" s="787"/>
      <c r="N724" s="816"/>
      <c r="O724" s="792"/>
      <c r="P724" s="792"/>
      <c r="Q724" s="792"/>
      <c r="R724" s="792"/>
      <c r="S724" s="792"/>
      <c r="T724" s="793"/>
      <c r="U724" s="793"/>
      <c r="V724" s="793"/>
      <c r="W724" s="793"/>
      <c r="X724" s="793"/>
      <c r="Y724" s="793"/>
      <c r="Z724" s="793"/>
      <c r="AA724" s="793"/>
      <c r="AB724" s="793"/>
      <c r="AC724" s="793"/>
      <c r="AD724" s="816"/>
      <c r="AE724" s="816"/>
      <c r="AF724" s="816"/>
      <c r="AG724" s="816"/>
      <c r="AH724" s="816"/>
      <c r="AI724" s="816"/>
      <c r="AJ724" s="816"/>
      <c r="AK724" s="816"/>
      <c r="AL724" s="816"/>
      <c r="AM724" s="816"/>
      <c r="AN724" s="816"/>
      <c r="AO724" s="816"/>
      <c r="AP724" s="816"/>
      <c r="AQ724" s="816"/>
      <c r="AR724" s="816"/>
      <c r="AS724" s="816"/>
      <c r="AT724" s="816"/>
      <c r="AU724" s="816"/>
      <c r="AV724" s="816"/>
      <c r="AW724" s="816"/>
      <c r="AX724" s="816"/>
      <c r="AY724" s="816"/>
      <c r="AZ724" s="816"/>
      <c r="BA724" s="816"/>
    </row>
    <row r="725" spans="6:53" s="786" customFormat="1" ht="12">
      <c r="F725" s="787"/>
      <c r="G725" s="787"/>
      <c r="H725" s="787"/>
      <c r="I725" s="787"/>
      <c r="L725" s="787"/>
      <c r="N725" s="816"/>
      <c r="O725" s="792"/>
      <c r="P725" s="792"/>
      <c r="Q725" s="792"/>
      <c r="R725" s="792"/>
      <c r="S725" s="792"/>
      <c r="T725" s="793"/>
      <c r="U725" s="793"/>
      <c r="V725" s="793"/>
      <c r="W725" s="793"/>
      <c r="X725" s="793"/>
      <c r="Y725" s="793"/>
      <c r="Z725" s="793"/>
      <c r="AA725" s="793"/>
      <c r="AB725" s="793"/>
      <c r="AC725" s="793"/>
      <c r="AD725" s="816"/>
      <c r="AE725" s="816"/>
      <c r="AF725" s="816"/>
      <c r="AG725" s="816"/>
      <c r="AH725" s="816"/>
      <c r="AI725" s="816"/>
      <c r="AJ725" s="816"/>
      <c r="AK725" s="816"/>
      <c r="AL725" s="816"/>
      <c r="AM725" s="816"/>
      <c r="AN725" s="816"/>
      <c r="AO725" s="816"/>
      <c r="AP725" s="816"/>
      <c r="AQ725" s="816"/>
      <c r="AR725" s="816"/>
      <c r="AS725" s="816"/>
      <c r="AT725" s="816"/>
      <c r="AU725" s="816"/>
      <c r="AV725" s="816"/>
      <c r="AW725" s="816"/>
      <c r="AX725" s="816"/>
      <c r="AY725" s="816"/>
      <c r="AZ725" s="816"/>
      <c r="BA725" s="816"/>
    </row>
    <row r="726" spans="6:53" s="786" customFormat="1" ht="12">
      <c r="F726" s="787"/>
      <c r="G726" s="787"/>
      <c r="H726" s="787"/>
      <c r="I726" s="787"/>
      <c r="L726" s="787"/>
      <c r="N726" s="816"/>
      <c r="O726" s="792"/>
      <c r="P726" s="792"/>
      <c r="Q726" s="792"/>
      <c r="R726" s="792"/>
      <c r="S726" s="792"/>
      <c r="T726" s="793"/>
      <c r="U726" s="793"/>
      <c r="V726" s="793"/>
      <c r="W726" s="793"/>
      <c r="X726" s="793"/>
      <c r="Y726" s="793"/>
      <c r="Z726" s="793"/>
      <c r="AA726" s="793"/>
      <c r="AB726" s="793"/>
      <c r="AC726" s="793"/>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6"/>
      <c r="AY726" s="816"/>
      <c r="AZ726" s="816"/>
      <c r="BA726" s="816"/>
    </row>
    <row r="727" spans="6:53" s="786" customFormat="1" ht="12">
      <c r="F727" s="787"/>
      <c r="G727" s="787"/>
      <c r="H727" s="787"/>
      <c r="I727" s="787"/>
      <c r="L727" s="787"/>
      <c r="N727" s="816"/>
      <c r="O727" s="792"/>
      <c r="P727" s="792"/>
      <c r="Q727" s="792"/>
      <c r="R727" s="792"/>
      <c r="S727" s="792"/>
      <c r="T727" s="793"/>
      <c r="U727" s="793"/>
      <c r="V727" s="793"/>
      <c r="W727" s="793"/>
      <c r="X727" s="793"/>
      <c r="Y727" s="793"/>
      <c r="Z727" s="793"/>
      <c r="AA727" s="793"/>
      <c r="AB727" s="793"/>
      <c r="AC727" s="793"/>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6"/>
      <c r="AY727" s="816"/>
      <c r="AZ727" s="816"/>
      <c r="BA727" s="816"/>
    </row>
    <row r="728" spans="6:53" s="786" customFormat="1" ht="12">
      <c r="F728" s="787"/>
      <c r="G728" s="787"/>
      <c r="H728" s="787"/>
      <c r="I728" s="787"/>
      <c r="L728" s="787"/>
      <c r="N728" s="816"/>
      <c r="O728" s="792"/>
      <c r="P728" s="792"/>
      <c r="Q728" s="792"/>
      <c r="R728" s="792"/>
      <c r="S728" s="792"/>
      <c r="T728" s="793"/>
      <c r="U728" s="793"/>
      <c r="V728" s="793"/>
      <c r="W728" s="793"/>
      <c r="X728" s="793"/>
      <c r="Y728" s="793"/>
      <c r="Z728" s="793"/>
      <c r="AA728" s="793"/>
      <c r="AB728" s="793"/>
      <c r="AC728" s="793"/>
      <c r="AD728" s="816"/>
      <c r="AE728" s="816"/>
      <c r="AF728" s="816"/>
      <c r="AG728" s="816"/>
      <c r="AH728" s="816"/>
      <c r="AI728" s="816"/>
      <c r="AJ728" s="816"/>
      <c r="AK728" s="816"/>
      <c r="AL728" s="816"/>
      <c r="AM728" s="816"/>
      <c r="AN728" s="816"/>
      <c r="AO728" s="816"/>
      <c r="AP728" s="816"/>
      <c r="AQ728" s="816"/>
      <c r="AR728" s="816"/>
      <c r="AS728" s="816"/>
      <c r="AT728" s="816"/>
      <c r="AU728" s="816"/>
      <c r="AV728" s="816"/>
      <c r="AW728" s="816"/>
      <c r="AX728" s="816"/>
      <c r="AY728" s="816"/>
      <c r="AZ728" s="816"/>
      <c r="BA728" s="816"/>
    </row>
    <row r="729" spans="6:53" s="786" customFormat="1" ht="12">
      <c r="F729" s="787"/>
      <c r="G729" s="787"/>
      <c r="H729" s="787"/>
      <c r="I729" s="787"/>
      <c r="L729" s="787"/>
      <c r="N729" s="816"/>
      <c r="O729" s="792"/>
      <c r="P729" s="792"/>
      <c r="Q729" s="792"/>
      <c r="R729" s="792"/>
      <c r="S729" s="792"/>
      <c r="T729" s="793"/>
      <c r="U729" s="793"/>
      <c r="V729" s="793"/>
      <c r="W729" s="793"/>
      <c r="X729" s="793"/>
      <c r="Y729" s="793"/>
      <c r="Z729" s="793"/>
      <c r="AA729" s="793"/>
      <c r="AB729" s="793"/>
      <c r="AC729" s="793"/>
      <c r="AD729" s="816"/>
      <c r="AE729" s="816"/>
      <c r="AF729" s="816"/>
      <c r="AG729" s="816"/>
      <c r="AH729" s="816"/>
      <c r="AI729" s="816"/>
      <c r="AJ729" s="816"/>
      <c r="AK729" s="816"/>
      <c r="AL729" s="816"/>
      <c r="AM729" s="816"/>
      <c r="AN729" s="816"/>
      <c r="AO729" s="816"/>
      <c r="AP729" s="816"/>
      <c r="AQ729" s="816"/>
      <c r="AR729" s="816"/>
      <c r="AS729" s="816"/>
      <c r="AT729" s="816"/>
      <c r="AU729" s="816"/>
      <c r="AV729" s="816"/>
      <c r="AW729" s="816"/>
      <c r="AX729" s="816"/>
      <c r="AY729" s="816"/>
      <c r="AZ729" s="816"/>
      <c r="BA729" s="816"/>
    </row>
    <row r="730" spans="6:53" s="786" customFormat="1" ht="12">
      <c r="F730" s="787"/>
      <c r="G730" s="787"/>
      <c r="H730" s="787"/>
      <c r="I730" s="787"/>
      <c r="L730" s="787"/>
      <c r="N730" s="816"/>
      <c r="O730" s="792"/>
      <c r="P730" s="792"/>
      <c r="Q730" s="792"/>
      <c r="R730" s="792"/>
      <c r="S730" s="792"/>
      <c r="T730" s="793"/>
      <c r="U730" s="793"/>
      <c r="V730" s="793"/>
      <c r="W730" s="793"/>
      <c r="X730" s="793"/>
      <c r="Y730" s="793"/>
      <c r="Z730" s="793"/>
      <c r="AA730" s="793"/>
      <c r="AB730" s="793"/>
      <c r="AC730" s="793"/>
      <c r="AD730" s="816"/>
      <c r="AE730" s="816"/>
      <c r="AF730" s="816"/>
      <c r="AG730" s="816"/>
      <c r="AH730" s="816"/>
      <c r="AI730" s="816"/>
      <c r="AJ730" s="816"/>
      <c r="AK730" s="816"/>
      <c r="AL730" s="816"/>
      <c r="AM730" s="816"/>
      <c r="AN730" s="816"/>
      <c r="AO730" s="816"/>
      <c r="AP730" s="816"/>
      <c r="AQ730" s="816"/>
      <c r="AR730" s="816"/>
      <c r="AS730" s="816"/>
      <c r="AT730" s="816"/>
      <c r="AU730" s="816"/>
      <c r="AV730" s="816"/>
      <c r="AW730" s="816"/>
      <c r="AX730" s="816"/>
      <c r="AY730" s="816"/>
      <c r="AZ730" s="816"/>
      <c r="BA730" s="816"/>
    </row>
    <row r="731" spans="6:53" s="786" customFormat="1" ht="12">
      <c r="F731" s="787"/>
      <c r="G731" s="787"/>
      <c r="H731" s="787"/>
      <c r="I731" s="787"/>
      <c r="L731" s="787"/>
      <c r="N731" s="816"/>
      <c r="O731" s="792"/>
      <c r="P731" s="792"/>
      <c r="Q731" s="792"/>
      <c r="R731" s="792"/>
      <c r="S731" s="792"/>
      <c r="T731" s="793"/>
      <c r="U731" s="793"/>
      <c r="V731" s="793"/>
      <c r="W731" s="793"/>
      <c r="X731" s="793"/>
      <c r="Y731" s="793"/>
      <c r="Z731" s="793"/>
      <c r="AA731" s="793"/>
      <c r="AB731" s="793"/>
      <c r="AC731" s="793"/>
      <c r="AD731" s="816"/>
      <c r="AE731" s="816"/>
      <c r="AF731" s="816"/>
      <c r="AG731" s="816"/>
      <c r="AH731" s="816"/>
      <c r="AI731" s="816"/>
      <c r="AJ731" s="816"/>
      <c r="AK731" s="816"/>
      <c r="AL731" s="816"/>
      <c r="AM731" s="816"/>
      <c r="AN731" s="816"/>
      <c r="AO731" s="816"/>
      <c r="AP731" s="816"/>
      <c r="AQ731" s="816"/>
      <c r="AR731" s="816"/>
      <c r="AS731" s="816"/>
      <c r="AT731" s="816"/>
      <c r="AU731" s="816"/>
      <c r="AV731" s="816"/>
      <c r="AW731" s="816"/>
      <c r="AX731" s="816"/>
      <c r="AY731" s="816"/>
      <c r="AZ731" s="816"/>
      <c r="BA731" s="816"/>
    </row>
    <row r="732" spans="6:53" s="786" customFormat="1" ht="12">
      <c r="F732" s="787"/>
      <c r="G732" s="787"/>
      <c r="H732" s="787"/>
      <c r="I732" s="787"/>
      <c r="L732" s="787"/>
      <c r="N732" s="816"/>
      <c r="O732" s="792"/>
      <c r="P732" s="792"/>
      <c r="Q732" s="792"/>
      <c r="R732" s="792"/>
      <c r="S732" s="792"/>
      <c r="T732" s="793"/>
      <c r="U732" s="793"/>
      <c r="V732" s="793"/>
      <c r="W732" s="793"/>
      <c r="X732" s="793"/>
      <c r="Y732" s="793"/>
      <c r="Z732" s="793"/>
      <c r="AA732" s="793"/>
      <c r="AB732" s="793"/>
      <c r="AC732" s="793"/>
      <c r="AD732" s="816"/>
      <c r="AE732" s="816"/>
      <c r="AF732" s="816"/>
      <c r="AG732" s="816"/>
      <c r="AH732" s="816"/>
      <c r="AI732" s="816"/>
      <c r="AJ732" s="816"/>
      <c r="AK732" s="816"/>
      <c r="AL732" s="816"/>
      <c r="AM732" s="816"/>
      <c r="AN732" s="816"/>
      <c r="AO732" s="816"/>
      <c r="AP732" s="816"/>
      <c r="AQ732" s="816"/>
      <c r="AR732" s="816"/>
      <c r="AS732" s="816"/>
      <c r="AT732" s="816"/>
      <c r="AU732" s="816"/>
      <c r="AV732" s="816"/>
      <c r="AW732" s="816"/>
      <c r="AX732" s="816"/>
      <c r="AY732" s="816"/>
      <c r="AZ732" s="816"/>
      <c r="BA732" s="816"/>
    </row>
    <row r="733" spans="6:53" s="786" customFormat="1" ht="12">
      <c r="F733" s="787"/>
      <c r="G733" s="787"/>
      <c r="H733" s="787"/>
      <c r="I733" s="787"/>
      <c r="L733" s="787"/>
      <c r="N733" s="816"/>
      <c r="O733" s="792"/>
      <c r="P733" s="792"/>
      <c r="Q733" s="792"/>
      <c r="R733" s="792"/>
      <c r="S733" s="792"/>
      <c r="T733" s="793"/>
      <c r="U733" s="793"/>
      <c r="V733" s="793"/>
      <c r="W733" s="793"/>
      <c r="X733" s="793"/>
      <c r="Y733" s="793"/>
      <c r="Z733" s="793"/>
      <c r="AA733" s="793"/>
      <c r="AB733" s="793"/>
      <c r="AC733" s="793"/>
      <c r="AD733" s="816"/>
      <c r="AE733" s="816"/>
      <c r="AF733" s="816"/>
      <c r="AG733" s="816"/>
      <c r="AH733" s="816"/>
      <c r="AI733" s="816"/>
      <c r="AJ733" s="816"/>
      <c r="AK733" s="816"/>
      <c r="AL733" s="816"/>
      <c r="AM733" s="816"/>
      <c r="AN733" s="816"/>
      <c r="AO733" s="816"/>
      <c r="AP733" s="816"/>
      <c r="AQ733" s="816"/>
      <c r="AR733" s="816"/>
      <c r="AS733" s="816"/>
      <c r="AT733" s="816"/>
      <c r="AU733" s="816"/>
      <c r="AV733" s="816"/>
      <c r="AW733" s="816"/>
      <c r="AX733" s="816"/>
      <c r="AY733" s="816"/>
      <c r="AZ733" s="816"/>
      <c r="BA733" s="816"/>
    </row>
    <row r="734" spans="6:53" s="786" customFormat="1" ht="12">
      <c r="F734" s="787"/>
      <c r="G734" s="787"/>
      <c r="H734" s="787"/>
      <c r="I734" s="787"/>
      <c r="L734" s="787"/>
      <c r="N734" s="816"/>
      <c r="O734" s="792"/>
      <c r="P734" s="792"/>
      <c r="Q734" s="792"/>
      <c r="R734" s="792"/>
      <c r="S734" s="792"/>
      <c r="T734" s="793"/>
      <c r="U734" s="793"/>
      <c r="V734" s="793"/>
      <c r="W734" s="793"/>
      <c r="X734" s="793"/>
      <c r="Y734" s="793"/>
      <c r="Z734" s="793"/>
      <c r="AA734" s="793"/>
      <c r="AB734" s="793"/>
      <c r="AC734" s="793"/>
      <c r="AD734" s="816"/>
      <c r="AE734" s="816"/>
      <c r="AF734" s="816"/>
      <c r="AG734" s="816"/>
      <c r="AH734" s="816"/>
      <c r="AI734" s="816"/>
      <c r="AJ734" s="816"/>
      <c r="AK734" s="816"/>
      <c r="AL734" s="816"/>
      <c r="AM734" s="816"/>
      <c r="AN734" s="816"/>
      <c r="AO734" s="816"/>
      <c r="AP734" s="816"/>
      <c r="AQ734" s="816"/>
      <c r="AR734" s="816"/>
      <c r="AS734" s="816"/>
      <c r="AT734" s="816"/>
      <c r="AU734" s="816"/>
      <c r="AV734" s="816"/>
      <c r="AW734" s="816"/>
      <c r="AX734" s="816"/>
      <c r="AY734" s="816"/>
      <c r="AZ734" s="816"/>
      <c r="BA734" s="816"/>
    </row>
    <row r="735" spans="6:53" s="786" customFormat="1" ht="12">
      <c r="F735" s="787"/>
      <c r="G735" s="787"/>
      <c r="H735" s="787"/>
      <c r="I735" s="787"/>
      <c r="L735" s="787"/>
      <c r="N735" s="816"/>
      <c r="O735" s="792"/>
      <c r="P735" s="792"/>
      <c r="Q735" s="792"/>
      <c r="R735" s="792"/>
      <c r="S735" s="792"/>
      <c r="T735" s="793"/>
      <c r="U735" s="793"/>
      <c r="V735" s="793"/>
      <c r="W735" s="793"/>
      <c r="X735" s="793"/>
      <c r="Y735" s="793"/>
      <c r="Z735" s="793"/>
      <c r="AA735" s="793"/>
      <c r="AB735" s="793"/>
      <c r="AC735" s="793"/>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6"/>
      <c r="AY735" s="816"/>
      <c r="AZ735" s="816"/>
      <c r="BA735" s="816"/>
    </row>
    <row r="736" spans="6:53" s="786" customFormat="1" ht="12">
      <c r="F736" s="787"/>
      <c r="G736" s="787"/>
      <c r="H736" s="787"/>
      <c r="I736" s="787"/>
      <c r="L736" s="787"/>
      <c r="N736" s="816"/>
      <c r="O736" s="792"/>
      <c r="P736" s="792"/>
      <c r="Q736" s="792"/>
      <c r="R736" s="792"/>
      <c r="S736" s="792"/>
      <c r="T736" s="793"/>
      <c r="U736" s="793"/>
      <c r="V736" s="793"/>
      <c r="W736" s="793"/>
      <c r="X736" s="793"/>
      <c r="Y736" s="793"/>
      <c r="Z736" s="793"/>
      <c r="AA736" s="793"/>
      <c r="AB736" s="793"/>
      <c r="AC736" s="793"/>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6"/>
      <c r="AY736" s="816"/>
      <c r="AZ736" s="816"/>
      <c r="BA736" s="816"/>
    </row>
    <row r="737" spans="6:53" s="786" customFormat="1" ht="12">
      <c r="F737" s="787"/>
      <c r="G737" s="787"/>
      <c r="H737" s="787"/>
      <c r="I737" s="787"/>
      <c r="L737" s="787"/>
      <c r="N737" s="816"/>
      <c r="O737" s="792"/>
      <c r="P737" s="792"/>
      <c r="Q737" s="792"/>
      <c r="R737" s="792"/>
      <c r="S737" s="792"/>
      <c r="T737" s="793"/>
      <c r="U737" s="793"/>
      <c r="V737" s="793"/>
      <c r="W737" s="793"/>
      <c r="X737" s="793"/>
      <c r="Y737" s="793"/>
      <c r="Z737" s="793"/>
      <c r="AA737" s="793"/>
      <c r="AB737" s="793"/>
      <c r="AC737" s="793"/>
      <c r="AD737" s="816"/>
      <c r="AE737" s="816"/>
      <c r="AF737" s="816"/>
      <c r="AG737" s="816"/>
      <c r="AH737" s="816"/>
      <c r="AI737" s="816"/>
      <c r="AJ737" s="816"/>
      <c r="AK737" s="816"/>
      <c r="AL737" s="816"/>
      <c r="AM737" s="816"/>
      <c r="AN737" s="816"/>
      <c r="AO737" s="816"/>
      <c r="AP737" s="816"/>
      <c r="AQ737" s="816"/>
      <c r="AR737" s="816"/>
      <c r="AS737" s="816"/>
      <c r="AT737" s="816"/>
      <c r="AU737" s="816"/>
      <c r="AV737" s="816"/>
      <c r="AW737" s="816"/>
      <c r="AX737" s="816"/>
      <c r="AY737" s="816"/>
      <c r="AZ737" s="816"/>
      <c r="BA737" s="816"/>
    </row>
    <row r="738" spans="6:53" s="786" customFormat="1" ht="12">
      <c r="F738" s="787"/>
      <c r="G738" s="787"/>
      <c r="H738" s="787"/>
      <c r="I738" s="787"/>
      <c r="L738" s="787"/>
      <c r="N738" s="816"/>
      <c r="O738" s="792"/>
      <c r="P738" s="792"/>
      <c r="Q738" s="792"/>
      <c r="R738" s="792"/>
      <c r="S738" s="792"/>
      <c r="T738" s="793"/>
      <c r="U738" s="793"/>
      <c r="V738" s="793"/>
      <c r="W738" s="793"/>
      <c r="X738" s="793"/>
      <c r="Y738" s="793"/>
      <c r="Z738" s="793"/>
      <c r="AA738" s="793"/>
      <c r="AB738" s="793"/>
      <c r="AC738" s="793"/>
      <c r="AD738" s="816"/>
      <c r="AE738" s="816"/>
      <c r="AF738" s="816"/>
      <c r="AG738" s="816"/>
      <c r="AH738" s="816"/>
      <c r="AI738" s="816"/>
      <c r="AJ738" s="816"/>
      <c r="AK738" s="816"/>
      <c r="AL738" s="816"/>
      <c r="AM738" s="816"/>
      <c r="AN738" s="816"/>
      <c r="AO738" s="816"/>
      <c r="AP738" s="816"/>
      <c r="AQ738" s="816"/>
      <c r="AR738" s="816"/>
      <c r="AS738" s="816"/>
      <c r="AT738" s="816"/>
      <c r="AU738" s="816"/>
      <c r="AV738" s="816"/>
      <c r="AW738" s="816"/>
      <c r="AX738" s="816"/>
      <c r="AY738" s="816"/>
      <c r="AZ738" s="816"/>
      <c r="BA738" s="816"/>
    </row>
    <row r="739" spans="6:53" s="786" customFormat="1" ht="12">
      <c r="F739" s="787"/>
      <c r="G739" s="787"/>
      <c r="H739" s="787"/>
      <c r="I739" s="787"/>
      <c r="L739" s="787"/>
      <c r="N739" s="816"/>
      <c r="O739" s="792"/>
      <c r="P739" s="792"/>
      <c r="Q739" s="792"/>
      <c r="R739" s="792"/>
      <c r="S739" s="792"/>
      <c r="T739" s="793"/>
      <c r="U739" s="793"/>
      <c r="V739" s="793"/>
      <c r="W739" s="793"/>
      <c r="X739" s="793"/>
      <c r="Y739" s="793"/>
      <c r="Z739" s="793"/>
      <c r="AA739" s="793"/>
      <c r="AB739" s="793"/>
      <c r="AC739" s="793"/>
      <c r="AD739" s="816"/>
      <c r="AE739" s="816"/>
      <c r="AF739" s="816"/>
      <c r="AG739" s="816"/>
      <c r="AH739" s="816"/>
      <c r="AI739" s="816"/>
      <c r="AJ739" s="816"/>
      <c r="AK739" s="816"/>
      <c r="AL739" s="816"/>
      <c r="AM739" s="816"/>
      <c r="AN739" s="816"/>
      <c r="AO739" s="816"/>
      <c r="AP739" s="816"/>
      <c r="AQ739" s="816"/>
      <c r="AR739" s="816"/>
      <c r="AS739" s="816"/>
      <c r="AT739" s="816"/>
      <c r="AU739" s="816"/>
      <c r="AV739" s="816"/>
      <c r="AW739" s="816"/>
      <c r="AX739" s="816"/>
      <c r="AY739" s="816"/>
      <c r="AZ739" s="816"/>
      <c r="BA739" s="816"/>
    </row>
    <row r="740" spans="6:53" s="786" customFormat="1" ht="12">
      <c r="F740" s="787"/>
      <c r="G740" s="787"/>
      <c r="H740" s="787"/>
      <c r="I740" s="787"/>
      <c r="L740" s="787"/>
      <c r="N740" s="816"/>
      <c r="O740" s="792"/>
      <c r="P740" s="792"/>
      <c r="Q740" s="792"/>
      <c r="R740" s="792"/>
      <c r="S740" s="792"/>
      <c r="T740" s="793"/>
      <c r="U740" s="793"/>
      <c r="V740" s="793"/>
      <c r="W740" s="793"/>
      <c r="X740" s="793"/>
      <c r="Y740" s="793"/>
      <c r="Z740" s="793"/>
      <c r="AA740" s="793"/>
      <c r="AB740" s="793"/>
      <c r="AC740" s="793"/>
      <c r="AD740" s="816"/>
      <c r="AE740" s="816"/>
      <c r="AF740" s="816"/>
      <c r="AG740" s="816"/>
      <c r="AH740" s="816"/>
      <c r="AI740" s="816"/>
      <c r="AJ740" s="816"/>
      <c r="AK740" s="816"/>
      <c r="AL740" s="816"/>
      <c r="AM740" s="816"/>
      <c r="AN740" s="816"/>
      <c r="AO740" s="816"/>
      <c r="AP740" s="816"/>
      <c r="AQ740" s="816"/>
      <c r="AR740" s="816"/>
      <c r="AS740" s="816"/>
      <c r="AT740" s="816"/>
      <c r="AU740" s="816"/>
      <c r="AV740" s="816"/>
      <c r="AW740" s="816"/>
      <c r="AX740" s="816"/>
      <c r="AY740" s="816"/>
      <c r="AZ740" s="816"/>
      <c r="BA740" s="816"/>
    </row>
    <row r="741" spans="6:53" s="786" customFormat="1" ht="12">
      <c r="F741" s="787"/>
      <c r="G741" s="787"/>
      <c r="H741" s="787"/>
      <c r="I741" s="787"/>
      <c r="L741" s="787"/>
      <c r="N741" s="816"/>
      <c r="O741" s="792"/>
      <c r="P741" s="792"/>
      <c r="Q741" s="792"/>
      <c r="R741" s="792"/>
      <c r="S741" s="792"/>
      <c r="T741" s="793"/>
      <c r="U741" s="793"/>
      <c r="V741" s="793"/>
      <c r="W741" s="793"/>
      <c r="X741" s="793"/>
      <c r="Y741" s="793"/>
      <c r="Z741" s="793"/>
      <c r="AA741" s="793"/>
      <c r="AB741" s="793"/>
      <c r="AC741" s="793"/>
      <c r="AD741" s="816"/>
      <c r="AE741" s="816"/>
      <c r="AF741" s="816"/>
      <c r="AG741" s="816"/>
      <c r="AH741" s="816"/>
      <c r="AI741" s="816"/>
      <c r="AJ741" s="816"/>
      <c r="AK741" s="816"/>
      <c r="AL741" s="816"/>
      <c r="AM741" s="816"/>
      <c r="AN741" s="816"/>
      <c r="AO741" s="816"/>
      <c r="AP741" s="816"/>
      <c r="AQ741" s="816"/>
      <c r="AR741" s="816"/>
      <c r="AS741" s="816"/>
      <c r="AT741" s="816"/>
      <c r="AU741" s="816"/>
      <c r="AV741" s="816"/>
      <c r="AW741" s="816"/>
      <c r="AX741" s="816"/>
      <c r="AY741" s="816"/>
      <c r="AZ741" s="816"/>
      <c r="BA741" s="816"/>
    </row>
    <row r="742" spans="6:53" s="786" customFormat="1" ht="12">
      <c r="F742" s="787"/>
      <c r="G742" s="787"/>
      <c r="H742" s="787"/>
      <c r="I742" s="787"/>
      <c r="L742" s="787"/>
      <c r="N742" s="816"/>
      <c r="O742" s="792"/>
      <c r="P742" s="792"/>
      <c r="Q742" s="792"/>
      <c r="R742" s="792"/>
      <c r="S742" s="792"/>
      <c r="T742" s="793"/>
      <c r="U742" s="793"/>
      <c r="V742" s="793"/>
      <c r="W742" s="793"/>
      <c r="X742" s="793"/>
      <c r="Y742" s="793"/>
      <c r="Z742" s="793"/>
      <c r="AA742" s="793"/>
      <c r="AB742" s="793"/>
      <c r="AC742" s="793"/>
      <c r="AD742" s="816"/>
      <c r="AE742" s="816"/>
      <c r="AF742" s="816"/>
      <c r="AG742" s="816"/>
      <c r="AH742" s="816"/>
      <c r="AI742" s="816"/>
      <c r="AJ742" s="816"/>
      <c r="AK742" s="816"/>
      <c r="AL742" s="816"/>
      <c r="AM742" s="816"/>
      <c r="AN742" s="816"/>
      <c r="AO742" s="816"/>
      <c r="AP742" s="816"/>
      <c r="AQ742" s="816"/>
      <c r="AR742" s="816"/>
      <c r="AS742" s="816"/>
      <c r="AT742" s="816"/>
      <c r="AU742" s="816"/>
      <c r="AV742" s="816"/>
      <c r="AW742" s="816"/>
      <c r="AX742" s="816"/>
      <c r="AY742" s="816"/>
      <c r="AZ742" s="816"/>
      <c r="BA742" s="816"/>
    </row>
    <row r="743" spans="6:53" s="786" customFormat="1" ht="12">
      <c r="F743" s="787"/>
      <c r="G743" s="787"/>
      <c r="H743" s="787"/>
      <c r="I743" s="787"/>
      <c r="L743" s="787"/>
      <c r="N743" s="816"/>
      <c r="O743" s="792"/>
      <c r="P743" s="792"/>
      <c r="Q743" s="792"/>
      <c r="R743" s="792"/>
      <c r="S743" s="792"/>
      <c r="T743" s="793"/>
      <c r="U743" s="793"/>
      <c r="V743" s="793"/>
      <c r="W743" s="793"/>
      <c r="X743" s="793"/>
      <c r="Y743" s="793"/>
      <c r="Z743" s="793"/>
      <c r="AA743" s="793"/>
      <c r="AB743" s="793"/>
      <c r="AC743" s="793"/>
      <c r="AD743" s="816"/>
      <c r="AE743" s="816"/>
      <c r="AF743" s="816"/>
      <c r="AG743" s="816"/>
      <c r="AH743" s="816"/>
      <c r="AI743" s="816"/>
      <c r="AJ743" s="816"/>
      <c r="AK743" s="816"/>
      <c r="AL743" s="816"/>
      <c r="AM743" s="816"/>
      <c r="AN743" s="816"/>
      <c r="AO743" s="816"/>
      <c r="AP743" s="816"/>
      <c r="AQ743" s="816"/>
      <c r="AR743" s="816"/>
      <c r="AS743" s="816"/>
      <c r="AT743" s="816"/>
      <c r="AU743" s="816"/>
      <c r="AV743" s="816"/>
      <c r="AW743" s="816"/>
      <c r="AX743" s="816"/>
      <c r="AY743" s="816"/>
      <c r="AZ743" s="816"/>
      <c r="BA743" s="816"/>
    </row>
    <row r="744" spans="6:53" s="786" customFormat="1" ht="12">
      <c r="F744" s="787"/>
      <c r="G744" s="787"/>
      <c r="H744" s="787"/>
      <c r="I744" s="787"/>
      <c r="L744" s="787"/>
      <c r="N744" s="816"/>
      <c r="O744" s="792"/>
      <c r="P744" s="792"/>
      <c r="Q744" s="792"/>
      <c r="R744" s="792"/>
      <c r="S744" s="792"/>
      <c r="T744" s="793"/>
      <c r="U744" s="793"/>
      <c r="V744" s="793"/>
      <c r="W744" s="793"/>
      <c r="X744" s="793"/>
      <c r="Y744" s="793"/>
      <c r="Z744" s="793"/>
      <c r="AA744" s="793"/>
      <c r="AB744" s="793"/>
      <c r="AC744" s="793"/>
      <c r="AD744" s="816"/>
      <c r="AE744" s="816"/>
      <c r="AF744" s="816"/>
      <c r="AG744" s="816"/>
      <c r="AH744" s="816"/>
      <c r="AI744" s="816"/>
      <c r="AJ744" s="816"/>
      <c r="AK744" s="816"/>
      <c r="AL744" s="816"/>
      <c r="AM744" s="816"/>
      <c r="AN744" s="816"/>
      <c r="AO744" s="816"/>
      <c r="AP744" s="816"/>
      <c r="AQ744" s="816"/>
      <c r="AR744" s="816"/>
      <c r="AS744" s="816"/>
      <c r="AT744" s="816"/>
      <c r="AU744" s="816"/>
      <c r="AV744" s="816"/>
      <c r="AW744" s="816"/>
      <c r="AX744" s="816"/>
      <c r="AY744" s="816"/>
      <c r="AZ744" s="816"/>
      <c r="BA744" s="816"/>
    </row>
    <row r="745" spans="6:53" s="786" customFormat="1" ht="12">
      <c r="F745" s="787"/>
      <c r="G745" s="787"/>
      <c r="H745" s="787"/>
      <c r="I745" s="787"/>
      <c r="L745" s="787"/>
      <c r="N745" s="816"/>
      <c r="O745" s="792"/>
      <c r="P745" s="792"/>
      <c r="Q745" s="792"/>
      <c r="R745" s="792"/>
      <c r="S745" s="792"/>
      <c r="T745" s="793"/>
      <c r="U745" s="793"/>
      <c r="V745" s="793"/>
      <c r="W745" s="793"/>
      <c r="X745" s="793"/>
      <c r="Y745" s="793"/>
      <c r="Z745" s="793"/>
      <c r="AA745" s="793"/>
      <c r="AB745" s="793"/>
      <c r="AC745" s="793"/>
      <c r="AD745" s="816"/>
      <c r="AE745" s="816"/>
      <c r="AF745" s="816"/>
      <c r="AG745" s="816"/>
      <c r="AH745" s="816"/>
      <c r="AI745" s="816"/>
      <c r="AJ745" s="816"/>
      <c r="AK745" s="816"/>
      <c r="AL745" s="816"/>
      <c r="AM745" s="816"/>
      <c r="AN745" s="816"/>
      <c r="AO745" s="816"/>
      <c r="AP745" s="816"/>
      <c r="AQ745" s="816"/>
      <c r="AR745" s="816"/>
      <c r="AS745" s="816"/>
      <c r="AT745" s="816"/>
      <c r="AU745" s="816"/>
      <c r="AV745" s="816"/>
      <c r="AW745" s="816"/>
      <c r="AX745" s="816"/>
      <c r="AY745" s="816"/>
      <c r="AZ745" s="816"/>
      <c r="BA745" s="816"/>
    </row>
    <row r="746" spans="6:53" s="786" customFormat="1" ht="12">
      <c r="F746" s="787"/>
      <c r="G746" s="787"/>
      <c r="H746" s="787"/>
      <c r="I746" s="787"/>
      <c r="L746" s="787"/>
      <c r="N746" s="816"/>
      <c r="O746" s="792"/>
      <c r="P746" s="792"/>
      <c r="Q746" s="792"/>
      <c r="R746" s="792"/>
      <c r="S746" s="792"/>
      <c r="T746" s="793"/>
      <c r="U746" s="793"/>
      <c r="V746" s="793"/>
      <c r="W746" s="793"/>
      <c r="X746" s="793"/>
      <c r="Y746" s="793"/>
      <c r="Z746" s="793"/>
      <c r="AA746" s="793"/>
      <c r="AB746" s="793"/>
      <c r="AC746" s="793"/>
      <c r="AD746" s="816"/>
      <c r="AE746" s="816"/>
      <c r="AF746" s="816"/>
      <c r="AG746" s="816"/>
      <c r="AH746" s="816"/>
      <c r="AI746" s="816"/>
      <c r="AJ746" s="816"/>
      <c r="AK746" s="816"/>
      <c r="AL746" s="816"/>
      <c r="AM746" s="816"/>
      <c r="AN746" s="816"/>
      <c r="AO746" s="816"/>
      <c r="AP746" s="816"/>
      <c r="AQ746" s="816"/>
      <c r="AR746" s="816"/>
      <c r="AS746" s="816"/>
      <c r="AT746" s="816"/>
      <c r="AU746" s="816"/>
      <c r="AV746" s="816"/>
      <c r="AW746" s="816"/>
      <c r="AX746" s="816"/>
      <c r="AY746" s="816"/>
      <c r="AZ746" s="816"/>
      <c r="BA746" s="816"/>
    </row>
    <row r="747" spans="6:53" s="786" customFormat="1" ht="12">
      <c r="F747" s="787"/>
      <c r="G747" s="787"/>
      <c r="H747" s="787"/>
      <c r="I747" s="787"/>
      <c r="L747" s="787"/>
      <c r="N747" s="816"/>
      <c r="O747" s="792"/>
      <c r="P747" s="792"/>
      <c r="Q747" s="792"/>
      <c r="R747" s="792"/>
      <c r="S747" s="792"/>
      <c r="T747" s="793"/>
      <c r="U747" s="793"/>
      <c r="V747" s="793"/>
      <c r="W747" s="793"/>
      <c r="X747" s="793"/>
      <c r="Y747" s="793"/>
      <c r="Z747" s="793"/>
      <c r="AA747" s="793"/>
      <c r="AB747" s="793"/>
      <c r="AC747" s="793"/>
      <c r="AD747" s="816"/>
      <c r="AE747" s="816"/>
      <c r="AF747" s="816"/>
      <c r="AG747" s="816"/>
      <c r="AH747" s="816"/>
      <c r="AI747" s="816"/>
      <c r="AJ747" s="816"/>
      <c r="AK747" s="816"/>
      <c r="AL747" s="816"/>
      <c r="AM747" s="816"/>
      <c r="AN747" s="816"/>
      <c r="AO747" s="816"/>
      <c r="AP747" s="816"/>
      <c r="AQ747" s="816"/>
      <c r="AR747" s="816"/>
      <c r="AS747" s="816"/>
      <c r="AT747" s="816"/>
      <c r="AU747" s="816"/>
      <c r="AV747" s="816"/>
      <c r="AW747" s="816"/>
      <c r="AX747" s="816"/>
      <c r="AY747" s="816"/>
      <c r="AZ747" s="816"/>
      <c r="BA747" s="816"/>
    </row>
    <row r="748" spans="6:53" s="786" customFormat="1" ht="12">
      <c r="F748" s="787"/>
      <c r="G748" s="787"/>
      <c r="H748" s="787"/>
      <c r="I748" s="787"/>
      <c r="L748" s="787"/>
      <c r="N748" s="816"/>
      <c r="O748" s="792"/>
      <c r="P748" s="792"/>
      <c r="Q748" s="792"/>
      <c r="R748" s="792"/>
      <c r="S748" s="792"/>
      <c r="T748" s="793"/>
      <c r="U748" s="793"/>
      <c r="V748" s="793"/>
      <c r="W748" s="793"/>
      <c r="X748" s="793"/>
      <c r="Y748" s="793"/>
      <c r="Z748" s="793"/>
      <c r="AA748" s="793"/>
      <c r="AB748" s="793"/>
      <c r="AC748" s="793"/>
      <c r="AD748" s="816"/>
      <c r="AE748" s="816"/>
      <c r="AF748" s="816"/>
      <c r="AG748" s="816"/>
      <c r="AH748" s="816"/>
      <c r="AI748" s="816"/>
      <c r="AJ748" s="816"/>
      <c r="AK748" s="816"/>
      <c r="AL748" s="816"/>
      <c r="AM748" s="816"/>
      <c r="AN748" s="816"/>
      <c r="AO748" s="816"/>
      <c r="AP748" s="816"/>
      <c r="AQ748" s="816"/>
      <c r="AR748" s="816"/>
      <c r="AS748" s="816"/>
      <c r="AT748" s="816"/>
      <c r="AU748" s="816"/>
      <c r="AV748" s="816"/>
      <c r="AW748" s="816"/>
      <c r="AX748" s="816"/>
      <c r="AY748" s="816"/>
      <c r="AZ748" s="816"/>
      <c r="BA748" s="816"/>
    </row>
    <row r="749" spans="6:53" s="786" customFormat="1" ht="12">
      <c r="F749" s="787"/>
      <c r="G749" s="787"/>
      <c r="H749" s="787"/>
      <c r="I749" s="787"/>
      <c r="L749" s="787"/>
      <c r="N749" s="816"/>
      <c r="O749" s="792"/>
      <c r="P749" s="792"/>
      <c r="Q749" s="792"/>
      <c r="R749" s="792"/>
      <c r="S749" s="792"/>
      <c r="T749" s="793"/>
      <c r="U749" s="793"/>
      <c r="V749" s="793"/>
      <c r="W749" s="793"/>
      <c r="X749" s="793"/>
      <c r="Y749" s="793"/>
      <c r="Z749" s="793"/>
      <c r="AA749" s="793"/>
      <c r="AB749" s="793"/>
      <c r="AC749" s="793"/>
      <c r="AD749" s="816"/>
      <c r="AE749" s="816"/>
      <c r="AF749" s="816"/>
      <c r="AG749" s="816"/>
      <c r="AH749" s="816"/>
      <c r="AI749" s="816"/>
      <c r="AJ749" s="816"/>
      <c r="AK749" s="816"/>
      <c r="AL749" s="816"/>
      <c r="AM749" s="816"/>
      <c r="AN749" s="816"/>
      <c r="AO749" s="816"/>
      <c r="AP749" s="816"/>
      <c r="AQ749" s="816"/>
      <c r="AR749" s="816"/>
      <c r="AS749" s="816"/>
      <c r="AT749" s="816"/>
      <c r="AU749" s="816"/>
      <c r="AV749" s="816"/>
      <c r="AW749" s="816"/>
      <c r="AX749" s="816"/>
      <c r="AY749" s="816"/>
      <c r="AZ749" s="816"/>
      <c r="BA749" s="816"/>
    </row>
    <row r="750" spans="6:53" s="786" customFormat="1" ht="12">
      <c r="F750" s="787"/>
      <c r="G750" s="787"/>
      <c r="H750" s="787"/>
      <c r="I750" s="787"/>
      <c r="L750" s="787"/>
      <c r="N750" s="816"/>
      <c r="O750" s="792"/>
      <c r="P750" s="792"/>
      <c r="Q750" s="792"/>
      <c r="R750" s="792"/>
      <c r="S750" s="792"/>
      <c r="T750" s="793"/>
      <c r="U750" s="793"/>
      <c r="V750" s="793"/>
      <c r="W750" s="793"/>
      <c r="X750" s="793"/>
      <c r="Y750" s="793"/>
      <c r="Z750" s="793"/>
      <c r="AA750" s="793"/>
      <c r="AB750" s="793"/>
      <c r="AC750" s="793"/>
      <c r="AD750" s="816"/>
      <c r="AE750" s="816"/>
      <c r="AF750" s="816"/>
      <c r="AG750" s="816"/>
      <c r="AH750" s="816"/>
      <c r="AI750" s="816"/>
      <c r="AJ750" s="816"/>
      <c r="AK750" s="816"/>
      <c r="AL750" s="816"/>
      <c r="AM750" s="816"/>
      <c r="AN750" s="816"/>
      <c r="AO750" s="816"/>
      <c r="AP750" s="816"/>
      <c r="AQ750" s="816"/>
      <c r="AR750" s="816"/>
      <c r="AS750" s="816"/>
      <c r="AT750" s="816"/>
      <c r="AU750" s="816"/>
      <c r="AV750" s="816"/>
      <c r="AW750" s="816"/>
      <c r="AX750" s="816"/>
      <c r="AY750" s="816"/>
      <c r="AZ750" s="816"/>
      <c r="BA750" s="816"/>
    </row>
    <row r="751" spans="6:53" s="786" customFormat="1" ht="12">
      <c r="F751" s="787"/>
      <c r="G751" s="787"/>
      <c r="H751" s="787"/>
      <c r="I751" s="787"/>
      <c r="L751" s="787"/>
      <c r="N751" s="816"/>
      <c r="O751" s="792"/>
      <c r="P751" s="792"/>
      <c r="Q751" s="792"/>
      <c r="R751" s="792"/>
      <c r="S751" s="792"/>
      <c r="T751" s="793"/>
      <c r="U751" s="793"/>
      <c r="V751" s="793"/>
      <c r="W751" s="793"/>
      <c r="X751" s="793"/>
      <c r="Y751" s="793"/>
      <c r="Z751" s="793"/>
      <c r="AA751" s="793"/>
      <c r="AB751" s="793"/>
      <c r="AC751" s="793"/>
      <c r="AD751" s="816"/>
      <c r="AE751" s="816"/>
      <c r="AF751" s="816"/>
      <c r="AG751" s="816"/>
      <c r="AH751" s="816"/>
      <c r="AI751" s="816"/>
      <c r="AJ751" s="816"/>
      <c r="AK751" s="816"/>
      <c r="AL751" s="816"/>
      <c r="AM751" s="816"/>
      <c r="AN751" s="816"/>
      <c r="AO751" s="816"/>
      <c r="AP751" s="816"/>
      <c r="AQ751" s="816"/>
      <c r="AR751" s="816"/>
      <c r="AS751" s="816"/>
      <c r="AT751" s="816"/>
      <c r="AU751" s="816"/>
      <c r="AV751" s="816"/>
      <c r="AW751" s="816"/>
      <c r="AX751" s="816"/>
      <c r="AY751" s="816"/>
      <c r="AZ751" s="816"/>
      <c r="BA751" s="816"/>
    </row>
    <row r="752" spans="6:53" s="786" customFormat="1" ht="12">
      <c r="F752" s="787"/>
      <c r="G752" s="787"/>
      <c r="H752" s="787"/>
      <c r="I752" s="787"/>
      <c r="L752" s="787"/>
      <c r="N752" s="816"/>
      <c r="O752" s="792"/>
      <c r="P752" s="792"/>
      <c r="Q752" s="792"/>
      <c r="R752" s="792"/>
      <c r="S752" s="792"/>
      <c r="T752" s="793"/>
      <c r="U752" s="793"/>
      <c r="V752" s="793"/>
      <c r="W752" s="793"/>
      <c r="X752" s="793"/>
      <c r="Y752" s="793"/>
      <c r="Z752" s="793"/>
      <c r="AA752" s="793"/>
      <c r="AB752" s="793"/>
      <c r="AC752" s="793"/>
      <c r="AD752" s="816"/>
      <c r="AE752" s="816"/>
      <c r="AF752" s="816"/>
      <c r="AG752" s="816"/>
      <c r="AH752" s="816"/>
      <c r="AI752" s="816"/>
      <c r="AJ752" s="816"/>
      <c r="AK752" s="816"/>
      <c r="AL752" s="816"/>
      <c r="AM752" s="816"/>
      <c r="AN752" s="816"/>
      <c r="AO752" s="816"/>
      <c r="AP752" s="816"/>
      <c r="AQ752" s="816"/>
      <c r="AR752" s="816"/>
      <c r="AS752" s="816"/>
      <c r="AT752" s="816"/>
      <c r="AU752" s="816"/>
      <c r="AV752" s="816"/>
      <c r="AW752" s="816"/>
      <c r="AX752" s="816"/>
      <c r="AY752" s="816"/>
      <c r="AZ752" s="816"/>
      <c r="BA752" s="816"/>
    </row>
    <row r="753" spans="6:53" s="786" customFormat="1" ht="12">
      <c r="F753" s="787"/>
      <c r="G753" s="787"/>
      <c r="H753" s="787"/>
      <c r="I753" s="787"/>
      <c r="L753" s="787"/>
      <c r="N753" s="816"/>
      <c r="O753" s="792"/>
      <c r="P753" s="792"/>
      <c r="Q753" s="792"/>
      <c r="R753" s="792"/>
      <c r="S753" s="792"/>
      <c r="T753" s="793"/>
      <c r="U753" s="793"/>
      <c r="V753" s="793"/>
      <c r="W753" s="793"/>
      <c r="X753" s="793"/>
      <c r="Y753" s="793"/>
      <c r="Z753" s="793"/>
      <c r="AA753" s="793"/>
      <c r="AB753" s="793"/>
      <c r="AC753" s="793"/>
      <c r="AD753" s="816"/>
      <c r="AE753" s="816"/>
      <c r="AF753" s="816"/>
      <c r="AG753" s="816"/>
      <c r="AH753" s="816"/>
      <c r="AI753" s="816"/>
      <c r="AJ753" s="816"/>
      <c r="AK753" s="816"/>
      <c r="AL753" s="816"/>
      <c r="AM753" s="816"/>
      <c r="AN753" s="816"/>
      <c r="AO753" s="816"/>
      <c r="AP753" s="816"/>
      <c r="AQ753" s="816"/>
      <c r="AR753" s="816"/>
      <c r="AS753" s="816"/>
      <c r="AT753" s="816"/>
      <c r="AU753" s="816"/>
      <c r="AV753" s="816"/>
      <c r="AW753" s="816"/>
      <c r="AX753" s="816"/>
      <c r="AY753" s="816"/>
      <c r="AZ753" s="816"/>
      <c r="BA753" s="816"/>
    </row>
    <row r="754" spans="6:53" s="786" customFormat="1" ht="12">
      <c r="F754" s="787"/>
      <c r="G754" s="787"/>
      <c r="H754" s="787"/>
      <c r="I754" s="787"/>
      <c r="L754" s="787"/>
      <c r="N754" s="816"/>
      <c r="O754" s="792"/>
      <c r="P754" s="792"/>
      <c r="Q754" s="792"/>
      <c r="R754" s="792"/>
      <c r="S754" s="792"/>
      <c r="T754" s="793"/>
      <c r="U754" s="793"/>
      <c r="V754" s="793"/>
      <c r="W754" s="793"/>
      <c r="X754" s="793"/>
      <c r="Y754" s="793"/>
      <c r="Z754" s="793"/>
      <c r="AA754" s="793"/>
      <c r="AB754" s="793"/>
      <c r="AC754" s="793"/>
      <c r="AD754" s="816"/>
      <c r="AE754" s="816"/>
      <c r="AF754" s="816"/>
      <c r="AG754" s="816"/>
      <c r="AH754" s="816"/>
      <c r="AI754" s="816"/>
      <c r="AJ754" s="816"/>
      <c r="AK754" s="816"/>
      <c r="AL754" s="816"/>
      <c r="AM754" s="816"/>
      <c r="AN754" s="816"/>
      <c r="AO754" s="816"/>
      <c r="AP754" s="816"/>
      <c r="AQ754" s="816"/>
      <c r="AR754" s="816"/>
      <c r="AS754" s="816"/>
      <c r="AT754" s="816"/>
      <c r="AU754" s="816"/>
      <c r="AV754" s="816"/>
      <c r="AW754" s="816"/>
      <c r="AX754" s="816"/>
      <c r="AY754" s="816"/>
      <c r="AZ754" s="816"/>
      <c r="BA754" s="816"/>
    </row>
    <row r="755" spans="6:53" s="786" customFormat="1" ht="12">
      <c r="F755" s="787"/>
      <c r="G755" s="787"/>
      <c r="H755" s="787"/>
      <c r="I755" s="787"/>
      <c r="L755" s="787"/>
      <c r="N755" s="816"/>
      <c r="O755" s="792"/>
      <c r="P755" s="792"/>
      <c r="Q755" s="792"/>
      <c r="R755" s="792"/>
      <c r="S755" s="792"/>
      <c r="T755" s="793"/>
      <c r="U755" s="793"/>
      <c r="V755" s="793"/>
      <c r="W755" s="793"/>
      <c r="X755" s="793"/>
      <c r="Y755" s="793"/>
      <c r="Z755" s="793"/>
      <c r="AA755" s="793"/>
      <c r="AB755" s="793"/>
      <c r="AC755" s="793"/>
      <c r="AD755" s="816"/>
      <c r="AE755" s="816"/>
      <c r="AF755" s="816"/>
      <c r="AG755" s="816"/>
      <c r="AH755" s="816"/>
      <c r="AI755" s="816"/>
      <c r="AJ755" s="816"/>
      <c r="AK755" s="816"/>
      <c r="AL755" s="816"/>
      <c r="AM755" s="816"/>
      <c r="AN755" s="816"/>
      <c r="AO755" s="816"/>
      <c r="AP755" s="816"/>
      <c r="AQ755" s="816"/>
      <c r="AR755" s="816"/>
      <c r="AS755" s="816"/>
      <c r="AT755" s="816"/>
      <c r="AU755" s="816"/>
      <c r="AV755" s="816"/>
      <c r="AW755" s="816"/>
      <c r="AX755" s="816"/>
      <c r="AY755" s="816"/>
      <c r="AZ755" s="816"/>
      <c r="BA755" s="816"/>
    </row>
    <row r="756" spans="6:53" s="786" customFormat="1" ht="12">
      <c r="F756" s="787"/>
      <c r="G756" s="787"/>
      <c r="H756" s="787"/>
      <c r="I756" s="787"/>
      <c r="L756" s="787"/>
      <c r="N756" s="816"/>
      <c r="O756" s="792"/>
      <c r="P756" s="792"/>
      <c r="Q756" s="792"/>
      <c r="R756" s="792"/>
      <c r="S756" s="792"/>
      <c r="T756" s="793"/>
      <c r="U756" s="793"/>
      <c r="V756" s="793"/>
      <c r="W756" s="793"/>
      <c r="X756" s="793"/>
      <c r="Y756" s="793"/>
      <c r="Z756" s="793"/>
      <c r="AA756" s="793"/>
      <c r="AB756" s="793"/>
      <c r="AC756" s="793"/>
      <c r="AD756" s="816"/>
      <c r="AE756" s="816"/>
      <c r="AF756" s="816"/>
      <c r="AG756" s="816"/>
      <c r="AH756" s="816"/>
      <c r="AI756" s="816"/>
      <c r="AJ756" s="816"/>
      <c r="AK756" s="816"/>
      <c r="AL756" s="816"/>
      <c r="AM756" s="816"/>
      <c r="AN756" s="816"/>
      <c r="AO756" s="816"/>
      <c r="AP756" s="816"/>
      <c r="AQ756" s="816"/>
      <c r="AR756" s="816"/>
      <c r="AS756" s="816"/>
      <c r="AT756" s="816"/>
      <c r="AU756" s="816"/>
      <c r="AV756" s="816"/>
      <c r="AW756" s="816"/>
      <c r="AX756" s="816"/>
      <c r="AY756" s="816"/>
      <c r="AZ756" s="816"/>
      <c r="BA756" s="816"/>
    </row>
    <row r="757" spans="6:53" s="786" customFormat="1" ht="12">
      <c r="F757" s="787"/>
      <c r="G757" s="787"/>
      <c r="H757" s="787"/>
      <c r="I757" s="787"/>
      <c r="L757" s="787"/>
      <c r="N757" s="816"/>
      <c r="O757" s="792"/>
      <c r="P757" s="792"/>
      <c r="Q757" s="792"/>
      <c r="R757" s="792"/>
      <c r="S757" s="792"/>
      <c r="T757" s="793"/>
      <c r="U757" s="793"/>
      <c r="V757" s="793"/>
      <c r="W757" s="793"/>
      <c r="X757" s="793"/>
      <c r="Y757" s="793"/>
      <c r="Z757" s="793"/>
      <c r="AA757" s="793"/>
      <c r="AB757" s="793"/>
      <c r="AC757" s="793"/>
      <c r="AD757" s="816"/>
      <c r="AE757" s="816"/>
      <c r="AF757" s="816"/>
      <c r="AG757" s="816"/>
      <c r="AH757" s="816"/>
      <c r="AI757" s="816"/>
      <c r="AJ757" s="816"/>
      <c r="AK757" s="816"/>
      <c r="AL757" s="816"/>
      <c r="AM757" s="816"/>
      <c r="AN757" s="816"/>
      <c r="AO757" s="816"/>
      <c r="AP757" s="816"/>
      <c r="AQ757" s="816"/>
      <c r="AR757" s="816"/>
      <c r="AS757" s="816"/>
      <c r="AT757" s="816"/>
      <c r="AU757" s="816"/>
      <c r="AV757" s="816"/>
      <c r="AW757" s="816"/>
      <c r="AX757" s="816"/>
      <c r="AY757" s="816"/>
      <c r="AZ757" s="816"/>
      <c r="BA757" s="816"/>
    </row>
    <row r="758" spans="6:53" s="786" customFormat="1" ht="12">
      <c r="F758" s="787"/>
      <c r="G758" s="787"/>
      <c r="H758" s="787"/>
      <c r="I758" s="787"/>
      <c r="L758" s="787"/>
      <c r="N758" s="816"/>
      <c r="O758" s="792"/>
      <c r="P758" s="792"/>
      <c r="Q758" s="792"/>
      <c r="R758" s="792"/>
      <c r="S758" s="792"/>
      <c r="T758" s="793"/>
      <c r="U758" s="793"/>
      <c r="V758" s="793"/>
      <c r="W758" s="793"/>
      <c r="X758" s="793"/>
      <c r="Y758" s="793"/>
      <c r="Z758" s="793"/>
      <c r="AA758" s="793"/>
      <c r="AB758" s="793"/>
      <c r="AC758" s="793"/>
      <c r="AD758" s="816"/>
      <c r="AE758" s="816"/>
      <c r="AF758" s="816"/>
      <c r="AG758" s="816"/>
      <c r="AH758" s="816"/>
      <c r="AI758" s="816"/>
      <c r="AJ758" s="816"/>
      <c r="AK758" s="816"/>
      <c r="AL758" s="816"/>
      <c r="AM758" s="816"/>
      <c r="AN758" s="816"/>
      <c r="AO758" s="816"/>
      <c r="AP758" s="816"/>
      <c r="AQ758" s="816"/>
      <c r="AR758" s="816"/>
      <c r="AS758" s="816"/>
      <c r="AT758" s="816"/>
      <c r="AU758" s="816"/>
      <c r="AV758" s="816"/>
      <c r="AW758" s="816"/>
      <c r="AX758" s="816"/>
      <c r="AY758" s="816"/>
      <c r="AZ758" s="816"/>
      <c r="BA758" s="816"/>
    </row>
    <row r="759" spans="6:53" s="786" customFormat="1" ht="12">
      <c r="F759" s="787"/>
      <c r="G759" s="787"/>
      <c r="H759" s="787"/>
      <c r="I759" s="787"/>
      <c r="L759" s="787"/>
      <c r="N759" s="816"/>
      <c r="O759" s="792"/>
      <c r="P759" s="792"/>
      <c r="Q759" s="792"/>
      <c r="R759" s="792"/>
      <c r="S759" s="792"/>
      <c r="T759" s="793"/>
      <c r="U759" s="793"/>
      <c r="V759" s="793"/>
      <c r="W759" s="793"/>
      <c r="X759" s="793"/>
      <c r="Y759" s="793"/>
      <c r="Z759" s="793"/>
      <c r="AA759" s="793"/>
      <c r="AB759" s="793"/>
      <c r="AC759" s="793"/>
      <c r="AD759" s="816"/>
      <c r="AE759" s="816"/>
      <c r="AF759" s="816"/>
      <c r="AG759" s="816"/>
      <c r="AH759" s="816"/>
      <c r="AI759" s="816"/>
      <c r="AJ759" s="816"/>
      <c r="AK759" s="816"/>
      <c r="AL759" s="816"/>
      <c r="AM759" s="816"/>
      <c r="AN759" s="816"/>
      <c r="AO759" s="816"/>
      <c r="AP759" s="816"/>
      <c r="AQ759" s="816"/>
      <c r="AR759" s="816"/>
      <c r="AS759" s="816"/>
      <c r="AT759" s="816"/>
      <c r="AU759" s="816"/>
      <c r="AV759" s="816"/>
      <c r="AW759" s="816"/>
      <c r="AX759" s="816"/>
      <c r="AY759" s="816"/>
      <c r="AZ759" s="816"/>
      <c r="BA759" s="816"/>
    </row>
    <row r="760" spans="6:53" s="786" customFormat="1" ht="12">
      <c r="F760" s="787"/>
      <c r="G760" s="787"/>
      <c r="H760" s="787"/>
      <c r="I760" s="787"/>
      <c r="L760" s="787"/>
      <c r="N760" s="816"/>
      <c r="O760" s="792"/>
      <c r="P760" s="792"/>
      <c r="Q760" s="792"/>
      <c r="R760" s="792"/>
      <c r="S760" s="792"/>
      <c r="T760" s="793"/>
      <c r="U760" s="793"/>
      <c r="V760" s="793"/>
      <c r="W760" s="793"/>
      <c r="X760" s="793"/>
      <c r="Y760" s="793"/>
      <c r="Z760" s="793"/>
      <c r="AA760" s="793"/>
      <c r="AB760" s="793"/>
      <c r="AC760" s="793"/>
      <c r="AD760" s="816"/>
      <c r="AE760" s="816"/>
      <c r="AF760" s="816"/>
      <c r="AG760" s="816"/>
      <c r="AH760" s="816"/>
      <c r="AI760" s="816"/>
      <c r="AJ760" s="816"/>
      <c r="AK760" s="816"/>
      <c r="AL760" s="816"/>
      <c r="AM760" s="816"/>
      <c r="AN760" s="816"/>
      <c r="AO760" s="816"/>
      <c r="AP760" s="816"/>
      <c r="AQ760" s="816"/>
      <c r="AR760" s="816"/>
      <c r="AS760" s="816"/>
      <c r="AT760" s="816"/>
      <c r="AU760" s="816"/>
      <c r="AV760" s="816"/>
      <c r="AW760" s="816"/>
      <c r="AX760" s="816"/>
      <c r="AY760" s="816"/>
      <c r="AZ760" s="816"/>
      <c r="BA760" s="816"/>
    </row>
    <row r="761" spans="6:53" s="786" customFormat="1" ht="12">
      <c r="F761" s="787"/>
      <c r="G761" s="787"/>
      <c r="H761" s="787"/>
      <c r="I761" s="787"/>
      <c r="L761" s="787"/>
      <c r="N761" s="816"/>
      <c r="O761" s="792"/>
      <c r="P761" s="792"/>
      <c r="Q761" s="792"/>
      <c r="R761" s="792"/>
      <c r="S761" s="792"/>
      <c r="T761" s="793"/>
      <c r="U761" s="793"/>
      <c r="V761" s="793"/>
      <c r="W761" s="793"/>
      <c r="X761" s="793"/>
      <c r="Y761" s="793"/>
      <c r="Z761" s="793"/>
      <c r="AA761" s="793"/>
      <c r="AB761" s="793"/>
      <c r="AC761" s="793"/>
      <c r="AD761" s="816"/>
      <c r="AE761" s="816"/>
      <c r="AF761" s="816"/>
      <c r="AG761" s="816"/>
      <c r="AH761" s="816"/>
      <c r="AI761" s="816"/>
      <c r="AJ761" s="816"/>
      <c r="AK761" s="816"/>
      <c r="AL761" s="816"/>
      <c r="AM761" s="816"/>
      <c r="AN761" s="816"/>
      <c r="AO761" s="816"/>
      <c r="AP761" s="816"/>
      <c r="AQ761" s="816"/>
      <c r="AR761" s="816"/>
      <c r="AS761" s="816"/>
      <c r="AT761" s="816"/>
      <c r="AU761" s="816"/>
      <c r="AV761" s="816"/>
      <c r="AW761" s="816"/>
      <c r="AX761" s="816"/>
      <c r="AY761" s="816"/>
      <c r="AZ761" s="816"/>
      <c r="BA761" s="816"/>
    </row>
    <row r="762" spans="6:53" s="786" customFormat="1" ht="12">
      <c r="F762" s="787"/>
      <c r="G762" s="787"/>
      <c r="H762" s="787"/>
      <c r="I762" s="787"/>
      <c r="L762" s="787"/>
      <c r="N762" s="816"/>
      <c r="O762" s="792"/>
      <c r="P762" s="792"/>
      <c r="Q762" s="792"/>
      <c r="R762" s="792"/>
      <c r="S762" s="792"/>
      <c r="T762" s="793"/>
      <c r="U762" s="793"/>
      <c r="V762" s="793"/>
      <c r="W762" s="793"/>
      <c r="X762" s="793"/>
      <c r="Y762" s="793"/>
      <c r="Z762" s="793"/>
      <c r="AA762" s="793"/>
      <c r="AB762" s="793"/>
      <c r="AC762" s="793"/>
      <c r="AD762" s="816"/>
      <c r="AE762" s="816"/>
      <c r="AF762" s="816"/>
      <c r="AG762" s="816"/>
      <c r="AH762" s="816"/>
      <c r="AI762" s="816"/>
      <c r="AJ762" s="816"/>
      <c r="AK762" s="816"/>
      <c r="AL762" s="816"/>
      <c r="AM762" s="816"/>
      <c r="AN762" s="816"/>
      <c r="AO762" s="816"/>
      <c r="AP762" s="816"/>
      <c r="AQ762" s="816"/>
      <c r="AR762" s="816"/>
      <c r="AS762" s="816"/>
      <c r="AT762" s="816"/>
      <c r="AU762" s="816"/>
      <c r="AV762" s="816"/>
      <c r="AW762" s="816"/>
      <c r="AX762" s="816"/>
      <c r="AY762" s="816"/>
      <c r="AZ762" s="816"/>
      <c r="BA762" s="816"/>
    </row>
    <row r="763" spans="6:53" s="786" customFormat="1" ht="12">
      <c r="F763" s="787"/>
      <c r="G763" s="787"/>
      <c r="H763" s="787"/>
      <c r="I763" s="787"/>
      <c r="L763" s="787"/>
      <c r="N763" s="816"/>
      <c r="O763" s="792"/>
      <c r="P763" s="792"/>
      <c r="Q763" s="792"/>
      <c r="R763" s="792"/>
      <c r="S763" s="792"/>
      <c r="T763" s="793"/>
      <c r="U763" s="793"/>
      <c r="V763" s="793"/>
      <c r="W763" s="793"/>
      <c r="X763" s="793"/>
      <c r="Y763" s="793"/>
      <c r="Z763" s="793"/>
      <c r="AA763" s="793"/>
      <c r="AB763" s="793"/>
      <c r="AC763" s="793"/>
      <c r="AD763" s="816"/>
      <c r="AE763" s="816"/>
      <c r="AF763" s="816"/>
      <c r="AG763" s="816"/>
      <c r="AH763" s="816"/>
      <c r="AI763" s="816"/>
      <c r="AJ763" s="816"/>
      <c r="AK763" s="816"/>
      <c r="AL763" s="816"/>
      <c r="AM763" s="816"/>
      <c r="AN763" s="816"/>
      <c r="AO763" s="816"/>
      <c r="AP763" s="816"/>
      <c r="AQ763" s="816"/>
      <c r="AR763" s="816"/>
      <c r="AS763" s="816"/>
      <c r="AT763" s="816"/>
      <c r="AU763" s="816"/>
      <c r="AV763" s="816"/>
      <c r="AW763" s="816"/>
      <c r="AX763" s="816"/>
      <c r="AY763" s="816"/>
      <c r="AZ763" s="816"/>
      <c r="BA763" s="816"/>
    </row>
    <row r="764" spans="6:53" s="786" customFormat="1" ht="12">
      <c r="F764" s="787"/>
      <c r="G764" s="787"/>
      <c r="H764" s="787"/>
      <c r="I764" s="787"/>
      <c r="L764" s="787"/>
      <c r="N764" s="816"/>
      <c r="O764" s="792"/>
      <c r="P764" s="792"/>
      <c r="Q764" s="792"/>
      <c r="R764" s="792"/>
      <c r="S764" s="792"/>
      <c r="T764" s="793"/>
      <c r="U764" s="793"/>
      <c r="V764" s="793"/>
      <c r="W764" s="793"/>
      <c r="X764" s="793"/>
      <c r="Y764" s="793"/>
      <c r="Z764" s="793"/>
      <c r="AA764" s="793"/>
      <c r="AB764" s="793"/>
      <c r="AC764" s="793"/>
      <c r="AD764" s="816"/>
      <c r="AE764" s="816"/>
      <c r="AF764" s="816"/>
      <c r="AG764" s="816"/>
      <c r="AH764" s="816"/>
      <c r="AI764" s="816"/>
      <c r="AJ764" s="816"/>
      <c r="AK764" s="816"/>
      <c r="AL764" s="816"/>
      <c r="AM764" s="816"/>
      <c r="AN764" s="816"/>
      <c r="AO764" s="816"/>
      <c r="AP764" s="816"/>
      <c r="AQ764" s="816"/>
      <c r="AR764" s="816"/>
      <c r="AS764" s="816"/>
      <c r="AT764" s="816"/>
      <c r="AU764" s="816"/>
      <c r="AV764" s="816"/>
      <c r="AW764" s="816"/>
      <c r="AX764" s="816"/>
      <c r="AY764" s="816"/>
      <c r="AZ764" s="816"/>
      <c r="BA764" s="816"/>
    </row>
    <row r="765" spans="6:53" s="786" customFormat="1" ht="12">
      <c r="F765" s="787"/>
      <c r="G765" s="787"/>
      <c r="H765" s="787"/>
      <c r="I765" s="787"/>
      <c r="L765" s="787"/>
      <c r="N765" s="816"/>
      <c r="O765" s="792"/>
      <c r="P765" s="792"/>
      <c r="Q765" s="792"/>
      <c r="R765" s="792"/>
      <c r="S765" s="792"/>
      <c r="T765" s="793"/>
      <c r="U765" s="793"/>
      <c r="V765" s="793"/>
      <c r="W765" s="793"/>
      <c r="X765" s="793"/>
      <c r="Y765" s="793"/>
      <c r="Z765" s="793"/>
      <c r="AA765" s="793"/>
      <c r="AB765" s="793"/>
      <c r="AC765" s="793"/>
      <c r="AD765" s="816"/>
      <c r="AE765" s="816"/>
      <c r="AF765" s="816"/>
      <c r="AG765" s="816"/>
      <c r="AH765" s="816"/>
      <c r="AI765" s="816"/>
      <c r="AJ765" s="816"/>
      <c r="AK765" s="816"/>
      <c r="AL765" s="816"/>
      <c r="AM765" s="816"/>
      <c r="AN765" s="816"/>
      <c r="AO765" s="816"/>
      <c r="AP765" s="816"/>
      <c r="AQ765" s="816"/>
      <c r="AR765" s="816"/>
      <c r="AS765" s="816"/>
      <c r="AT765" s="816"/>
      <c r="AU765" s="816"/>
      <c r="AV765" s="816"/>
      <c r="AW765" s="816"/>
      <c r="AX765" s="816"/>
      <c r="AY765" s="816"/>
      <c r="AZ765" s="816"/>
      <c r="BA765" s="816"/>
    </row>
    <row r="766" spans="6:53" s="786" customFormat="1" ht="12">
      <c r="F766" s="787"/>
      <c r="G766" s="787"/>
      <c r="H766" s="787"/>
      <c r="I766" s="787"/>
      <c r="L766" s="787"/>
      <c r="N766" s="816"/>
      <c r="O766" s="792"/>
      <c r="P766" s="792"/>
      <c r="Q766" s="792"/>
      <c r="R766" s="792"/>
      <c r="S766" s="792"/>
      <c r="T766" s="793"/>
      <c r="U766" s="793"/>
      <c r="V766" s="793"/>
      <c r="W766" s="793"/>
      <c r="X766" s="793"/>
      <c r="Y766" s="793"/>
      <c r="Z766" s="793"/>
      <c r="AA766" s="793"/>
      <c r="AB766" s="793"/>
      <c r="AC766" s="793"/>
      <c r="AD766" s="816"/>
      <c r="AE766" s="816"/>
      <c r="AF766" s="816"/>
      <c r="AG766" s="816"/>
      <c r="AH766" s="816"/>
      <c r="AI766" s="816"/>
      <c r="AJ766" s="816"/>
      <c r="AK766" s="816"/>
      <c r="AL766" s="816"/>
      <c r="AM766" s="816"/>
      <c r="AN766" s="816"/>
      <c r="AO766" s="816"/>
      <c r="AP766" s="816"/>
      <c r="AQ766" s="816"/>
      <c r="AR766" s="816"/>
      <c r="AS766" s="816"/>
      <c r="AT766" s="816"/>
      <c r="AU766" s="816"/>
      <c r="AV766" s="816"/>
      <c r="AW766" s="816"/>
      <c r="AX766" s="816"/>
      <c r="AY766" s="816"/>
      <c r="AZ766" s="816"/>
      <c r="BA766" s="816"/>
    </row>
    <row r="767" spans="6:53" s="786" customFormat="1" ht="12">
      <c r="F767" s="787"/>
      <c r="G767" s="787"/>
      <c r="H767" s="787"/>
      <c r="I767" s="787"/>
      <c r="L767" s="787"/>
      <c r="N767" s="816"/>
      <c r="O767" s="792"/>
      <c r="P767" s="792"/>
      <c r="Q767" s="792"/>
      <c r="R767" s="792"/>
      <c r="S767" s="792"/>
      <c r="T767" s="793"/>
      <c r="U767" s="793"/>
      <c r="V767" s="793"/>
      <c r="W767" s="793"/>
      <c r="X767" s="793"/>
      <c r="Y767" s="793"/>
      <c r="Z767" s="793"/>
      <c r="AA767" s="793"/>
      <c r="AB767" s="793"/>
      <c r="AC767" s="793"/>
      <c r="AD767" s="816"/>
      <c r="AE767" s="816"/>
      <c r="AF767" s="816"/>
      <c r="AG767" s="816"/>
      <c r="AH767" s="816"/>
      <c r="AI767" s="816"/>
      <c r="AJ767" s="816"/>
      <c r="AK767" s="816"/>
      <c r="AL767" s="816"/>
      <c r="AM767" s="816"/>
      <c r="AN767" s="816"/>
      <c r="AO767" s="816"/>
      <c r="AP767" s="816"/>
      <c r="AQ767" s="816"/>
      <c r="AR767" s="816"/>
      <c r="AS767" s="816"/>
      <c r="AT767" s="816"/>
      <c r="AU767" s="816"/>
      <c r="AV767" s="816"/>
      <c r="AW767" s="816"/>
      <c r="AX767" s="816"/>
      <c r="AY767" s="816"/>
      <c r="AZ767" s="816"/>
      <c r="BA767" s="816"/>
    </row>
    <row r="768" spans="6:53" s="786" customFormat="1" ht="12">
      <c r="F768" s="787"/>
      <c r="G768" s="787"/>
      <c r="H768" s="787"/>
      <c r="I768" s="787"/>
      <c r="L768" s="787"/>
      <c r="N768" s="816"/>
      <c r="O768" s="792"/>
      <c r="P768" s="792"/>
      <c r="Q768" s="792"/>
      <c r="R768" s="792"/>
      <c r="S768" s="792"/>
      <c r="T768" s="793"/>
      <c r="U768" s="793"/>
      <c r="V768" s="793"/>
      <c r="W768" s="793"/>
      <c r="X768" s="793"/>
      <c r="Y768" s="793"/>
      <c r="Z768" s="793"/>
      <c r="AA768" s="793"/>
      <c r="AB768" s="793"/>
      <c r="AC768" s="793"/>
      <c r="AD768" s="816"/>
      <c r="AE768" s="816"/>
      <c r="AF768" s="816"/>
      <c r="AG768" s="816"/>
      <c r="AH768" s="816"/>
      <c r="AI768" s="816"/>
      <c r="AJ768" s="816"/>
      <c r="AK768" s="816"/>
      <c r="AL768" s="816"/>
      <c r="AM768" s="816"/>
      <c r="AN768" s="816"/>
      <c r="AO768" s="816"/>
      <c r="AP768" s="816"/>
      <c r="AQ768" s="816"/>
      <c r="AR768" s="816"/>
      <c r="AS768" s="816"/>
      <c r="AT768" s="816"/>
      <c r="AU768" s="816"/>
      <c r="AV768" s="816"/>
      <c r="AW768" s="816"/>
      <c r="AX768" s="816"/>
      <c r="AY768" s="816"/>
      <c r="AZ768" s="816"/>
      <c r="BA768" s="816"/>
    </row>
    <row r="769" spans="6:53" s="786" customFormat="1" ht="12">
      <c r="F769" s="787"/>
      <c r="G769" s="787"/>
      <c r="H769" s="787"/>
      <c r="I769" s="787"/>
      <c r="L769" s="787"/>
      <c r="N769" s="816"/>
      <c r="O769" s="792"/>
      <c r="P769" s="792"/>
      <c r="Q769" s="792"/>
      <c r="R769" s="792"/>
      <c r="S769" s="792"/>
      <c r="T769" s="793"/>
      <c r="U769" s="793"/>
      <c r="V769" s="793"/>
      <c r="W769" s="793"/>
      <c r="X769" s="793"/>
      <c r="Y769" s="793"/>
      <c r="Z769" s="793"/>
      <c r="AA769" s="793"/>
      <c r="AB769" s="793"/>
      <c r="AC769" s="793"/>
      <c r="AD769" s="816"/>
      <c r="AE769" s="816"/>
      <c r="AF769" s="816"/>
      <c r="AG769" s="816"/>
      <c r="AH769" s="816"/>
      <c r="AI769" s="816"/>
      <c r="AJ769" s="816"/>
      <c r="AK769" s="816"/>
      <c r="AL769" s="816"/>
      <c r="AM769" s="816"/>
      <c r="AN769" s="816"/>
      <c r="AO769" s="816"/>
      <c r="AP769" s="816"/>
      <c r="AQ769" s="816"/>
      <c r="AR769" s="816"/>
      <c r="AS769" s="816"/>
      <c r="AT769" s="816"/>
      <c r="AU769" s="816"/>
      <c r="AV769" s="816"/>
      <c r="AW769" s="816"/>
      <c r="AX769" s="816"/>
      <c r="AY769" s="816"/>
      <c r="AZ769" s="816"/>
      <c r="BA769" s="816"/>
    </row>
    <row r="770" spans="6:53" s="786" customFormat="1" ht="12">
      <c r="F770" s="787"/>
      <c r="G770" s="787"/>
      <c r="H770" s="787"/>
      <c r="I770" s="787"/>
      <c r="L770" s="787"/>
      <c r="N770" s="816"/>
      <c r="O770" s="792"/>
      <c r="P770" s="792"/>
      <c r="Q770" s="792"/>
      <c r="R770" s="792"/>
      <c r="S770" s="792"/>
      <c r="T770" s="793"/>
      <c r="U770" s="793"/>
      <c r="V770" s="793"/>
      <c r="W770" s="793"/>
      <c r="X770" s="793"/>
      <c r="Y770" s="793"/>
      <c r="Z770" s="793"/>
      <c r="AA770" s="793"/>
      <c r="AB770" s="793"/>
      <c r="AC770" s="793"/>
      <c r="AD770" s="816"/>
      <c r="AE770" s="816"/>
      <c r="AF770" s="816"/>
      <c r="AG770" s="816"/>
      <c r="AH770" s="816"/>
      <c r="AI770" s="816"/>
      <c r="AJ770" s="816"/>
      <c r="AK770" s="816"/>
      <c r="AL770" s="816"/>
      <c r="AM770" s="816"/>
      <c r="AN770" s="816"/>
      <c r="AO770" s="816"/>
      <c r="AP770" s="816"/>
      <c r="AQ770" s="816"/>
      <c r="AR770" s="816"/>
      <c r="AS770" s="816"/>
      <c r="AT770" s="816"/>
      <c r="AU770" s="816"/>
      <c r="AV770" s="816"/>
      <c r="AW770" s="816"/>
      <c r="AX770" s="816"/>
      <c r="AY770" s="816"/>
      <c r="AZ770" s="816"/>
      <c r="BA770" s="816"/>
    </row>
    <row r="771" spans="6:53" s="786" customFormat="1" ht="12">
      <c r="F771" s="787"/>
      <c r="G771" s="787"/>
      <c r="H771" s="787"/>
      <c r="I771" s="787"/>
      <c r="L771" s="787"/>
      <c r="N771" s="816"/>
      <c r="O771" s="792"/>
      <c r="P771" s="792"/>
      <c r="Q771" s="792"/>
      <c r="R771" s="792"/>
      <c r="S771" s="792"/>
      <c r="T771" s="793"/>
      <c r="U771" s="793"/>
      <c r="V771" s="793"/>
      <c r="W771" s="793"/>
      <c r="X771" s="793"/>
      <c r="Y771" s="793"/>
      <c r="Z771" s="793"/>
      <c r="AA771" s="793"/>
      <c r="AB771" s="793"/>
      <c r="AC771" s="793"/>
      <c r="AD771" s="816"/>
      <c r="AE771" s="816"/>
      <c r="AF771" s="816"/>
      <c r="AG771" s="816"/>
      <c r="AH771" s="816"/>
      <c r="AI771" s="816"/>
      <c r="AJ771" s="816"/>
      <c r="AK771" s="816"/>
      <c r="AL771" s="816"/>
      <c r="AM771" s="816"/>
      <c r="AN771" s="816"/>
      <c r="AO771" s="816"/>
      <c r="AP771" s="816"/>
      <c r="AQ771" s="816"/>
      <c r="AR771" s="816"/>
      <c r="AS771" s="816"/>
      <c r="AT771" s="816"/>
      <c r="AU771" s="816"/>
      <c r="AV771" s="816"/>
      <c r="AW771" s="816"/>
      <c r="AX771" s="816"/>
      <c r="AY771" s="816"/>
      <c r="AZ771" s="816"/>
      <c r="BA771" s="816"/>
    </row>
    <row r="772" spans="6:53" s="786" customFormat="1" ht="12">
      <c r="F772" s="787"/>
      <c r="G772" s="787"/>
      <c r="H772" s="787"/>
      <c r="I772" s="787"/>
      <c r="L772" s="787"/>
      <c r="N772" s="816"/>
      <c r="O772" s="792"/>
      <c r="P772" s="792"/>
      <c r="Q772" s="792"/>
      <c r="R772" s="792"/>
      <c r="S772" s="792"/>
      <c r="T772" s="793"/>
      <c r="U772" s="793"/>
      <c r="V772" s="793"/>
      <c r="W772" s="793"/>
      <c r="X772" s="793"/>
      <c r="Y772" s="793"/>
      <c r="Z772" s="793"/>
      <c r="AA772" s="793"/>
      <c r="AB772" s="793"/>
      <c r="AC772" s="793"/>
      <c r="AD772" s="816"/>
      <c r="AE772" s="816"/>
      <c r="AF772" s="816"/>
      <c r="AG772" s="816"/>
      <c r="AH772" s="816"/>
      <c r="AI772" s="816"/>
      <c r="AJ772" s="816"/>
      <c r="AK772" s="816"/>
      <c r="AL772" s="816"/>
      <c r="AM772" s="816"/>
      <c r="AN772" s="816"/>
      <c r="AO772" s="816"/>
      <c r="AP772" s="816"/>
      <c r="AQ772" s="816"/>
      <c r="AR772" s="816"/>
      <c r="AS772" s="816"/>
      <c r="AT772" s="816"/>
      <c r="AU772" s="816"/>
      <c r="AV772" s="816"/>
      <c r="AW772" s="816"/>
      <c r="AX772" s="816"/>
      <c r="AY772" s="816"/>
      <c r="AZ772" s="816"/>
      <c r="BA772" s="816"/>
    </row>
    <row r="773" spans="6:53" s="786" customFormat="1" ht="12">
      <c r="F773" s="787"/>
      <c r="G773" s="787"/>
      <c r="H773" s="787"/>
      <c r="I773" s="787"/>
      <c r="L773" s="787"/>
      <c r="N773" s="816"/>
      <c r="O773" s="792"/>
      <c r="P773" s="792"/>
      <c r="Q773" s="792"/>
      <c r="R773" s="792"/>
      <c r="S773" s="792"/>
      <c r="T773" s="793"/>
      <c r="U773" s="793"/>
      <c r="V773" s="793"/>
      <c r="W773" s="793"/>
      <c r="X773" s="793"/>
      <c r="Y773" s="793"/>
      <c r="Z773" s="793"/>
      <c r="AA773" s="793"/>
      <c r="AB773" s="793"/>
      <c r="AC773" s="793"/>
      <c r="AD773" s="816"/>
      <c r="AE773" s="816"/>
      <c r="AF773" s="816"/>
      <c r="AG773" s="816"/>
      <c r="AH773" s="816"/>
      <c r="AI773" s="816"/>
      <c r="AJ773" s="816"/>
      <c r="AK773" s="816"/>
      <c r="AL773" s="816"/>
      <c r="AM773" s="816"/>
      <c r="AN773" s="816"/>
      <c r="AO773" s="816"/>
      <c r="AP773" s="816"/>
      <c r="AQ773" s="816"/>
      <c r="AR773" s="816"/>
      <c r="AS773" s="816"/>
      <c r="AT773" s="816"/>
      <c r="AU773" s="816"/>
      <c r="AV773" s="816"/>
      <c r="AW773" s="816"/>
      <c r="AX773" s="816"/>
      <c r="AY773" s="816"/>
      <c r="AZ773" s="816"/>
      <c r="BA773" s="816"/>
    </row>
    <row r="774" spans="6:53" s="786" customFormat="1" ht="12">
      <c r="F774" s="787"/>
      <c r="G774" s="787"/>
      <c r="H774" s="787"/>
      <c r="I774" s="787"/>
      <c r="L774" s="787"/>
      <c r="N774" s="816"/>
      <c r="O774" s="792"/>
      <c r="P774" s="792"/>
      <c r="Q774" s="792"/>
      <c r="R774" s="792"/>
      <c r="S774" s="792"/>
      <c r="T774" s="793"/>
      <c r="U774" s="793"/>
      <c r="V774" s="793"/>
      <c r="W774" s="793"/>
      <c r="X774" s="793"/>
      <c r="Y774" s="793"/>
      <c r="Z774" s="793"/>
      <c r="AA774" s="793"/>
      <c r="AB774" s="793"/>
      <c r="AC774" s="793"/>
      <c r="AD774" s="816"/>
      <c r="AE774" s="816"/>
      <c r="AF774" s="816"/>
      <c r="AG774" s="816"/>
      <c r="AH774" s="816"/>
      <c r="AI774" s="816"/>
      <c r="AJ774" s="816"/>
      <c r="AK774" s="816"/>
      <c r="AL774" s="816"/>
      <c r="AM774" s="816"/>
      <c r="AN774" s="816"/>
      <c r="AO774" s="816"/>
      <c r="AP774" s="816"/>
      <c r="AQ774" s="816"/>
      <c r="AR774" s="816"/>
      <c r="AS774" s="816"/>
      <c r="AT774" s="816"/>
      <c r="AU774" s="816"/>
      <c r="AV774" s="816"/>
      <c r="AW774" s="816"/>
      <c r="AX774" s="816"/>
      <c r="AY774" s="816"/>
      <c r="AZ774" s="816"/>
      <c r="BA774" s="816"/>
    </row>
    <row r="775" spans="6:53" s="786" customFormat="1" ht="12">
      <c r="F775" s="787"/>
      <c r="G775" s="787"/>
      <c r="H775" s="787"/>
      <c r="I775" s="787"/>
      <c r="L775" s="787"/>
      <c r="N775" s="816"/>
      <c r="O775" s="792"/>
      <c r="P775" s="792"/>
      <c r="Q775" s="792"/>
      <c r="R775" s="792"/>
      <c r="S775" s="792"/>
      <c r="T775" s="793"/>
      <c r="U775" s="793"/>
      <c r="V775" s="793"/>
      <c r="W775" s="793"/>
      <c r="X775" s="793"/>
      <c r="Y775" s="793"/>
      <c r="Z775" s="793"/>
      <c r="AA775" s="793"/>
      <c r="AB775" s="793"/>
      <c r="AC775" s="793"/>
      <c r="AD775" s="816"/>
      <c r="AE775" s="816"/>
      <c r="AF775" s="816"/>
      <c r="AG775" s="816"/>
      <c r="AH775" s="816"/>
      <c r="AI775" s="816"/>
      <c r="AJ775" s="816"/>
      <c r="AK775" s="816"/>
      <c r="AL775" s="816"/>
      <c r="AM775" s="816"/>
      <c r="AN775" s="816"/>
      <c r="AO775" s="816"/>
      <c r="AP775" s="816"/>
      <c r="AQ775" s="816"/>
      <c r="AR775" s="816"/>
      <c r="AS775" s="816"/>
      <c r="AT775" s="816"/>
      <c r="AU775" s="816"/>
      <c r="AV775" s="816"/>
      <c r="AW775" s="816"/>
      <c r="AX775" s="816"/>
      <c r="AY775" s="816"/>
      <c r="AZ775" s="816"/>
      <c r="BA775" s="816"/>
    </row>
    <row r="776" spans="6:53" s="786" customFormat="1" ht="12">
      <c r="F776" s="787"/>
      <c r="G776" s="787"/>
      <c r="H776" s="787"/>
      <c r="I776" s="787"/>
      <c r="L776" s="787"/>
      <c r="N776" s="816"/>
      <c r="O776" s="792"/>
      <c r="P776" s="792"/>
      <c r="Q776" s="792"/>
      <c r="R776" s="792"/>
      <c r="S776" s="792"/>
      <c r="T776" s="793"/>
      <c r="U776" s="793"/>
      <c r="V776" s="793"/>
      <c r="W776" s="793"/>
      <c r="X776" s="793"/>
      <c r="Y776" s="793"/>
      <c r="Z776" s="793"/>
      <c r="AA776" s="793"/>
      <c r="AB776" s="793"/>
      <c r="AC776" s="793"/>
      <c r="AD776" s="816"/>
      <c r="AE776" s="816"/>
      <c r="AF776" s="816"/>
      <c r="AG776" s="816"/>
      <c r="AH776" s="816"/>
      <c r="AI776" s="816"/>
      <c r="AJ776" s="816"/>
      <c r="AK776" s="816"/>
      <c r="AL776" s="816"/>
      <c r="AM776" s="816"/>
      <c r="AN776" s="816"/>
      <c r="AO776" s="816"/>
      <c r="AP776" s="816"/>
      <c r="AQ776" s="816"/>
      <c r="AR776" s="816"/>
      <c r="AS776" s="816"/>
      <c r="AT776" s="816"/>
      <c r="AU776" s="816"/>
      <c r="AV776" s="816"/>
      <c r="AW776" s="816"/>
      <c r="AX776" s="816"/>
      <c r="AY776" s="816"/>
      <c r="AZ776" s="816"/>
      <c r="BA776" s="816"/>
    </row>
    <row r="777" spans="6:53" s="786" customFormat="1" ht="12">
      <c r="F777" s="787"/>
      <c r="G777" s="787"/>
      <c r="H777" s="787"/>
      <c r="I777" s="787"/>
      <c r="L777" s="787"/>
      <c r="N777" s="816"/>
      <c r="O777" s="792"/>
      <c r="P777" s="792"/>
      <c r="Q777" s="792"/>
      <c r="R777" s="792"/>
      <c r="S777" s="792"/>
      <c r="T777" s="793"/>
      <c r="U777" s="793"/>
      <c r="V777" s="793"/>
      <c r="W777" s="793"/>
      <c r="X777" s="793"/>
      <c r="Y777" s="793"/>
      <c r="Z777" s="793"/>
      <c r="AA777" s="793"/>
      <c r="AB777" s="793"/>
      <c r="AC777" s="793"/>
      <c r="AD777" s="816"/>
      <c r="AE777" s="816"/>
      <c r="AF777" s="816"/>
      <c r="AG777" s="816"/>
      <c r="AH777" s="816"/>
      <c r="AI777" s="816"/>
      <c r="AJ777" s="816"/>
      <c r="AK777" s="816"/>
      <c r="AL777" s="816"/>
      <c r="AM777" s="816"/>
      <c r="AN777" s="816"/>
      <c r="AO777" s="816"/>
      <c r="AP777" s="816"/>
      <c r="AQ777" s="816"/>
      <c r="AR777" s="816"/>
      <c r="AS777" s="816"/>
      <c r="AT777" s="816"/>
      <c r="AU777" s="816"/>
      <c r="AV777" s="816"/>
      <c r="AW777" s="816"/>
      <c r="AX777" s="816"/>
      <c r="AY777" s="816"/>
      <c r="AZ777" s="816"/>
      <c r="BA777" s="816"/>
    </row>
    <row r="778" spans="6:53" s="786" customFormat="1" ht="12">
      <c r="F778" s="787"/>
      <c r="G778" s="787"/>
      <c r="H778" s="787"/>
      <c r="I778" s="787"/>
      <c r="L778" s="787"/>
      <c r="N778" s="816"/>
      <c r="O778" s="792"/>
      <c r="P778" s="792"/>
      <c r="Q778" s="792"/>
      <c r="R778" s="792"/>
      <c r="S778" s="792"/>
      <c r="T778" s="793"/>
      <c r="U778" s="793"/>
      <c r="V778" s="793"/>
      <c r="W778" s="793"/>
      <c r="X778" s="793"/>
      <c r="Y778" s="793"/>
      <c r="Z778" s="793"/>
      <c r="AA778" s="793"/>
      <c r="AB778" s="793"/>
      <c r="AC778" s="793"/>
      <c r="AD778" s="816"/>
      <c r="AE778" s="816"/>
      <c r="AF778" s="816"/>
      <c r="AG778" s="816"/>
      <c r="AH778" s="816"/>
      <c r="AI778" s="816"/>
      <c r="AJ778" s="816"/>
      <c r="AK778" s="816"/>
      <c r="AL778" s="816"/>
      <c r="AM778" s="816"/>
      <c r="AN778" s="816"/>
      <c r="AO778" s="816"/>
      <c r="AP778" s="816"/>
      <c r="AQ778" s="816"/>
      <c r="AR778" s="816"/>
      <c r="AS778" s="816"/>
      <c r="AT778" s="816"/>
      <c r="AU778" s="816"/>
      <c r="AV778" s="816"/>
      <c r="AW778" s="816"/>
      <c r="AX778" s="816"/>
      <c r="AY778" s="816"/>
      <c r="AZ778" s="816"/>
      <c r="BA778" s="816"/>
    </row>
    <row r="779" spans="6:53" s="786" customFormat="1" ht="12">
      <c r="F779" s="787"/>
      <c r="G779" s="787"/>
      <c r="H779" s="787"/>
      <c r="I779" s="787"/>
      <c r="L779" s="787"/>
      <c r="N779" s="816"/>
      <c r="O779" s="792"/>
      <c r="P779" s="792"/>
      <c r="Q779" s="792"/>
      <c r="R779" s="792"/>
      <c r="S779" s="792"/>
      <c r="T779" s="793"/>
      <c r="U779" s="793"/>
      <c r="V779" s="793"/>
      <c r="W779" s="793"/>
      <c r="X779" s="793"/>
      <c r="Y779" s="793"/>
      <c r="Z779" s="793"/>
      <c r="AA779" s="793"/>
      <c r="AB779" s="793"/>
      <c r="AC779" s="793"/>
      <c r="AD779" s="816"/>
      <c r="AE779" s="816"/>
      <c r="AF779" s="816"/>
      <c r="AG779" s="816"/>
      <c r="AH779" s="816"/>
      <c r="AI779" s="816"/>
      <c r="AJ779" s="816"/>
      <c r="AK779" s="816"/>
      <c r="AL779" s="816"/>
      <c r="AM779" s="816"/>
      <c r="AN779" s="816"/>
      <c r="AO779" s="816"/>
      <c r="AP779" s="816"/>
      <c r="AQ779" s="816"/>
      <c r="AR779" s="816"/>
      <c r="AS779" s="816"/>
      <c r="AT779" s="816"/>
      <c r="AU779" s="816"/>
      <c r="AV779" s="816"/>
      <c r="AW779" s="816"/>
      <c r="AX779" s="816"/>
      <c r="AY779" s="816"/>
      <c r="AZ779" s="816"/>
      <c r="BA779" s="816"/>
    </row>
    <row r="780" spans="6:53" s="786" customFormat="1" ht="12">
      <c r="F780" s="787"/>
      <c r="G780" s="787"/>
      <c r="H780" s="787"/>
      <c r="I780" s="787"/>
      <c r="L780" s="787"/>
      <c r="N780" s="816"/>
      <c r="O780" s="792"/>
      <c r="P780" s="792"/>
      <c r="Q780" s="792"/>
      <c r="R780" s="792"/>
      <c r="S780" s="792"/>
      <c r="T780" s="793"/>
      <c r="U780" s="793"/>
      <c r="V780" s="793"/>
      <c r="W780" s="793"/>
      <c r="X780" s="793"/>
      <c r="Y780" s="793"/>
      <c r="Z780" s="793"/>
      <c r="AA780" s="793"/>
      <c r="AB780" s="793"/>
      <c r="AC780" s="793"/>
      <c r="AD780" s="816"/>
      <c r="AE780" s="816"/>
      <c r="AF780" s="816"/>
      <c r="AG780" s="816"/>
      <c r="AH780" s="816"/>
      <c r="AI780" s="816"/>
      <c r="AJ780" s="816"/>
      <c r="AK780" s="816"/>
      <c r="AL780" s="816"/>
      <c r="AM780" s="816"/>
      <c r="AN780" s="816"/>
      <c r="AO780" s="816"/>
      <c r="AP780" s="816"/>
      <c r="AQ780" s="816"/>
      <c r="AR780" s="816"/>
      <c r="AS780" s="816"/>
      <c r="AT780" s="816"/>
      <c r="AU780" s="816"/>
      <c r="AV780" s="816"/>
      <c r="AW780" s="816"/>
      <c r="AX780" s="816"/>
      <c r="AY780" s="816"/>
      <c r="AZ780" s="816"/>
      <c r="BA780" s="816"/>
    </row>
    <row r="781" spans="6:53" s="786" customFormat="1" ht="12">
      <c r="F781" s="787"/>
      <c r="G781" s="787"/>
      <c r="H781" s="787"/>
      <c r="I781" s="787"/>
      <c r="L781" s="787"/>
      <c r="N781" s="816"/>
      <c r="O781" s="792"/>
      <c r="P781" s="792"/>
      <c r="Q781" s="792"/>
      <c r="R781" s="792"/>
      <c r="S781" s="792"/>
      <c r="T781" s="793"/>
      <c r="U781" s="793"/>
      <c r="V781" s="793"/>
      <c r="W781" s="793"/>
      <c r="X781" s="793"/>
      <c r="Y781" s="793"/>
      <c r="Z781" s="793"/>
      <c r="AA781" s="793"/>
      <c r="AB781" s="793"/>
      <c r="AC781" s="793"/>
      <c r="AD781" s="816"/>
      <c r="AE781" s="816"/>
      <c r="AF781" s="816"/>
      <c r="AG781" s="816"/>
      <c r="AH781" s="816"/>
      <c r="AI781" s="816"/>
      <c r="AJ781" s="816"/>
      <c r="AK781" s="816"/>
      <c r="AL781" s="816"/>
      <c r="AM781" s="816"/>
      <c r="AN781" s="816"/>
      <c r="AO781" s="816"/>
      <c r="AP781" s="816"/>
      <c r="AQ781" s="816"/>
      <c r="AR781" s="816"/>
      <c r="AS781" s="816"/>
      <c r="AT781" s="816"/>
      <c r="AU781" s="816"/>
      <c r="AV781" s="816"/>
      <c r="AW781" s="816"/>
      <c r="AX781" s="816"/>
      <c r="AY781" s="816"/>
      <c r="AZ781" s="816"/>
      <c r="BA781" s="816"/>
    </row>
    <row r="782" spans="6:53" s="786" customFormat="1" ht="12">
      <c r="F782" s="787"/>
      <c r="G782" s="787"/>
      <c r="H782" s="787"/>
      <c r="I782" s="787"/>
      <c r="L782" s="787"/>
      <c r="N782" s="816"/>
      <c r="O782" s="792"/>
      <c r="P782" s="792"/>
      <c r="Q782" s="792"/>
      <c r="R782" s="792"/>
      <c r="S782" s="792"/>
      <c r="T782" s="793"/>
      <c r="U782" s="793"/>
      <c r="V782" s="793"/>
      <c r="W782" s="793"/>
      <c r="X782" s="793"/>
      <c r="Y782" s="793"/>
      <c r="Z782" s="793"/>
      <c r="AA782" s="793"/>
      <c r="AB782" s="793"/>
      <c r="AC782" s="793"/>
      <c r="AD782" s="816"/>
      <c r="AE782" s="816"/>
      <c r="AF782" s="816"/>
      <c r="AG782" s="816"/>
      <c r="AH782" s="816"/>
      <c r="AI782" s="816"/>
      <c r="AJ782" s="816"/>
      <c r="AK782" s="816"/>
      <c r="AL782" s="816"/>
      <c r="AM782" s="816"/>
      <c r="AN782" s="816"/>
      <c r="AO782" s="816"/>
      <c r="AP782" s="816"/>
      <c r="AQ782" s="816"/>
      <c r="AR782" s="816"/>
      <c r="AS782" s="816"/>
      <c r="AT782" s="816"/>
      <c r="AU782" s="816"/>
      <c r="AV782" s="816"/>
      <c r="AW782" s="816"/>
      <c r="AX782" s="816"/>
      <c r="AY782" s="816"/>
      <c r="AZ782" s="816"/>
      <c r="BA782" s="816"/>
    </row>
    <row r="783" spans="6:53" s="786" customFormat="1" ht="12">
      <c r="F783" s="787"/>
      <c r="G783" s="787"/>
      <c r="H783" s="787"/>
      <c r="I783" s="787"/>
      <c r="L783" s="787"/>
      <c r="N783" s="816"/>
      <c r="O783" s="792"/>
      <c r="P783" s="792"/>
      <c r="Q783" s="792"/>
      <c r="R783" s="792"/>
      <c r="S783" s="792"/>
      <c r="T783" s="793"/>
      <c r="U783" s="793"/>
      <c r="V783" s="793"/>
      <c r="W783" s="793"/>
      <c r="X783" s="793"/>
      <c r="Y783" s="793"/>
      <c r="Z783" s="793"/>
      <c r="AA783" s="793"/>
      <c r="AB783" s="793"/>
      <c r="AC783" s="793"/>
      <c r="AD783" s="816"/>
      <c r="AE783" s="816"/>
      <c r="AF783" s="816"/>
      <c r="AG783" s="816"/>
      <c r="AH783" s="816"/>
      <c r="AI783" s="816"/>
      <c r="AJ783" s="816"/>
      <c r="AK783" s="816"/>
      <c r="AL783" s="816"/>
      <c r="AM783" s="816"/>
      <c r="AN783" s="816"/>
      <c r="AO783" s="816"/>
      <c r="AP783" s="816"/>
      <c r="AQ783" s="816"/>
      <c r="AR783" s="816"/>
      <c r="AS783" s="816"/>
      <c r="AT783" s="816"/>
      <c r="AU783" s="816"/>
      <c r="AV783" s="816"/>
      <c r="AW783" s="816"/>
      <c r="AX783" s="816"/>
      <c r="AY783" s="816"/>
      <c r="AZ783" s="816"/>
      <c r="BA783" s="816"/>
    </row>
    <row r="784" spans="6:53" s="786" customFormat="1" ht="12">
      <c r="F784" s="787"/>
      <c r="G784" s="787"/>
      <c r="H784" s="787"/>
      <c r="I784" s="787"/>
      <c r="L784" s="787"/>
      <c r="N784" s="816"/>
      <c r="O784" s="792"/>
      <c r="P784" s="792"/>
      <c r="Q784" s="792"/>
      <c r="R784" s="792"/>
      <c r="S784" s="792"/>
      <c r="T784" s="793"/>
      <c r="U784" s="793"/>
      <c r="V784" s="793"/>
      <c r="W784" s="793"/>
      <c r="X784" s="793"/>
      <c r="Y784" s="793"/>
      <c r="Z784" s="793"/>
      <c r="AA784" s="793"/>
      <c r="AB784" s="793"/>
      <c r="AC784" s="793"/>
      <c r="AD784" s="816"/>
      <c r="AE784" s="816"/>
      <c r="AF784" s="816"/>
      <c r="AG784" s="816"/>
      <c r="AH784" s="816"/>
      <c r="AI784" s="816"/>
      <c r="AJ784" s="816"/>
      <c r="AK784" s="816"/>
      <c r="AL784" s="816"/>
      <c r="AM784" s="816"/>
      <c r="AN784" s="816"/>
      <c r="AO784" s="816"/>
      <c r="AP784" s="816"/>
      <c r="AQ784" s="816"/>
      <c r="AR784" s="816"/>
      <c r="AS784" s="816"/>
      <c r="AT784" s="816"/>
      <c r="AU784" s="816"/>
      <c r="AV784" s="816"/>
      <c r="AW784" s="816"/>
      <c r="AX784" s="816"/>
      <c r="AY784" s="816"/>
      <c r="AZ784" s="816"/>
      <c r="BA784" s="816"/>
    </row>
    <row r="785" spans="6:53" s="786" customFormat="1" ht="12">
      <c r="F785" s="787"/>
      <c r="G785" s="787"/>
      <c r="H785" s="787"/>
      <c r="I785" s="787"/>
      <c r="L785" s="787"/>
      <c r="N785" s="816"/>
      <c r="O785" s="792"/>
      <c r="P785" s="792"/>
      <c r="Q785" s="792"/>
      <c r="R785" s="792"/>
      <c r="S785" s="792"/>
      <c r="T785" s="793"/>
      <c r="U785" s="793"/>
      <c r="V785" s="793"/>
      <c r="W785" s="793"/>
      <c r="X785" s="793"/>
      <c r="Y785" s="793"/>
      <c r="Z785" s="793"/>
      <c r="AA785" s="793"/>
      <c r="AB785" s="793"/>
      <c r="AC785" s="793"/>
      <c r="AD785" s="816"/>
      <c r="AE785" s="816"/>
      <c r="AF785" s="816"/>
      <c r="AG785" s="816"/>
      <c r="AH785" s="816"/>
      <c r="AI785" s="816"/>
      <c r="AJ785" s="816"/>
      <c r="AK785" s="816"/>
      <c r="AL785" s="816"/>
      <c r="AM785" s="816"/>
      <c r="AN785" s="816"/>
      <c r="AO785" s="816"/>
      <c r="AP785" s="816"/>
      <c r="AQ785" s="816"/>
      <c r="AR785" s="816"/>
      <c r="AS785" s="816"/>
      <c r="AT785" s="816"/>
      <c r="AU785" s="816"/>
      <c r="AV785" s="816"/>
      <c r="AW785" s="816"/>
      <c r="AX785" s="816"/>
      <c r="AY785" s="816"/>
      <c r="AZ785" s="816"/>
      <c r="BA785" s="816"/>
    </row>
    <row r="786" spans="6:53" s="786" customFormat="1" ht="12">
      <c r="F786" s="787"/>
      <c r="G786" s="787"/>
      <c r="H786" s="787"/>
      <c r="I786" s="787"/>
      <c r="L786" s="787"/>
      <c r="N786" s="816"/>
      <c r="O786" s="792"/>
      <c r="P786" s="792"/>
      <c r="Q786" s="792"/>
      <c r="R786" s="792"/>
      <c r="S786" s="792"/>
      <c r="T786" s="793"/>
      <c r="U786" s="793"/>
      <c r="V786" s="793"/>
      <c r="W786" s="793"/>
      <c r="X786" s="793"/>
      <c r="Y786" s="793"/>
      <c r="Z786" s="793"/>
      <c r="AA786" s="793"/>
      <c r="AB786" s="793"/>
      <c r="AC786" s="793"/>
      <c r="AD786" s="816"/>
      <c r="AE786" s="816"/>
      <c r="AF786" s="816"/>
      <c r="AG786" s="816"/>
      <c r="AH786" s="816"/>
      <c r="AI786" s="816"/>
      <c r="AJ786" s="816"/>
      <c r="AK786" s="816"/>
      <c r="AL786" s="816"/>
      <c r="AM786" s="816"/>
      <c r="AN786" s="816"/>
      <c r="AO786" s="816"/>
      <c r="AP786" s="816"/>
      <c r="AQ786" s="816"/>
      <c r="AR786" s="816"/>
      <c r="AS786" s="816"/>
      <c r="AT786" s="816"/>
      <c r="AU786" s="816"/>
      <c r="AV786" s="816"/>
      <c r="AW786" s="816"/>
      <c r="AX786" s="816"/>
      <c r="AY786" s="816"/>
      <c r="AZ786" s="816"/>
      <c r="BA786" s="816"/>
    </row>
    <row r="787" spans="6:53" s="786" customFormat="1" ht="12">
      <c r="F787" s="787"/>
      <c r="G787" s="787"/>
      <c r="H787" s="787"/>
      <c r="I787" s="787"/>
      <c r="L787" s="787"/>
      <c r="N787" s="816"/>
      <c r="O787" s="792"/>
      <c r="P787" s="792"/>
      <c r="Q787" s="792"/>
      <c r="R787" s="792"/>
      <c r="S787" s="792"/>
      <c r="T787" s="793"/>
      <c r="U787" s="793"/>
      <c r="V787" s="793"/>
      <c r="W787" s="793"/>
      <c r="X787" s="793"/>
      <c r="Y787" s="793"/>
      <c r="Z787" s="793"/>
      <c r="AA787" s="793"/>
      <c r="AB787" s="793"/>
      <c r="AC787" s="793"/>
      <c r="AD787" s="816"/>
      <c r="AE787" s="816"/>
      <c r="AF787" s="816"/>
      <c r="AG787" s="816"/>
      <c r="AH787" s="816"/>
      <c r="AI787" s="816"/>
      <c r="AJ787" s="816"/>
      <c r="AK787" s="816"/>
      <c r="AL787" s="816"/>
      <c r="AM787" s="816"/>
      <c r="AN787" s="816"/>
      <c r="AO787" s="816"/>
      <c r="AP787" s="816"/>
      <c r="AQ787" s="816"/>
      <c r="AR787" s="816"/>
      <c r="AS787" s="816"/>
      <c r="AT787" s="816"/>
      <c r="AU787" s="816"/>
      <c r="AV787" s="816"/>
      <c r="AW787" s="816"/>
      <c r="AX787" s="816"/>
      <c r="AY787" s="816"/>
      <c r="AZ787" s="816"/>
      <c r="BA787" s="816"/>
    </row>
    <row r="788" spans="6:53" s="786" customFormat="1" ht="12">
      <c r="F788" s="787"/>
      <c r="G788" s="787"/>
      <c r="H788" s="787"/>
      <c r="I788" s="787"/>
      <c r="L788" s="787"/>
      <c r="N788" s="816"/>
      <c r="O788" s="792"/>
      <c r="P788" s="792"/>
      <c r="Q788" s="792"/>
      <c r="R788" s="792"/>
      <c r="S788" s="792"/>
      <c r="T788" s="793"/>
      <c r="U788" s="793"/>
      <c r="V788" s="793"/>
      <c r="W788" s="793"/>
      <c r="X788" s="793"/>
      <c r="Y788" s="793"/>
      <c r="Z788" s="793"/>
      <c r="AA788" s="793"/>
      <c r="AB788" s="793"/>
      <c r="AC788" s="793"/>
      <c r="AD788" s="816"/>
      <c r="AE788" s="816"/>
      <c r="AF788" s="816"/>
      <c r="AG788" s="816"/>
      <c r="AH788" s="816"/>
      <c r="AI788" s="816"/>
      <c r="AJ788" s="816"/>
      <c r="AK788" s="816"/>
      <c r="AL788" s="816"/>
      <c r="AM788" s="816"/>
      <c r="AN788" s="816"/>
      <c r="AO788" s="816"/>
      <c r="AP788" s="816"/>
      <c r="AQ788" s="816"/>
      <c r="AR788" s="816"/>
      <c r="AS788" s="816"/>
      <c r="AT788" s="816"/>
      <c r="AU788" s="816"/>
      <c r="AV788" s="816"/>
      <c r="AW788" s="816"/>
      <c r="AX788" s="816"/>
      <c r="AY788" s="816"/>
      <c r="AZ788" s="816"/>
      <c r="BA788" s="816"/>
    </row>
    <row r="789" spans="6:53" s="786" customFormat="1" ht="12">
      <c r="F789" s="787"/>
      <c r="G789" s="787"/>
      <c r="H789" s="787"/>
      <c r="I789" s="787"/>
      <c r="L789" s="787"/>
      <c r="N789" s="816"/>
      <c r="O789" s="792"/>
      <c r="P789" s="792"/>
      <c r="Q789" s="792"/>
      <c r="R789" s="792"/>
      <c r="S789" s="792"/>
      <c r="T789" s="793"/>
      <c r="U789" s="793"/>
      <c r="V789" s="793"/>
      <c r="W789" s="793"/>
      <c r="X789" s="793"/>
      <c r="Y789" s="793"/>
      <c r="Z789" s="793"/>
      <c r="AA789" s="793"/>
      <c r="AB789" s="793"/>
      <c r="AC789" s="793"/>
      <c r="AD789" s="816"/>
      <c r="AE789" s="816"/>
      <c r="AF789" s="816"/>
      <c r="AG789" s="816"/>
      <c r="AH789" s="816"/>
      <c r="AI789" s="816"/>
      <c r="AJ789" s="816"/>
      <c r="AK789" s="816"/>
      <c r="AL789" s="816"/>
      <c r="AM789" s="816"/>
      <c r="AN789" s="816"/>
      <c r="AO789" s="816"/>
      <c r="AP789" s="816"/>
      <c r="AQ789" s="816"/>
      <c r="AR789" s="816"/>
      <c r="AS789" s="816"/>
      <c r="AT789" s="816"/>
      <c r="AU789" s="816"/>
      <c r="AV789" s="816"/>
      <c r="AW789" s="816"/>
      <c r="AX789" s="816"/>
      <c r="AY789" s="816"/>
      <c r="AZ789" s="816"/>
      <c r="BA789" s="816"/>
    </row>
    <row r="790" spans="6:53" s="786" customFormat="1" ht="12">
      <c r="F790" s="787"/>
      <c r="G790" s="787"/>
      <c r="H790" s="787"/>
      <c r="I790" s="787"/>
      <c r="L790" s="787"/>
      <c r="N790" s="816"/>
      <c r="O790" s="792"/>
      <c r="P790" s="792"/>
      <c r="Q790" s="792"/>
      <c r="R790" s="792"/>
      <c r="S790" s="792"/>
      <c r="T790" s="793"/>
      <c r="U790" s="793"/>
      <c r="V790" s="793"/>
      <c r="W790" s="793"/>
      <c r="X790" s="793"/>
      <c r="Y790" s="793"/>
      <c r="Z790" s="793"/>
      <c r="AA790" s="793"/>
      <c r="AB790" s="793"/>
      <c r="AC790" s="793"/>
      <c r="AD790" s="816"/>
      <c r="AE790" s="816"/>
      <c r="AF790" s="816"/>
      <c r="AG790" s="816"/>
      <c r="AH790" s="816"/>
      <c r="AI790" s="816"/>
      <c r="AJ790" s="816"/>
      <c r="AK790" s="816"/>
      <c r="AL790" s="816"/>
      <c r="AM790" s="816"/>
      <c r="AN790" s="816"/>
      <c r="AO790" s="816"/>
      <c r="AP790" s="816"/>
      <c r="AQ790" s="816"/>
      <c r="AR790" s="816"/>
      <c r="AS790" s="816"/>
      <c r="AT790" s="816"/>
      <c r="AU790" s="816"/>
      <c r="AV790" s="816"/>
      <c r="AW790" s="816"/>
      <c r="AX790" s="816"/>
      <c r="AY790" s="816"/>
      <c r="AZ790" s="816"/>
      <c r="BA790" s="816"/>
    </row>
    <row r="791" spans="6:53" s="786" customFormat="1" ht="12">
      <c r="F791" s="787"/>
      <c r="G791" s="787"/>
      <c r="H791" s="787"/>
      <c r="I791" s="787"/>
      <c r="L791" s="787"/>
      <c r="N791" s="816"/>
      <c r="O791" s="792"/>
      <c r="P791" s="792"/>
      <c r="Q791" s="792"/>
      <c r="R791" s="792"/>
      <c r="S791" s="792"/>
      <c r="T791" s="793"/>
      <c r="U791" s="793"/>
      <c r="V791" s="793"/>
      <c r="W791" s="793"/>
      <c r="X791" s="793"/>
      <c r="Y791" s="793"/>
      <c r="Z791" s="793"/>
      <c r="AA791" s="793"/>
      <c r="AB791" s="793"/>
      <c r="AC791" s="793"/>
      <c r="AD791" s="816"/>
      <c r="AE791" s="816"/>
      <c r="AF791" s="816"/>
      <c r="AG791" s="816"/>
      <c r="AH791" s="816"/>
      <c r="AI791" s="816"/>
      <c r="AJ791" s="816"/>
      <c r="AK791" s="816"/>
      <c r="AL791" s="816"/>
      <c r="AM791" s="816"/>
      <c r="AN791" s="816"/>
      <c r="AO791" s="816"/>
      <c r="AP791" s="816"/>
      <c r="AQ791" s="816"/>
      <c r="AR791" s="816"/>
      <c r="AS791" s="816"/>
      <c r="AT791" s="816"/>
      <c r="AU791" s="816"/>
      <c r="AV791" s="816"/>
      <c r="AW791" s="816"/>
      <c r="AX791" s="816"/>
      <c r="AY791" s="816"/>
      <c r="AZ791" s="816"/>
      <c r="BA791" s="816"/>
    </row>
    <row r="792" spans="6:53" s="786" customFormat="1" ht="12">
      <c r="F792" s="787"/>
      <c r="G792" s="787"/>
      <c r="H792" s="787"/>
      <c r="I792" s="787"/>
      <c r="L792" s="787"/>
      <c r="N792" s="816"/>
      <c r="O792" s="792"/>
      <c r="P792" s="792"/>
      <c r="Q792" s="792"/>
      <c r="R792" s="792"/>
      <c r="S792" s="792"/>
      <c r="T792" s="793"/>
      <c r="U792" s="793"/>
      <c r="V792" s="793"/>
      <c r="W792" s="793"/>
      <c r="X792" s="793"/>
      <c r="Y792" s="793"/>
      <c r="Z792" s="793"/>
      <c r="AA792" s="793"/>
      <c r="AB792" s="793"/>
      <c r="AC792" s="793"/>
      <c r="AD792" s="816"/>
      <c r="AE792" s="816"/>
      <c r="AF792" s="816"/>
      <c r="AG792" s="816"/>
      <c r="AH792" s="816"/>
      <c r="AI792" s="816"/>
      <c r="AJ792" s="816"/>
      <c r="AK792" s="816"/>
      <c r="AL792" s="816"/>
      <c r="AM792" s="816"/>
      <c r="AN792" s="816"/>
      <c r="AO792" s="816"/>
      <c r="AP792" s="816"/>
      <c r="AQ792" s="816"/>
      <c r="AR792" s="816"/>
      <c r="AS792" s="816"/>
      <c r="AT792" s="816"/>
      <c r="AU792" s="816"/>
      <c r="AV792" s="816"/>
      <c r="AW792" s="816"/>
      <c r="AX792" s="816"/>
      <c r="AY792" s="816"/>
      <c r="AZ792" s="816"/>
      <c r="BA792" s="816"/>
    </row>
    <row r="793" spans="6:53" s="786" customFormat="1" ht="12">
      <c r="F793" s="787"/>
      <c r="G793" s="787"/>
      <c r="H793" s="787"/>
      <c r="I793" s="787"/>
      <c r="L793" s="787"/>
      <c r="N793" s="816"/>
      <c r="O793" s="792"/>
      <c r="P793" s="792"/>
      <c r="Q793" s="792"/>
      <c r="R793" s="792"/>
      <c r="S793" s="792"/>
      <c r="T793" s="793"/>
      <c r="U793" s="793"/>
      <c r="V793" s="793"/>
      <c r="W793" s="793"/>
      <c r="X793" s="793"/>
      <c r="Y793" s="793"/>
      <c r="Z793" s="793"/>
      <c r="AA793" s="793"/>
      <c r="AB793" s="793"/>
      <c r="AC793" s="793"/>
      <c r="AD793" s="816"/>
      <c r="AE793" s="816"/>
      <c r="AF793" s="816"/>
      <c r="AG793" s="816"/>
      <c r="AH793" s="816"/>
      <c r="AI793" s="816"/>
      <c r="AJ793" s="816"/>
      <c r="AK793" s="816"/>
      <c r="AL793" s="816"/>
      <c r="AM793" s="816"/>
      <c r="AN793" s="816"/>
      <c r="AO793" s="816"/>
      <c r="AP793" s="816"/>
      <c r="AQ793" s="816"/>
      <c r="AR793" s="816"/>
      <c r="AS793" s="816"/>
      <c r="AT793" s="816"/>
      <c r="AU793" s="816"/>
      <c r="AV793" s="816"/>
      <c r="AW793" s="816"/>
      <c r="AX793" s="816"/>
      <c r="AY793" s="816"/>
      <c r="AZ793" s="816"/>
      <c r="BA793" s="816"/>
    </row>
    <row r="794" spans="6:53" s="786" customFormat="1" ht="12">
      <c r="F794" s="787"/>
      <c r="G794" s="787"/>
      <c r="H794" s="787"/>
      <c r="I794" s="787"/>
      <c r="L794" s="787"/>
      <c r="N794" s="816"/>
      <c r="O794" s="792"/>
      <c r="P794" s="792"/>
      <c r="Q794" s="792"/>
      <c r="R794" s="792"/>
      <c r="S794" s="792"/>
      <c r="T794" s="793"/>
      <c r="U794" s="793"/>
      <c r="V794" s="793"/>
      <c r="W794" s="793"/>
      <c r="X794" s="793"/>
      <c r="Y794" s="793"/>
      <c r="Z794" s="793"/>
      <c r="AA794" s="793"/>
      <c r="AB794" s="793"/>
      <c r="AC794" s="793"/>
      <c r="AD794" s="816"/>
      <c r="AE794" s="816"/>
      <c r="AF794" s="816"/>
      <c r="AG794" s="816"/>
      <c r="AH794" s="816"/>
      <c r="AI794" s="816"/>
      <c r="AJ794" s="816"/>
      <c r="AK794" s="816"/>
      <c r="AL794" s="816"/>
      <c r="AM794" s="816"/>
      <c r="AN794" s="816"/>
      <c r="AO794" s="816"/>
      <c r="AP794" s="816"/>
      <c r="AQ794" s="816"/>
      <c r="AR794" s="816"/>
      <c r="AS794" s="816"/>
      <c r="AT794" s="816"/>
      <c r="AU794" s="816"/>
      <c r="AV794" s="816"/>
      <c r="AW794" s="816"/>
      <c r="AX794" s="816"/>
      <c r="AY794" s="816"/>
      <c r="AZ794" s="816"/>
      <c r="BA794" s="816"/>
    </row>
    <row r="795" spans="6:53" s="786" customFormat="1" ht="12">
      <c r="F795" s="787"/>
      <c r="G795" s="787"/>
      <c r="H795" s="787"/>
      <c r="I795" s="787"/>
      <c r="L795" s="787"/>
      <c r="N795" s="816"/>
      <c r="O795" s="792"/>
      <c r="P795" s="792"/>
      <c r="Q795" s="792"/>
      <c r="R795" s="792"/>
      <c r="S795" s="792"/>
      <c r="T795" s="793"/>
      <c r="U795" s="793"/>
      <c r="V795" s="793"/>
      <c r="W795" s="793"/>
      <c r="X795" s="793"/>
      <c r="Y795" s="793"/>
      <c r="Z795" s="793"/>
      <c r="AA795" s="793"/>
      <c r="AB795" s="793"/>
      <c r="AC795" s="793"/>
      <c r="AD795" s="816"/>
      <c r="AE795" s="816"/>
      <c r="AF795" s="816"/>
      <c r="AG795" s="816"/>
      <c r="AH795" s="816"/>
      <c r="AI795" s="816"/>
      <c r="AJ795" s="816"/>
      <c r="AK795" s="816"/>
      <c r="AL795" s="816"/>
      <c r="AM795" s="816"/>
      <c r="AN795" s="816"/>
      <c r="AO795" s="816"/>
      <c r="AP795" s="816"/>
      <c r="AQ795" s="816"/>
      <c r="AR795" s="816"/>
      <c r="AS795" s="816"/>
      <c r="AT795" s="816"/>
      <c r="AU795" s="816"/>
      <c r="AV795" s="816"/>
      <c r="AW795" s="816"/>
      <c r="AX795" s="816"/>
      <c r="AY795" s="816"/>
      <c r="AZ795" s="816"/>
      <c r="BA795" s="816"/>
    </row>
    <row r="796" spans="6:53" s="786" customFormat="1" ht="12">
      <c r="F796" s="787"/>
      <c r="G796" s="787"/>
      <c r="H796" s="787"/>
      <c r="I796" s="787"/>
      <c r="L796" s="787"/>
      <c r="N796" s="816"/>
      <c r="O796" s="792"/>
      <c r="P796" s="792"/>
      <c r="Q796" s="792"/>
      <c r="R796" s="792"/>
      <c r="S796" s="792"/>
      <c r="T796" s="793"/>
      <c r="U796" s="793"/>
      <c r="V796" s="793"/>
      <c r="W796" s="793"/>
      <c r="X796" s="793"/>
      <c r="Y796" s="793"/>
      <c r="Z796" s="793"/>
      <c r="AA796" s="793"/>
      <c r="AB796" s="793"/>
      <c r="AC796" s="793"/>
      <c r="AD796" s="816"/>
      <c r="AE796" s="816"/>
      <c r="AF796" s="816"/>
      <c r="AG796" s="816"/>
      <c r="AH796" s="816"/>
      <c r="AI796" s="816"/>
      <c r="AJ796" s="816"/>
      <c r="AK796" s="816"/>
      <c r="AL796" s="816"/>
      <c r="AM796" s="816"/>
      <c r="AN796" s="816"/>
      <c r="AO796" s="816"/>
      <c r="AP796" s="816"/>
      <c r="AQ796" s="816"/>
      <c r="AR796" s="816"/>
      <c r="AS796" s="816"/>
      <c r="AT796" s="816"/>
      <c r="AU796" s="816"/>
      <c r="AV796" s="816"/>
      <c r="AW796" s="816"/>
      <c r="AX796" s="816"/>
      <c r="AY796" s="816"/>
      <c r="AZ796" s="816"/>
      <c r="BA796" s="816"/>
    </row>
    <row r="797" spans="6:53" s="786" customFormat="1" ht="12">
      <c r="F797" s="787"/>
      <c r="G797" s="787"/>
      <c r="H797" s="787"/>
      <c r="I797" s="787"/>
      <c r="L797" s="787"/>
      <c r="N797" s="816"/>
      <c r="O797" s="792"/>
      <c r="P797" s="792"/>
      <c r="Q797" s="792"/>
      <c r="R797" s="792"/>
      <c r="S797" s="792"/>
      <c r="T797" s="793"/>
      <c r="U797" s="793"/>
      <c r="V797" s="793"/>
      <c r="W797" s="793"/>
      <c r="X797" s="793"/>
      <c r="Y797" s="793"/>
      <c r="Z797" s="793"/>
      <c r="AA797" s="793"/>
      <c r="AB797" s="793"/>
      <c r="AC797" s="793"/>
      <c r="AD797" s="816"/>
      <c r="AE797" s="816"/>
      <c r="AF797" s="816"/>
      <c r="AG797" s="816"/>
      <c r="AH797" s="816"/>
      <c r="AI797" s="816"/>
      <c r="AJ797" s="816"/>
      <c r="AK797" s="816"/>
      <c r="AL797" s="816"/>
      <c r="AM797" s="816"/>
      <c r="AN797" s="816"/>
      <c r="AO797" s="816"/>
      <c r="AP797" s="816"/>
      <c r="AQ797" s="816"/>
      <c r="AR797" s="816"/>
      <c r="AS797" s="816"/>
      <c r="AT797" s="816"/>
      <c r="AU797" s="816"/>
      <c r="AV797" s="816"/>
      <c r="AW797" s="816"/>
      <c r="AX797" s="816"/>
      <c r="AY797" s="816"/>
      <c r="AZ797" s="816"/>
      <c r="BA797" s="816"/>
    </row>
    <row r="798" spans="6:53" s="786" customFormat="1" ht="12">
      <c r="F798" s="787"/>
      <c r="G798" s="787"/>
      <c r="H798" s="787"/>
      <c r="I798" s="787"/>
      <c r="L798" s="787"/>
      <c r="N798" s="816"/>
      <c r="O798" s="792"/>
      <c r="P798" s="792"/>
      <c r="Q798" s="792"/>
      <c r="R798" s="792"/>
      <c r="S798" s="792"/>
      <c r="T798" s="793"/>
      <c r="U798" s="793"/>
      <c r="V798" s="793"/>
      <c r="W798" s="793"/>
      <c r="X798" s="793"/>
      <c r="Y798" s="793"/>
      <c r="Z798" s="793"/>
      <c r="AA798" s="793"/>
      <c r="AB798" s="793"/>
      <c r="AC798" s="793"/>
      <c r="AD798" s="816"/>
      <c r="AE798" s="816"/>
      <c r="AF798" s="816"/>
      <c r="AG798" s="816"/>
      <c r="AH798" s="816"/>
      <c r="AI798" s="816"/>
      <c r="AJ798" s="816"/>
      <c r="AK798" s="816"/>
      <c r="AL798" s="816"/>
      <c r="AM798" s="816"/>
      <c r="AN798" s="816"/>
      <c r="AO798" s="816"/>
      <c r="AP798" s="816"/>
      <c r="AQ798" s="816"/>
      <c r="AR798" s="816"/>
      <c r="AS798" s="816"/>
      <c r="AT798" s="816"/>
      <c r="AU798" s="816"/>
      <c r="AV798" s="816"/>
      <c r="AW798" s="816"/>
      <c r="AX798" s="816"/>
      <c r="AY798" s="816"/>
      <c r="AZ798" s="816"/>
      <c r="BA798" s="816"/>
    </row>
    <row r="799" spans="6:53" s="786" customFormat="1" ht="12">
      <c r="F799" s="787"/>
      <c r="G799" s="787"/>
      <c r="H799" s="787"/>
      <c r="I799" s="787"/>
      <c r="L799" s="787"/>
      <c r="N799" s="816"/>
      <c r="O799" s="792"/>
      <c r="P799" s="792"/>
      <c r="Q799" s="792"/>
      <c r="R799" s="792"/>
      <c r="S799" s="792"/>
      <c r="T799" s="793"/>
      <c r="U799" s="793"/>
      <c r="V799" s="793"/>
      <c r="W799" s="793"/>
      <c r="X799" s="793"/>
      <c r="Y799" s="793"/>
      <c r="Z799" s="793"/>
      <c r="AA799" s="793"/>
      <c r="AB799" s="793"/>
      <c r="AC799" s="793"/>
      <c r="AD799" s="816"/>
      <c r="AE799" s="816"/>
      <c r="AF799" s="816"/>
      <c r="AG799" s="816"/>
      <c r="AH799" s="816"/>
      <c r="AI799" s="816"/>
      <c r="AJ799" s="816"/>
      <c r="AK799" s="816"/>
      <c r="AL799" s="816"/>
      <c r="AM799" s="816"/>
      <c r="AN799" s="816"/>
      <c r="AO799" s="816"/>
      <c r="AP799" s="816"/>
      <c r="AQ799" s="816"/>
      <c r="AR799" s="816"/>
      <c r="AS799" s="816"/>
      <c r="AT799" s="816"/>
      <c r="AU799" s="816"/>
      <c r="AV799" s="816"/>
      <c r="AW799" s="816"/>
      <c r="AX799" s="816"/>
      <c r="AY799" s="816"/>
      <c r="AZ799" s="816"/>
      <c r="BA799" s="816"/>
    </row>
    <row r="800" spans="6:53" s="786" customFormat="1" ht="12">
      <c r="F800" s="787"/>
      <c r="G800" s="787"/>
      <c r="H800" s="787"/>
      <c r="I800" s="787"/>
      <c r="L800" s="787"/>
      <c r="N800" s="816"/>
      <c r="O800" s="792"/>
      <c r="P800" s="792"/>
      <c r="Q800" s="792"/>
      <c r="R800" s="792"/>
      <c r="S800" s="792"/>
      <c r="T800" s="793"/>
      <c r="U800" s="793"/>
      <c r="V800" s="793"/>
      <c r="W800" s="793"/>
      <c r="X800" s="793"/>
      <c r="Y800" s="793"/>
      <c r="Z800" s="793"/>
      <c r="AA800" s="793"/>
      <c r="AB800" s="793"/>
      <c r="AC800" s="793"/>
      <c r="AD800" s="816"/>
      <c r="AE800" s="816"/>
      <c r="AF800" s="816"/>
      <c r="AG800" s="816"/>
      <c r="AH800" s="816"/>
      <c r="AI800" s="816"/>
      <c r="AJ800" s="816"/>
      <c r="AK800" s="816"/>
      <c r="AL800" s="816"/>
      <c r="AM800" s="816"/>
      <c r="AN800" s="816"/>
      <c r="AO800" s="816"/>
      <c r="AP800" s="816"/>
      <c r="AQ800" s="816"/>
      <c r="AR800" s="816"/>
      <c r="AS800" s="816"/>
      <c r="AT800" s="816"/>
      <c r="AU800" s="816"/>
      <c r="AV800" s="816"/>
      <c r="AW800" s="816"/>
      <c r="AX800" s="816"/>
      <c r="AY800" s="816"/>
      <c r="AZ800" s="816"/>
      <c r="BA800" s="816"/>
    </row>
    <row r="801" spans="6:53" s="786" customFormat="1" ht="12">
      <c r="F801" s="787"/>
      <c r="G801" s="787"/>
      <c r="H801" s="787"/>
      <c r="I801" s="787"/>
      <c r="L801" s="787"/>
      <c r="N801" s="816"/>
      <c r="O801" s="792"/>
      <c r="P801" s="792"/>
      <c r="Q801" s="792"/>
      <c r="R801" s="792"/>
      <c r="S801" s="792"/>
      <c r="T801" s="793"/>
      <c r="U801" s="793"/>
      <c r="V801" s="793"/>
      <c r="W801" s="793"/>
      <c r="X801" s="793"/>
      <c r="Y801" s="793"/>
      <c r="Z801" s="793"/>
      <c r="AA801" s="793"/>
      <c r="AB801" s="793"/>
      <c r="AC801" s="793"/>
      <c r="AD801" s="816"/>
      <c r="AE801" s="816"/>
      <c r="AF801" s="816"/>
      <c r="AG801" s="816"/>
      <c r="AH801" s="816"/>
      <c r="AI801" s="816"/>
      <c r="AJ801" s="816"/>
      <c r="AK801" s="816"/>
      <c r="AL801" s="816"/>
      <c r="AM801" s="816"/>
      <c r="AN801" s="816"/>
      <c r="AO801" s="816"/>
      <c r="AP801" s="816"/>
      <c r="AQ801" s="816"/>
      <c r="AR801" s="816"/>
      <c r="AS801" s="816"/>
      <c r="AT801" s="816"/>
      <c r="AU801" s="816"/>
      <c r="AV801" s="816"/>
      <c r="AW801" s="816"/>
      <c r="AX801" s="816"/>
      <c r="AY801" s="816"/>
      <c r="AZ801" s="816"/>
      <c r="BA801" s="816"/>
    </row>
    <row r="802" spans="6:53" s="786" customFormat="1" ht="12">
      <c r="F802" s="787"/>
      <c r="G802" s="787"/>
      <c r="H802" s="787"/>
      <c r="I802" s="787"/>
      <c r="L802" s="787"/>
      <c r="N802" s="816"/>
      <c r="O802" s="792"/>
      <c r="P802" s="792"/>
      <c r="Q802" s="792"/>
      <c r="R802" s="792"/>
      <c r="S802" s="792"/>
      <c r="T802" s="793"/>
      <c r="U802" s="793"/>
      <c r="V802" s="793"/>
      <c r="W802" s="793"/>
      <c r="X802" s="793"/>
      <c r="Y802" s="793"/>
      <c r="Z802" s="793"/>
      <c r="AA802" s="793"/>
      <c r="AB802" s="793"/>
      <c r="AC802" s="793"/>
      <c r="AD802" s="816"/>
      <c r="AE802" s="816"/>
      <c r="AF802" s="816"/>
      <c r="AG802" s="816"/>
      <c r="AH802" s="816"/>
      <c r="AI802" s="816"/>
      <c r="AJ802" s="816"/>
      <c r="AK802" s="816"/>
      <c r="AL802" s="816"/>
      <c r="AM802" s="816"/>
      <c r="AN802" s="816"/>
      <c r="AO802" s="816"/>
      <c r="AP802" s="816"/>
      <c r="AQ802" s="816"/>
      <c r="AR802" s="816"/>
      <c r="AS802" s="816"/>
      <c r="AT802" s="816"/>
      <c r="AU802" s="816"/>
      <c r="AV802" s="816"/>
      <c r="AW802" s="816"/>
      <c r="AX802" s="816"/>
      <c r="AY802" s="816"/>
      <c r="AZ802" s="816"/>
      <c r="BA802" s="816"/>
    </row>
    <row r="803" spans="6:53" s="786" customFormat="1" ht="12">
      <c r="F803" s="787"/>
      <c r="G803" s="787"/>
      <c r="H803" s="787"/>
      <c r="I803" s="787"/>
      <c r="L803" s="787"/>
      <c r="N803" s="816"/>
      <c r="O803" s="792"/>
      <c r="P803" s="792"/>
      <c r="Q803" s="792"/>
      <c r="R803" s="792"/>
      <c r="S803" s="792"/>
      <c r="T803" s="793"/>
      <c r="U803" s="793"/>
      <c r="V803" s="793"/>
      <c r="W803" s="793"/>
      <c r="X803" s="793"/>
      <c r="Y803" s="793"/>
      <c r="Z803" s="793"/>
      <c r="AA803" s="793"/>
      <c r="AB803" s="793"/>
      <c r="AC803" s="793"/>
      <c r="AD803" s="816"/>
      <c r="AE803" s="816"/>
      <c r="AF803" s="816"/>
      <c r="AG803" s="816"/>
      <c r="AH803" s="816"/>
      <c r="AI803" s="816"/>
      <c r="AJ803" s="816"/>
      <c r="AK803" s="816"/>
      <c r="AL803" s="816"/>
      <c r="AM803" s="816"/>
      <c r="AN803" s="816"/>
      <c r="AO803" s="816"/>
      <c r="AP803" s="816"/>
      <c r="AQ803" s="816"/>
      <c r="AR803" s="816"/>
      <c r="AS803" s="816"/>
      <c r="AT803" s="816"/>
      <c r="AU803" s="816"/>
      <c r="AV803" s="816"/>
      <c r="AW803" s="816"/>
      <c r="AX803" s="816"/>
      <c r="AY803" s="816"/>
      <c r="AZ803" s="816"/>
      <c r="BA803" s="816"/>
    </row>
    <row r="804" spans="6:53" s="786" customFormat="1" ht="12">
      <c r="F804" s="787"/>
      <c r="G804" s="787"/>
      <c r="H804" s="787"/>
      <c r="I804" s="787"/>
      <c r="L804" s="787"/>
      <c r="N804" s="816"/>
      <c r="O804" s="792"/>
      <c r="P804" s="792"/>
      <c r="Q804" s="792"/>
      <c r="R804" s="792"/>
      <c r="S804" s="792"/>
      <c r="T804" s="793"/>
      <c r="U804" s="793"/>
      <c r="V804" s="793"/>
      <c r="W804" s="793"/>
      <c r="X804" s="793"/>
      <c r="Y804" s="793"/>
      <c r="Z804" s="793"/>
      <c r="AA804" s="793"/>
      <c r="AB804" s="793"/>
      <c r="AC804" s="793"/>
      <c r="AD804" s="816"/>
      <c r="AE804" s="816"/>
      <c r="AF804" s="816"/>
      <c r="AG804" s="816"/>
      <c r="AH804" s="816"/>
      <c r="AI804" s="816"/>
      <c r="AJ804" s="816"/>
      <c r="AK804" s="816"/>
      <c r="AL804" s="816"/>
      <c r="AM804" s="816"/>
      <c r="AN804" s="816"/>
      <c r="AO804" s="816"/>
      <c r="AP804" s="816"/>
      <c r="AQ804" s="816"/>
      <c r="AR804" s="816"/>
      <c r="AS804" s="816"/>
      <c r="AT804" s="816"/>
      <c r="AU804" s="816"/>
      <c r="AV804" s="816"/>
      <c r="AW804" s="816"/>
      <c r="AX804" s="816"/>
      <c r="AY804" s="816"/>
      <c r="AZ804" s="816"/>
      <c r="BA804" s="816"/>
    </row>
    <row r="805" spans="6:53" s="786" customFormat="1" ht="12">
      <c r="F805" s="787"/>
      <c r="G805" s="787"/>
      <c r="H805" s="787"/>
      <c r="I805" s="787"/>
      <c r="L805" s="787"/>
      <c r="N805" s="816"/>
      <c r="O805" s="792"/>
      <c r="P805" s="792"/>
      <c r="Q805" s="792"/>
      <c r="R805" s="792"/>
      <c r="S805" s="792"/>
      <c r="T805" s="793"/>
      <c r="U805" s="793"/>
      <c r="V805" s="793"/>
      <c r="W805" s="793"/>
      <c r="X805" s="793"/>
      <c r="Y805" s="793"/>
      <c r="Z805" s="793"/>
      <c r="AA805" s="793"/>
      <c r="AB805" s="793"/>
      <c r="AC805" s="793"/>
      <c r="AD805" s="816"/>
      <c r="AE805" s="816"/>
      <c r="AF805" s="816"/>
      <c r="AG805" s="816"/>
      <c r="AH805" s="816"/>
      <c r="AI805" s="816"/>
      <c r="AJ805" s="816"/>
      <c r="AK805" s="816"/>
      <c r="AL805" s="816"/>
      <c r="AM805" s="816"/>
      <c r="AN805" s="816"/>
      <c r="AO805" s="816"/>
      <c r="AP805" s="816"/>
      <c r="AQ805" s="816"/>
      <c r="AR805" s="816"/>
      <c r="AS805" s="816"/>
      <c r="AT805" s="816"/>
      <c r="AU805" s="816"/>
      <c r="AV805" s="816"/>
      <c r="AW805" s="816"/>
      <c r="AX805" s="816"/>
      <c r="AY805" s="816"/>
      <c r="AZ805" s="816"/>
      <c r="BA805" s="816"/>
    </row>
    <row r="806" spans="6:53" s="786" customFormat="1" ht="12">
      <c r="F806" s="787"/>
      <c r="G806" s="787"/>
      <c r="H806" s="787"/>
      <c r="I806" s="787"/>
      <c r="L806" s="787"/>
      <c r="N806" s="816"/>
      <c r="O806" s="792"/>
      <c r="P806" s="792"/>
      <c r="Q806" s="792"/>
      <c r="R806" s="792"/>
      <c r="S806" s="792"/>
      <c r="T806" s="793"/>
      <c r="U806" s="793"/>
      <c r="V806" s="793"/>
      <c r="W806" s="793"/>
      <c r="X806" s="793"/>
      <c r="Y806" s="793"/>
      <c r="Z806" s="793"/>
      <c r="AA806" s="793"/>
      <c r="AB806" s="793"/>
      <c r="AC806" s="793"/>
      <c r="AD806" s="816"/>
      <c r="AE806" s="816"/>
      <c r="AF806" s="816"/>
      <c r="AG806" s="816"/>
      <c r="AH806" s="816"/>
      <c r="AI806" s="816"/>
      <c r="AJ806" s="816"/>
      <c r="AK806" s="816"/>
      <c r="AL806" s="816"/>
      <c r="AM806" s="816"/>
      <c r="AN806" s="816"/>
      <c r="AO806" s="816"/>
      <c r="AP806" s="816"/>
      <c r="AQ806" s="816"/>
      <c r="AR806" s="816"/>
      <c r="AS806" s="816"/>
      <c r="AT806" s="816"/>
      <c r="AU806" s="816"/>
      <c r="AV806" s="816"/>
      <c r="AW806" s="816"/>
      <c r="AX806" s="816"/>
      <c r="AY806" s="816"/>
      <c r="AZ806" s="816"/>
      <c r="BA806" s="816"/>
    </row>
    <row r="807" spans="6:53" s="786" customFormat="1" ht="12">
      <c r="F807" s="787"/>
      <c r="G807" s="787"/>
      <c r="H807" s="787"/>
      <c r="I807" s="787"/>
      <c r="L807" s="787"/>
      <c r="N807" s="816"/>
      <c r="O807" s="792"/>
      <c r="P807" s="792"/>
      <c r="Q807" s="792"/>
      <c r="R807" s="792"/>
      <c r="S807" s="792"/>
      <c r="T807" s="793"/>
      <c r="U807" s="793"/>
      <c r="V807" s="793"/>
      <c r="W807" s="793"/>
      <c r="X807" s="793"/>
      <c r="Y807" s="793"/>
      <c r="Z807" s="793"/>
      <c r="AA807" s="793"/>
      <c r="AB807" s="793"/>
      <c r="AC807" s="793"/>
      <c r="AD807" s="816"/>
      <c r="AE807" s="816"/>
      <c r="AF807" s="816"/>
      <c r="AG807" s="816"/>
      <c r="AH807" s="816"/>
      <c r="AI807" s="816"/>
      <c r="AJ807" s="816"/>
      <c r="AK807" s="816"/>
      <c r="AL807" s="816"/>
      <c r="AM807" s="816"/>
      <c r="AN807" s="816"/>
      <c r="AO807" s="816"/>
      <c r="AP807" s="816"/>
      <c r="AQ807" s="816"/>
      <c r="AR807" s="816"/>
      <c r="AS807" s="816"/>
      <c r="AT807" s="816"/>
      <c r="AU807" s="816"/>
      <c r="AV807" s="816"/>
      <c r="AW807" s="816"/>
      <c r="AX807" s="816"/>
      <c r="AY807" s="816"/>
      <c r="AZ807" s="816"/>
      <c r="BA807" s="816"/>
    </row>
    <row r="808" spans="6:53" s="786" customFormat="1" ht="12">
      <c r="F808" s="787"/>
      <c r="G808" s="787"/>
      <c r="H808" s="787"/>
      <c r="I808" s="787"/>
      <c r="L808" s="787"/>
      <c r="N808" s="816"/>
      <c r="O808" s="792"/>
      <c r="P808" s="792"/>
      <c r="Q808" s="792"/>
      <c r="R808" s="792"/>
      <c r="S808" s="792"/>
      <c r="T808" s="793"/>
      <c r="U808" s="793"/>
      <c r="V808" s="793"/>
      <c r="W808" s="793"/>
      <c r="X808" s="793"/>
      <c r="Y808" s="793"/>
      <c r="Z808" s="793"/>
      <c r="AA808" s="793"/>
      <c r="AB808" s="793"/>
      <c r="AC808" s="793"/>
      <c r="AD808" s="816"/>
      <c r="AE808" s="816"/>
      <c r="AF808" s="816"/>
      <c r="AG808" s="816"/>
      <c r="AH808" s="816"/>
      <c r="AI808" s="816"/>
      <c r="AJ808" s="816"/>
      <c r="AK808" s="816"/>
      <c r="AL808" s="816"/>
      <c r="AM808" s="816"/>
      <c r="AN808" s="816"/>
      <c r="AO808" s="816"/>
      <c r="AP808" s="816"/>
      <c r="AQ808" s="816"/>
      <c r="AR808" s="816"/>
      <c r="AS808" s="816"/>
      <c r="AT808" s="816"/>
      <c r="AU808" s="816"/>
      <c r="AV808" s="816"/>
      <c r="AW808" s="816"/>
      <c r="AX808" s="816"/>
      <c r="AY808" s="816"/>
      <c r="AZ808" s="816"/>
      <c r="BA808" s="816"/>
    </row>
    <row r="809" spans="6:53" s="786" customFormat="1" ht="12">
      <c r="F809" s="787"/>
      <c r="G809" s="787"/>
      <c r="H809" s="787"/>
      <c r="I809" s="787"/>
      <c r="L809" s="787"/>
      <c r="N809" s="816"/>
      <c r="O809" s="792"/>
      <c r="P809" s="792"/>
      <c r="Q809" s="792"/>
      <c r="R809" s="792"/>
      <c r="S809" s="792"/>
      <c r="T809" s="793"/>
      <c r="U809" s="793"/>
      <c r="V809" s="793"/>
      <c r="W809" s="793"/>
      <c r="X809" s="793"/>
      <c r="Y809" s="793"/>
      <c r="Z809" s="793"/>
      <c r="AA809" s="793"/>
      <c r="AB809" s="793"/>
      <c r="AC809" s="793"/>
      <c r="AD809" s="816"/>
      <c r="AE809" s="816"/>
      <c r="AF809" s="816"/>
      <c r="AG809" s="816"/>
      <c r="AH809" s="816"/>
      <c r="AI809" s="816"/>
      <c r="AJ809" s="816"/>
      <c r="AK809" s="816"/>
      <c r="AL809" s="816"/>
      <c r="AM809" s="816"/>
      <c r="AN809" s="816"/>
      <c r="AO809" s="816"/>
      <c r="AP809" s="816"/>
      <c r="AQ809" s="816"/>
      <c r="AR809" s="816"/>
      <c r="AS809" s="816"/>
      <c r="AT809" s="816"/>
      <c r="AU809" s="816"/>
      <c r="AV809" s="816"/>
      <c r="AW809" s="816"/>
      <c r="AX809" s="816"/>
      <c r="AY809" s="816"/>
      <c r="AZ809" s="816"/>
      <c r="BA809" s="816"/>
    </row>
    <row r="810" spans="6:53" s="786" customFormat="1" ht="12">
      <c r="F810" s="787"/>
      <c r="G810" s="787"/>
      <c r="H810" s="787"/>
      <c r="I810" s="787"/>
      <c r="L810" s="787"/>
      <c r="N810" s="816"/>
      <c r="O810" s="792"/>
      <c r="P810" s="792"/>
      <c r="Q810" s="792"/>
      <c r="R810" s="792"/>
      <c r="S810" s="792"/>
      <c r="T810" s="793"/>
      <c r="U810" s="793"/>
      <c r="V810" s="793"/>
      <c r="W810" s="793"/>
      <c r="X810" s="793"/>
      <c r="Y810" s="793"/>
      <c r="Z810" s="793"/>
      <c r="AA810" s="793"/>
      <c r="AB810" s="793"/>
      <c r="AC810" s="793"/>
      <c r="AD810" s="816"/>
      <c r="AE810" s="816"/>
      <c r="AF810" s="816"/>
      <c r="AG810" s="816"/>
      <c r="AH810" s="816"/>
      <c r="AI810" s="816"/>
      <c r="AJ810" s="816"/>
      <c r="AK810" s="816"/>
      <c r="AL810" s="816"/>
      <c r="AM810" s="816"/>
      <c r="AN810" s="816"/>
      <c r="AO810" s="816"/>
      <c r="AP810" s="816"/>
      <c r="AQ810" s="816"/>
      <c r="AR810" s="816"/>
      <c r="AS810" s="816"/>
      <c r="AT810" s="816"/>
      <c r="AU810" s="816"/>
      <c r="AV810" s="816"/>
      <c r="AW810" s="816"/>
      <c r="AX810" s="816"/>
      <c r="AY810" s="816"/>
      <c r="AZ810" s="816"/>
      <c r="BA810" s="816"/>
    </row>
    <row r="811" spans="6:53" s="786" customFormat="1" ht="12">
      <c r="F811" s="787"/>
      <c r="G811" s="787"/>
      <c r="H811" s="787"/>
      <c r="I811" s="787"/>
      <c r="L811" s="787"/>
      <c r="N811" s="816"/>
      <c r="O811" s="792"/>
      <c r="P811" s="792"/>
      <c r="Q811" s="792"/>
      <c r="R811" s="792"/>
      <c r="S811" s="792"/>
      <c r="T811" s="793"/>
      <c r="U811" s="793"/>
      <c r="V811" s="793"/>
      <c r="W811" s="793"/>
      <c r="X811" s="793"/>
      <c r="Y811" s="793"/>
      <c r="Z811" s="793"/>
      <c r="AA811" s="793"/>
      <c r="AB811" s="793"/>
      <c r="AC811" s="793"/>
      <c r="AD811" s="816"/>
      <c r="AE811" s="816"/>
      <c r="AF811" s="816"/>
      <c r="AG811" s="816"/>
      <c r="AH811" s="816"/>
      <c r="AI811" s="816"/>
      <c r="AJ811" s="816"/>
      <c r="AK811" s="816"/>
      <c r="AL811" s="816"/>
      <c r="AM811" s="816"/>
      <c r="AN811" s="816"/>
      <c r="AO811" s="816"/>
      <c r="AP811" s="816"/>
      <c r="AQ811" s="816"/>
      <c r="AR811" s="816"/>
      <c r="AS811" s="816"/>
      <c r="AT811" s="816"/>
      <c r="AU811" s="816"/>
      <c r="AV811" s="816"/>
      <c r="AW811" s="816"/>
      <c r="AX811" s="816"/>
      <c r="AY811" s="816"/>
      <c r="AZ811" s="816"/>
      <c r="BA811" s="816"/>
    </row>
    <row r="812" spans="6:53" s="786" customFormat="1" ht="12">
      <c r="F812" s="787"/>
      <c r="G812" s="787"/>
      <c r="H812" s="787"/>
      <c r="I812" s="787"/>
      <c r="L812" s="787"/>
      <c r="N812" s="816"/>
      <c r="O812" s="792"/>
      <c r="P812" s="792"/>
      <c r="Q812" s="792"/>
      <c r="R812" s="792"/>
      <c r="S812" s="792"/>
      <c r="T812" s="793"/>
      <c r="U812" s="793"/>
      <c r="V812" s="793"/>
      <c r="W812" s="793"/>
      <c r="X812" s="793"/>
      <c r="Y812" s="793"/>
      <c r="Z812" s="793"/>
      <c r="AA812" s="793"/>
      <c r="AB812" s="793"/>
      <c r="AC812" s="793"/>
      <c r="AD812" s="816"/>
      <c r="AE812" s="816"/>
      <c r="AF812" s="816"/>
      <c r="AG812" s="816"/>
      <c r="AH812" s="816"/>
      <c r="AI812" s="816"/>
      <c r="AJ812" s="816"/>
      <c r="AK812" s="816"/>
      <c r="AL812" s="816"/>
      <c r="AM812" s="816"/>
      <c r="AN812" s="816"/>
      <c r="AO812" s="816"/>
      <c r="AP812" s="816"/>
      <c r="AQ812" s="816"/>
      <c r="AR812" s="816"/>
      <c r="AS812" s="816"/>
      <c r="AT812" s="816"/>
      <c r="AU812" s="816"/>
      <c r="AV812" s="816"/>
      <c r="AW812" s="816"/>
      <c r="AX812" s="816"/>
      <c r="AY812" s="816"/>
      <c r="AZ812" s="816"/>
      <c r="BA812" s="816"/>
    </row>
    <row r="813" spans="6:53" s="786" customFormat="1" ht="12">
      <c r="F813" s="787"/>
      <c r="G813" s="787"/>
      <c r="H813" s="787"/>
      <c r="I813" s="787"/>
      <c r="L813" s="787"/>
      <c r="N813" s="816"/>
      <c r="O813" s="792"/>
      <c r="P813" s="792"/>
      <c r="Q813" s="792"/>
      <c r="R813" s="792"/>
      <c r="S813" s="792"/>
      <c r="T813" s="793"/>
      <c r="U813" s="793"/>
      <c r="V813" s="793"/>
      <c r="W813" s="793"/>
      <c r="X813" s="793"/>
      <c r="Y813" s="793"/>
      <c r="Z813" s="793"/>
      <c r="AA813" s="793"/>
      <c r="AB813" s="793"/>
      <c r="AC813" s="793"/>
      <c r="AD813" s="816"/>
      <c r="AE813" s="816"/>
      <c r="AF813" s="816"/>
      <c r="AG813" s="816"/>
      <c r="AH813" s="816"/>
      <c r="AI813" s="816"/>
      <c r="AJ813" s="816"/>
      <c r="AK813" s="816"/>
      <c r="AL813" s="816"/>
      <c r="AM813" s="816"/>
      <c r="AN813" s="816"/>
      <c r="AO813" s="816"/>
      <c r="AP813" s="816"/>
      <c r="AQ813" s="816"/>
      <c r="AR813" s="816"/>
      <c r="AS813" s="816"/>
      <c r="AT813" s="816"/>
      <c r="AU813" s="816"/>
      <c r="AV813" s="816"/>
      <c r="AW813" s="816"/>
      <c r="AX813" s="816"/>
      <c r="AY813" s="816"/>
      <c r="AZ813" s="816"/>
      <c r="BA813" s="816"/>
    </row>
    <row r="814" spans="6:53" s="786" customFormat="1" ht="12">
      <c r="F814" s="787"/>
      <c r="G814" s="787"/>
      <c r="H814" s="787"/>
      <c r="I814" s="787"/>
      <c r="L814" s="787"/>
      <c r="N814" s="816"/>
      <c r="O814" s="792"/>
      <c r="P814" s="792"/>
      <c r="Q814" s="792"/>
      <c r="R814" s="792"/>
      <c r="S814" s="792"/>
      <c r="T814" s="793"/>
      <c r="U814" s="793"/>
      <c r="V814" s="793"/>
      <c r="W814" s="793"/>
      <c r="X814" s="793"/>
      <c r="Y814" s="793"/>
      <c r="Z814" s="793"/>
      <c r="AA814" s="793"/>
      <c r="AB814" s="793"/>
      <c r="AC814" s="793"/>
      <c r="AD814" s="816"/>
      <c r="AE814" s="816"/>
      <c r="AF814" s="816"/>
      <c r="AG814" s="816"/>
      <c r="AH814" s="816"/>
      <c r="AI814" s="816"/>
      <c r="AJ814" s="816"/>
      <c r="AK814" s="816"/>
      <c r="AL814" s="816"/>
      <c r="AM814" s="816"/>
      <c r="AN814" s="816"/>
      <c r="AO814" s="816"/>
      <c r="AP814" s="816"/>
      <c r="AQ814" s="816"/>
      <c r="AR814" s="816"/>
      <c r="AS814" s="816"/>
      <c r="AT814" s="816"/>
      <c r="AU814" s="816"/>
      <c r="AV814" s="816"/>
      <c r="AW814" s="816"/>
      <c r="AX814" s="816"/>
      <c r="AY814" s="816"/>
      <c r="AZ814" s="816"/>
      <c r="BA814" s="816"/>
    </row>
    <row r="815" spans="6:53" s="786" customFormat="1" ht="12">
      <c r="F815" s="787"/>
      <c r="G815" s="787"/>
      <c r="H815" s="787"/>
      <c r="I815" s="787"/>
      <c r="L815" s="787"/>
      <c r="N815" s="816"/>
      <c r="O815" s="792"/>
      <c r="P815" s="792"/>
      <c r="Q815" s="792"/>
      <c r="R815" s="792"/>
      <c r="S815" s="792"/>
      <c r="T815" s="793"/>
      <c r="U815" s="793"/>
      <c r="V815" s="793"/>
      <c r="W815" s="793"/>
      <c r="X815" s="793"/>
      <c r="Y815" s="793"/>
      <c r="Z815" s="793"/>
      <c r="AA815" s="793"/>
      <c r="AB815" s="793"/>
      <c r="AC815" s="793"/>
      <c r="AD815" s="816"/>
      <c r="AE815" s="816"/>
      <c r="AF815" s="816"/>
      <c r="AG815" s="816"/>
      <c r="AH815" s="816"/>
      <c r="AI815" s="816"/>
      <c r="AJ815" s="816"/>
      <c r="AK815" s="816"/>
      <c r="AL815" s="816"/>
      <c r="AM815" s="816"/>
      <c r="AN815" s="816"/>
      <c r="AO815" s="816"/>
      <c r="AP815" s="816"/>
      <c r="AQ815" s="816"/>
      <c r="AR815" s="816"/>
      <c r="AS815" s="816"/>
      <c r="AT815" s="816"/>
      <c r="AU815" s="816"/>
      <c r="AV815" s="816"/>
      <c r="AW815" s="816"/>
      <c r="AX815" s="816"/>
      <c r="AY815" s="816"/>
      <c r="AZ815" s="816"/>
      <c r="BA815" s="816"/>
    </row>
    <row r="816" spans="6:53" s="786" customFormat="1" ht="12">
      <c r="F816" s="787"/>
      <c r="G816" s="787"/>
      <c r="H816" s="787"/>
      <c r="I816" s="787"/>
      <c r="L816" s="787"/>
      <c r="N816" s="816"/>
      <c r="O816" s="792"/>
      <c r="P816" s="792"/>
      <c r="Q816" s="792"/>
      <c r="R816" s="792"/>
      <c r="S816" s="792"/>
      <c r="T816" s="793"/>
      <c r="U816" s="793"/>
      <c r="V816" s="793"/>
      <c r="W816" s="793"/>
      <c r="X816" s="793"/>
      <c r="Y816" s="793"/>
      <c r="Z816" s="793"/>
      <c r="AA816" s="793"/>
      <c r="AB816" s="793"/>
      <c r="AC816" s="793"/>
      <c r="AD816" s="816"/>
      <c r="AE816" s="816"/>
      <c r="AF816" s="816"/>
      <c r="AG816" s="816"/>
      <c r="AH816" s="816"/>
      <c r="AI816" s="816"/>
      <c r="AJ816" s="816"/>
      <c r="AK816" s="816"/>
      <c r="AL816" s="816"/>
      <c r="AM816" s="816"/>
      <c r="AN816" s="816"/>
      <c r="AO816" s="816"/>
      <c r="AP816" s="816"/>
      <c r="AQ816" s="816"/>
      <c r="AR816" s="816"/>
      <c r="AS816" s="816"/>
      <c r="AT816" s="816"/>
      <c r="AU816" s="816"/>
      <c r="AV816" s="816"/>
      <c r="AW816" s="816"/>
      <c r="AX816" s="816"/>
      <c r="AY816" s="816"/>
      <c r="AZ816" s="816"/>
      <c r="BA816" s="816"/>
    </row>
    <row r="817" spans="6:53" s="786" customFormat="1" ht="12">
      <c r="F817" s="787"/>
      <c r="G817" s="787"/>
      <c r="H817" s="787"/>
      <c r="I817" s="787"/>
      <c r="L817" s="787"/>
      <c r="N817" s="816"/>
      <c r="O817" s="792"/>
      <c r="P817" s="792"/>
      <c r="Q817" s="792"/>
      <c r="R817" s="792"/>
      <c r="S817" s="792"/>
      <c r="T817" s="793"/>
      <c r="U817" s="793"/>
      <c r="V817" s="793"/>
      <c r="W817" s="793"/>
      <c r="X817" s="793"/>
      <c r="Y817" s="793"/>
      <c r="Z817" s="793"/>
      <c r="AA817" s="793"/>
      <c r="AB817" s="793"/>
      <c r="AC817" s="793"/>
      <c r="AD817" s="816"/>
      <c r="AE817" s="816"/>
      <c r="AF817" s="816"/>
      <c r="AG817" s="816"/>
      <c r="AH817" s="816"/>
      <c r="AI817" s="816"/>
      <c r="AJ817" s="816"/>
      <c r="AK817" s="816"/>
      <c r="AL817" s="816"/>
      <c r="AM817" s="816"/>
      <c r="AN817" s="816"/>
      <c r="AO817" s="816"/>
      <c r="AP817" s="816"/>
      <c r="AQ817" s="816"/>
      <c r="AR817" s="816"/>
      <c r="AS817" s="816"/>
      <c r="AT817" s="816"/>
      <c r="AU817" s="816"/>
      <c r="AV817" s="816"/>
      <c r="AW817" s="816"/>
      <c r="AX817" s="816"/>
      <c r="AY817" s="816"/>
      <c r="AZ817" s="816"/>
      <c r="BA817" s="816"/>
    </row>
    <row r="818" spans="6:53" s="786" customFormat="1" ht="12">
      <c r="F818" s="787"/>
      <c r="G818" s="787"/>
      <c r="H818" s="787"/>
      <c r="I818" s="787"/>
      <c r="L818" s="787"/>
      <c r="N818" s="816"/>
      <c r="O818" s="792"/>
      <c r="P818" s="792"/>
      <c r="Q818" s="792"/>
      <c r="R818" s="792"/>
      <c r="S818" s="792"/>
      <c r="T818" s="793"/>
      <c r="U818" s="793"/>
      <c r="V818" s="793"/>
      <c r="W818" s="793"/>
      <c r="X818" s="793"/>
      <c r="Y818" s="793"/>
      <c r="Z818" s="793"/>
      <c r="AA818" s="793"/>
      <c r="AB818" s="793"/>
      <c r="AC818" s="793"/>
      <c r="AD818" s="816"/>
      <c r="AE818" s="816"/>
      <c r="AF818" s="816"/>
      <c r="AG818" s="816"/>
      <c r="AH818" s="816"/>
      <c r="AI818" s="816"/>
      <c r="AJ818" s="816"/>
      <c r="AK818" s="816"/>
      <c r="AL818" s="816"/>
      <c r="AM818" s="816"/>
      <c r="AN818" s="816"/>
      <c r="AO818" s="816"/>
      <c r="AP818" s="816"/>
      <c r="AQ818" s="816"/>
      <c r="AR818" s="816"/>
      <c r="AS818" s="816"/>
      <c r="AT818" s="816"/>
      <c r="AU818" s="816"/>
      <c r="AV818" s="816"/>
      <c r="AW818" s="816"/>
      <c r="AX818" s="816"/>
      <c r="AY818" s="816"/>
      <c r="AZ818" s="816"/>
      <c r="BA818" s="816"/>
    </row>
    <row r="819" spans="6:53" s="786" customFormat="1" ht="12">
      <c r="F819" s="787"/>
      <c r="G819" s="787"/>
      <c r="H819" s="787"/>
      <c r="I819" s="787"/>
      <c r="L819" s="787"/>
      <c r="N819" s="816"/>
      <c r="O819" s="792"/>
      <c r="P819" s="792"/>
      <c r="Q819" s="792"/>
      <c r="R819" s="792"/>
      <c r="S819" s="792"/>
      <c r="T819" s="793"/>
      <c r="U819" s="793"/>
      <c r="V819" s="793"/>
      <c r="W819" s="793"/>
      <c r="X819" s="793"/>
      <c r="Y819" s="793"/>
      <c r="Z819" s="793"/>
      <c r="AA819" s="793"/>
      <c r="AB819" s="793"/>
      <c r="AC819" s="793"/>
      <c r="AD819" s="816"/>
      <c r="AE819" s="816"/>
      <c r="AF819" s="816"/>
      <c r="AG819" s="816"/>
      <c r="AH819" s="816"/>
      <c r="AI819" s="816"/>
      <c r="AJ819" s="816"/>
      <c r="AK819" s="816"/>
      <c r="AL819" s="816"/>
      <c r="AM819" s="816"/>
      <c r="AN819" s="816"/>
      <c r="AO819" s="816"/>
      <c r="AP819" s="816"/>
      <c r="AQ819" s="816"/>
      <c r="AR819" s="816"/>
      <c r="AS819" s="816"/>
      <c r="AT819" s="816"/>
      <c r="AU819" s="816"/>
      <c r="AV819" s="816"/>
      <c r="AW819" s="816"/>
      <c r="AX819" s="816"/>
      <c r="AY819" s="816"/>
      <c r="AZ819" s="816"/>
      <c r="BA819" s="816"/>
    </row>
    <row r="820" spans="6:53" s="786" customFormat="1" ht="12">
      <c r="F820" s="787"/>
      <c r="G820" s="787"/>
      <c r="H820" s="787"/>
      <c r="I820" s="787"/>
      <c r="L820" s="787"/>
      <c r="N820" s="816"/>
      <c r="O820" s="792"/>
      <c r="P820" s="792"/>
      <c r="Q820" s="792"/>
      <c r="R820" s="792"/>
      <c r="S820" s="792"/>
      <c r="T820" s="793"/>
      <c r="U820" s="793"/>
      <c r="V820" s="793"/>
      <c r="W820" s="793"/>
      <c r="X820" s="793"/>
      <c r="Y820" s="793"/>
      <c r="Z820" s="793"/>
      <c r="AA820" s="793"/>
      <c r="AB820" s="793"/>
      <c r="AC820" s="793"/>
      <c r="AD820" s="816"/>
      <c r="AE820" s="816"/>
      <c r="AF820" s="816"/>
      <c r="AG820" s="816"/>
      <c r="AH820" s="816"/>
      <c r="AI820" s="816"/>
      <c r="AJ820" s="816"/>
      <c r="AK820" s="816"/>
      <c r="AL820" s="816"/>
      <c r="AM820" s="816"/>
      <c r="AN820" s="816"/>
      <c r="AO820" s="816"/>
      <c r="AP820" s="816"/>
      <c r="AQ820" s="816"/>
      <c r="AR820" s="816"/>
      <c r="AS820" s="816"/>
      <c r="AT820" s="816"/>
      <c r="AU820" s="816"/>
      <c r="AV820" s="816"/>
      <c r="AW820" s="816"/>
      <c r="AX820" s="816"/>
      <c r="AY820" s="816"/>
      <c r="AZ820" s="816"/>
      <c r="BA820" s="816"/>
    </row>
    <row r="821" spans="6:53" s="786" customFormat="1" ht="12">
      <c r="F821" s="787"/>
      <c r="G821" s="787"/>
      <c r="H821" s="787"/>
      <c r="I821" s="787"/>
      <c r="L821" s="787"/>
      <c r="N821" s="816"/>
      <c r="O821" s="792"/>
      <c r="P821" s="792"/>
      <c r="Q821" s="792"/>
      <c r="R821" s="792"/>
      <c r="S821" s="792"/>
      <c r="T821" s="793"/>
      <c r="U821" s="793"/>
      <c r="V821" s="793"/>
      <c r="W821" s="793"/>
      <c r="X821" s="793"/>
      <c r="Y821" s="793"/>
      <c r="Z821" s="793"/>
      <c r="AA821" s="793"/>
      <c r="AB821" s="793"/>
      <c r="AC821" s="793"/>
      <c r="AD821" s="816"/>
      <c r="AE821" s="816"/>
      <c r="AF821" s="816"/>
      <c r="AG821" s="816"/>
      <c r="AH821" s="816"/>
      <c r="AI821" s="816"/>
      <c r="AJ821" s="816"/>
      <c r="AK821" s="816"/>
      <c r="AL821" s="816"/>
      <c r="AM821" s="816"/>
      <c r="AN821" s="816"/>
      <c r="AO821" s="816"/>
      <c r="AP821" s="816"/>
      <c r="AQ821" s="816"/>
      <c r="AR821" s="816"/>
      <c r="AS821" s="816"/>
      <c r="AT821" s="816"/>
      <c r="AU821" s="816"/>
      <c r="AV821" s="816"/>
      <c r="AW821" s="816"/>
      <c r="AX821" s="816"/>
      <c r="AY821" s="816"/>
      <c r="AZ821" s="816"/>
      <c r="BA821" s="816"/>
    </row>
    <row r="822" spans="6:53" s="786" customFormat="1" ht="12">
      <c r="F822" s="787"/>
      <c r="G822" s="787"/>
      <c r="H822" s="787"/>
      <c r="I822" s="787"/>
      <c r="L822" s="787"/>
      <c r="N822" s="816"/>
      <c r="O822" s="792"/>
      <c r="P822" s="792"/>
      <c r="Q822" s="792"/>
      <c r="R822" s="792"/>
      <c r="S822" s="792"/>
      <c r="T822" s="793"/>
      <c r="U822" s="793"/>
      <c r="V822" s="793"/>
      <c r="W822" s="793"/>
      <c r="X822" s="793"/>
      <c r="Y822" s="793"/>
      <c r="Z822" s="793"/>
      <c r="AA822" s="793"/>
      <c r="AB822" s="793"/>
      <c r="AC822" s="793"/>
      <c r="AD822" s="816"/>
      <c r="AE822" s="816"/>
      <c r="AF822" s="816"/>
      <c r="AG822" s="816"/>
      <c r="AH822" s="816"/>
      <c r="AI822" s="816"/>
      <c r="AJ822" s="816"/>
      <c r="AK822" s="816"/>
      <c r="AL822" s="816"/>
      <c r="AM822" s="816"/>
      <c r="AN822" s="816"/>
      <c r="AO822" s="816"/>
      <c r="AP822" s="816"/>
      <c r="AQ822" s="816"/>
      <c r="AR822" s="816"/>
      <c r="AS822" s="816"/>
      <c r="AT822" s="816"/>
      <c r="AU822" s="816"/>
      <c r="AV822" s="816"/>
      <c r="AW822" s="816"/>
      <c r="AX822" s="816"/>
      <c r="AY822" s="816"/>
      <c r="AZ822" s="816"/>
      <c r="BA822" s="816"/>
    </row>
    <row r="823" spans="6:53" s="786" customFormat="1" ht="12">
      <c r="F823" s="787"/>
      <c r="G823" s="787"/>
      <c r="H823" s="787"/>
      <c r="I823" s="787"/>
      <c r="L823" s="787"/>
      <c r="N823" s="816"/>
      <c r="O823" s="792"/>
      <c r="P823" s="792"/>
      <c r="Q823" s="792"/>
      <c r="R823" s="792"/>
      <c r="S823" s="792"/>
      <c r="T823" s="793"/>
      <c r="U823" s="793"/>
      <c r="V823" s="793"/>
      <c r="W823" s="793"/>
      <c r="X823" s="793"/>
      <c r="Y823" s="793"/>
      <c r="Z823" s="793"/>
      <c r="AA823" s="793"/>
      <c r="AB823" s="793"/>
      <c r="AC823" s="793"/>
      <c r="AD823" s="816"/>
      <c r="AE823" s="816"/>
      <c r="AF823" s="816"/>
      <c r="AG823" s="816"/>
      <c r="AH823" s="816"/>
      <c r="AI823" s="816"/>
      <c r="AJ823" s="816"/>
      <c r="AK823" s="816"/>
      <c r="AL823" s="816"/>
      <c r="AM823" s="816"/>
      <c r="AN823" s="816"/>
      <c r="AO823" s="816"/>
      <c r="AP823" s="816"/>
      <c r="AQ823" s="816"/>
      <c r="AR823" s="816"/>
      <c r="AS823" s="816"/>
      <c r="AT823" s="816"/>
      <c r="AU823" s="816"/>
      <c r="AV823" s="816"/>
      <c r="AW823" s="816"/>
      <c r="AX823" s="816"/>
      <c r="AY823" s="816"/>
      <c r="AZ823" s="816"/>
      <c r="BA823" s="816"/>
    </row>
    <row r="824" spans="6:53" s="786" customFormat="1" ht="12">
      <c r="F824" s="787"/>
      <c r="G824" s="787"/>
      <c r="H824" s="787"/>
      <c r="I824" s="787"/>
      <c r="L824" s="787"/>
      <c r="N824" s="816"/>
      <c r="O824" s="792"/>
      <c r="P824" s="792"/>
      <c r="Q824" s="792"/>
      <c r="R824" s="792"/>
      <c r="S824" s="792"/>
      <c r="T824" s="793"/>
      <c r="U824" s="793"/>
      <c r="V824" s="793"/>
      <c r="W824" s="793"/>
      <c r="X824" s="793"/>
      <c r="Y824" s="793"/>
      <c r="Z824" s="793"/>
      <c r="AA824" s="793"/>
      <c r="AB824" s="793"/>
      <c r="AC824" s="793"/>
      <c r="AD824" s="816"/>
      <c r="AE824" s="816"/>
      <c r="AF824" s="816"/>
      <c r="AG824" s="816"/>
      <c r="AH824" s="816"/>
      <c r="AI824" s="816"/>
      <c r="AJ824" s="816"/>
      <c r="AK824" s="816"/>
      <c r="AL824" s="816"/>
      <c r="AM824" s="816"/>
      <c r="AN824" s="816"/>
      <c r="AO824" s="816"/>
      <c r="AP824" s="816"/>
      <c r="AQ824" s="816"/>
      <c r="AR824" s="816"/>
      <c r="AS824" s="816"/>
      <c r="AT824" s="816"/>
      <c r="AU824" s="816"/>
      <c r="AV824" s="816"/>
      <c r="AW824" s="816"/>
      <c r="AX824" s="816"/>
      <c r="AY824" s="816"/>
      <c r="AZ824" s="816"/>
      <c r="BA824" s="816"/>
    </row>
    <row r="825" spans="6:53" s="786" customFormat="1" ht="12">
      <c r="F825" s="787"/>
      <c r="G825" s="787"/>
      <c r="H825" s="787"/>
      <c r="I825" s="787"/>
      <c r="L825" s="787"/>
      <c r="N825" s="816"/>
      <c r="O825" s="792"/>
      <c r="P825" s="792"/>
      <c r="Q825" s="792"/>
      <c r="R825" s="792"/>
      <c r="S825" s="792"/>
      <c r="T825" s="793"/>
      <c r="U825" s="793"/>
      <c r="V825" s="793"/>
      <c r="W825" s="793"/>
      <c r="X825" s="793"/>
      <c r="Y825" s="793"/>
      <c r="Z825" s="793"/>
      <c r="AA825" s="793"/>
      <c r="AB825" s="793"/>
      <c r="AC825" s="793"/>
      <c r="AD825" s="816"/>
      <c r="AE825" s="816"/>
      <c r="AF825" s="816"/>
      <c r="AG825" s="816"/>
      <c r="AH825" s="816"/>
      <c r="AI825" s="816"/>
      <c r="AJ825" s="816"/>
      <c r="AK825" s="816"/>
      <c r="AL825" s="816"/>
      <c r="AM825" s="816"/>
      <c r="AN825" s="816"/>
      <c r="AO825" s="816"/>
      <c r="AP825" s="816"/>
      <c r="AQ825" s="816"/>
      <c r="AR825" s="816"/>
      <c r="AS825" s="816"/>
      <c r="AT825" s="816"/>
      <c r="AU825" s="816"/>
      <c r="AV825" s="816"/>
      <c r="AW825" s="816"/>
      <c r="AX825" s="816"/>
      <c r="AY825" s="816"/>
      <c r="AZ825" s="816"/>
      <c r="BA825" s="816"/>
    </row>
    <row r="826" spans="6:53" s="786" customFormat="1" ht="12">
      <c r="F826" s="787"/>
      <c r="G826" s="787"/>
      <c r="H826" s="787"/>
      <c r="I826" s="787"/>
      <c r="L826" s="787"/>
      <c r="N826" s="816"/>
      <c r="O826" s="792"/>
      <c r="P826" s="792"/>
      <c r="Q826" s="792"/>
      <c r="R826" s="792"/>
      <c r="S826" s="792"/>
      <c r="T826" s="793"/>
      <c r="U826" s="793"/>
      <c r="V826" s="793"/>
      <c r="W826" s="793"/>
      <c r="X826" s="793"/>
      <c r="Y826" s="793"/>
      <c r="Z826" s="793"/>
      <c r="AA826" s="793"/>
      <c r="AB826" s="793"/>
      <c r="AC826" s="793"/>
      <c r="AD826" s="816"/>
      <c r="AE826" s="816"/>
      <c r="AF826" s="816"/>
      <c r="AG826" s="816"/>
      <c r="AH826" s="816"/>
      <c r="AI826" s="816"/>
      <c r="AJ826" s="816"/>
      <c r="AK826" s="816"/>
      <c r="AL826" s="816"/>
      <c r="AM826" s="816"/>
      <c r="AN826" s="816"/>
      <c r="AO826" s="816"/>
      <c r="AP826" s="816"/>
      <c r="AQ826" s="816"/>
      <c r="AR826" s="816"/>
      <c r="AS826" s="816"/>
      <c r="AT826" s="816"/>
      <c r="AU826" s="816"/>
      <c r="AV826" s="816"/>
      <c r="AW826" s="816"/>
      <c r="AX826" s="816"/>
      <c r="AY826" s="816"/>
      <c r="AZ826" s="816"/>
      <c r="BA826" s="816"/>
    </row>
    <row r="827" spans="6:53" s="786" customFormat="1" ht="12">
      <c r="F827" s="787"/>
      <c r="G827" s="787"/>
      <c r="H827" s="787"/>
      <c r="I827" s="787"/>
      <c r="L827" s="787"/>
      <c r="N827" s="816"/>
      <c r="O827" s="792"/>
      <c r="P827" s="792"/>
      <c r="Q827" s="792"/>
      <c r="R827" s="792"/>
      <c r="S827" s="792"/>
      <c r="T827" s="793"/>
      <c r="U827" s="793"/>
      <c r="V827" s="793"/>
      <c r="W827" s="793"/>
      <c r="X827" s="793"/>
      <c r="Y827" s="793"/>
      <c r="Z827" s="793"/>
      <c r="AA827" s="793"/>
      <c r="AB827" s="793"/>
      <c r="AC827" s="793"/>
      <c r="AD827" s="816"/>
      <c r="AE827" s="816"/>
      <c r="AF827" s="816"/>
      <c r="AG827" s="816"/>
      <c r="AH827" s="816"/>
      <c r="AI827" s="816"/>
      <c r="AJ827" s="816"/>
      <c r="AK827" s="816"/>
      <c r="AL827" s="816"/>
      <c r="AM827" s="816"/>
      <c r="AN827" s="816"/>
      <c r="AO827" s="816"/>
      <c r="AP827" s="816"/>
      <c r="AQ827" s="816"/>
      <c r="AR827" s="816"/>
      <c r="AS827" s="816"/>
      <c r="AT827" s="816"/>
      <c r="AU827" s="816"/>
      <c r="AV827" s="816"/>
      <c r="AW827" s="816"/>
      <c r="AX827" s="816"/>
      <c r="AY827" s="816"/>
      <c r="AZ827" s="816"/>
      <c r="BA827" s="816"/>
    </row>
    <row r="828" spans="6:53" s="786" customFormat="1" ht="12">
      <c r="F828" s="787"/>
      <c r="G828" s="787"/>
      <c r="H828" s="787"/>
      <c r="I828" s="787"/>
      <c r="L828" s="787"/>
      <c r="N828" s="816"/>
      <c r="O828" s="792"/>
      <c r="P828" s="792"/>
      <c r="Q828" s="792"/>
      <c r="R828" s="792"/>
      <c r="S828" s="792"/>
      <c r="T828" s="793"/>
      <c r="U828" s="793"/>
      <c r="V828" s="793"/>
      <c r="W828" s="793"/>
      <c r="X828" s="793"/>
      <c r="Y828" s="793"/>
      <c r="Z828" s="793"/>
      <c r="AA828" s="793"/>
      <c r="AB828" s="793"/>
      <c r="AC828" s="793"/>
      <c r="AD828" s="816"/>
      <c r="AE828" s="816"/>
      <c r="AF828" s="816"/>
      <c r="AG828" s="816"/>
      <c r="AH828" s="816"/>
      <c r="AI828" s="816"/>
      <c r="AJ828" s="816"/>
      <c r="AK828" s="816"/>
      <c r="AL828" s="816"/>
      <c r="AM828" s="816"/>
      <c r="AN828" s="816"/>
      <c r="AO828" s="816"/>
      <c r="AP828" s="816"/>
      <c r="AQ828" s="816"/>
      <c r="AR828" s="816"/>
      <c r="AS828" s="816"/>
      <c r="AT828" s="816"/>
      <c r="AU828" s="816"/>
      <c r="AV828" s="816"/>
      <c r="AW828" s="816"/>
      <c r="AX828" s="816"/>
      <c r="AY828" s="816"/>
      <c r="AZ828" s="816"/>
      <c r="BA828" s="816"/>
    </row>
    <row r="829" spans="6:53" s="786" customFormat="1" ht="12">
      <c r="F829" s="787"/>
      <c r="G829" s="787"/>
      <c r="H829" s="787"/>
      <c r="I829" s="787"/>
      <c r="L829" s="787"/>
      <c r="N829" s="816"/>
      <c r="O829" s="792"/>
      <c r="P829" s="792"/>
      <c r="Q829" s="792"/>
      <c r="R829" s="792"/>
      <c r="S829" s="792"/>
      <c r="T829" s="793"/>
      <c r="U829" s="793"/>
      <c r="V829" s="793"/>
      <c r="W829" s="793"/>
      <c r="X829" s="793"/>
      <c r="Y829" s="793"/>
      <c r="Z829" s="793"/>
      <c r="AA829" s="793"/>
      <c r="AB829" s="793"/>
      <c r="AC829" s="793"/>
      <c r="AD829" s="816"/>
      <c r="AE829" s="816"/>
      <c r="AF829" s="816"/>
      <c r="AG829" s="816"/>
      <c r="AH829" s="816"/>
      <c r="AI829" s="816"/>
      <c r="AJ829" s="816"/>
      <c r="AK829" s="816"/>
      <c r="AL829" s="816"/>
      <c r="AM829" s="816"/>
      <c r="AN829" s="816"/>
      <c r="AO829" s="816"/>
      <c r="AP829" s="816"/>
      <c r="AQ829" s="816"/>
      <c r="AR829" s="816"/>
      <c r="AS829" s="816"/>
      <c r="AT829" s="816"/>
      <c r="AU829" s="816"/>
      <c r="AV829" s="816"/>
      <c r="AW829" s="816"/>
      <c r="AX829" s="816"/>
      <c r="AY829" s="816"/>
      <c r="AZ829" s="816"/>
      <c r="BA829" s="816"/>
    </row>
    <row r="830" spans="6:53" s="786" customFormat="1" ht="12">
      <c r="F830" s="787"/>
      <c r="G830" s="787"/>
      <c r="H830" s="787"/>
      <c r="I830" s="787"/>
      <c r="L830" s="787"/>
      <c r="N830" s="816"/>
      <c r="O830" s="792"/>
      <c r="P830" s="792"/>
      <c r="Q830" s="792"/>
      <c r="R830" s="792"/>
      <c r="S830" s="792"/>
      <c r="T830" s="793"/>
      <c r="U830" s="793"/>
      <c r="V830" s="793"/>
      <c r="W830" s="793"/>
      <c r="X830" s="793"/>
      <c r="Y830" s="793"/>
      <c r="Z830" s="793"/>
      <c r="AA830" s="793"/>
      <c r="AB830" s="793"/>
      <c r="AC830" s="793"/>
      <c r="AD830" s="816"/>
      <c r="AE830" s="816"/>
      <c r="AF830" s="816"/>
      <c r="AG830" s="816"/>
      <c r="AH830" s="816"/>
      <c r="AI830" s="816"/>
      <c r="AJ830" s="816"/>
      <c r="AK830" s="816"/>
      <c r="AL830" s="816"/>
      <c r="AM830" s="816"/>
      <c r="AN830" s="816"/>
      <c r="AO830" s="816"/>
      <c r="AP830" s="816"/>
      <c r="AQ830" s="816"/>
      <c r="AR830" s="816"/>
      <c r="AS830" s="816"/>
      <c r="AT830" s="816"/>
      <c r="AU830" s="816"/>
      <c r="AV830" s="816"/>
      <c r="AW830" s="816"/>
      <c r="AX830" s="816"/>
      <c r="AY830" s="816"/>
      <c r="AZ830" s="816"/>
      <c r="BA830" s="816"/>
    </row>
    <row r="831" spans="6:53" s="786" customFormat="1" ht="12">
      <c r="F831" s="787"/>
      <c r="G831" s="787"/>
      <c r="H831" s="787"/>
      <c r="I831" s="787"/>
      <c r="L831" s="787"/>
      <c r="N831" s="816"/>
      <c r="O831" s="792"/>
      <c r="P831" s="792"/>
      <c r="Q831" s="792"/>
      <c r="R831" s="792"/>
      <c r="S831" s="792"/>
      <c r="T831" s="793"/>
      <c r="U831" s="793"/>
      <c r="V831" s="793"/>
      <c r="W831" s="793"/>
      <c r="X831" s="793"/>
      <c r="Y831" s="793"/>
      <c r="Z831" s="793"/>
      <c r="AA831" s="793"/>
      <c r="AB831" s="793"/>
      <c r="AC831" s="793"/>
      <c r="AD831" s="816"/>
      <c r="AE831" s="816"/>
      <c r="AF831" s="816"/>
      <c r="AG831" s="816"/>
      <c r="AH831" s="816"/>
      <c r="AI831" s="816"/>
      <c r="AJ831" s="816"/>
      <c r="AK831" s="816"/>
      <c r="AL831" s="816"/>
      <c r="AM831" s="816"/>
      <c r="AN831" s="816"/>
      <c r="AO831" s="816"/>
      <c r="AP831" s="816"/>
      <c r="AQ831" s="816"/>
      <c r="AR831" s="816"/>
      <c r="AS831" s="816"/>
      <c r="AT831" s="816"/>
      <c r="AU831" s="816"/>
      <c r="AV831" s="816"/>
      <c r="AW831" s="816"/>
      <c r="AX831" s="816"/>
      <c r="AY831" s="816"/>
      <c r="AZ831" s="816"/>
      <c r="BA831" s="816"/>
    </row>
    <row r="832" spans="6:53" s="786" customFormat="1" ht="12">
      <c r="F832" s="787"/>
      <c r="G832" s="787"/>
      <c r="H832" s="787"/>
      <c r="I832" s="787"/>
      <c r="L832" s="787"/>
      <c r="N832" s="816"/>
      <c r="O832" s="792"/>
      <c r="P832" s="792"/>
      <c r="Q832" s="792"/>
      <c r="R832" s="792"/>
      <c r="S832" s="792"/>
      <c r="T832" s="793"/>
      <c r="U832" s="793"/>
      <c r="V832" s="793"/>
      <c r="W832" s="793"/>
      <c r="X832" s="793"/>
      <c r="Y832" s="793"/>
      <c r="Z832" s="793"/>
      <c r="AA832" s="793"/>
      <c r="AB832" s="793"/>
      <c r="AC832" s="793"/>
      <c r="AD832" s="816"/>
      <c r="AE832" s="816"/>
      <c r="AF832" s="816"/>
      <c r="AG832" s="816"/>
      <c r="AH832" s="816"/>
      <c r="AI832" s="816"/>
      <c r="AJ832" s="816"/>
      <c r="AK832" s="816"/>
      <c r="AL832" s="816"/>
      <c r="AM832" s="816"/>
      <c r="AN832" s="816"/>
      <c r="AO832" s="816"/>
      <c r="AP832" s="816"/>
      <c r="AQ832" s="816"/>
      <c r="AR832" s="816"/>
      <c r="AS832" s="816"/>
      <c r="AT832" s="816"/>
      <c r="AU832" s="816"/>
      <c r="AV832" s="816"/>
      <c r="AW832" s="816"/>
      <c r="AX832" s="816"/>
      <c r="AY832" s="816"/>
      <c r="AZ832" s="816"/>
      <c r="BA832" s="816"/>
    </row>
    <row r="833" spans="6:53" s="786" customFormat="1" ht="12">
      <c r="F833" s="787"/>
      <c r="G833" s="787"/>
      <c r="H833" s="787"/>
      <c r="I833" s="787"/>
      <c r="L833" s="787"/>
      <c r="N833" s="816"/>
      <c r="O833" s="792"/>
      <c r="P833" s="792"/>
      <c r="Q833" s="792"/>
      <c r="R833" s="792"/>
      <c r="S833" s="792"/>
      <c r="T833" s="793"/>
      <c r="U833" s="793"/>
      <c r="V833" s="793"/>
      <c r="W833" s="793"/>
      <c r="X833" s="793"/>
      <c r="Y833" s="793"/>
      <c r="Z833" s="793"/>
      <c r="AA833" s="793"/>
      <c r="AB833" s="793"/>
      <c r="AC833" s="793"/>
      <c r="AD833" s="816"/>
      <c r="AE833" s="816"/>
      <c r="AF833" s="816"/>
      <c r="AG833" s="816"/>
      <c r="AH833" s="816"/>
      <c r="AI833" s="816"/>
      <c r="AJ833" s="816"/>
      <c r="AK833" s="816"/>
      <c r="AL833" s="816"/>
      <c r="AM833" s="816"/>
      <c r="AN833" s="816"/>
      <c r="AO833" s="816"/>
      <c r="AP833" s="816"/>
      <c r="AQ833" s="816"/>
      <c r="AR833" s="816"/>
      <c r="AS833" s="816"/>
      <c r="AT833" s="816"/>
      <c r="AU833" s="816"/>
      <c r="AV833" s="816"/>
      <c r="AW833" s="816"/>
      <c r="AX833" s="816"/>
      <c r="AY833" s="816"/>
      <c r="AZ833" s="816"/>
      <c r="BA833" s="816"/>
    </row>
    <row r="834" spans="6:53" s="786" customFormat="1" ht="12">
      <c r="F834" s="787"/>
      <c r="G834" s="787"/>
      <c r="H834" s="787"/>
      <c r="I834" s="787"/>
      <c r="L834" s="787"/>
      <c r="N834" s="816"/>
      <c r="O834" s="792"/>
      <c r="P834" s="792"/>
      <c r="Q834" s="792"/>
      <c r="R834" s="792"/>
      <c r="S834" s="792"/>
      <c r="T834" s="793"/>
      <c r="U834" s="793"/>
      <c r="V834" s="793"/>
      <c r="W834" s="793"/>
      <c r="X834" s="793"/>
      <c r="Y834" s="793"/>
      <c r="Z834" s="793"/>
      <c r="AA834" s="793"/>
      <c r="AB834" s="793"/>
      <c r="AC834" s="793"/>
      <c r="AD834" s="816"/>
      <c r="AE834" s="816"/>
      <c r="AF834" s="816"/>
      <c r="AG834" s="816"/>
      <c r="AH834" s="816"/>
      <c r="AI834" s="816"/>
      <c r="AJ834" s="816"/>
      <c r="AK834" s="816"/>
      <c r="AL834" s="816"/>
      <c r="AM834" s="816"/>
      <c r="AN834" s="816"/>
      <c r="AO834" s="816"/>
      <c r="AP834" s="816"/>
      <c r="AQ834" s="816"/>
      <c r="AR834" s="816"/>
      <c r="AS834" s="816"/>
      <c r="AT834" s="816"/>
      <c r="AU834" s="816"/>
      <c r="AV834" s="816"/>
      <c r="AW834" s="816"/>
      <c r="AX834" s="816"/>
      <c r="AY834" s="816"/>
      <c r="AZ834" s="816"/>
      <c r="BA834" s="816"/>
    </row>
    <row r="835" spans="6:53" s="786" customFormat="1" ht="12">
      <c r="F835" s="787"/>
      <c r="G835" s="787"/>
      <c r="H835" s="787"/>
      <c r="I835" s="787"/>
      <c r="L835" s="787"/>
      <c r="N835" s="816"/>
      <c r="O835" s="792"/>
      <c r="P835" s="792"/>
      <c r="Q835" s="792"/>
      <c r="R835" s="792"/>
      <c r="S835" s="792"/>
      <c r="T835" s="793"/>
      <c r="U835" s="793"/>
      <c r="V835" s="793"/>
      <c r="W835" s="793"/>
      <c r="X835" s="793"/>
      <c r="Y835" s="793"/>
      <c r="Z835" s="793"/>
      <c r="AA835" s="793"/>
      <c r="AB835" s="793"/>
      <c r="AC835" s="793"/>
      <c r="AD835" s="816"/>
      <c r="AE835" s="816"/>
      <c r="AF835" s="816"/>
      <c r="AG835" s="816"/>
      <c r="AH835" s="816"/>
      <c r="AI835" s="816"/>
      <c r="AJ835" s="816"/>
      <c r="AK835" s="816"/>
      <c r="AL835" s="816"/>
      <c r="AM835" s="816"/>
      <c r="AN835" s="816"/>
      <c r="AO835" s="816"/>
      <c r="AP835" s="816"/>
      <c r="AQ835" s="816"/>
      <c r="AR835" s="816"/>
      <c r="AS835" s="816"/>
      <c r="AT835" s="816"/>
      <c r="AU835" s="816"/>
      <c r="AV835" s="816"/>
      <c r="AW835" s="816"/>
      <c r="AX835" s="816"/>
      <c r="AY835" s="816"/>
      <c r="AZ835" s="816"/>
      <c r="BA835" s="816"/>
    </row>
    <row r="836" spans="6:53" s="786" customFormat="1" ht="12">
      <c r="F836" s="787"/>
      <c r="G836" s="787"/>
      <c r="H836" s="787"/>
      <c r="I836" s="787"/>
      <c r="L836" s="787"/>
      <c r="N836" s="816"/>
      <c r="O836" s="792"/>
      <c r="P836" s="792"/>
      <c r="Q836" s="792"/>
      <c r="R836" s="792"/>
      <c r="S836" s="792"/>
      <c r="T836" s="793"/>
      <c r="U836" s="793"/>
      <c r="V836" s="793"/>
      <c r="W836" s="793"/>
      <c r="X836" s="793"/>
      <c r="Y836" s="793"/>
      <c r="Z836" s="793"/>
      <c r="AA836" s="793"/>
      <c r="AB836" s="793"/>
      <c r="AC836" s="793"/>
      <c r="AD836" s="816"/>
      <c r="AE836" s="816"/>
      <c r="AF836" s="816"/>
      <c r="AG836" s="816"/>
      <c r="AH836" s="816"/>
      <c r="AI836" s="816"/>
      <c r="AJ836" s="816"/>
      <c r="AK836" s="816"/>
      <c r="AL836" s="816"/>
      <c r="AM836" s="816"/>
      <c r="AN836" s="816"/>
      <c r="AO836" s="816"/>
      <c r="AP836" s="816"/>
      <c r="AQ836" s="816"/>
      <c r="AR836" s="816"/>
      <c r="AS836" s="816"/>
      <c r="AT836" s="816"/>
      <c r="AU836" s="816"/>
      <c r="AV836" s="816"/>
      <c r="AW836" s="816"/>
      <c r="AX836" s="816"/>
      <c r="AY836" s="816"/>
      <c r="AZ836" s="816"/>
      <c r="BA836" s="816"/>
    </row>
    <row r="837" spans="6:53" s="786" customFormat="1" ht="12">
      <c r="F837" s="787"/>
      <c r="G837" s="787"/>
      <c r="H837" s="787"/>
      <c r="I837" s="787"/>
      <c r="L837" s="787"/>
      <c r="N837" s="816"/>
      <c r="O837" s="792"/>
      <c r="P837" s="792"/>
      <c r="Q837" s="792"/>
      <c r="R837" s="792"/>
      <c r="S837" s="792"/>
      <c r="T837" s="793"/>
      <c r="U837" s="793"/>
      <c r="V837" s="793"/>
      <c r="W837" s="793"/>
      <c r="X837" s="793"/>
      <c r="Y837" s="793"/>
      <c r="Z837" s="793"/>
      <c r="AA837" s="793"/>
      <c r="AB837" s="793"/>
      <c r="AC837" s="793"/>
      <c r="AD837" s="816"/>
      <c r="AE837" s="816"/>
      <c r="AF837" s="816"/>
      <c r="AG837" s="816"/>
      <c r="AH837" s="816"/>
      <c r="AI837" s="816"/>
      <c r="AJ837" s="816"/>
      <c r="AK837" s="816"/>
      <c r="AL837" s="816"/>
      <c r="AM837" s="816"/>
      <c r="AN837" s="816"/>
      <c r="AO837" s="816"/>
      <c r="AP837" s="816"/>
      <c r="AQ837" s="816"/>
      <c r="AR837" s="816"/>
      <c r="AS837" s="816"/>
      <c r="AT837" s="816"/>
      <c r="AU837" s="816"/>
      <c r="AV837" s="816"/>
      <c r="AW837" s="816"/>
      <c r="AX837" s="816"/>
      <c r="AY837" s="816"/>
      <c r="AZ837" s="816"/>
      <c r="BA837" s="816"/>
    </row>
    <row r="838" spans="6:53" s="786" customFormat="1" ht="12">
      <c r="F838" s="787"/>
      <c r="G838" s="787"/>
      <c r="H838" s="787"/>
      <c r="I838" s="787"/>
      <c r="L838" s="787"/>
      <c r="N838" s="816"/>
      <c r="O838" s="792"/>
      <c r="P838" s="792"/>
      <c r="Q838" s="792"/>
      <c r="R838" s="792"/>
      <c r="S838" s="792"/>
      <c r="T838" s="793"/>
      <c r="U838" s="793"/>
      <c r="V838" s="793"/>
      <c r="W838" s="793"/>
      <c r="X838" s="793"/>
      <c r="Y838" s="793"/>
      <c r="Z838" s="793"/>
      <c r="AA838" s="793"/>
      <c r="AB838" s="793"/>
      <c r="AC838" s="793"/>
      <c r="AD838" s="816"/>
      <c r="AE838" s="816"/>
      <c r="AF838" s="816"/>
      <c r="AG838" s="816"/>
      <c r="AH838" s="816"/>
      <c r="AI838" s="816"/>
      <c r="AJ838" s="816"/>
      <c r="AK838" s="816"/>
      <c r="AL838" s="816"/>
      <c r="AM838" s="816"/>
      <c r="AN838" s="816"/>
      <c r="AO838" s="816"/>
      <c r="AP838" s="816"/>
      <c r="AQ838" s="816"/>
      <c r="AR838" s="816"/>
      <c r="AS838" s="816"/>
      <c r="AT838" s="816"/>
      <c r="AU838" s="816"/>
      <c r="AV838" s="816"/>
      <c r="AW838" s="816"/>
      <c r="AX838" s="816"/>
      <c r="AY838" s="816"/>
      <c r="AZ838" s="816"/>
      <c r="BA838" s="816"/>
    </row>
    <row r="839" spans="6:53" s="786" customFormat="1" ht="12">
      <c r="F839" s="787"/>
      <c r="G839" s="787"/>
      <c r="H839" s="787"/>
      <c r="I839" s="787"/>
      <c r="L839" s="787"/>
      <c r="N839" s="816"/>
      <c r="O839" s="792"/>
      <c r="P839" s="792"/>
      <c r="Q839" s="792"/>
      <c r="R839" s="792"/>
      <c r="S839" s="792"/>
      <c r="T839" s="793"/>
      <c r="U839" s="793"/>
      <c r="V839" s="793"/>
      <c r="W839" s="793"/>
      <c r="X839" s="793"/>
      <c r="Y839" s="793"/>
      <c r="Z839" s="793"/>
      <c r="AA839" s="793"/>
      <c r="AB839" s="793"/>
      <c r="AC839" s="793"/>
      <c r="AD839" s="816"/>
      <c r="AE839" s="816"/>
      <c r="AF839" s="816"/>
      <c r="AG839" s="816"/>
      <c r="AH839" s="816"/>
      <c r="AI839" s="816"/>
      <c r="AJ839" s="816"/>
      <c r="AK839" s="816"/>
      <c r="AL839" s="816"/>
      <c r="AM839" s="816"/>
      <c r="AN839" s="816"/>
      <c r="AO839" s="816"/>
      <c r="AP839" s="816"/>
      <c r="AQ839" s="816"/>
      <c r="AR839" s="816"/>
      <c r="AS839" s="816"/>
      <c r="AT839" s="816"/>
      <c r="AU839" s="816"/>
      <c r="AV839" s="816"/>
      <c r="AW839" s="816"/>
      <c r="AX839" s="816"/>
      <c r="AY839" s="816"/>
      <c r="AZ839" s="816"/>
      <c r="BA839" s="816"/>
    </row>
    <row r="840" spans="6:53" s="786" customFormat="1" ht="12">
      <c r="F840" s="787"/>
      <c r="G840" s="787"/>
      <c r="H840" s="787"/>
      <c r="I840" s="787"/>
      <c r="L840" s="787"/>
      <c r="N840" s="816"/>
      <c r="O840" s="792"/>
      <c r="P840" s="792"/>
      <c r="Q840" s="792"/>
      <c r="R840" s="792"/>
      <c r="S840" s="792"/>
      <c r="T840" s="793"/>
      <c r="U840" s="793"/>
      <c r="V840" s="793"/>
      <c r="W840" s="793"/>
      <c r="X840" s="793"/>
      <c r="Y840" s="793"/>
      <c r="Z840" s="793"/>
      <c r="AA840" s="793"/>
      <c r="AB840" s="793"/>
      <c r="AC840" s="793"/>
      <c r="AD840" s="816"/>
      <c r="AE840" s="816"/>
      <c r="AF840" s="816"/>
      <c r="AG840" s="816"/>
      <c r="AH840" s="816"/>
      <c r="AI840" s="816"/>
      <c r="AJ840" s="816"/>
      <c r="AK840" s="816"/>
      <c r="AL840" s="816"/>
      <c r="AM840" s="816"/>
      <c r="AN840" s="816"/>
      <c r="AO840" s="816"/>
      <c r="AP840" s="816"/>
      <c r="AQ840" s="816"/>
      <c r="AR840" s="816"/>
      <c r="AS840" s="816"/>
      <c r="AT840" s="816"/>
      <c r="AU840" s="816"/>
      <c r="AV840" s="816"/>
      <c r="AW840" s="816"/>
      <c r="AX840" s="816"/>
      <c r="AY840" s="816"/>
      <c r="AZ840" s="816"/>
      <c r="BA840" s="816"/>
    </row>
    <row r="841" spans="6:53" s="786" customFormat="1" ht="12">
      <c r="F841" s="787"/>
      <c r="G841" s="787"/>
      <c r="H841" s="787"/>
      <c r="I841" s="787"/>
      <c r="L841" s="787"/>
      <c r="N841" s="816"/>
      <c r="O841" s="792"/>
      <c r="P841" s="792"/>
      <c r="Q841" s="792"/>
      <c r="R841" s="792"/>
      <c r="S841" s="792"/>
      <c r="T841" s="793"/>
      <c r="U841" s="793"/>
      <c r="V841" s="793"/>
      <c r="W841" s="793"/>
      <c r="X841" s="793"/>
      <c r="Y841" s="793"/>
      <c r="Z841" s="793"/>
      <c r="AA841" s="793"/>
      <c r="AB841" s="793"/>
      <c r="AC841" s="793"/>
      <c r="AD841" s="816"/>
      <c r="AE841" s="816"/>
      <c r="AF841" s="816"/>
      <c r="AG841" s="816"/>
      <c r="AH841" s="816"/>
      <c r="AI841" s="816"/>
      <c r="AJ841" s="816"/>
      <c r="AK841" s="816"/>
      <c r="AL841" s="816"/>
      <c r="AM841" s="816"/>
      <c r="AN841" s="816"/>
      <c r="AO841" s="816"/>
      <c r="AP841" s="816"/>
      <c r="AQ841" s="816"/>
      <c r="AR841" s="816"/>
      <c r="AS841" s="816"/>
      <c r="AT841" s="816"/>
      <c r="AU841" s="816"/>
      <c r="AV841" s="816"/>
      <c r="AW841" s="816"/>
      <c r="AX841" s="816"/>
      <c r="AY841" s="816"/>
      <c r="AZ841" s="816"/>
      <c r="BA841" s="816"/>
    </row>
    <row r="842" spans="6:53" s="786" customFormat="1" ht="12">
      <c r="F842" s="787"/>
      <c r="G842" s="787"/>
      <c r="H842" s="787"/>
      <c r="I842" s="787"/>
      <c r="L842" s="787"/>
      <c r="N842" s="816"/>
      <c r="O842" s="792"/>
      <c r="P842" s="792"/>
      <c r="Q842" s="792"/>
      <c r="R842" s="792"/>
      <c r="S842" s="792"/>
      <c r="T842" s="793"/>
      <c r="U842" s="793"/>
      <c r="V842" s="793"/>
      <c r="W842" s="793"/>
      <c r="X842" s="793"/>
      <c r="Y842" s="793"/>
      <c r="Z842" s="793"/>
      <c r="AA842" s="793"/>
      <c r="AB842" s="793"/>
      <c r="AC842" s="793"/>
      <c r="AD842" s="816"/>
      <c r="AE842" s="816"/>
      <c r="AF842" s="816"/>
      <c r="AG842" s="816"/>
      <c r="AH842" s="816"/>
      <c r="AI842" s="816"/>
      <c r="AJ842" s="816"/>
      <c r="AK842" s="816"/>
      <c r="AL842" s="816"/>
      <c r="AM842" s="816"/>
      <c r="AN842" s="816"/>
      <c r="AO842" s="816"/>
      <c r="AP842" s="816"/>
      <c r="AQ842" s="816"/>
      <c r="AR842" s="816"/>
      <c r="AS842" s="816"/>
      <c r="AT842" s="816"/>
      <c r="AU842" s="816"/>
      <c r="AV842" s="816"/>
      <c r="AW842" s="816"/>
      <c r="AX842" s="816"/>
      <c r="AY842" s="816"/>
      <c r="AZ842" s="816"/>
      <c r="BA842" s="816"/>
    </row>
    <row r="843" spans="6:53" s="786" customFormat="1" ht="12">
      <c r="F843" s="787"/>
      <c r="G843" s="787"/>
      <c r="H843" s="787"/>
      <c r="I843" s="787"/>
      <c r="L843" s="787"/>
      <c r="N843" s="816"/>
      <c r="O843" s="792"/>
      <c r="P843" s="792"/>
      <c r="Q843" s="792"/>
      <c r="R843" s="792"/>
      <c r="S843" s="792"/>
      <c r="T843" s="793"/>
      <c r="U843" s="793"/>
      <c r="V843" s="793"/>
      <c r="W843" s="793"/>
      <c r="X843" s="793"/>
      <c r="Y843" s="793"/>
      <c r="Z843" s="793"/>
      <c r="AA843" s="793"/>
      <c r="AB843" s="793"/>
      <c r="AC843" s="793"/>
      <c r="AD843" s="816"/>
      <c r="AE843" s="816"/>
      <c r="AF843" s="816"/>
      <c r="AG843" s="816"/>
      <c r="AH843" s="816"/>
      <c r="AI843" s="816"/>
      <c r="AJ843" s="816"/>
      <c r="AK843" s="816"/>
      <c r="AL843" s="816"/>
      <c r="AM843" s="816"/>
      <c r="AN843" s="816"/>
      <c r="AO843" s="816"/>
      <c r="AP843" s="816"/>
      <c r="AQ843" s="816"/>
      <c r="AR843" s="816"/>
      <c r="AS843" s="816"/>
      <c r="AT843" s="816"/>
      <c r="AU843" s="816"/>
      <c r="AV843" s="816"/>
      <c r="AW843" s="816"/>
      <c r="AX843" s="816"/>
      <c r="AY843" s="816"/>
      <c r="AZ843" s="816"/>
      <c r="BA843" s="816"/>
    </row>
    <row r="844" spans="6:53" s="786" customFormat="1" ht="12">
      <c r="F844" s="787"/>
      <c r="G844" s="787"/>
      <c r="H844" s="787"/>
      <c r="I844" s="787"/>
      <c r="L844" s="787"/>
      <c r="N844" s="816"/>
      <c r="O844" s="792"/>
      <c r="P844" s="792"/>
      <c r="Q844" s="792"/>
      <c r="R844" s="792"/>
      <c r="S844" s="792"/>
      <c r="T844" s="793"/>
      <c r="U844" s="793"/>
      <c r="V844" s="793"/>
      <c r="W844" s="793"/>
      <c r="X844" s="793"/>
      <c r="Y844" s="793"/>
      <c r="Z844" s="793"/>
      <c r="AA844" s="793"/>
      <c r="AB844" s="793"/>
      <c r="AC844" s="793"/>
      <c r="AD844" s="816"/>
      <c r="AE844" s="816"/>
      <c r="AF844" s="816"/>
      <c r="AG844" s="816"/>
      <c r="AH844" s="816"/>
      <c r="AI844" s="816"/>
      <c r="AJ844" s="816"/>
      <c r="AK844" s="816"/>
      <c r="AL844" s="816"/>
      <c r="AM844" s="816"/>
      <c r="AN844" s="816"/>
      <c r="AO844" s="816"/>
      <c r="AP844" s="816"/>
      <c r="AQ844" s="816"/>
      <c r="AR844" s="816"/>
      <c r="AS844" s="816"/>
      <c r="AT844" s="816"/>
      <c r="AU844" s="816"/>
      <c r="AV844" s="816"/>
      <c r="AW844" s="816"/>
      <c r="AX844" s="816"/>
      <c r="AY844" s="816"/>
      <c r="AZ844" s="816"/>
      <c r="BA844" s="816"/>
    </row>
    <row r="845" spans="6:53" s="786" customFormat="1" ht="12">
      <c r="F845" s="787"/>
      <c r="G845" s="787"/>
      <c r="H845" s="787"/>
      <c r="I845" s="787"/>
      <c r="L845" s="787"/>
      <c r="N845" s="816"/>
      <c r="O845" s="792"/>
      <c r="P845" s="792"/>
      <c r="Q845" s="792"/>
      <c r="R845" s="792"/>
      <c r="S845" s="792"/>
      <c r="T845" s="793"/>
      <c r="U845" s="793"/>
      <c r="V845" s="793"/>
      <c r="W845" s="793"/>
      <c r="X845" s="793"/>
      <c r="Y845" s="793"/>
      <c r="Z845" s="793"/>
      <c r="AA845" s="793"/>
      <c r="AB845" s="793"/>
      <c r="AC845" s="793"/>
      <c r="AD845" s="816"/>
      <c r="AE845" s="816"/>
      <c r="AF845" s="816"/>
      <c r="AG845" s="816"/>
      <c r="AH845" s="816"/>
      <c r="AI845" s="816"/>
      <c r="AJ845" s="816"/>
      <c r="AK845" s="816"/>
      <c r="AL845" s="816"/>
      <c r="AM845" s="816"/>
      <c r="AN845" s="816"/>
      <c r="AO845" s="816"/>
      <c r="AP845" s="816"/>
      <c r="AQ845" s="816"/>
      <c r="AR845" s="816"/>
      <c r="AS845" s="816"/>
      <c r="AT845" s="816"/>
      <c r="AU845" s="816"/>
      <c r="AV845" s="816"/>
      <c r="AW845" s="816"/>
      <c r="AX845" s="816"/>
      <c r="AY845" s="816"/>
      <c r="AZ845" s="816"/>
      <c r="BA845" s="816"/>
    </row>
    <row r="846" spans="6:53" s="786" customFormat="1" ht="12">
      <c r="F846" s="787"/>
      <c r="G846" s="787"/>
      <c r="H846" s="787"/>
      <c r="I846" s="787"/>
      <c r="L846" s="787"/>
      <c r="N846" s="816"/>
      <c r="O846" s="792"/>
      <c r="P846" s="792"/>
      <c r="Q846" s="792"/>
      <c r="R846" s="792"/>
      <c r="S846" s="792"/>
      <c r="T846" s="793"/>
      <c r="U846" s="793"/>
      <c r="V846" s="793"/>
      <c r="W846" s="793"/>
      <c r="X846" s="793"/>
      <c r="Y846" s="793"/>
      <c r="Z846" s="793"/>
      <c r="AA846" s="793"/>
      <c r="AB846" s="793"/>
      <c r="AC846" s="793"/>
      <c r="AD846" s="816"/>
      <c r="AE846" s="816"/>
      <c r="AF846" s="816"/>
      <c r="AG846" s="816"/>
      <c r="AH846" s="816"/>
      <c r="AI846" s="816"/>
      <c r="AJ846" s="816"/>
      <c r="AK846" s="816"/>
      <c r="AL846" s="816"/>
      <c r="AM846" s="816"/>
      <c r="AN846" s="816"/>
      <c r="AO846" s="816"/>
      <c r="AP846" s="816"/>
      <c r="AQ846" s="816"/>
      <c r="AR846" s="816"/>
      <c r="AS846" s="816"/>
      <c r="AT846" s="816"/>
      <c r="AU846" s="816"/>
      <c r="AV846" s="816"/>
      <c r="AW846" s="816"/>
      <c r="AX846" s="816"/>
      <c r="AY846" s="816"/>
      <c r="AZ846" s="816"/>
      <c r="BA846" s="816"/>
    </row>
    <row r="847" spans="6:53" s="786" customFormat="1" ht="12">
      <c r="F847" s="787"/>
      <c r="G847" s="787"/>
      <c r="H847" s="787"/>
      <c r="I847" s="787"/>
      <c r="L847" s="787"/>
      <c r="N847" s="816"/>
      <c r="O847" s="792"/>
      <c r="P847" s="792"/>
      <c r="Q847" s="792"/>
      <c r="R847" s="792"/>
      <c r="S847" s="792"/>
      <c r="T847" s="793"/>
      <c r="U847" s="793"/>
      <c r="V847" s="793"/>
      <c r="W847" s="793"/>
      <c r="X847" s="793"/>
      <c r="Y847" s="793"/>
      <c r="Z847" s="793"/>
      <c r="AA847" s="793"/>
      <c r="AB847" s="793"/>
      <c r="AC847" s="793"/>
      <c r="AD847" s="816"/>
      <c r="AE847" s="816"/>
      <c r="AF847" s="816"/>
      <c r="AG847" s="816"/>
      <c r="AH847" s="816"/>
      <c r="AI847" s="816"/>
      <c r="AJ847" s="816"/>
      <c r="AK847" s="816"/>
      <c r="AL847" s="816"/>
      <c r="AM847" s="816"/>
      <c r="AN847" s="816"/>
      <c r="AO847" s="816"/>
      <c r="AP847" s="816"/>
      <c r="AQ847" s="816"/>
      <c r="AR847" s="816"/>
      <c r="AS847" s="816"/>
      <c r="AT847" s="816"/>
      <c r="AU847" s="816"/>
      <c r="AV847" s="816"/>
      <c r="AW847" s="816"/>
      <c r="AX847" s="816"/>
      <c r="AY847" s="816"/>
      <c r="AZ847" s="816"/>
      <c r="BA847" s="816"/>
    </row>
    <row r="848" spans="6:53" s="786" customFormat="1" ht="12">
      <c r="F848" s="787"/>
      <c r="G848" s="787"/>
      <c r="H848" s="787"/>
      <c r="I848" s="787"/>
      <c r="L848" s="787"/>
      <c r="N848" s="816"/>
      <c r="O848" s="792"/>
      <c r="P848" s="792"/>
      <c r="Q848" s="792"/>
      <c r="R848" s="792"/>
      <c r="S848" s="792"/>
      <c r="T848" s="793"/>
      <c r="U848" s="793"/>
      <c r="V848" s="793"/>
      <c r="W848" s="793"/>
      <c r="X848" s="793"/>
      <c r="Y848" s="793"/>
      <c r="Z848" s="793"/>
      <c r="AA848" s="793"/>
      <c r="AB848" s="793"/>
      <c r="AC848" s="793"/>
      <c r="AD848" s="816"/>
      <c r="AE848" s="816"/>
      <c r="AF848" s="816"/>
      <c r="AG848" s="816"/>
      <c r="AH848" s="816"/>
      <c r="AI848" s="816"/>
      <c r="AJ848" s="816"/>
      <c r="AK848" s="816"/>
      <c r="AL848" s="816"/>
      <c r="AM848" s="816"/>
      <c r="AN848" s="816"/>
      <c r="AO848" s="816"/>
      <c r="AP848" s="816"/>
      <c r="AQ848" s="816"/>
      <c r="AR848" s="816"/>
      <c r="AS848" s="816"/>
      <c r="AT848" s="816"/>
      <c r="AU848" s="816"/>
      <c r="AV848" s="816"/>
      <c r="AW848" s="816"/>
      <c r="AX848" s="816"/>
      <c r="AY848" s="816"/>
      <c r="AZ848" s="816"/>
      <c r="BA848" s="816"/>
    </row>
    <row r="849" spans="6:53" s="786" customFormat="1" ht="12">
      <c r="F849" s="787"/>
      <c r="G849" s="787"/>
      <c r="H849" s="787"/>
      <c r="I849" s="787"/>
      <c r="L849" s="787"/>
      <c r="N849" s="816"/>
      <c r="O849" s="792"/>
      <c r="P849" s="792"/>
      <c r="Q849" s="792"/>
      <c r="R849" s="792"/>
      <c r="S849" s="792"/>
      <c r="T849" s="793"/>
      <c r="U849" s="793"/>
      <c r="V849" s="793"/>
      <c r="W849" s="793"/>
      <c r="X849" s="793"/>
      <c r="Y849" s="793"/>
      <c r="Z849" s="793"/>
      <c r="AA849" s="793"/>
      <c r="AB849" s="793"/>
      <c r="AC849" s="793"/>
      <c r="AD849" s="816"/>
      <c r="AE849" s="816"/>
      <c r="AF849" s="816"/>
      <c r="AG849" s="816"/>
      <c r="AH849" s="816"/>
      <c r="AI849" s="816"/>
      <c r="AJ849" s="816"/>
      <c r="AK849" s="816"/>
      <c r="AL849" s="816"/>
      <c r="AM849" s="816"/>
      <c r="AN849" s="816"/>
      <c r="AO849" s="816"/>
      <c r="AP849" s="816"/>
      <c r="AQ849" s="816"/>
      <c r="AR849" s="816"/>
      <c r="AS849" s="816"/>
      <c r="AT849" s="816"/>
      <c r="AU849" s="816"/>
      <c r="AV849" s="816"/>
      <c r="AW849" s="816"/>
      <c r="AX849" s="816"/>
      <c r="AY849" s="816"/>
      <c r="AZ849" s="816"/>
      <c r="BA849" s="816"/>
    </row>
    <row r="850" spans="6:53" s="786" customFormat="1" ht="12">
      <c r="F850" s="787"/>
      <c r="G850" s="787"/>
      <c r="H850" s="787"/>
      <c r="I850" s="787"/>
      <c r="L850" s="787"/>
      <c r="N850" s="816"/>
      <c r="O850" s="792"/>
      <c r="P850" s="792"/>
      <c r="Q850" s="792"/>
      <c r="R850" s="792"/>
      <c r="S850" s="792"/>
      <c r="T850" s="793"/>
      <c r="U850" s="793"/>
      <c r="V850" s="793"/>
      <c r="W850" s="793"/>
      <c r="X850" s="793"/>
      <c r="Y850" s="793"/>
      <c r="Z850" s="793"/>
      <c r="AA850" s="793"/>
      <c r="AB850" s="793"/>
      <c r="AC850" s="793"/>
      <c r="AD850" s="816"/>
      <c r="AE850" s="816"/>
      <c r="AF850" s="816"/>
      <c r="AG850" s="816"/>
      <c r="AH850" s="816"/>
      <c r="AI850" s="816"/>
      <c r="AJ850" s="816"/>
      <c r="AK850" s="816"/>
      <c r="AL850" s="816"/>
      <c r="AM850" s="816"/>
      <c r="AN850" s="816"/>
      <c r="AO850" s="816"/>
      <c r="AP850" s="816"/>
      <c r="AQ850" s="816"/>
      <c r="AR850" s="816"/>
      <c r="AS850" s="816"/>
      <c r="AT850" s="816"/>
      <c r="AU850" s="816"/>
      <c r="AV850" s="816"/>
      <c r="AW850" s="816"/>
      <c r="AX850" s="816"/>
      <c r="AY850" s="816"/>
      <c r="AZ850" s="816"/>
      <c r="BA850" s="816"/>
    </row>
    <row r="851" spans="6:53" s="786" customFormat="1" ht="12">
      <c r="F851" s="787"/>
      <c r="G851" s="787"/>
      <c r="H851" s="787"/>
      <c r="I851" s="787"/>
      <c r="L851" s="787"/>
      <c r="N851" s="816"/>
      <c r="O851" s="792"/>
      <c r="P851" s="792"/>
      <c r="Q851" s="792"/>
      <c r="R851" s="792"/>
      <c r="S851" s="792"/>
      <c r="T851" s="793"/>
      <c r="U851" s="793"/>
      <c r="V851" s="793"/>
      <c r="W851" s="793"/>
      <c r="X851" s="793"/>
      <c r="Y851" s="793"/>
      <c r="Z851" s="793"/>
      <c r="AA851" s="793"/>
      <c r="AB851" s="793"/>
      <c r="AC851" s="793"/>
      <c r="AD851" s="816"/>
      <c r="AE851" s="816"/>
      <c r="AF851" s="816"/>
      <c r="AG851" s="816"/>
      <c r="AH851" s="816"/>
      <c r="AI851" s="816"/>
      <c r="AJ851" s="816"/>
      <c r="AK851" s="816"/>
      <c r="AL851" s="816"/>
      <c r="AM851" s="816"/>
      <c r="AN851" s="816"/>
      <c r="AO851" s="816"/>
      <c r="AP851" s="816"/>
      <c r="AQ851" s="816"/>
      <c r="AR851" s="816"/>
      <c r="AS851" s="816"/>
      <c r="AT851" s="816"/>
      <c r="AU851" s="816"/>
      <c r="AV851" s="816"/>
      <c r="AW851" s="816"/>
      <c r="AX851" s="816"/>
      <c r="AY851" s="816"/>
      <c r="AZ851" s="816"/>
      <c r="BA851" s="816"/>
    </row>
    <row r="852" spans="6:53" s="786" customFormat="1" ht="12">
      <c r="F852" s="787"/>
      <c r="G852" s="787"/>
      <c r="H852" s="787"/>
      <c r="I852" s="787"/>
      <c r="L852" s="787"/>
      <c r="N852" s="816"/>
      <c r="O852" s="792"/>
      <c r="P852" s="792"/>
      <c r="Q852" s="792"/>
      <c r="R852" s="792"/>
      <c r="S852" s="792"/>
      <c r="T852" s="793"/>
      <c r="U852" s="793"/>
      <c r="V852" s="793"/>
      <c r="W852" s="793"/>
      <c r="X852" s="793"/>
      <c r="Y852" s="793"/>
      <c r="Z852" s="793"/>
      <c r="AA852" s="793"/>
      <c r="AB852" s="793"/>
      <c r="AC852" s="793"/>
      <c r="AD852" s="816"/>
      <c r="AE852" s="816"/>
      <c r="AF852" s="816"/>
      <c r="AG852" s="816"/>
      <c r="AH852" s="816"/>
      <c r="AI852" s="816"/>
      <c r="AJ852" s="816"/>
      <c r="AK852" s="816"/>
      <c r="AL852" s="816"/>
      <c r="AM852" s="816"/>
      <c r="AN852" s="816"/>
      <c r="AO852" s="816"/>
      <c r="AP852" s="816"/>
      <c r="AQ852" s="816"/>
      <c r="AR852" s="816"/>
      <c r="AS852" s="816"/>
      <c r="AT852" s="816"/>
      <c r="AU852" s="816"/>
      <c r="AV852" s="816"/>
      <c r="AW852" s="816"/>
      <c r="AX852" s="816"/>
      <c r="AY852" s="816"/>
      <c r="AZ852" s="816"/>
      <c r="BA852" s="816"/>
    </row>
    <row r="853" spans="6:53" s="786" customFormat="1" ht="12">
      <c r="F853" s="787"/>
      <c r="G853" s="787"/>
      <c r="H853" s="787"/>
      <c r="I853" s="787"/>
      <c r="L853" s="787"/>
      <c r="N853" s="816"/>
      <c r="O853" s="792"/>
      <c r="P853" s="792"/>
      <c r="Q853" s="792"/>
      <c r="R853" s="792"/>
      <c r="S853" s="792"/>
      <c r="T853" s="793"/>
      <c r="U853" s="793"/>
      <c r="V853" s="793"/>
      <c r="W853" s="793"/>
      <c r="X853" s="793"/>
      <c r="Y853" s="793"/>
      <c r="Z853" s="793"/>
      <c r="AA853" s="793"/>
      <c r="AB853" s="793"/>
      <c r="AC853" s="793"/>
      <c r="AD853" s="816"/>
      <c r="AE853" s="816"/>
      <c r="AF853" s="816"/>
      <c r="AG853" s="816"/>
      <c r="AH853" s="816"/>
      <c r="AI853" s="816"/>
      <c r="AJ853" s="816"/>
      <c r="AK853" s="816"/>
      <c r="AL853" s="816"/>
      <c r="AM853" s="816"/>
      <c r="AN853" s="816"/>
      <c r="AO853" s="816"/>
      <c r="AP853" s="816"/>
      <c r="AQ853" s="816"/>
      <c r="AR853" s="816"/>
      <c r="AS853" s="816"/>
      <c r="AT853" s="816"/>
      <c r="AU853" s="816"/>
      <c r="AV853" s="816"/>
      <c r="AW853" s="816"/>
      <c r="AX853" s="816"/>
      <c r="AY853" s="816"/>
      <c r="AZ853" s="816"/>
      <c r="BA853" s="816"/>
    </row>
    <row r="854" spans="6:53" s="786" customFormat="1" ht="12">
      <c r="F854" s="787"/>
      <c r="G854" s="787"/>
      <c r="H854" s="787"/>
      <c r="I854" s="787"/>
      <c r="L854" s="787"/>
      <c r="N854" s="816"/>
      <c r="O854" s="792"/>
      <c r="P854" s="792"/>
      <c r="Q854" s="792"/>
      <c r="R854" s="792"/>
      <c r="S854" s="792"/>
      <c r="T854" s="793"/>
      <c r="U854" s="793"/>
      <c r="V854" s="793"/>
      <c r="W854" s="793"/>
      <c r="X854" s="793"/>
      <c r="Y854" s="793"/>
      <c r="Z854" s="793"/>
      <c r="AA854" s="793"/>
      <c r="AB854" s="793"/>
      <c r="AC854" s="793"/>
      <c r="AD854" s="816"/>
      <c r="AE854" s="816"/>
      <c r="AF854" s="816"/>
      <c r="AG854" s="816"/>
      <c r="AH854" s="816"/>
      <c r="AI854" s="816"/>
      <c r="AJ854" s="816"/>
      <c r="AK854" s="816"/>
      <c r="AL854" s="816"/>
      <c r="AM854" s="816"/>
      <c r="AN854" s="816"/>
      <c r="AO854" s="816"/>
      <c r="AP854" s="816"/>
      <c r="AQ854" s="816"/>
      <c r="AR854" s="816"/>
      <c r="AS854" s="816"/>
      <c r="AT854" s="816"/>
      <c r="AU854" s="816"/>
      <c r="AV854" s="816"/>
      <c r="AW854" s="816"/>
      <c r="AX854" s="816"/>
      <c r="AY854" s="816"/>
      <c r="AZ854" s="816"/>
      <c r="BA854" s="816"/>
    </row>
    <row r="855" spans="6:53" s="786" customFormat="1" ht="12">
      <c r="F855" s="787"/>
      <c r="G855" s="787"/>
      <c r="H855" s="787"/>
      <c r="I855" s="787"/>
      <c r="L855" s="787"/>
      <c r="N855" s="816"/>
      <c r="O855" s="792"/>
      <c r="P855" s="792"/>
      <c r="Q855" s="792"/>
      <c r="R855" s="792"/>
      <c r="S855" s="792"/>
      <c r="T855" s="793"/>
      <c r="U855" s="793"/>
      <c r="V855" s="793"/>
      <c r="W855" s="793"/>
      <c r="X855" s="793"/>
      <c r="Y855" s="793"/>
      <c r="Z855" s="793"/>
      <c r="AA855" s="793"/>
      <c r="AB855" s="793"/>
      <c r="AC855" s="793"/>
      <c r="AD855" s="816"/>
      <c r="AE855" s="816"/>
      <c r="AF855" s="816"/>
      <c r="AG855" s="816"/>
      <c r="AH855" s="816"/>
      <c r="AI855" s="816"/>
      <c r="AJ855" s="816"/>
      <c r="AK855" s="816"/>
      <c r="AL855" s="816"/>
      <c r="AM855" s="816"/>
      <c r="AN855" s="816"/>
      <c r="AO855" s="816"/>
      <c r="AP855" s="816"/>
      <c r="AQ855" s="816"/>
      <c r="AR855" s="816"/>
      <c r="AS855" s="816"/>
      <c r="AT855" s="816"/>
      <c r="AU855" s="816"/>
      <c r="AV855" s="816"/>
      <c r="AW855" s="816"/>
      <c r="AX855" s="816"/>
      <c r="AY855" s="816"/>
      <c r="AZ855" s="816"/>
      <c r="BA855" s="816"/>
    </row>
    <row r="856" spans="6:53" s="786" customFormat="1" ht="12">
      <c r="F856" s="787"/>
      <c r="G856" s="787"/>
      <c r="H856" s="787"/>
      <c r="I856" s="787"/>
      <c r="L856" s="787"/>
      <c r="N856" s="816"/>
      <c r="O856" s="792"/>
      <c r="P856" s="792"/>
      <c r="Q856" s="792"/>
      <c r="R856" s="792"/>
      <c r="S856" s="792"/>
      <c r="T856" s="793"/>
      <c r="U856" s="793"/>
      <c r="V856" s="793"/>
      <c r="W856" s="793"/>
      <c r="X856" s="793"/>
      <c r="Y856" s="793"/>
      <c r="Z856" s="793"/>
      <c r="AA856" s="793"/>
      <c r="AB856" s="793"/>
      <c r="AC856" s="793"/>
      <c r="AD856" s="816"/>
      <c r="AE856" s="816"/>
      <c r="AF856" s="816"/>
      <c r="AG856" s="816"/>
      <c r="AH856" s="816"/>
      <c r="AI856" s="816"/>
      <c r="AJ856" s="816"/>
      <c r="AK856" s="816"/>
      <c r="AL856" s="816"/>
      <c r="AM856" s="816"/>
      <c r="AN856" s="816"/>
      <c r="AO856" s="816"/>
      <c r="AP856" s="816"/>
      <c r="AQ856" s="816"/>
      <c r="AR856" s="816"/>
      <c r="AS856" s="816"/>
      <c r="AT856" s="816"/>
      <c r="AU856" s="816"/>
      <c r="AV856" s="816"/>
      <c r="AW856" s="816"/>
      <c r="AX856" s="816"/>
      <c r="AY856" s="816"/>
      <c r="AZ856" s="816"/>
      <c r="BA856" s="816"/>
    </row>
    <row r="857" spans="6:53" s="786" customFormat="1" ht="12">
      <c r="F857" s="787"/>
      <c r="G857" s="787"/>
      <c r="H857" s="787"/>
      <c r="I857" s="787"/>
      <c r="L857" s="787"/>
      <c r="N857" s="816"/>
      <c r="O857" s="792"/>
      <c r="P857" s="792"/>
      <c r="Q857" s="792"/>
      <c r="R857" s="792"/>
      <c r="S857" s="792"/>
      <c r="T857" s="793"/>
      <c r="U857" s="793"/>
      <c r="V857" s="793"/>
      <c r="W857" s="793"/>
      <c r="X857" s="793"/>
      <c r="Y857" s="793"/>
      <c r="Z857" s="793"/>
      <c r="AA857" s="793"/>
      <c r="AB857" s="793"/>
      <c r="AC857" s="793"/>
      <c r="AD857" s="816"/>
      <c r="AE857" s="816"/>
      <c r="AF857" s="816"/>
      <c r="AG857" s="816"/>
      <c r="AH857" s="816"/>
      <c r="AI857" s="816"/>
      <c r="AJ857" s="816"/>
      <c r="AK857" s="816"/>
      <c r="AL857" s="816"/>
      <c r="AM857" s="816"/>
      <c r="AN857" s="816"/>
      <c r="AO857" s="816"/>
      <c r="AP857" s="816"/>
      <c r="AQ857" s="816"/>
      <c r="AR857" s="816"/>
      <c r="AS857" s="816"/>
      <c r="AT857" s="816"/>
      <c r="AU857" s="816"/>
      <c r="AV857" s="816"/>
      <c r="AW857" s="816"/>
      <c r="AX857" s="816"/>
      <c r="AY857" s="816"/>
      <c r="AZ857" s="816"/>
      <c r="BA857" s="816"/>
    </row>
    <row r="858" spans="6:53" s="786" customFormat="1" ht="12">
      <c r="F858" s="787"/>
      <c r="G858" s="787"/>
      <c r="H858" s="787"/>
      <c r="I858" s="787"/>
      <c r="L858" s="787"/>
      <c r="N858" s="816"/>
      <c r="O858" s="792"/>
      <c r="P858" s="792"/>
      <c r="Q858" s="792"/>
      <c r="R858" s="792"/>
      <c r="S858" s="792"/>
      <c r="T858" s="793"/>
      <c r="U858" s="793"/>
      <c r="V858" s="793"/>
      <c r="W858" s="793"/>
      <c r="X858" s="793"/>
      <c r="Y858" s="793"/>
      <c r="Z858" s="793"/>
      <c r="AA858" s="793"/>
      <c r="AB858" s="793"/>
      <c r="AC858" s="793"/>
      <c r="AD858" s="816"/>
      <c r="AE858" s="816"/>
      <c r="AF858" s="816"/>
      <c r="AG858" s="816"/>
      <c r="AH858" s="816"/>
      <c r="AI858" s="816"/>
      <c r="AJ858" s="816"/>
      <c r="AK858" s="816"/>
      <c r="AL858" s="816"/>
      <c r="AM858" s="816"/>
      <c r="AN858" s="816"/>
      <c r="AO858" s="816"/>
      <c r="AP858" s="816"/>
      <c r="AQ858" s="816"/>
      <c r="AR858" s="816"/>
      <c r="AS858" s="816"/>
      <c r="AT858" s="816"/>
      <c r="AU858" s="816"/>
      <c r="AV858" s="816"/>
      <c r="AW858" s="816"/>
      <c r="AX858" s="816"/>
      <c r="AY858" s="816"/>
      <c r="AZ858" s="816"/>
      <c r="BA858" s="816"/>
    </row>
    <row r="859" spans="6:53" s="786" customFormat="1" ht="12">
      <c r="F859" s="787"/>
      <c r="G859" s="787"/>
      <c r="H859" s="787"/>
      <c r="I859" s="787"/>
      <c r="L859" s="787"/>
      <c r="N859" s="816"/>
      <c r="O859" s="792"/>
      <c r="P859" s="792"/>
      <c r="Q859" s="792"/>
      <c r="R859" s="792"/>
      <c r="S859" s="792"/>
      <c r="T859" s="793"/>
      <c r="U859" s="793"/>
      <c r="V859" s="793"/>
      <c r="W859" s="793"/>
      <c r="X859" s="793"/>
      <c r="Y859" s="793"/>
      <c r="Z859" s="793"/>
      <c r="AA859" s="793"/>
      <c r="AB859" s="793"/>
      <c r="AC859" s="793"/>
      <c r="AD859" s="816"/>
      <c r="AE859" s="816"/>
      <c r="AF859" s="816"/>
      <c r="AG859" s="816"/>
      <c r="AH859" s="816"/>
      <c r="AI859" s="816"/>
      <c r="AJ859" s="816"/>
      <c r="AK859" s="816"/>
      <c r="AL859" s="816"/>
      <c r="AM859" s="816"/>
      <c r="AN859" s="816"/>
      <c r="AO859" s="816"/>
      <c r="AP859" s="816"/>
      <c r="AQ859" s="816"/>
      <c r="AR859" s="816"/>
      <c r="AS859" s="816"/>
      <c r="AT859" s="816"/>
      <c r="AU859" s="816"/>
      <c r="AV859" s="816"/>
      <c r="AW859" s="816"/>
      <c r="AX859" s="816"/>
      <c r="AY859" s="816"/>
      <c r="AZ859" s="816"/>
      <c r="BA859" s="816"/>
    </row>
    <row r="860" spans="6:53" s="786" customFormat="1" ht="12">
      <c r="F860" s="787"/>
      <c r="G860" s="787"/>
      <c r="H860" s="787"/>
      <c r="I860" s="787"/>
      <c r="L860" s="787"/>
      <c r="N860" s="816"/>
      <c r="O860" s="792"/>
      <c r="P860" s="792"/>
      <c r="Q860" s="792"/>
      <c r="R860" s="792"/>
      <c r="S860" s="792"/>
      <c r="T860" s="793"/>
      <c r="U860" s="793"/>
      <c r="V860" s="793"/>
      <c r="W860" s="793"/>
      <c r="X860" s="793"/>
      <c r="Y860" s="793"/>
      <c r="Z860" s="793"/>
      <c r="AA860" s="793"/>
      <c r="AB860" s="793"/>
      <c r="AC860" s="793"/>
      <c r="AD860" s="816"/>
      <c r="AE860" s="816"/>
      <c r="AF860" s="816"/>
      <c r="AG860" s="816"/>
      <c r="AH860" s="816"/>
      <c r="AI860" s="816"/>
      <c r="AJ860" s="816"/>
      <c r="AK860" s="816"/>
      <c r="AL860" s="816"/>
      <c r="AM860" s="816"/>
      <c r="AN860" s="816"/>
      <c r="AO860" s="816"/>
      <c r="AP860" s="816"/>
      <c r="AQ860" s="816"/>
      <c r="AR860" s="816"/>
      <c r="AS860" s="816"/>
      <c r="AT860" s="816"/>
      <c r="AU860" s="816"/>
      <c r="AV860" s="816"/>
      <c r="AW860" s="816"/>
      <c r="AX860" s="816"/>
      <c r="AY860" s="816"/>
      <c r="AZ860" s="816"/>
      <c r="BA860" s="816"/>
    </row>
    <row r="861" spans="6:53" s="786" customFormat="1" ht="12">
      <c r="F861" s="787"/>
      <c r="G861" s="787"/>
      <c r="H861" s="787"/>
      <c r="I861" s="787"/>
      <c r="L861" s="787"/>
      <c r="N861" s="816"/>
      <c r="O861" s="792"/>
      <c r="P861" s="792"/>
      <c r="Q861" s="792"/>
      <c r="R861" s="792"/>
      <c r="S861" s="792"/>
      <c r="T861" s="793"/>
      <c r="U861" s="793"/>
      <c r="V861" s="793"/>
      <c r="W861" s="793"/>
      <c r="X861" s="793"/>
      <c r="Y861" s="793"/>
      <c r="Z861" s="793"/>
      <c r="AA861" s="793"/>
      <c r="AB861" s="793"/>
      <c r="AC861" s="793"/>
      <c r="AD861" s="816"/>
      <c r="AE861" s="816"/>
      <c r="AF861" s="816"/>
      <c r="AG861" s="816"/>
      <c r="AH861" s="816"/>
      <c r="AI861" s="816"/>
      <c r="AJ861" s="816"/>
      <c r="AK861" s="816"/>
      <c r="AL861" s="816"/>
      <c r="AM861" s="816"/>
      <c r="AN861" s="816"/>
      <c r="AO861" s="816"/>
      <c r="AP861" s="816"/>
      <c r="AQ861" s="816"/>
      <c r="AR861" s="816"/>
      <c r="AS861" s="816"/>
      <c r="AT861" s="816"/>
      <c r="AU861" s="816"/>
      <c r="AV861" s="816"/>
      <c r="AW861" s="816"/>
      <c r="AX861" s="816"/>
      <c r="AY861" s="816"/>
      <c r="AZ861" s="816"/>
      <c r="BA861" s="816"/>
    </row>
    <row r="862" spans="6:53" s="786" customFormat="1" ht="12">
      <c r="F862" s="787"/>
      <c r="G862" s="787"/>
      <c r="H862" s="787"/>
      <c r="I862" s="787"/>
      <c r="L862" s="787"/>
      <c r="N862" s="816"/>
      <c r="O862" s="792"/>
      <c r="P862" s="792"/>
      <c r="Q862" s="792"/>
      <c r="R862" s="792"/>
      <c r="S862" s="792"/>
      <c r="T862" s="793"/>
      <c r="U862" s="793"/>
      <c r="V862" s="793"/>
      <c r="W862" s="793"/>
      <c r="X862" s="793"/>
      <c r="Y862" s="793"/>
      <c r="Z862" s="793"/>
      <c r="AA862" s="793"/>
      <c r="AB862" s="793"/>
      <c r="AC862" s="793"/>
      <c r="AD862" s="816"/>
      <c r="AE862" s="816"/>
      <c r="AF862" s="816"/>
      <c r="AG862" s="816"/>
      <c r="AH862" s="816"/>
      <c r="AI862" s="816"/>
      <c r="AJ862" s="816"/>
      <c r="AK862" s="816"/>
      <c r="AL862" s="816"/>
      <c r="AM862" s="816"/>
      <c r="AN862" s="816"/>
      <c r="AO862" s="816"/>
      <c r="AP862" s="816"/>
      <c r="AQ862" s="816"/>
      <c r="AR862" s="816"/>
      <c r="AS862" s="816"/>
      <c r="AT862" s="816"/>
      <c r="AU862" s="816"/>
      <c r="AV862" s="816"/>
      <c r="AW862" s="816"/>
      <c r="AX862" s="816"/>
      <c r="AY862" s="816"/>
      <c r="AZ862" s="816"/>
      <c r="BA862" s="816"/>
    </row>
    <row r="863" spans="6:53" s="786" customFormat="1" ht="12">
      <c r="F863" s="787"/>
      <c r="G863" s="787"/>
      <c r="H863" s="787"/>
      <c r="I863" s="787"/>
      <c r="L863" s="787"/>
      <c r="N863" s="816"/>
      <c r="O863" s="792"/>
      <c r="P863" s="792"/>
      <c r="Q863" s="792"/>
      <c r="R863" s="792"/>
      <c r="S863" s="792"/>
      <c r="T863" s="793"/>
      <c r="U863" s="793"/>
      <c r="V863" s="793"/>
      <c r="W863" s="793"/>
      <c r="X863" s="793"/>
      <c r="Y863" s="793"/>
      <c r="Z863" s="793"/>
      <c r="AA863" s="793"/>
      <c r="AB863" s="793"/>
      <c r="AC863" s="793"/>
      <c r="AD863" s="816"/>
      <c r="AE863" s="816"/>
      <c r="AF863" s="816"/>
      <c r="AG863" s="816"/>
      <c r="AH863" s="816"/>
      <c r="AI863" s="816"/>
      <c r="AJ863" s="816"/>
      <c r="AK863" s="816"/>
      <c r="AL863" s="816"/>
      <c r="AM863" s="816"/>
      <c r="AN863" s="816"/>
      <c r="AO863" s="816"/>
      <c r="AP863" s="816"/>
      <c r="AQ863" s="816"/>
      <c r="AR863" s="816"/>
      <c r="AS863" s="816"/>
      <c r="AT863" s="816"/>
      <c r="AU863" s="816"/>
      <c r="AV863" s="816"/>
      <c r="AW863" s="816"/>
      <c r="AX863" s="816"/>
      <c r="AY863" s="816"/>
      <c r="AZ863" s="816"/>
      <c r="BA863" s="816"/>
    </row>
    <row r="864" spans="6:53" s="786" customFormat="1" ht="12">
      <c r="F864" s="787"/>
      <c r="G864" s="787"/>
      <c r="H864" s="787"/>
      <c r="I864" s="787"/>
      <c r="L864" s="787"/>
      <c r="N864" s="816"/>
      <c r="O864" s="792"/>
      <c r="P864" s="792"/>
      <c r="Q864" s="792"/>
      <c r="R864" s="792"/>
      <c r="S864" s="792"/>
      <c r="T864" s="793"/>
      <c r="U864" s="793"/>
      <c r="V864" s="793"/>
      <c r="W864" s="793"/>
      <c r="X864" s="793"/>
      <c r="Y864" s="793"/>
      <c r="Z864" s="793"/>
      <c r="AA864" s="793"/>
      <c r="AB864" s="793"/>
      <c r="AC864" s="793"/>
      <c r="AD864" s="816"/>
      <c r="AE864" s="816"/>
      <c r="AF864" s="816"/>
      <c r="AG864" s="816"/>
      <c r="AH864" s="816"/>
      <c r="AI864" s="816"/>
      <c r="AJ864" s="816"/>
      <c r="AK864" s="816"/>
      <c r="AL864" s="816"/>
      <c r="AM864" s="816"/>
      <c r="AN864" s="816"/>
      <c r="AO864" s="816"/>
      <c r="AP864" s="816"/>
      <c r="AQ864" s="816"/>
      <c r="AR864" s="816"/>
      <c r="AS864" s="816"/>
      <c r="AT864" s="816"/>
      <c r="AU864" s="816"/>
      <c r="AV864" s="816"/>
      <c r="AW864" s="816"/>
      <c r="AX864" s="816"/>
      <c r="AY864" s="816"/>
      <c r="AZ864" s="816"/>
      <c r="BA864" s="816"/>
    </row>
    <row r="865" spans="6:53" s="786" customFormat="1" ht="12">
      <c r="F865" s="787"/>
      <c r="G865" s="787"/>
      <c r="H865" s="787"/>
      <c r="I865" s="787"/>
      <c r="L865" s="787"/>
      <c r="N865" s="816"/>
      <c r="O865" s="792"/>
      <c r="P865" s="792"/>
      <c r="Q865" s="792"/>
      <c r="R865" s="792"/>
      <c r="S865" s="792"/>
      <c r="T865" s="793"/>
      <c r="U865" s="793"/>
      <c r="V865" s="793"/>
      <c r="W865" s="793"/>
      <c r="X865" s="793"/>
      <c r="Y865" s="793"/>
      <c r="Z865" s="793"/>
      <c r="AA865" s="793"/>
      <c r="AB865" s="793"/>
      <c r="AC865" s="793"/>
      <c r="AD865" s="816"/>
      <c r="AE865" s="816"/>
      <c r="AF865" s="816"/>
      <c r="AG865" s="816"/>
      <c r="AH865" s="816"/>
      <c r="AI865" s="816"/>
      <c r="AJ865" s="816"/>
      <c r="AK865" s="816"/>
      <c r="AL865" s="816"/>
      <c r="AM865" s="816"/>
      <c r="AN865" s="816"/>
      <c r="AO865" s="816"/>
      <c r="AP865" s="816"/>
      <c r="AQ865" s="816"/>
      <c r="AR865" s="816"/>
      <c r="AS865" s="816"/>
      <c r="AT865" s="816"/>
      <c r="AU865" s="816"/>
      <c r="AV865" s="816"/>
      <c r="AW865" s="816"/>
      <c r="AX865" s="816"/>
      <c r="AY865" s="816"/>
      <c r="AZ865" s="816"/>
      <c r="BA865" s="816"/>
    </row>
    <row r="866" spans="6:53" s="786" customFormat="1" ht="12">
      <c r="F866" s="787"/>
      <c r="G866" s="787"/>
      <c r="H866" s="787"/>
      <c r="I866" s="787"/>
      <c r="L866" s="787"/>
      <c r="N866" s="816"/>
      <c r="O866" s="792"/>
      <c r="P866" s="792"/>
      <c r="Q866" s="792"/>
      <c r="R866" s="792"/>
      <c r="S866" s="792"/>
      <c r="T866" s="793"/>
      <c r="U866" s="793"/>
      <c r="V866" s="793"/>
      <c r="W866" s="793"/>
      <c r="X866" s="793"/>
      <c r="Y866" s="793"/>
      <c r="Z866" s="793"/>
      <c r="AA866" s="793"/>
      <c r="AB866" s="793"/>
      <c r="AC866" s="793"/>
      <c r="AD866" s="816"/>
      <c r="AE866" s="816"/>
      <c r="AF866" s="816"/>
      <c r="AG866" s="816"/>
      <c r="AH866" s="816"/>
      <c r="AI866" s="816"/>
      <c r="AJ866" s="816"/>
      <c r="AK866" s="816"/>
      <c r="AL866" s="816"/>
      <c r="AM866" s="816"/>
      <c r="AN866" s="816"/>
      <c r="AO866" s="816"/>
      <c r="AP866" s="816"/>
      <c r="AQ866" s="816"/>
      <c r="AR866" s="816"/>
      <c r="AS866" s="816"/>
      <c r="AT866" s="816"/>
      <c r="AU866" s="816"/>
      <c r="AV866" s="816"/>
      <c r="AW866" s="816"/>
      <c r="AX866" s="816"/>
      <c r="AY866" s="816"/>
      <c r="AZ866" s="816"/>
      <c r="BA866" s="816"/>
    </row>
    <row r="867" spans="6:53" s="786" customFormat="1" ht="12">
      <c r="F867" s="787"/>
      <c r="G867" s="787"/>
      <c r="H867" s="787"/>
      <c r="I867" s="787"/>
      <c r="L867" s="787"/>
      <c r="N867" s="816"/>
      <c r="O867" s="792"/>
      <c r="P867" s="792"/>
      <c r="Q867" s="792"/>
      <c r="R867" s="792"/>
      <c r="S867" s="792"/>
      <c r="T867" s="793"/>
      <c r="U867" s="793"/>
      <c r="V867" s="793"/>
      <c r="W867" s="793"/>
      <c r="X867" s="793"/>
      <c r="Y867" s="793"/>
      <c r="Z867" s="793"/>
      <c r="AA867" s="793"/>
      <c r="AB867" s="793"/>
      <c r="AC867" s="793"/>
      <c r="AD867" s="816"/>
      <c r="AE867" s="816"/>
      <c r="AF867" s="816"/>
      <c r="AG867" s="816"/>
      <c r="AH867" s="816"/>
      <c r="AI867" s="816"/>
      <c r="AJ867" s="816"/>
      <c r="AK867" s="816"/>
      <c r="AL867" s="816"/>
      <c r="AM867" s="816"/>
      <c r="AN867" s="816"/>
      <c r="AO867" s="816"/>
      <c r="AP867" s="816"/>
      <c r="AQ867" s="816"/>
      <c r="AR867" s="816"/>
      <c r="AS867" s="816"/>
      <c r="AT867" s="816"/>
      <c r="AU867" s="816"/>
      <c r="AV867" s="816"/>
      <c r="AW867" s="816"/>
      <c r="AX867" s="816"/>
      <c r="AY867" s="816"/>
      <c r="AZ867" s="816"/>
      <c r="BA867" s="816"/>
    </row>
    <row r="868" spans="6:53" s="786" customFormat="1" ht="12">
      <c r="F868" s="787"/>
      <c r="G868" s="787"/>
      <c r="H868" s="787"/>
      <c r="I868" s="787"/>
      <c r="L868" s="787"/>
      <c r="N868" s="816"/>
      <c r="O868" s="792"/>
      <c r="P868" s="792"/>
      <c r="Q868" s="792"/>
      <c r="R868" s="792"/>
      <c r="S868" s="792"/>
      <c r="T868" s="793"/>
      <c r="U868" s="793"/>
      <c r="V868" s="793"/>
      <c r="W868" s="793"/>
      <c r="X868" s="793"/>
      <c r="Y868" s="793"/>
      <c r="Z868" s="793"/>
      <c r="AA868" s="793"/>
      <c r="AB868" s="793"/>
      <c r="AC868" s="793"/>
      <c r="AD868" s="816"/>
      <c r="AE868" s="816"/>
      <c r="AF868" s="816"/>
      <c r="AG868" s="816"/>
      <c r="AH868" s="816"/>
      <c r="AI868" s="816"/>
      <c r="AJ868" s="816"/>
      <c r="AK868" s="816"/>
      <c r="AL868" s="816"/>
      <c r="AM868" s="816"/>
      <c r="AN868" s="816"/>
      <c r="AO868" s="816"/>
      <c r="AP868" s="816"/>
      <c r="AQ868" s="816"/>
      <c r="AR868" s="816"/>
      <c r="AS868" s="816"/>
      <c r="AT868" s="816"/>
      <c r="AU868" s="816"/>
      <c r="AV868" s="816"/>
      <c r="AW868" s="816"/>
      <c r="AX868" s="816"/>
      <c r="AY868" s="816"/>
      <c r="AZ868" s="816"/>
      <c r="BA868" s="816"/>
    </row>
    <row r="869" spans="6:53" s="786" customFormat="1" ht="12">
      <c r="F869" s="787"/>
      <c r="G869" s="787"/>
      <c r="H869" s="787"/>
      <c r="I869" s="787"/>
      <c r="L869" s="787"/>
      <c r="N869" s="816"/>
      <c r="O869" s="792"/>
      <c r="P869" s="792"/>
      <c r="Q869" s="792"/>
      <c r="R869" s="792"/>
      <c r="S869" s="792"/>
      <c r="T869" s="793"/>
      <c r="U869" s="793"/>
      <c r="V869" s="793"/>
      <c r="W869" s="793"/>
      <c r="X869" s="793"/>
      <c r="Y869" s="793"/>
      <c r="Z869" s="793"/>
      <c r="AA869" s="793"/>
      <c r="AB869" s="793"/>
      <c r="AC869" s="793"/>
      <c r="AD869" s="816"/>
      <c r="AE869" s="816"/>
      <c r="AF869" s="816"/>
      <c r="AG869" s="816"/>
      <c r="AH869" s="816"/>
      <c r="AI869" s="816"/>
      <c r="AJ869" s="816"/>
      <c r="AK869" s="816"/>
      <c r="AL869" s="816"/>
      <c r="AM869" s="816"/>
      <c r="AN869" s="816"/>
      <c r="AO869" s="816"/>
      <c r="AP869" s="816"/>
      <c r="AQ869" s="816"/>
      <c r="AR869" s="816"/>
      <c r="AS869" s="816"/>
      <c r="AT869" s="816"/>
      <c r="AU869" s="816"/>
      <c r="AV869" s="816"/>
      <c r="AW869" s="816"/>
      <c r="AX869" s="816"/>
      <c r="AY869" s="816"/>
      <c r="AZ869" s="816"/>
      <c r="BA869" s="816"/>
    </row>
    <row r="870" spans="6:53" s="786" customFormat="1" ht="12">
      <c r="F870" s="787"/>
      <c r="G870" s="787"/>
      <c r="H870" s="787"/>
      <c r="I870" s="787"/>
      <c r="L870" s="787"/>
      <c r="N870" s="816"/>
      <c r="O870" s="792"/>
      <c r="P870" s="792"/>
      <c r="Q870" s="792"/>
      <c r="R870" s="792"/>
      <c r="S870" s="792"/>
      <c r="T870" s="793"/>
      <c r="U870" s="793"/>
      <c r="V870" s="793"/>
      <c r="W870" s="793"/>
      <c r="X870" s="793"/>
      <c r="Y870" s="793"/>
      <c r="Z870" s="793"/>
      <c r="AA870" s="793"/>
      <c r="AB870" s="793"/>
      <c r="AC870" s="793"/>
      <c r="AD870" s="816"/>
      <c r="AE870" s="816"/>
      <c r="AF870" s="816"/>
      <c r="AG870" s="816"/>
      <c r="AH870" s="816"/>
      <c r="AI870" s="816"/>
      <c r="AJ870" s="816"/>
      <c r="AK870" s="816"/>
      <c r="AL870" s="816"/>
      <c r="AM870" s="816"/>
      <c r="AN870" s="816"/>
      <c r="AO870" s="816"/>
      <c r="AP870" s="816"/>
      <c r="AQ870" s="816"/>
      <c r="AR870" s="816"/>
      <c r="AS870" s="816"/>
      <c r="AT870" s="816"/>
      <c r="AU870" s="816"/>
      <c r="AV870" s="816"/>
      <c r="AW870" s="816"/>
      <c r="AX870" s="816"/>
      <c r="AY870" s="816"/>
      <c r="AZ870" s="816"/>
      <c r="BA870" s="816"/>
    </row>
    <row r="871" spans="6:53" s="786" customFormat="1" ht="12">
      <c r="F871" s="787"/>
      <c r="G871" s="787"/>
      <c r="H871" s="787"/>
      <c r="I871" s="787"/>
      <c r="L871" s="787"/>
      <c r="N871" s="816"/>
      <c r="O871" s="792"/>
      <c r="P871" s="792"/>
      <c r="Q871" s="792"/>
      <c r="R871" s="792"/>
      <c r="S871" s="792"/>
      <c r="T871" s="793"/>
      <c r="U871" s="793"/>
      <c r="V871" s="793"/>
      <c r="W871" s="793"/>
      <c r="X871" s="793"/>
      <c r="Y871" s="793"/>
      <c r="Z871" s="793"/>
      <c r="AA871" s="793"/>
      <c r="AB871" s="793"/>
      <c r="AC871" s="793"/>
      <c r="AD871" s="816"/>
      <c r="AE871" s="816"/>
      <c r="AF871" s="816"/>
      <c r="AG871" s="816"/>
      <c r="AH871" s="816"/>
      <c r="AI871" s="816"/>
      <c r="AJ871" s="816"/>
      <c r="AK871" s="816"/>
      <c r="AL871" s="816"/>
      <c r="AM871" s="816"/>
      <c r="AN871" s="816"/>
      <c r="AO871" s="816"/>
      <c r="AP871" s="816"/>
      <c r="AQ871" s="816"/>
      <c r="AR871" s="816"/>
      <c r="AS871" s="816"/>
      <c r="AT871" s="816"/>
      <c r="AU871" s="816"/>
      <c r="AV871" s="816"/>
      <c r="AW871" s="816"/>
      <c r="AX871" s="816"/>
      <c r="AY871" s="816"/>
      <c r="AZ871" s="816"/>
      <c r="BA871" s="816"/>
    </row>
    <row r="872" spans="6:53" s="786" customFormat="1" ht="12">
      <c r="F872" s="787"/>
      <c r="G872" s="787"/>
      <c r="H872" s="787"/>
      <c r="I872" s="787"/>
      <c r="L872" s="787"/>
      <c r="N872" s="816"/>
      <c r="O872" s="792"/>
      <c r="P872" s="792"/>
      <c r="Q872" s="792"/>
      <c r="R872" s="792"/>
      <c r="S872" s="792"/>
      <c r="T872" s="793"/>
      <c r="U872" s="793"/>
      <c r="V872" s="793"/>
      <c r="W872" s="793"/>
      <c r="X872" s="793"/>
      <c r="Y872" s="793"/>
      <c r="Z872" s="793"/>
      <c r="AA872" s="793"/>
      <c r="AB872" s="793"/>
      <c r="AC872" s="793"/>
      <c r="AD872" s="816"/>
      <c r="AE872" s="816"/>
      <c r="AF872" s="816"/>
      <c r="AG872" s="816"/>
      <c r="AH872" s="816"/>
      <c r="AI872" s="816"/>
      <c r="AJ872" s="816"/>
      <c r="AK872" s="816"/>
      <c r="AL872" s="816"/>
      <c r="AM872" s="816"/>
      <c r="AN872" s="816"/>
      <c r="AO872" s="816"/>
      <c r="AP872" s="816"/>
      <c r="AQ872" s="816"/>
      <c r="AR872" s="816"/>
      <c r="AS872" s="816"/>
      <c r="AT872" s="816"/>
      <c r="AU872" s="816"/>
      <c r="AV872" s="816"/>
      <c r="AW872" s="816"/>
      <c r="AX872" s="816"/>
      <c r="AY872" s="816"/>
      <c r="AZ872" s="816"/>
      <c r="BA872" s="816"/>
    </row>
    <row r="873" spans="6:53" s="786" customFormat="1" ht="12">
      <c r="F873" s="787"/>
      <c r="G873" s="787"/>
      <c r="H873" s="787"/>
      <c r="I873" s="787"/>
      <c r="L873" s="787"/>
      <c r="N873" s="816"/>
      <c r="O873" s="792"/>
      <c r="P873" s="792"/>
      <c r="Q873" s="792"/>
      <c r="R873" s="792"/>
      <c r="S873" s="792"/>
      <c r="T873" s="793"/>
      <c r="U873" s="793"/>
      <c r="V873" s="793"/>
      <c r="W873" s="793"/>
      <c r="X873" s="793"/>
      <c r="Y873" s="793"/>
      <c r="Z873" s="793"/>
      <c r="AA873" s="793"/>
      <c r="AB873" s="793"/>
      <c r="AC873" s="793"/>
      <c r="AD873" s="816"/>
      <c r="AE873" s="816"/>
      <c r="AF873" s="816"/>
      <c r="AG873" s="816"/>
      <c r="AH873" s="816"/>
      <c r="AI873" s="816"/>
      <c r="AJ873" s="816"/>
      <c r="AK873" s="816"/>
      <c r="AL873" s="816"/>
      <c r="AM873" s="816"/>
      <c r="AN873" s="816"/>
      <c r="AO873" s="816"/>
      <c r="AP873" s="816"/>
      <c r="AQ873" s="816"/>
      <c r="AR873" s="816"/>
      <c r="AS873" s="816"/>
      <c r="AT873" s="816"/>
      <c r="AU873" s="816"/>
      <c r="AV873" s="816"/>
      <c r="AW873" s="816"/>
      <c r="AX873" s="816"/>
      <c r="AY873" s="816"/>
      <c r="AZ873" s="816"/>
      <c r="BA873" s="816"/>
    </row>
    <row r="874" spans="6:53" s="786" customFormat="1" ht="12">
      <c r="F874" s="787"/>
      <c r="G874" s="787"/>
      <c r="H874" s="787"/>
      <c r="I874" s="787"/>
      <c r="L874" s="787"/>
      <c r="N874" s="816"/>
      <c r="O874" s="792"/>
      <c r="P874" s="792"/>
      <c r="Q874" s="792"/>
      <c r="R874" s="792"/>
      <c r="S874" s="792"/>
      <c r="T874" s="793"/>
      <c r="U874" s="793"/>
      <c r="V874" s="793"/>
      <c r="W874" s="793"/>
      <c r="X874" s="793"/>
      <c r="Y874" s="793"/>
      <c r="Z874" s="793"/>
      <c r="AA874" s="793"/>
      <c r="AB874" s="793"/>
      <c r="AC874" s="793"/>
      <c r="AD874" s="816"/>
      <c r="AE874" s="816"/>
      <c r="AF874" s="816"/>
      <c r="AG874" s="816"/>
      <c r="AH874" s="816"/>
      <c r="AI874" s="816"/>
      <c r="AJ874" s="816"/>
      <c r="AK874" s="816"/>
      <c r="AL874" s="816"/>
      <c r="AM874" s="816"/>
      <c r="AN874" s="816"/>
      <c r="AO874" s="816"/>
      <c r="AP874" s="816"/>
      <c r="AQ874" s="816"/>
      <c r="AR874" s="816"/>
      <c r="AS874" s="816"/>
      <c r="AT874" s="816"/>
      <c r="AU874" s="816"/>
      <c r="AV874" s="816"/>
      <c r="AW874" s="816"/>
      <c r="AX874" s="816"/>
      <c r="AY874" s="816"/>
      <c r="AZ874" s="816"/>
      <c r="BA874" s="816"/>
    </row>
    <row r="875" spans="6:53" s="786" customFormat="1" ht="12">
      <c r="F875" s="787"/>
      <c r="G875" s="787"/>
      <c r="H875" s="787"/>
      <c r="I875" s="787"/>
      <c r="L875" s="787"/>
      <c r="N875" s="816"/>
      <c r="O875" s="792"/>
      <c r="P875" s="792"/>
      <c r="Q875" s="792"/>
      <c r="R875" s="792"/>
      <c r="S875" s="792"/>
      <c r="T875" s="793"/>
      <c r="U875" s="793"/>
      <c r="V875" s="793"/>
      <c r="W875" s="793"/>
      <c r="X875" s="793"/>
      <c r="Y875" s="793"/>
      <c r="Z875" s="793"/>
      <c r="AA875" s="793"/>
      <c r="AB875" s="793"/>
      <c r="AC875" s="793"/>
      <c r="AD875" s="816"/>
      <c r="AE875" s="816"/>
      <c r="AF875" s="816"/>
      <c r="AG875" s="816"/>
      <c r="AH875" s="816"/>
      <c r="AI875" s="816"/>
      <c r="AJ875" s="816"/>
      <c r="AK875" s="816"/>
      <c r="AL875" s="816"/>
      <c r="AM875" s="816"/>
      <c r="AN875" s="816"/>
      <c r="AO875" s="816"/>
      <c r="AP875" s="816"/>
      <c r="AQ875" s="816"/>
      <c r="AR875" s="816"/>
      <c r="AS875" s="816"/>
      <c r="AT875" s="816"/>
      <c r="AU875" s="816"/>
      <c r="AV875" s="816"/>
      <c r="AW875" s="816"/>
      <c r="AX875" s="816"/>
      <c r="AY875" s="816"/>
      <c r="AZ875" s="816"/>
      <c r="BA875" s="816"/>
    </row>
    <row r="876" spans="6:53" s="786" customFormat="1" ht="12">
      <c r="F876" s="787"/>
      <c r="G876" s="787"/>
      <c r="H876" s="787"/>
      <c r="I876" s="787"/>
      <c r="L876" s="787"/>
      <c r="N876" s="816"/>
      <c r="O876" s="792"/>
      <c r="P876" s="792"/>
      <c r="Q876" s="792"/>
      <c r="R876" s="792"/>
      <c r="S876" s="792"/>
      <c r="T876" s="793"/>
      <c r="U876" s="793"/>
      <c r="V876" s="793"/>
      <c r="W876" s="793"/>
      <c r="X876" s="793"/>
      <c r="Y876" s="793"/>
      <c r="Z876" s="793"/>
      <c r="AA876" s="793"/>
      <c r="AB876" s="793"/>
      <c r="AC876" s="793"/>
      <c r="AD876" s="816"/>
      <c r="AE876" s="816"/>
      <c r="AF876" s="816"/>
      <c r="AG876" s="816"/>
      <c r="AH876" s="816"/>
      <c r="AI876" s="816"/>
      <c r="AJ876" s="816"/>
      <c r="AK876" s="816"/>
      <c r="AL876" s="816"/>
      <c r="AM876" s="816"/>
      <c r="AN876" s="816"/>
      <c r="AO876" s="816"/>
      <c r="AP876" s="816"/>
      <c r="AQ876" s="816"/>
      <c r="AR876" s="816"/>
      <c r="AS876" s="816"/>
      <c r="AT876" s="816"/>
      <c r="AU876" s="816"/>
      <c r="AV876" s="816"/>
      <c r="AW876" s="816"/>
      <c r="AX876" s="816"/>
      <c r="AY876" s="816"/>
      <c r="AZ876" s="816"/>
      <c r="BA876" s="816"/>
    </row>
    <row r="877" spans="6:53" s="786" customFormat="1" ht="12">
      <c r="F877" s="787"/>
      <c r="G877" s="787"/>
      <c r="H877" s="787"/>
      <c r="I877" s="787"/>
      <c r="L877" s="787"/>
      <c r="N877" s="816"/>
      <c r="O877" s="792"/>
      <c r="P877" s="792"/>
      <c r="Q877" s="792"/>
      <c r="R877" s="792"/>
      <c r="S877" s="792"/>
      <c r="T877" s="793"/>
      <c r="U877" s="793"/>
      <c r="V877" s="793"/>
      <c r="W877" s="793"/>
      <c r="X877" s="793"/>
      <c r="Y877" s="793"/>
      <c r="Z877" s="793"/>
      <c r="AA877" s="793"/>
      <c r="AB877" s="793"/>
      <c r="AC877" s="793"/>
      <c r="AD877" s="816"/>
      <c r="AE877" s="816"/>
      <c r="AF877" s="816"/>
      <c r="AG877" s="816"/>
      <c r="AH877" s="816"/>
      <c r="AI877" s="816"/>
      <c r="AJ877" s="816"/>
      <c r="AK877" s="816"/>
      <c r="AL877" s="816"/>
      <c r="AM877" s="816"/>
      <c r="AN877" s="816"/>
      <c r="AO877" s="816"/>
      <c r="AP877" s="816"/>
      <c r="AQ877" s="816"/>
      <c r="AR877" s="816"/>
      <c r="AS877" s="816"/>
      <c r="AT877" s="816"/>
      <c r="AU877" s="816"/>
      <c r="AV877" s="816"/>
      <c r="AW877" s="816"/>
      <c r="AX877" s="816"/>
      <c r="AY877" s="816"/>
      <c r="AZ877" s="816"/>
      <c r="BA877" s="816"/>
    </row>
    <row r="878" spans="6:53" s="786" customFormat="1" ht="12">
      <c r="F878" s="787"/>
      <c r="G878" s="787"/>
      <c r="H878" s="787"/>
      <c r="I878" s="787"/>
      <c r="L878" s="787"/>
      <c r="N878" s="816"/>
      <c r="O878" s="792"/>
      <c r="P878" s="792"/>
      <c r="Q878" s="792"/>
      <c r="R878" s="792"/>
      <c r="S878" s="792"/>
      <c r="T878" s="793"/>
      <c r="U878" s="793"/>
      <c r="V878" s="793"/>
      <c r="W878" s="793"/>
      <c r="X878" s="793"/>
      <c r="Y878" s="793"/>
      <c r="Z878" s="793"/>
      <c r="AA878" s="793"/>
      <c r="AB878" s="793"/>
      <c r="AC878" s="793"/>
      <c r="AD878" s="816"/>
      <c r="AE878" s="816"/>
      <c r="AF878" s="816"/>
      <c r="AG878" s="816"/>
      <c r="AH878" s="816"/>
      <c r="AI878" s="816"/>
      <c r="AJ878" s="816"/>
      <c r="AK878" s="816"/>
      <c r="AL878" s="816"/>
      <c r="AM878" s="816"/>
      <c r="AN878" s="816"/>
      <c r="AO878" s="816"/>
      <c r="AP878" s="816"/>
      <c r="AQ878" s="816"/>
      <c r="AR878" s="816"/>
      <c r="AS878" s="816"/>
      <c r="AT878" s="816"/>
      <c r="AU878" s="816"/>
      <c r="AV878" s="816"/>
      <c r="AW878" s="816"/>
      <c r="AX878" s="816"/>
      <c r="AY878" s="816"/>
      <c r="AZ878" s="816"/>
      <c r="BA878" s="816"/>
    </row>
    <row r="879" spans="6:53" s="786" customFormat="1" ht="12">
      <c r="F879" s="787"/>
      <c r="G879" s="787"/>
      <c r="H879" s="787"/>
      <c r="I879" s="787"/>
      <c r="L879" s="787"/>
      <c r="N879" s="816"/>
      <c r="O879" s="792"/>
      <c r="P879" s="792"/>
      <c r="Q879" s="792"/>
      <c r="R879" s="792"/>
      <c r="S879" s="792"/>
      <c r="T879" s="793"/>
      <c r="U879" s="793"/>
      <c r="V879" s="793"/>
      <c r="W879" s="793"/>
      <c r="X879" s="793"/>
      <c r="Y879" s="793"/>
      <c r="Z879" s="793"/>
      <c r="AA879" s="793"/>
      <c r="AB879" s="793"/>
      <c r="AC879" s="793"/>
      <c r="AD879" s="816"/>
      <c r="AE879" s="816"/>
      <c r="AF879" s="816"/>
      <c r="AG879" s="816"/>
      <c r="AH879" s="816"/>
      <c r="AI879" s="816"/>
      <c r="AJ879" s="816"/>
      <c r="AK879" s="816"/>
      <c r="AL879" s="816"/>
      <c r="AM879" s="816"/>
      <c r="AN879" s="816"/>
      <c r="AO879" s="816"/>
      <c r="AP879" s="816"/>
      <c r="AQ879" s="816"/>
      <c r="AR879" s="816"/>
      <c r="AS879" s="816"/>
      <c r="AT879" s="816"/>
      <c r="AU879" s="816"/>
      <c r="AV879" s="816"/>
      <c r="AW879" s="816"/>
      <c r="AX879" s="816"/>
      <c r="AY879" s="816"/>
      <c r="AZ879" s="816"/>
      <c r="BA879" s="816"/>
    </row>
    <row r="880" spans="6:53" s="786" customFormat="1" ht="12">
      <c r="F880" s="787"/>
      <c r="G880" s="787"/>
      <c r="H880" s="787"/>
      <c r="I880" s="787"/>
      <c r="L880" s="787"/>
      <c r="N880" s="816"/>
      <c r="O880" s="792"/>
      <c r="P880" s="792"/>
      <c r="Q880" s="792"/>
      <c r="R880" s="792"/>
      <c r="S880" s="792"/>
      <c r="T880" s="793"/>
      <c r="U880" s="793"/>
      <c r="V880" s="793"/>
      <c r="W880" s="793"/>
      <c r="X880" s="793"/>
      <c r="Y880" s="793"/>
      <c r="Z880" s="793"/>
      <c r="AA880" s="793"/>
      <c r="AB880" s="793"/>
      <c r="AC880" s="793"/>
      <c r="AD880" s="816"/>
      <c r="AE880" s="816"/>
      <c r="AF880" s="816"/>
      <c r="AG880" s="816"/>
      <c r="AH880" s="816"/>
      <c r="AI880" s="816"/>
      <c r="AJ880" s="816"/>
      <c r="AK880" s="816"/>
      <c r="AL880" s="816"/>
      <c r="AM880" s="816"/>
      <c r="AN880" s="816"/>
      <c r="AO880" s="816"/>
      <c r="AP880" s="816"/>
      <c r="AQ880" s="816"/>
      <c r="AR880" s="816"/>
      <c r="AS880" s="816"/>
      <c r="AT880" s="816"/>
      <c r="AU880" s="816"/>
      <c r="AV880" s="816"/>
      <c r="AW880" s="816"/>
      <c r="AX880" s="816"/>
      <c r="AY880" s="816"/>
      <c r="AZ880" s="816"/>
      <c r="BA880" s="816"/>
    </row>
    <row r="881" spans="6:53" s="786" customFormat="1" ht="12">
      <c r="F881" s="787"/>
      <c r="G881" s="787"/>
      <c r="H881" s="787"/>
      <c r="I881" s="787"/>
      <c r="L881" s="787"/>
      <c r="N881" s="816"/>
      <c r="O881" s="792"/>
      <c r="P881" s="792"/>
      <c r="Q881" s="792"/>
      <c r="R881" s="792"/>
      <c r="S881" s="792"/>
      <c r="T881" s="793"/>
      <c r="U881" s="793"/>
      <c r="V881" s="793"/>
      <c r="W881" s="793"/>
      <c r="X881" s="793"/>
      <c r="Y881" s="793"/>
      <c r="Z881" s="793"/>
      <c r="AA881" s="793"/>
      <c r="AB881" s="793"/>
      <c r="AC881" s="793"/>
      <c r="AD881" s="816"/>
      <c r="AE881" s="816"/>
      <c r="AF881" s="816"/>
      <c r="AG881" s="816"/>
      <c r="AH881" s="816"/>
      <c r="AI881" s="816"/>
      <c r="AJ881" s="816"/>
      <c r="AK881" s="816"/>
      <c r="AL881" s="816"/>
      <c r="AM881" s="816"/>
      <c r="AN881" s="816"/>
      <c r="AO881" s="816"/>
      <c r="AP881" s="816"/>
      <c r="AQ881" s="816"/>
      <c r="AR881" s="816"/>
      <c r="AS881" s="816"/>
      <c r="AT881" s="816"/>
      <c r="AU881" s="816"/>
      <c r="AV881" s="816"/>
      <c r="AW881" s="816"/>
      <c r="AX881" s="816"/>
      <c r="AY881" s="816"/>
      <c r="AZ881" s="816"/>
      <c r="BA881" s="816"/>
    </row>
    <row r="882" spans="6:53" s="786" customFormat="1" ht="12">
      <c r="F882" s="787"/>
      <c r="G882" s="787"/>
      <c r="H882" s="787"/>
      <c r="I882" s="787"/>
      <c r="L882" s="787"/>
      <c r="N882" s="816"/>
      <c r="O882" s="792"/>
      <c r="P882" s="792"/>
      <c r="Q882" s="792"/>
      <c r="R882" s="792"/>
      <c r="S882" s="792"/>
      <c r="T882" s="793"/>
      <c r="U882" s="793"/>
      <c r="V882" s="793"/>
      <c r="W882" s="793"/>
      <c r="X882" s="793"/>
      <c r="Y882" s="793"/>
      <c r="Z882" s="793"/>
      <c r="AA882" s="793"/>
      <c r="AB882" s="793"/>
      <c r="AC882" s="793"/>
      <c r="AD882" s="816"/>
      <c r="AE882" s="816"/>
      <c r="AF882" s="816"/>
      <c r="AG882" s="816"/>
      <c r="AH882" s="816"/>
      <c r="AI882" s="816"/>
      <c r="AJ882" s="816"/>
      <c r="AK882" s="816"/>
      <c r="AL882" s="816"/>
      <c r="AM882" s="816"/>
      <c r="AN882" s="816"/>
      <c r="AO882" s="816"/>
      <c r="AP882" s="816"/>
      <c r="AQ882" s="816"/>
      <c r="AR882" s="816"/>
      <c r="AS882" s="816"/>
      <c r="AT882" s="816"/>
      <c r="AU882" s="816"/>
      <c r="AV882" s="816"/>
      <c r="AW882" s="816"/>
      <c r="AX882" s="816"/>
      <c r="AY882" s="816"/>
      <c r="AZ882" s="816"/>
      <c r="BA882" s="816"/>
    </row>
    <row r="883" spans="6:53" s="786" customFormat="1" ht="12">
      <c r="F883" s="787"/>
      <c r="G883" s="787"/>
      <c r="H883" s="787"/>
      <c r="I883" s="787"/>
      <c r="L883" s="787"/>
      <c r="N883" s="816"/>
      <c r="O883" s="792"/>
      <c r="P883" s="792"/>
      <c r="Q883" s="792"/>
      <c r="R883" s="792"/>
      <c r="S883" s="792"/>
      <c r="T883" s="793"/>
      <c r="U883" s="793"/>
      <c r="V883" s="793"/>
      <c r="W883" s="793"/>
      <c r="X883" s="793"/>
      <c r="Y883" s="793"/>
      <c r="Z883" s="793"/>
      <c r="AA883" s="793"/>
      <c r="AB883" s="793"/>
      <c r="AC883" s="793"/>
      <c r="AD883" s="816"/>
      <c r="AE883" s="816"/>
      <c r="AF883" s="816"/>
      <c r="AG883" s="816"/>
      <c r="AH883" s="816"/>
      <c r="AI883" s="816"/>
      <c r="AJ883" s="816"/>
      <c r="AK883" s="816"/>
      <c r="AL883" s="816"/>
      <c r="AM883" s="816"/>
      <c r="AN883" s="816"/>
      <c r="AO883" s="816"/>
      <c r="AP883" s="816"/>
      <c r="AQ883" s="816"/>
      <c r="AR883" s="816"/>
      <c r="AS883" s="816"/>
      <c r="AT883" s="816"/>
      <c r="AU883" s="816"/>
      <c r="AV883" s="816"/>
      <c r="AW883" s="816"/>
      <c r="AX883" s="816"/>
      <c r="AY883" s="816"/>
      <c r="AZ883" s="816"/>
      <c r="BA883" s="816"/>
    </row>
    <row r="884" spans="6:53" s="786" customFormat="1" ht="12">
      <c r="F884" s="787"/>
      <c r="G884" s="787"/>
      <c r="H884" s="787"/>
      <c r="I884" s="787"/>
      <c r="L884" s="787"/>
      <c r="N884" s="816"/>
      <c r="O884" s="792"/>
      <c r="P884" s="792"/>
      <c r="Q884" s="792"/>
      <c r="R884" s="792"/>
      <c r="S884" s="792"/>
      <c r="T884" s="793"/>
      <c r="U884" s="793"/>
      <c r="V884" s="793"/>
      <c r="W884" s="793"/>
      <c r="X884" s="793"/>
      <c r="Y884" s="793"/>
      <c r="Z884" s="793"/>
      <c r="AA884" s="793"/>
      <c r="AB884" s="793"/>
      <c r="AC884" s="793"/>
      <c r="AD884" s="816"/>
      <c r="AE884" s="816"/>
      <c r="AF884" s="816"/>
      <c r="AG884" s="816"/>
      <c r="AH884" s="816"/>
      <c r="AI884" s="816"/>
      <c r="AJ884" s="816"/>
      <c r="AK884" s="816"/>
      <c r="AL884" s="816"/>
      <c r="AM884" s="816"/>
      <c r="AN884" s="816"/>
      <c r="AO884" s="816"/>
      <c r="AP884" s="816"/>
      <c r="AQ884" s="816"/>
      <c r="AR884" s="816"/>
      <c r="AS884" s="816"/>
      <c r="AT884" s="816"/>
      <c r="AU884" s="816"/>
      <c r="AV884" s="816"/>
      <c r="AW884" s="816"/>
      <c r="AX884" s="816"/>
      <c r="AY884" s="816"/>
      <c r="AZ884" s="816"/>
      <c r="BA884" s="816"/>
    </row>
    <row r="885" spans="6:53" s="786" customFormat="1" ht="12">
      <c r="F885" s="787"/>
      <c r="G885" s="787"/>
      <c r="H885" s="787"/>
      <c r="I885" s="787"/>
      <c r="L885" s="787"/>
      <c r="N885" s="816"/>
      <c r="O885" s="792"/>
      <c r="P885" s="792"/>
      <c r="Q885" s="792"/>
      <c r="R885" s="792"/>
      <c r="S885" s="792"/>
      <c r="T885" s="793"/>
      <c r="U885" s="793"/>
      <c r="V885" s="793"/>
      <c r="W885" s="793"/>
      <c r="X885" s="793"/>
      <c r="Y885" s="793"/>
      <c r="Z885" s="793"/>
      <c r="AA885" s="793"/>
      <c r="AB885" s="793"/>
      <c r="AC885" s="793"/>
      <c r="AD885" s="816"/>
      <c r="AE885" s="816"/>
      <c r="AF885" s="816"/>
      <c r="AG885" s="816"/>
      <c r="AH885" s="816"/>
      <c r="AI885" s="816"/>
      <c r="AJ885" s="816"/>
      <c r="AK885" s="816"/>
      <c r="AL885" s="816"/>
      <c r="AM885" s="816"/>
      <c r="AN885" s="816"/>
      <c r="AO885" s="816"/>
      <c r="AP885" s="816"/>
      <c r="AQ885" s="816"/>
      <c r="AR885" s="816"/>
      <c r="AS885" s="816"/>
      <c r="AT885" s="816"/>
      <c r="AU885" s="816"/>
      <c r="AV885" s="816"/>
      <c r="AW885" s="816"/>
      <c r="AX885" s="816"/>
      <c r="AY885" s="816"/>
      <c r="AZ885" s="816"/>
      <c r="BA885" s="816"/>
    </row>
    <row r="886" spans="6:53" s="786" customFormat="1" ht="12">
      <c r="F886" s="787"/>
      <c r="G886" s="787"/>
      <c r="H886" s="787"/>
      <c r="I886" s="787"/>
      <c r="L886" s="787"/>
      <c r="N886" s="816"/>
      <c r="O886" s="792"/>
      <c r="P886" s="792"/>
      <c r="Q886" s="792"/>
      <c r="R886" s="792"/>
      <c r="S886" s="792"/>
      <c r="T886" s="793"/>
      <c r="U886" s="793"/>
      <c r="V886" s="793"/>
      <c r="W886" s="793"/>
      <c r="X886" s="793"/>
      <c r="Y886" s="793"/>
      <c r="Z886" s="793"/>
      <c r="AA886" s="793"/>
      <c r="AB886" s="793"/>
      <c r="AC886" s="793"/>
      <c r="AD886" s="816"/>
      <c r="AE886" s="816"/>
      <c r="AF886" s="816"/>
      <c r="AG886" s="816"/>
      <c r="AH886" s="816"/>
      <c r="AI886" s="816"/>
      <c r="AJ886" s="816"/>
      <c r="AK886" s="816"/>
      <c r="AL886" s="816"/>
      <c r="AM886" s="816"/>
      <c r="AN886" s="816"/>
      <c r="AO886" s="816"/>
      <c r="AP886" s="816"/>
      <c r="AQ886" s="816"/>
      <c r="AR886" s="816"/>
      <c r="AS886" s="816"/>
      <c r="AT886" s="816"/>
      <c r="AU886" s="816"/>
      <c r="AV886" s="816"/>
      <c r="AW886" s="816"/>
      <c r="AX886" s="816"/>
      <c r="AY886" s="816"/>
      <c r="AZ886" s="816"/>
      <c r="BA886" s="816"/>
    </row>
    <row r="887" spans="6:53" s="786" customFormat="1" ht="12">
      <c r="F887" s="787"/>
      <c r="G887" s="787"/>
      <c r="H887" s="787"/>
      <c r="I887" s="787"/>
      <c r="L887" s="787"/>
      <c r="N887" s="816"/>
      <c r="O887" s="792"/>
      <c r="P887" s="792"/>
      <c r="Q887" s="792"/>
      <c r="R887" s="792"/>
      <c r="S887" s="792"/>
      <c r="T887" s="793"/>
      <c r="U887" s="793"/>
      <c r="V887" s="793"/>
      <c r="W887" s="793"/>
      <c r="X887" s="793"/>
      <c r="Y887" s="793"/>
      <c r="Z887" s="793"/>
      <c r="AA887" s="793"/>
      <c r="AB887" s="793"/>
      <c r="AC887" s="793"/>
      <c r="AD887" s="816"/>
      <c r="AE887" s="816"/>
      <c r="AF887" s="816"/>
      <c r="AG887" s="816"/>
      <c r="AH887" s="816"/>
      <c r="AI887" s="816"/>
      <c r="AJ887" s="816"/>
      <c r="AK887" s="816"/>
      <c r="AL887" s="816"/>
      <c r="AM887" s="816"/>
      <c r="AN887" s="816"/>
      <c r="AO887" s="816"/>
      <c r="AP887" s="816"/>
      <c r="AQ887" s="816"/>
      <c r="AR887" s="816"/>
      <c r="AS887" s="816"/>
      <c r="AT887" s="816"/>
      <c r="AU887" s="816"/>
      <c r="AV887" s="816"/>
      <c r="AW887" s="816"/>
      <c r="AX887" s="816"/>
      <c r="AY887" s="816"/>
      <c r="AZ887" s="816"/>
      <c r="BA887" s="816"/>
    </row>
    <row r="888" spans="6:53" s="786" customFormat="1" ht="12">
      <c r="F888" s="787"/>
      <c r="G888" s="787"/>
      <c r="H888" s="787"/>
      <c r="I888" s="787"/>
      <c r="L888" s="787"/>
      <c r="N888" s="816"/>
      <c r="O888" s="792"/>
      <c r="P888" s="792"/>
      <c r="Q888" s="792"/>
      <c r="R888" s="792"/>
      <c r="S888" s="792"/>
      <c r="T888" s="793"/>
      <c r="U888" s="793"/>
      <c r="V888" s="793"/>
      <c r="W888" s="793"/>
      <c r="X888" s="793"/>
      <c r="Y888" s="793"/>
      <c r="Z888" s="793"/>
      <c r="AA888" s="793"/>
      <c r="AB888" s="793"/>
      <c r="AC888" s="793"/>
      <c r="AD888" s="816"/>
      <c r="AE888" s="816"/>
      <c r="AF888" s="816"/>
      <c r="AG888" s="816"/>
      <c r="AH888" s="816"/>
      <c r="AI888" s="816"/>
      <c r="AJ888" s="816"/>
      <c r="AK888" s="816"/>
      <c r="AL888" s="816"/>
      <c r="AM888" s="816"/>
      <c r="AN888" s="816"/>
      <c r="AO888" s="816"/>
      <c r="AP888" s="816"/>
      <c r="AQ888" s="816"/>
      <c r="AR888" s="816"/>
      <c r="AS888" s="816"/>
      <c r="AT888" s="816"/>
      <c r="AU888" s="816"/>
      <c r="AV888" s="816"/>
      <c r="AW888" s="816"/>
      <c r="AX888" s="816"/>
      <c r="AY888" s="816"/>
      <c r="AZ888" s="816"/>
      <c r="BA888" s="816"/>
    </row>
    <row r="889" spans="6:53" s="786" customFormat="1" ht="12">
      <c r="F889" s="787"/>
      <c r="G889" s="787"/>
      <c r="H889" s="787"/>
      <c r="I889" s="787"/>
      <c r="L889" s="787"/>
      <c r="N889" s="816"/>
      <c r="O889" s="792"/>
      <c r="P889" s="792"/>
      <c r="Q889" s="792"/>
      <c r="R889" s="792"/>
      <c r="S889" s="792"/>
      <c r="T889" s="793"/>
      <c r="U889" s="793"/>
      <c r="V889" s="793"/>
      <c r="W889" s="793"/>
      <c r="X889" s="793"/>
      <c r="Y889" s="793"/>
      <c r="Z889" s="793"/>
      <c r="AA889" s="793"/>
      <c r="AB889" s="793"/>
      <c r="AC889" s="793"/>
      <c r="AD889" s="816"/>
      <c r="AE889" s="816"/>
      <c r="AF889" s="816"/>
      <c r="AG889" s="816"/>
      <c r="AH889" s="816"/>
      <c r="AI889" s="816"/>
      <c r="AJ889" s="816"/>
      <c r="AK889" s="816"/>
      <c r="AL889" s="816"/>
      <c r="AM889" s="816"/>
      <c r="AN889" s="816"/>
      <c r="AO889" s="816"/>
      <c r="AP889" s="816"/>
      <c r="AQ889" s="816"/>
      <c r="AR889" s="816"/>
      <c r="AS889" s="816"/>
      <c r="AT889" s="816"/>
      <c r="AU889" s="816"/>
      <c r="AV889" s="816"/>
      <c r="AW889" s="816"/>
      <c r="AX889" s="816"/>
      <c r="AY889" s="816"/>
      <c r="AZ889" s="816"/>
      <c r="BA889" s="816"/>
    </row>
    <row r="890" spans="6:53" s="786" customFormat="1" ht="12">
      <c r="F890" s="787"/>
      <c r="G890" s="787"/>
      <c r="H890" s="787"/>
      <c r="I890" s="787"/>
      <c r="L890" s="787"/>
      <c r="N890" s="816"/>
      <c r="O890" s="792"/>
      <c r="P890" s="792"/>
      <c r="Q890" s="792"/>
      <c r="R890" s="792"/>
      <c r="S890" s="792"/>
      <c r="T890" s="793"/>
      <c r="U890" s="793"/>
      <c r="V890" s="793"/>
      <c r="W890" s="793"/>
      <c r="X890" s="793"/>
      <c r="Y890" s="793"/>
      <c r="Z890" s="793"/>
      <c r="AA890" s="793"/>
      <c r="AB890" s="793"/>
      <c r="AC890" s="793"/>
      <c r="AD890" s="816"/>
      <c r="AE890" s="816"/>
      <c r="AF890" s="816"/>
      <c r="AG890" s="816"/>
      <c r="AH890" s="816"/>
      <c r="AI890" s="816"/>
      <c r="AJ890" s="816"/>
      <c r="AK890" s="816"/>
      <c r="AL890" s="816"/>
      <c r="AM890" s="816"/>
      <c r="AN890" s="816"/>
      <c r="AO890" s="816"/>
      <c r="AP890" s="816"/>
      <c r="AQ890" s="816"/>
      <c r="AR890" s="816"/>
      <c r="AS890" s="816"/>
      <c r="AT890" s="816"/>
      <c r="AU890" s="816"/>
      <c r="AV890" s="816"/>
      <c r="AW890" s="816"/>
      <c r="AX890" s="816"/>
      <c r="AY890" s="816"/>
      <c r="AZ890" s="816"/>
      <c r="BA890" s="816"/>
    </row>
    <row r="891" spans="6:53" s="786" customFormat="1" ht="12">
      <c r="F891" s="787"/>
      <c r="G891" s="787"/>
      <c r="H891" s="787"/>
      <c r="I891" s="787"/>
      <c r="L891" s="787"/>
      <c r="N891" s="816"/>
      <c r="O891" s="792"/>
      <c r="P891" s="792"/>
      <c r="Q891" s="792"/>
      <c r="R891" s="792"/>
      <c r="S891" s="792"/>
      <c r="T891" s="793"/>
      <c r="U891" s="793"/>
      <c r="V891" s="793"/>
      <c r="W891" s="793"/>
      <c r="X891" s="793"/>
      <c r="Y891" s="793"/>
      <c r="Z891" s="793"/>
      <c r="AA891" s="793"/>
      <c r="AB891" s="793"/>
      <c r="AC891" s="793"/>
      <c r="AD891" s="816"/>
      <c r="AE891" s="816"/>
      <c r="AF891" s="816"/>
      <c r="AG891" s="816"/>
      <c r="AH891" s="816"/>
      <c r="AI891" s="816"/>
      <c r="AJ891" s="816"/>
      <c r="AK891" s="816"/>
      <c r="AL891" s="816"/>
      <c r="AM891" s="816"/>
      <c r="AN891" s="816"/>
      <c r="AO891" s="816"/>
      <c r="AP891" s="816"/>
      <c r="AQ891" s="816"/>
      <c r="AR891" s="816"/>
      <c r="AS891" s="816"/>
      <c r="AT891" s="816"/>
      <c r="AU891" s="816"/>
      <c r="AV891" s="816"/>
      <c r="AW891" s="816"/>
      <c r="AX891" s="816"/>
      <c r="AY891" s="816"/>
      <c r="AZ891" s="816"/>
      <c r="BA891" s="816"/>
    </row>
    <row r="892" spans="6:53" s="786" customFormat="1" ht="12">
      <c r="F892" s="787"/>
      <c r="G892" s="787"/>
      <c r="H892" s="787"/>
      <c r="I892" s="787"/>
      <c r="L892" s="787"/>
      <c r="N892" s="816"/>
      <c r="O892" s="792"/>
      <c r="P892" s="792"/>
      <c r="Q892" s="792"/>
      <c r="R892" s="792"/>
      <c r="S892" s="792"/>
      <c r="T892" s="793"/>
      <c r="U892" s="793"/>
      <c r="V892" s="793"/>
      <c r="W892" s="793"/>
      <c r="X892" s="793"/>
      <c r="Y892" s="793"/>
      <c r="Z892" s="793"/>
      <c r="AA892" s="793"/>
      <c r="AB892" s="793"/>
      <c r="AC892" s="793"/>
      <c r="AD892" s="816"/>
      <c r="AE892" s="816"/>
      <c r="AF892" s="816"/>
      <c r="AG892" s="816"/>
      <c r="AH892" s="816"/>
      <c r="AI892" s="816"/>
      <c r="AJ892" s="816"/>
      <c r="AK892" s="816"/>
      <c r="AL892" s="816"/>
      <c r="AM892" s="816"/>
      <c r="AN892" s="816"/>
      <c r="AO892" s="816"/>
      <c r="AP892" s="816"/>
      <c r="AQ892" s="816"/>
      <c r="AR892" s="816"/>
      <c r="AS892" s="816"/>
      <c r="AT892" s="816"/>
      <c r="AU892" s="816"/>
      <c r="AV892" s="816"/>
      <c r="AW892" s="816"/>
      <c r="AX892" s="816"/>
      <c r="AY892" s="816"/>
      <c r="AZ892" s="816"/>
      <c r="BA892" s="816"/>
    </row>
    <row r="893" spans="6:53" s="786" customFormat="1" ht="12">
      <c r="F893" s="787"/>
      <c r="G893" s="787"/>
      <c r="H893" s="787"/>
      <c r="I893" s="787"/>
      <c r="L893" s="787"/>
      <c r="N893" s="816"/>
      <c r="O893" s="792"/>
      <c r="P893" s="792"/>
      <c r="Q893" s="792"/>
      <c r="R893" s="792"/>
      <c r="S893" s="792"/>
      <c r="T893" s="793"/>
      <c r="U893" s="793"/>
      <c r="V893" s="793"/>
      <c r="W893" s="793"/>
      <c r="X893" s="793"/>
      <c r="Y893" s="793"/>
      <c r="Z893" s="793"/>
      <c r="AA893" s="793"/>
      <c r="AB893" s="793"/>
      <c r="AC893" s="793"/>
      <c r="AD893" s="816"/>
      <c r="AE893" s="816"/>
      <c r="AF893" s="816"/>
      <c r="AG893" s="816"/>
      <c r="AH893" s="816"/>
      <c r="AI893" s="816"/>
      <c r="AJ893" s="816"/>
      <c r="AK893" s="816"/>
      <c r="AL893" s="816"/>
      <c r="AM893" s="816"/>
      <c r="AN893" s="816"/>
      <c r="AO893" s="816"/>
      <c r="AP893" s="816"/>
      <c r="AQ893" s="816"/>
      <c r="AR893" s="816"/>
      <c r="AS893" s="816"/>
      <c r="AT893" s="816"/>
      <c r="AU893" s="816"/>
      <c r="AV893" s="816"/>
      <c r="AW893" s="816"/>
      <c r="AX893" s="816"/>
      <c r="AY893" s="816"/>
      <c r="AZ893" s="816"/>
      <c r="BA893" s="816"/>
    </row>
    <row r="894" spans="6:53" s="786" customFormat="1" ht="12">
      <c r="F894" s="787"/>
      <c r="G894" s="787"/>
      <c r="H894" s="787"/>
      <c r="I894" s="787"/>
      <c r="L894" s="787"/>
      <c r="N894" s="816"/>
      <c r="O894" s="792"/>
      <c r="P894" s="792"/>
      <c r="Q894" s="792"/>
      <c r="R894" s="792"/>
      <c r="S894" s="792"/>
      <c r="T894" s="793"/>
      <c r="U894" s="793"/>
      <c r="V894" s="793"/>
      <c r="W894" s="793"/>
      <c r="X894" s="793"/>
      <c r="Y894" s="793"/>
      <c r="Z894" s="793"/>
      <c r="AA894" s="793"/>
      <c r="AB894" s="793"/>
      <c r="AC894" s="793"/>
      <c r="AD894" s="816"/>
      <c r="AE894" s="816"/>
      <c r="AF894" s="816"/>
      <c r="AG894" s="816"/>
      <c r="AH894" s="816"/>
      <c r="AI894" s="816"/>
      <c r="AJ894" s="816"/>
      <c r="AK894" s="816"/>
      <c r="AL894" s="816"/>
      <c r="AM894" s="816"/>
      <c r="AN894" s="816"/>
      <c r="AO894" s="816"/>
      <c r="AP894" s="816"/>
      <c r="AQ894" s="816"/>
      <c r="AR894" s="816"/>
      <c r="AS894" s="816"/>
      <c r="AT894" s="816"/>
      <c r="AU894" s="816"/>
      <c r="AV894" s="816"/>
      <c r="AW894" s="816"/>
      <c r="AX894" s="816"/>
      <c r="AY894" s="816"/>
      <c r="AZ894" s="816"/>
      <c r="BA894" s="816"/>
    </row>
    <row r="895" spans="6:53" s="786" customFormat="1" ht="12">
      <c r="F895" s="787"/>
      <c r="G895" s="787"/>
      <c r="H895" s="787"/>
      <c r="I895" s="787"/>
      <c r="L895" s="787"/>
      <c r="N895" s="816"/>
      <c r="O895" s="792"/>
      <c r="P895" s="792"/>
      <c r="Q895" s="792"/>
      <c r="R895" s="792"/>
      <c r="S895" s="792"/>
      <c r="T895" s="793"/>
      <c r="U895" s="793"/>
      <c r="V895" s="793"/>
      <c r="W895" s="793"/>
      <c r="X895" s="793"/>
      <c r="Y895" s="793"/>
      <c r="Z895" s="793"/>
      <c r="AA895" s="793"/>
      <c r="AB895" s="793"/>
      <c r="AC895" s="793"/>
      <c r="AD895" s="816"/>
      <c r="AE895" s="816"/>
      <c r="AF895" s="816"/>
      <c r="AG895" s="816"/>
      <c r="AH895" s="816"/>
      <c r="AI895" s="816"/>
      <c r="AJ895" s="816"/>
      <c r="AK895" s="816"/>
      <c r="AL895" s="816"/>
      <c r="AM895" s="816"/>
      <c r="AN895" s="816"/>
      <c r="AO895" s="816"/>
      <c r="AP895" s="816"/>
      <c r="AQ895" s="816"/>
      <c r="AR895" s="816"/>
      <c r="AS895" s="816"/>
      <c r="AT895" s="816"/>
      <c r="AU895" s="816"/>
      <c r="AV895" s="816"/>
      <c r="AW895" s="816"/>
      <c r="AX895" s="816"/>
      <c r="AY895" s="816"/>
      <c r="AZ895" s="816"/>
      <c r="BA895" s="816"/>
    </row>
    <row r="896" spans="6:53" s="786" customFormat="1" ht="12">
      <c r="F896" s="787"/>
      <c r="G896" s="787"/>
      <c r="H896" s="787"/>
      <c r="I896" s="787"/>
      <c r="L896" s="787"/>
      <c r="N896" s="816"/>
      <c r="O896" s="792"/>
      <c r="P896" s="792"/>
      <c r="Q896" s="792"/>
      <c r="R896" s="792"/>
      <c r="S896" s="792"/>
      <c r="T896" s="793"/>
      <c r="U896" s="793"/>
      <c r="V896" s="793"/>
      <c r="W896" s="793"/>
      <c r="X896" s="793"/>
      <c r="Y896" s="793"/>
      <c r="Z896" s="793"/>
      <c r="AA896" s="793"/>
      <c r="AB896" s="793"/>
      <c r="AC896" s="793"/>
      <c r="AD896" s="816"/>
      <c r="AE896" s="816"/>
      <c r="AF896" s="816"/>
      <c r="AG896" s="816"/>
      <c r="AH896" s="816"/>
      <c r="AI896" s="816"/>
      <c r="AJ896" s="816"/>
      <c r="AK896" s="816"/>
      <c r="AL896" s="816"/>
      <c r="AM896" s="816"/>
      <c r="AN896" s="816"/>
      <c r="AO896" s="816"/>
      <c r="AP896" s="816"/>
      <c r="AQ896" s="816"/>
      <c r="AR896" s="816"/>
      <c r="AS896" s="816"/>
      <c r="AT896" s="816"/>
      <c r="AU896" s="816"/>
      <c r="AV896" s="816"/>
      <c r="AW896" s="816"/>
      <c r="AX896" s="816"/>
      <c r="AY896" s="816"/>
      <c r="AZ896" s="816"/>
      <c r="BA896" s="816"/>
    </row>
    <row r="897" spans="6:53" s="786" customFormat="1" ht="12">
      <c r="F897" s="787"/>
      <c r="G897" s="787"/>
      <c r="H897" s="787"/>
      <c r="I897" s="787"/>
      <c r="L897" s="787"/>
      <c r="N897" s="816"/>
      <c r="O897" s="792"/>
      <c r="P897" s="792"/>
      <c r="Q897" s="792"/>
      <c r="R897" s="792"/>
      <c r="S897" s="792"/>
      <c r="T897" s="793"/>
      <c r="U897" s="793"/>
      <c r="V897" s="793"/>
      <c r="W897" s="793"/>
      <c r="X897" s="793"/>
      <c r="Y897" s="793"/>
      <c r="Z897" s="793"/>
      <c r="AA897" s="793"/>
      <c r="AB897" s="793"/>
      <c r="AC897" s="793"/>
      <c r="AD897" s="816"/>
      <c r="AE897" s="816"/>
      <c r="AF897" s="816"/>
      <c r="AG897" s="816"/>
      <c r="AH897" s="816"/>
      <c r="AI897" s="816"/>
      <c r="AJ897" s="816"/>
      <c r="AK897" s="816"/>
      <c r="AL897" s="816"/>
      <c r="AM897" s="816"/>
      <c r="AN897" s="816"/>
      <c r="AO897" s="816"/>
      <c r="AP897" s="816"/>
      <c r="AQ897" s="816"/>
      <c r="AR897" s="816"/>
      <c r="AS897" s="816"/>
      <c r="AT897" s="816"/>
      <c r="AU897" s="816"/>
      <c r="AV897" s="816"/>
      <c r="AW897" s="816"/>
      <c r="AX897" s="816"/>
      <c r="AY897" s="816"/>
      <c r="AZ897" s="816"/>
      <c r="BA897" s="816"/>
    </row>
    <row r="898" spans="6:53" s="786" customFormat="1" ht="12">
      <c r="F898" s="787"/>
      <c r="G898" s="787"/>
      <c r="H898" s="787"/>
      <c r="I898" s="787"/>
      <c r="L898" s="787"/>
      <c r="N898" s="816"/>
      <c r="O898" s="792"/>
      <c r="P898" s="792"/>
      <c r="Q898" s="792"/>
      <c r="R898" s="792"/>
      <c r="S898" s="792"/>
      <c r="T898" s="793"/>
      <c r="U898" s="793"/>
      <c r="V898" s="793"/>
      <c r="W898" s="793"/>
      <c r="X898" s="793"/>
      <c r="Y898" s="793"/>
      <c r="Z898" s="793"/>
      <c r="AA898" s="793"/>
      <c r="AB898" s="793"/>
      <c r="AC898" s="793"/>
      <c r="AD898" s="816"/>
      <c r="AE898" s="816"/>
      <c r="AF898" s="816"/>
      <c r="AG898" s="816"/>
      <c r="AH898" s="816"/>
      <c r="AI898" s="816"/>
      <c r="AJ898" s="816"/>
      <c r="AK898" s="816"/>
      <c r="AL898" s="816"/>
      <c r="AM898" s="816"/>
      <c r="AN898" s="816"/>
      <c r="AO898" s="816"/>
      <c r="AP898" s="816"/>
      <c r="AQ898" s="816"/>
      <c r="AR898" s="816"/>
      <c r="AS898" s="816"/>
      <c r="AT898" s="816"/>
      <c r="AU898" s="816"/>
      <c r="AV898" s="816"/>
      <c r="AW898" s="816"/>
      <c r="AX898" s="816"/>
      <c r="AY898" s="816"/>
      <c r="AZ898" s="816"/>
      <c r="BA898" s="816"/>
    </row>
    <row r="899" spans="6:53" s="786" customFormat="1" ht="12">
      <c r="F899" s="787"/>
      <c r="G899" s="787"/>
      <c r="H899" s="787"/>
      <c r="I899" s="787"/>
      <c r="L899" s="787"/>
      <c r="N899" s="816"/>
      <c r="O899" s="792"/>
      <c r="P899" s="792"/>
      <c r="Q899" s="792"/>
      <c r="R899" s="792"/>
      <c r="S899" s="792"/>
      <c r="T899" s="793"/>
      <c r="U899" s="793"/>
      <c r="V899" s="793"/>
      <c r="W899" s="793"/>
      <c r="X899" s="793"/>
      <c r="Y899" s="793"/>
      <c r="Z899" s="793"/>
      <c r="AA899" s="793"/>
      <c r="AB899" s="793"/>
      <c r="AC899" s="793"/>
      <c r="AD899" s="816"/>
      <c r="AE899" s="816"/>
      <c r="AF899" s="816"/>
      <c r="AG899" s="816"/>
      <c r="AH899" s="816"/>
      <c r="AI899" s="816"/>
      <c r="AJ899" s="816"/>
      <c r="AK899" s="816"/>
      <c r="AL899" s="816"/>
      <c r="AM899" s="816"/>
      <c r="AN899" s="816"/>
      <c r="AO899" s="816"/>
      <c r="AP899" s="816"/>
      <c r="AQ899" s="816"/>
      <c r="AR899" s="816"/>
      <c r="AS899" s="816"/>
      <c r="AT899" s="816"/>
      <c r="AU899" s="816"/>
      <c r="AV899" s="816"/>
      <c r="AW899" s="816"/>
      <c r="AX899" s="816"/>
      <c r="AY899" s="816"/>
      <c r="AZ899" s="816"/>
      <c r="BA899" s="816"/>
    </row>
    <row r="900" spans="6:53" s="786" customFormat="1" ht="12">
      <c r="F900" s="787"/>
      <c r="G900" s="787"/>
      <c r="H900" s="787"/>
      <c r="I900" s="787"/>
      <c r="L900" s="787"/>
      <c r="N900" s="816"/>
      <c r="O900" s="792"/>
      <c r="P900" s="792"/>
      <c r="Q900" s="792"/>
      <c r="R900" s="792"/>
      <c r="S900" s="792"/>
      <c r="T900" s="793"/>
      <c r="U900" s="793"/>
      <c r="V900" s="793"/>
      <c r="W900" s="793"/>
      <c r="X900" s="793"/>
      <c r="Y900" s="793"/>
      <c r="Z900" s="793"/>
      <c r="AA900" s="793"/>
      <c r="AB900" s="793"/>
      <c r="AC900" s="793"/>
      <c r="AD900" s="816"/>
      <c r="AE900" s="816"/>
      <c r="AF900" s="816"/>
      <c r="AG900" s="816"/>
      <c r="AH900" s="816"/>
      <c r="AI900" s="816"/>
      <c r="AJ900" s="816"/>
      <c r="AK900" s="816"/>
      <c r="AL900" s="816"/>
      <c r="AM900" s="816"/>
      <c r="AN900" s="816"/>
      <c r="AO900" s="816"/>
      <c r="AP900" s="816"/>
      <c r="AQ900" s="816"/>
      <c r="AR900" s="816"/>
      <c r="AS900" s="816"/>
      <c r="AT900" s="816"/>
      <c r="AU900" s="816"/>
      <c r="AV900" s="816"/>
      <c r="AW900" s="816"/>
      <c r="AX900" s="816"/>
      <c r="AY900" s="816"/>
      <c r="AZ900" s="816"/>
      <c r="BA900" s="816"/>
    </row>
    <row r="901" spans="6:53" s="786" customFormat="1" ht="12">
      <c r="F901" s="787"/>
      <c r="G901" s="787"/>
      <c r="H901" s="787"/>
      <c r="I901" s="787"/>
      <c r="L901" s="787"/>
      <c r="N901" s="816"/>
      <c r="O901" s="792"/>
      <c r="P901" s="792"/>
      <c r="Q901" s="792"/>
      <c r="R901" s="792"/>
      <c r="S901" s="792"/>
      <c r="T901" s="793"/>
      <c r="U901" s="793"/>
      <c r="V901" s="793"/>
      <c r="W901" s="793"/>
      <c r="X901" s="793"/>
      <c r="Y901" s="793"/>
      <c r="Z901" s="793"/>
      <c r="AA901" s="793"/>
      <c r="AB901" s="793"/>
      <c r="AC901" s="793"/>
      <c r="AD901" s="816"/>
      <c r="AE901" s="816"/>
      <c r="AF901" s="816"/>
      <c r="AG901" s="816"/>
      <c r="AH901" s="816"/>
      <c r="AI901" s="816"/>
      <c r="AJ901" s="816"/>
      <c r="AK901" s="816"/>
      <c r="AL901" s="816"/>
      <c r="AM901" s="816"/>
      <c r="AN901" s="816"/>
      <c r="AO901" s="816"/>
      <c r="AP901" s="816"/>
      <c r="AQ901" s="816"/>
      <c r="AR901" s="816"/>
      <c r="AS901" s="816"/>
      <c r="AT901" s="816"/>
      <c r="AU901" s="816"/>
      <c r="AV901" s="816"/>
      <c r="AW901" s="816"/>
      <c r="AX901" s="816"/>
      <c r="AY901" s="816"/>
      <c r="AZ901" s="816"/>
      <c r="BA901" s="816"/>
    </row>
    <row r="902" spans="6:53" s="786" customFormat="1" ht="12">
      <c r="F902" s="787"/>
      <c r="G902" s="787"/>
      <c r="H902" s="787"/>
      <c r="I902" s="787"/>
      <c r="L902" s="787"/>
      <c r="N902" s="816"/>
      <c r="O902" s="792"/>
      <c r="P902" s="792"/>
      <c r="Q902" s="792"/>
      <c r="R902" s="792"/>
      <c r="S902" s="792"/>
      <c r="T902" s="793"/>
      <c r="U902" s="793"/>
      <c r="V902" s="793"/>
      <c r="W902" s="793"/>
      <c r="X902" s="793"/>
      <c r="Y902" s="793"/>
      <c r="Z902" s="793"/>
      <c r="AA902" s="793"/>
      <c r="AB902" s="793"/>
      <c r="AC902" s="793"/>
      <c r="AD902" s="816"/>
      <c r="AE902" s="816"/>
      <c r="AF902" s="816"/>
      <c r="AG902" s="816"/>
      <c r="AH902" s="816"/>
      <c r="AI902" s="816"/>
      <c r="AJ902" s="816"/>
      <c r="AK902" s="816"/>
      <c r="AL902" s="816"/>
      <c r="AM902" s="816"/>
      <c r="AN902" s="816"/>
      <c r="AO902" s="816"/>
      <c r="AP902" s="816"/>
      <c r="AQ902" s="816"/>
      <c r="AR902" s="816"/>
      <c r="AS902" s="816"/>
      <c r="AT902" s="816"/>
      <c r="AU902" s="816"/>
      <c r="AV902" s="816"/>
      <c r="AW902" s="816"/>
      <c r="AX902" s="816"/>
      <c r="AY902" s="816"/>
      <c r="AZ902" s="816"/>
      <c r="BA902" s="816"/>
    </row>
    <row r="903" spans="6:53" s="786" customFormat="1" ht="12">
      <c r="F903" s="787"/>
      <c r="G903" s="787"/>
      <c r="H903" s="787"/>
      <c r="I903" s="787"/>
      <c r="L903" s="787"/>
      <c r="N903" s="816"/>
      <c r="O903" s="792"/>
      <c r="P903" s="792"/>
      <c r="Q903" s="792"/>
      <c r="R903" s="792"/>
      <c r="S903" s="792"/>
      <c r="T903" s="793"/>
      <c r="U903" s="793"/>
      <c r="V903" s="793"/>
      <c r="W903" s="793"/>
      <c r="X903" s="793"/>
      <c r="Y903" s="793"/>
      <c r="Z903" s="793"/>
      <c r="AA903" s="793"/>
      <c r="AB903" s="793"/>
      <c r="AC903" s="793"/>
      <c r="AD903" s="816"/>
      <c r="AE903" s="816"/>
      <c r="AF903" s="816"/>
      <c r="AG903" s="816"/>
      <c r="AH903" s="816"/>
      <c r="AI903" s="816"/>
      <c r="AJ903" s="816"/>
      <c r="AK903" s="816"/>
      <c r="AL903" s="816"/>
      <c r="AM903" s="816"/>
      <c r="AN903" s="816"/>
      <c r="AO903" s="816"/>
      <c r="AP903" s="816"/>
      <c r="AQ903" s="816"/>
      <c r="AR903" s="816"/>
      <c r="AS903" s="816"/>
      <c r="AT903" s="816"/>
      <c r="AU903" s="816"/>
      <c r="AV903" s="816"/>
      <c r="AW903" s="816"/>
      <c r="AX903" s="816"/>
      <c r="AY903" s="816"/>
      <c r="AZ903" s="816"/>
      <c r="BA903" s="816"/>
    </row>
    <row r="904" spans="6:53" s="786" customFormat="1" ht="12">
      <c r="F904" s="787"/>
      <c r="G904" s="787"/>
      <c r="H904" s="787"/>
      <c r="I904" s="787"/>
      <c r="L904" s="787"/>
      <c r="N904" s="816"/>
      <c r="O904" s="792"/>
      <c r="P904" s="792"/>
      <c r="Q904" s="792"/>
      <c r="R904" s="792"/>
      <c r="S904" s="792"/>
      <c r="T904" s="793"/>
      <c r="U904" s="793"/>
      <c r="V904" s="793"/>
      <c r="W904" s="793"/>
      <c r="X904" s="793"/>
      <c r="Y904" s="793"/>
      <c r="Z904" s="793"/>
      <c r="AA904" s="793"/>
      <c r="AB904" s="793"/>
      <c r="AC904" s="793"/>
      <c r="AD904" s="816"/>
      <c r="AE904" s="816"/>
      <c r="AF904" s="816"/>
      <c r="AG904" s="816"/>
      <c r="AH904" s="816"/>
      <c r="AI904" s="816"/>
      <c r="AJ904" s="816"/>
      <c r="AK904" s="816"/>
      <c r="AL904" s="816"/>
      <c r="AM904" s="816"/>
      <c r="AN904" s="816"/>
      <c r="AO904" s="816"/>
      <c r="AP904" s="816"/>
      <c r="AQ904" s="816"/>
      <c r="AR904" s="816"/>
      <c r="AS904" s="816"/>
      <c r="AT904" s="816"/>
      <c r="AU904" s="816"/>
      <c r="AV904" s="816"/>
      <c r="AW904" s="816"/>
      <c r="AX904" s="816"/>
      <c r="AY904" s="816"/>
      <c r="AZ904" s="816"/>
      <c r="BA904" s="816"/>
    </row>
    <row r="905" spans="6:53" s="786" customFormat="1" ht="12">
      <c r="F905" s="787"/>
      <c r="G905" s="787"/>
      <c r="H905" s="787"/>
      <c r="I905" s="787"/>
      <c r="L905" s="787"/>
      <c r="N905" s="816"/>
      <c r="O905" s="792"/>
      <c r="P905" s="792"/>
      <c r="Q905" s="792"/>
      <c r="R905" s="792"/>
      <c r="S905" s="792"/>
      <c r="T905" s="793"/>
      <c r="U905" s="793"/>
      <c r="V905" s="793"/>
      <c r="W905" s="793"/>
      <c r="X905" s="793"/>
      <c r="Y905" s="793"/>
      <c r="Z905" s="793"/>
      <c r="AA905" s="793"/>
      <c r="AB905" s="793"/>
      <c r="AC905" s="793"/>
      <c r="AD905" s="816"/>
      <c r="AE905" s="816"/>
      <c r="AF905" s="816"/>
      <c r="AG905" s="816"/>
      <c r="AH905" s="816"/>
      <c r="AI905" s="816"/>
      <c r="AJ905" s="816"/>
      <c r="AK905" s="816"/>
      <c r="AL905" s="816"/>
      <c r="AM905" s="816"/>
      <c r="AN905" s="816"/>
      <c r="AO905" s="816"/>
      <c r="AP905" s="816"/>
      <c r="AQ905" s="816"/>
      <c r="AR905" s="816"/>
      <c r="AS905" s="816"/>
      <c r="AT905" s="816"/>
      <c r="AU905" s="816"/>
      <c r="AV905" s="816"/>
      <c r="AW905" s="816"/>
      <c r="AX905" s="816"/>
      <c r="AY905" s="816"/>
      <c r="AZ905" s="816"/>
      <c r="BA905" s="816"/>
    </row>
    <row r="906" spans="6:53" s="786" customFormat="1" ht="12">
      <c r="F906" s="787"/>
      <c r="G906" s="787"/>
      <c r="H906" s="787"/>
      <c r="I906" s="787"/>
      <c r="L906" s="787"/>
      <c r="N906" s="816"/>
      <c r="O906" s="792"/>
      <c r="P906" s="792"/>
      <c r="Q906" s="792"/>
      <c r="R906" s="792"/>
      <c r="S906" s="792"/>
      <c r="T906" s="793"/>
      <c r="U906" s="793"/>
      <c r="V906" s="793"/>
      <c r="W906" s="793"/>
      <c r="X906" s="793"/>
      <c r="Y906" s="793"/>
      <c r="Z906" s="793"/>
      <c r="AA906" s="793"/>
      <c r="AB906" s="793"/>
      <c r="AC906" s="793"/>
      <c r="AD906" s="816"/>
      <c r="AE906" s="816"/>
      <c r="AF906" s="816"/>
      <c r="AG906" s="816"/>
      <c r="AH906" s="816"/>
      <c r="AI906" s="816"/>
      <c r="AJ906" s="816"/>
      <c r="AK906" s="816"/>
      <c r="AL906" s="816"/>
      <c r="AM906" s="816"/>
      <c r="AN906" s="816"/>
      <c r="AO906" s="816"/>
      <c r="AP906" s="816"/>
      <c r="AQ906" s="816"/>
      <c r="AR906" s="816"/>
      <c r="AS906" s="816"/>
      <c r="AT906" s="816"/>
      <c r="AU906" s="816"/>
      <c r="AV906" s="816"/>
      <c r="AW906" s="816"/>
      <c r="AX906" s="816"/>
      <c r="AY906" s="816"/>
      <c r="AZ906" s="816"/>
      <c r="BA906" s="816"/>
    </row>
    <row r="907" spans="6:53" s="786" customFormat="1" ht="12">
      <c r="F907" s="787"/>
      <c r="G907" s="787"/>
      <c r="H907" s="787"/>
      <c r="I907" s="787"/>
      <c r="L907" s="787"/>
      <c r="N907" s="816"/>
      <c r="O907" s="792"/>
      <c r="P907" s="792"/>
      <c r="Q907" s="792"/>
      <c r="R907" s="792"/>
      <c r="S907" s="792"/>
      <c r="T907" s="793"/>
      <c r="U907" s="793"/>
      <c r="V907" s="793"/>
      <c r="W907" s="793"/>
      <c r="X907" s="793"/>
      <c r="Y907" s="793"/>
      <c r="Z907" s="793"/>
      <c r="AA907" s="793"/>
      <c r="AB907" s="793"/>
      <c r="AC907" s="793"/>
      <c r="AD907" s="816"/>
      <c r="AE907" s="816"/>
      <c r="AF907" s="816"/>
      <c r="AG907" s="816"/>
      <c r="AH907" s="816"/>
      <c r="AI907" s="816"/>
      <c r="AJ907" s="816"/>
      <c r="AK907" s="816"/>
      <c r="AL907" s="816"/>
      <c r="AM907" s="816"/>
      <c r="AN907" s="816"/>
      <c r="AO907" s="816"/>
      <c r="AP907" s="816"/>
      <c r="AQ907" s="816"/>
      <c r="AR907" s="816"/>
      <c r="AS907" s="816"/>
      <c r="AT907" s="816"/>
      <c r="AU907" s="816"/>
      <c r="AV907" s="816"/>
      <c r="AW907" s="816"/>
      <c r="AX907" s="816"/>
      <c r="AY907" s="816"/>
      <c r="AZ907" s="816"/>
      <c r="BA907" s="816"/>
    </row>
    <row r="908" spans="6:53" s="786" customFormat="1" ht="12">
      <c r="F908" s="787"/>
      <c r="G908" s="787"/>
      <c r="H908" s="787"/>
      <c r="I908" s="787"/>
      <c r="L908" s="787"/>
      <c r="N908" s="816"/>
      <c r="O908" s="792"/>
      <c r="P908" s="792"/>
      <c r="Q908" s="792"/>
      <c r="R908" s="792"/>
      <c r="S908" s="792"/>
      <c r="T908" s="793"/>
      <c r="U908" s="793"/>
      <c r="V908" s="793"/>
      <c r="W908" s="793"/>
      <c r="X908" s="793"/>
      <c r="Y908" s="793"/>
      <c r="Z908" s="793"/>
      <c r="AA908" s="793"/>
      <c r="AB908" s="793"/>
      <c r="AC908" s="793"/>
      <c r="AD908" s="816"/>
      <c r="AE908" s="816"/>
      <c r="AF908" s="816"/>
      <c r="AG908" s="816"/>
      <c r="AH908" s="816"/>
      <c r="AI908" s="816"/>
      <c r="AJ908" s="816"/>
      <c r="AK908" s="816"/>
      <c r="AL908" s="816"/>
      <c r="AM908" s="816"/>
      <c r="AN908" s="816"/>
      <c r="AO908" s="816"/>
      <c r="AP908" s="816"/>
      <c r="AQ908" s="816"/>
      <c r="AR908" s="816"/>
      <c r="AS908" s="816"/>
      <c r="AT908" s="816"/>
      <c r="AU908" s="816"/>
      <c r="AV908" s="816"/>
      <c r="AW908" s="816"/>
      <c r="AX908" s="816"/>
      <c r="AY908" s="816"/>
      <c r="AZ908" s="816"/>
      <c r="BA908" s="816"/>
    </row>
    <row r="909" spans="6:53" s="786" customFormat="1" ht="12">
      <c r="F909" s="787"/>
      <c r="G909" s="787"/>
      <c r="H909" s="787"/>
      <c r="I909" s="787"/>
      <c r="L909" s="787"/>
      <c r="N909" s="816"/>
      <c r="O909" s="792"/>
      <c r="P909" s="792"/>
      <c r="Q909" s="792"/>
      <c r="R909" s="792"/>
      <c r="S909" s="792"/>
      <c r="T909" s="793"/>
      <c r="U909" s="793"/>
      <c r="V909" s="793"/>
      <c r="W909" s="793"/>
      <c r="X909" s="793"/>
      <c r="Y909" s="793"/>
      <c r="Z909" s="793"/>
      <c r="AA909" s="793"/>
      <c r="AB909" s="793"/>
      <c r="AC909" s="793"/>
      <c r="AD909" s="816"/>
      <c r="AE909" s="816"/>
      <c r="AF909" s="816"/>
      <c r="AG909" s="816"/>
      <c r="AH909" s="816"/>
      <c r="AI909" s="816"/>
      <c r="AJ909" s="816"/>
      <c r="AK909" s="816"/>
      <c r="AL909" s="816"/>
      <c r="AM909" s="816"/>
      <c r="AN909" s="816"/>
      <c r="AO909" s="816"/>
      <c r="AP909" s="816"/>
      <c r="AQ909" s="816"/>
      <c r="AR909" s="816"/>
      <c r="AS909" s="816"/>
      <c r="AT909" s="816"/>
      <c r="AU909" s="816"/>
      <c r="AV909" s="816"/>
      <c r="AW909" s="816"/>
      <c r="AX909" s="816"/>
      <c r="AY909" s="816"/>
      <c r="AZ909" s="816"/>
      <c r="BA909" s="816"/>
    </row>
    <row r="910" spans="6:53" s="786" customFormat="1" ht="12">
      <c r="F910" s="787"/>
      <c r="G910" s="787"/>
      <c r="H910" s="787"/>
      <c r="I910" s="787"/>
      <c r="L910" s="787"/>
      <c r="N910" s="816"/>
      <c r="O910" s="792"/>
      <c r="P910" s="792"/>
      <c r="Q910" s="792"/>
      <c r="R910" s="792"/>
      <c r="S910" s="792"/>
      <c r="T910" s="793"/>
      <c r="U910" s="793"/>
      <c r="V910" s="793"/>
      <c r="W910" s="793"/>
      <c r="X910" s="793"/>
      <c r="Y910" s="793"/>
      <c r="Z910" s="793"/>
      <c r="AA910" s="793"/>
      <c r="AB910" s="793"/>
      <c r="AC910" s="793"/>
      <c r="AD910" s="816"/>
      <c r="AE910" s="816"/>
      <c r="AF910" s="816"/>
      <c r="AG910" s="816"/>
      <c r="AH910" s="816"/>
      <c r="AI910" s="816"/>
      <c r="AJ910" s="816"/>
      <c r="AK910" s="816"/>
      <c r="AL910" s="816"/>
      <c r="AM910" s="816"/>
      <c r="AN910" s="816"/>
      <c r="AO910" s="816"/>
      <c r="AP910" s="816"/>
      <c r="AQ910" s="816"/>
      <c r="AR910" s="816"/>
      <c r="AS910" s="816"/>
      <c r="AT910" s="816"/>
      <c r="AU910" s="816"/>
      <c r="AV910" s="816"/>
      <c r="AW910" s="816"/>
      <c r="AX910" s="816"/>
      <c r="AY910" s="816"/>
      <c r="AZ910" s="816"/>
      <c r="BA910" s="816"/>
    </row>
    <row r="911" spans="6:53" s="786" customFormat="1" ht="12">
      <c r="F911" s="787"/>
      <c r="G911" s="787"/>
      <c r="H911" s="787"/>
      <c r="I911" s="787"/>
      <c r="L911" s="787"/>
      <c r="N911" s="816"/>
      <c r="O911" s="792"/>
      <c r="P911" s="792"/>
      <c r="Q911" s="792"/>
      <c r="R911" s="792"/>
      <c r="S911" s="792"/>
      <c r="T911" s="793"/>
      <c r="U911" s="793"/>
      <c r="V911" s="793"/>
      <c r="W911" s="793"/>
      <c r="X911" s="793"/>
      <c r="Y911" s="793"/>
      <c r="Z911" s="793"/>
      <c r="AA911" s="793"/>
      <c r="AB911" s="793"/>
      <c r="AC911" s="793"/>
      <c r="AD911" s="816"/>
      <c r="AE911" s="816"/>
      <c r="AF911" s="816"/>
      <c r="AG911" s="816"/>
      <c r="AH911" s="816"/>
      <c r="AI911" s="816"/>
      <c r="AJ911" s="816"/>
      <c r="AK911" s="816"/>
      <c r="AL911" s="816"/>
      <c r="AM911" s="816"/>
      <c r="AN911" s="816"/>
      <c r="AO911" s="816"/>
      <c r="AP911" s="816"/>
      <c r="AQ911" s="816"/>
      <c r="AR911" s="816"/>
      <c r="AS911" s="816"/>
      <c r="AT911" s="816"/>
      <c r="AU911" s="816"/>
      <c r="AV911" s="816"/>
      <c r="AW911" s="816"/>
      <c r="AX911" s="816"/>
      <c r="AY911" s="816"/>
      <c r="AZ911" s="816"/>
      <c r="BA911" s="816"/>
    </row>
    <row r="912" spans="6:53" s="786" customFormat="1" ht="12">
      <c r="F912" s="787"/>
      <c r="G912" s="787"/>
      <c r="H912" s="787"/>
      <c r="I912" s="787"/>
      <c r="L912" s="787"/>
      <c r="N912" s="816"/>
      <c r="O912" s="792"/>
      <c r="P912" s="792"/>
      <c r="Q912" s="792"/>
      <c r="R912" s="792"/>
      <c r="S912" s="792"/>
      <c r="T912" s="793"/>
      <c r="U912" s="793"/>
      <c r="V912" s="793"/>
      <c r="W912" s="793"/>
      <c r="X912" s="793"/>
      <c r="Y912" s="793"/>
      <c r="Z912" s="793"/>
      <c r="AA912" s="793"/>
      <c r="AB912" s="793"/>
      <c r="AC912" s="793"/>
      <c r="AD912" s="816"/>
      <c r="AE912" s="816"/>
      <c r="AF912" s="816"/>
      <c r="AG912" s="816"/>
      <c r="AH912" s="816"/>
      <c r="AI912" s="816"/>
      <c r="AJ912" s="816"/>
      <c r="AK912" s="816"/>
      <c r="AL912" s="816"/>
      <c r="AM912" s="816"/>
      <c r="AN912" s="816"/>
      <c r="AO912" s="816"/>
      <c r="AP912" s="816"/>
      <c r="AQ912" s="816"/>
      <c r="AR912" s="816"/>
      <c r="AS912" s="816"/>
      <c r="AT912" s="816"/>
      <c r="AU912" s="816"/>
      <c r="AV912" s="816"/>
      <c r="AW912" s="816"/>
      <c r="AX912" s="816"/>
      <c r="AY912" s="816"/>
      <c r="AZ912" s="816"/>
      <c r="BA912" s="816"/>
    </row>
    <row r="913" spans="6:53" s="786" customFormat="1" ht="12">
      <c r="F913" s="787"/>
      <c r="G913" s="787"/>
      <c r="H913" s="787"/>
      <c r="I913" s="787"/>
      <c r="L913" s="787"/>
      <c r="N913" s="816"/>
      <c r="O913" s="792"/>
      <c r="P913" s="792"/>
      <c r="Q913" s="792"/>
      <c r="R913" s="792"/>
      <c r="S913" s="792"/>
      <c r="T913" s="793"/>
      <c r="U913" s="793"/>
      <c r="V913" s="793"/>
      <c r="W913" s="793"/>
      <c r="X913" s="793"/>
      <c r="Y913" s="793"/>
      <c r="Z913" s="793"/>
      <c r="AA913" s="793"/>
      <c r="AB913" s="793"/>
      <c r="AC913" s="793"/>
      <c r="AD913" s="816"/>
      <c r="AE913" s="816"/>
      <c r="AF913" s="816"/>
      <c r="AG913" s="816"/>
      <c r="AH913" s="816"/>
      <c r="AI913" s="816"/>
      <c r="AJ913" s="816"/>
      <c r="AK913" s="816"/>
      <c r="AL913" s="816"/>
      <c r="AM913" s="816"/>
      <c r="AN913" s="816"/>
      <c r="AO913" s="816"/>
      <c r="AP913" s="816"/>
      <c r="AQ913" s="816"/>
      <c r="AR913" s="816"/>
      <c r="AS913" s="816"/>
      <c r="AT913" s="816"/>
      <c r="AU913" s="816"/>
      <c r="AV913" s="816"/>
      <c r="AW913" s="816"/>
      <c r="AX913" s="816"/>
      <c r="AY913" s="816"/>
      <c r="AZ913" s="816"/>
      <c r="BA913" s="816"/>
    </row>
    <row r="914" spans="6:53" s="786" customFormat="1" ht="12">
      <c r="F914" s="787"/>
      <c r="G914" s="787"/>
      <c r="H914" s="787"/>
      <c r="I914" s="787"/>
      <c r="L914" s="787"/>
      <c r="N914" s="816"/>
      <c r="O914" s="792"/>
      <c r="P914" s="792"/>
      <c r="Q914" s="792"/>
      <c r="R914" s="792"/>
      <c r="S914" s="792"/>
      <c r="T914" s="793"/>
      <c r="U914" s="793"/>
      <c r="V914" s="793"/>
      <c r="W914" s="793"/>
      <c r="X914" s="793"/>
      <c r="Y914" s="793"/>
      <c r="Z914" s="793"/>
      <c r="AA914" s="793"/>
      <c r="AB914" s="793"/>
      <c r="AC914" s="793"/>
      <c r="AD914" s="816"/>
      <c r="AE914" s="816"/>
      <c r="AF914" s="816"/>
      <c r="AG914" s="816"/>
      <c r="AH914" s="816"/>
      <c r="AI914" s="816"/>
      <c r="AJ914" s="816"/>
      <c r="AK914" s="816"/>
      <c r="AL914" s="816"/>
      <c r="AM914" s="816"/>
      <c r="AN914" s="816"/>
      <c r="AO914" s="816"/>
      <c r="AP914" s="816"/>
      <c r="AQ914" s="816"/>
      <c r="AR914" s="816"/>
      <c r="AS914" s="816"/>
      <c r="AT914" s="816"/>
      <c r="AU914" s="816"/>
      <c r="AV914" s="816"/>
      <c r="AW914" s="816"/>
      <c r="AX914" s="816"/>
      <c r="AY914" s="816"/>
      <c r="AZ914" s="816"/>
      <c r="BA914" s="816"/>
    </row>
    <row r="915" spans="6:53" s="786" customFormat="1" ht="12">
      <c r="F915" s="787"/>
      <c r="G915" s="787"/>
      <c r="H915" s="787"/>
      <c r="I915" s="787"/>
      <c r="L915" s="787"/>
      <c r="N915" s="816"/>
      <c r="O915" s="792"/>
      <c r="P915" s="792"/>
      <c r="Q915" s="792"/>
      <c r="R915" s="792"/>
      <c r="S915" s="792"/>
      <c r="T915" s="793"/>
      <c r="U915" s="793"/>
      <c r="V915" s="793"/>
      <c r="W915" s="793"/>
      <c r="X915" s="793"/>
      <c r="Y915" s="793"/>
      <c r="Z915" s="793"/>
      <c r="AA915" s="793"/>
      <c r="AB915" s="793"/>
      <c r="AC915" s="793"/>
      <c r="AD915" s="816"/>
      <c r="AE915" s="816"/>
      <c r="AF915" s="816"/>
      <c r="AG915" s="816"/>
      <c r="AH915" s="816"/>
      <c r="AI915" s="816"/>
      <c r="AJ915" s="816"/>
      <c r="AK915" s="816"/>
      <c r="AL915" s="816"/>
      <c r="AM915" s="816"/>
      <c r="AN915" s="816"/>
      <c r="AO915" s="816"/>
      <c r="AP915" s="816"/>
      <c r="AQ915" s="816"/>
      <c r="AR915" s="816"/>
      <c r="AS915" s="816"/>
      <c r="AT915" s="816"/>
      <c r="AU915" s="816"/>
      <c r="AV915" s="816"/>
      <c r="AW915" s="816"/>
      <c r="AX915" s="816"/>
      <c r="AY915" s="816"/>
      <c r="AZ915" s="816"/>
      <c r="BA915" s="816"/>
    </row>
    <row r="916" spans="6:53" s="786" customFormat="1" ht="12">
      <c r="F916" s="787"/>
      <c r="G916" s="787"/>
      <c r="H916" s="787"/>
      <c r="I916" s="787"/>
      <c r="L916" s="787"/>
      <c r="N916" s="816"/>
      <c r="O916" s="792"/>
      <c r="P916" s="792"/>
      <c r="Q916" s="792"/>
      <c r="R916" s="792"/>
      <c r="S916" s="792"/>
      <c r="T916" s="793"/>
      <c r="U916" s="793"/>
      <c r="V916" s="793"/>
      <c r="W916" s="793"/>
      <c r="X916" s="793"/>
      <c r="Y916" s="793"/>
      <c r="Z916" s="793"/>
      <c r="AA916" s="793"/>
      <c r="AB916" s="793"/>
      <c r="AC916" s="793"/>
      <c r="AD916" s="816"/>
      <c r="AE916" s="816"/>
      <c r="AF916" s="816"/>
      <c r="AG916" s="816"/>
      <c r="AH916" s="816"/>
      <c r="AI916" s="816"/>
      <c r="AJ916" s="816"/>
      <c r="AK916" s="816"/>
      <c r="AL916" s="816"/>
      <c r="AM916" s="816"/>
      <c r="AN916" s="816"/>
      <c r="AO916" s="816"/>
      <c r="AP916" s="816"/>
      <c r="AQ916" s="816"/>
      <c r="AR916" s="816"/>
      <c r="AS916" s="816"/>
      <c r="AT916" s="816"/>
      <c r="AU916" s="816"/>
      <c r="AV916" s="816"/>
      <c r="AW916" s="816"/>
      <c r="AX916" s="816"/>
      <c r="AY916" s="816"/>
      <c r="AZ916" s="816"/>
      <c r="BA916" s="816"/>
    </row>
    <row r="917" spans="6:53" s="786" customFormat="1" ht="12">
      <c r="F917" s="787"/>
      <c r="G917" s="787"/>
      <c r="H917" s="787"/>
      <c r="I917" s="787"/>
      <c r="L917" s="787"/>
      <c r="N917" s="816"/>
      <c r="O917" s="792"/>
      <c r="P917" s="792"/>
      <c r="Q917" s="792"/>
      <c r="R917" s="792"/>
      <c r="S917" s="792"/>
      <c r="T917" s="793"/>
      <c r="U917" s="793"/>
      <c r="V917" s="793"/>
      <c r="W917" s="793"/>
      <c r="X917" s="793"/>
      <c r="Y917" s="793"/>
      <c r="Z917" s="793"/>
      <c r="AA917" s="793"/>
      <c r="AB917" s="793"/>
      <c r="AC917" s="793"/>
      <c r="AD917" s="816"/>
      <c r="AE917" s="816"/>
      <c r="AF917" s="816"/>
      <c r="AG917" s="816"/>
      <c r="AH917" s="816"/>
      <c r="AI917" s="816"/>
      <c r="AJ917" s="816"/>
      <c r="AK917" s="816"/>
      <c r="AL917" s="816"/>
      <c r="AM917" s="816"/>
      <c r="AN917" s="816"/>
      <c r="AO917" s="816"/>
      <c r="AP917" s="816"/>
      <c r="AQ917" s="816"/>
      <c r="AR917" s="816"/>
      <c r="AS917" s="816"/>
      <c r="AT917" s="816"/>
      <c r="AU917" s="816"/>
      <c r="AV917" s="816"/>
      <c r="AW917" s="816"/>
      <c r="AX917" s="816"/>
      <c r="AY917" s="816"/>
      <c r="AZ917" s="816"/>
      <c r="BA917" s="816"/>
    </row>
    <row r="918" spans="6:53" s="786" customFormat="1" ht="12">
      <c r="F918" s="787"/>
      <c r="G918" s="787"/>
      <c r="H918" s="787"/>
      <c r="I918" s="787"/>
      <c r="L918" s="787"/>
      <c r="N918" s="816"/>
      <c r="O918" s="792"/>
      <c r="P918" s="792"/>
      <c r="Q918" s="792"/>
      <c r="R918" s="792"/>
      <c r="S918" s="792"/>
      <c r="T918" s="793"/>
      <c r="U918" s="793"/>
      <c r="V918" s="793"/>
      <c r="W918" s="793"/>
      <c r="X918" s="793"/>
      <c r="Y918" s="793"/>
      <c r="Z918" s="793"/>
      <c r="AA918" s="793"/>
      <c r="AB918" s="793"/>
      <c r="AC918" s="793"/>
      <c r="AD918" s="816"/>
      <c r="AE918" s="816"/>
      <c r="AF918" s="816"/>
      <c r="AG918" s="816"/>
      <c r="AH918" s="816"/>
      <c r="AI918" s="816"/>
      <c r="AJ918" s="816"/>
      <c r="AK918" s="816"/>
      <c r="AL918" s="816"/>
      <c r="AM918" s="816"/>
      <c r="AN918" s="816"/>
      <c r="AO918" s="816"/>
      <c r="AP918" s="816"/>
      <c r="AQ918" s="816"/>
      <c r="AR918" s="816"/>
      <c r="AS918" s="816"/>
      <c r="AT918" s="816"/>
      <c r="AU918" s="816"/>
      <c r="AV918" s="816"/>
      <c r="AW918" s="816"/>
      <c r="AX918" s="816"/>
      <c r="AY918" s="816"/>
      <c r="AZ918" s="816"/>
      <c r="BA918" s="816"/>
    </row>
    <row r="919" spans="6:53" s="786" customFormat="1" ht="12">
      <c r="F919" s="787"/>
      <c r="G919" s="787"/>
      <c r="H919" s="787"/>
      <c r="I919" s="787"/>
      <c r="L919" s="787"/>
      <c r="N919" s="816"/>
      <c r="O919" s="792"/>
      <c r="P919" s="792"/>
      <c r="Q919" s="792"/>
      <c r="R919" s="792"/>
      <c r="S919" s="792"/>
      <c r="T919" s="793"/>
      <c r="U919" s="793"/>
      <c r="V919" s="793"/>
      <c r="W919" s="793"/>
      <c r="X919" s="793"/>
      <c r="Y919" s="793"/>
      <c r="Z919" s="793"/>
      <c r="AA919" s="793"/>
      <c r="AB919" s="793"/>
      <c r="AC919" s="793"/>
      <c r="AD919" s="816"/>
      <c r="AE919" s="816"/>
      <c r="AF919" s="816"/>
      <c r="AG919" s="816"/>
      <c r="AH919" s="816"/>
      <c r="AI919" s="816"/>
      <c r="AJ919" s="816"/>
      <c r="AK919" s="816"/>
      <c r="AL919" s="816"/>
      <c r="AM919" s="816"/>
      <c r="AN919" s="816"/>
      <c r="AO919" s="816"/>
      <c r="AP919" s="816"/>
      <c r="AQ919" s="816"/>
      <c r="AR919" s="816"/>
      <c r="AS919" s="816"/>
      <c r="AT919" s="816"/>
      <c r="AU919" s="816"/>
      <c r="AV919" s="816"/>
      <c r="AW919" s="816"/>
      <c r="AX919" s="816"/>
      <c r="AY919" s="816"/>
      <c r="AZ919" s="816"/>
      <c r="BA919" s="816"/>
    </row>
    <row r="920" spans="6:53" s="786" customFormat="1" ht="12">
      <c r="F920" s="787"/>
      <c r="G920" s="787"/>
      <c r="H920" s="787"/>
      <c r="I920" s="787"/>
      <c r="L920" s="787"/>
      <c r="N920" s="816"/>
      <c r="O920" s="792"/>
      <c r="P920" s="792"/>
      <c r="Q920" s="792"/>
      <c r="R920" s="792"/>
      <c r="S920" s="792"/>
      <c r="T920" s="793"/>
      <c r="U920" s="793"/>
      <c r="V920" s="793"/>
      <c r="W920" s="793"/>
      <c r="X920" s="793"/>
      <c r="Y920" s="793"/>
      <c r="Z920" s="793"/>
      <c r="AA920" s="793"/>
      <c r="AB920" s="793"/>
      <c r="AC920" s="793"/>
      <c r="AD920" s="816"/>
      <c r="AE920" s="816"/>
      <c r="AF920" s="816"/>
      <c r="AG920" s="816"/>
      <c r="AH920" s="816"/>
      <c r="AI920" s="816"/>
      <c r="AJ920" s="816"/>
      <c r="AK920" s="816"/>
      <c r="AL920" s="816"/>
      <c r="AM920" s="816"/>
      <c r="AN920" s="816"/>
      <c r="AO920" s="816"/>
      <c r="AP920" s="816"/>
      <c r="AQ920" s="816"/>
      <c r="AR920" s="816"/>
      <c r="AS920" s="816"/>
      <c r="AT920" s="816"/>
      <c r="AU920" s="816"/>
      <c r="AV920" s="816"/>
      <c r="AW920" s="816"/>
      <c r="AX920" s="816"/>
      <c r="AY920" s="816"/>
      <c r="AZ920" s="816"/>
      <c r="BA920" s="816"/>
    </row>
    <row r="921" spans="6:53" s="786" customFormat="1" ht="12">
      <c r="F921" s="787"/>
      <c r="G921" s="787"/>
      <c r="H921" s="787"/>
      <c r="I921" s="787"/>
      <c r="L921" s="787"/>
      <c r="N921" s="816"/>
      <c r="O921" s="792"/>
      <c r="P921" s="792"/>
      <c r="Q921" s="792"/>
      <c r="R921" s="792"/>
      <c r="S921" s="792"/>
      <c r="T921" s="793"/>
      <c r="U921" s="793"/>
      <c r="V921" s="793"/>
      <c r="W921" s="793"/>
      <c r="X921" s="793"/>
      <c r="Y921" s="793"/>
      <c r="Z921" s="793"/>
      <c r="AA921" s="793"/>
      <c r="AB921" s="793"/>
      <c r="AC921" s="793"/>
      <c r="AD921" s="816"/>
      <c r="AE921" s="816"/>
      <c r="AF921" s="816"/>
      <c r="AG921" s="816"/>
      <c r="AH921" s="816"/>
      <c r="AI921" s="816"/>
      <c r="AJ921" s="816"/>
      <c r="AK921" s="816"/>
      <c r="AL921" s="816"/>
      <c r="AM921" s="816"/>
      <c r="AN921" s="816"/>
      <c r="AO921" s="816"/>
      <c r="AP921" s="816"/>
      <c r="AQ921" s="816"/>
      <c r="AR921" s="816"/>
      <c r="AS921" s="816"/>
      <c r="AT921" s="816"/>
      <c r="AU921" s="816"/>
      <c r="AV921" s="816"/>
      <c r="AW921" s="816"/>
      <c r="AX921" s="816"/>
      <c r="AY921" s="816"/>
      <c r="AZ921" s="816"/>
      <c r="BA921" s="816"/>
    </row>
    <row r="922" spans="6:53" s="786" customFormat="1" ht="12">
      <c r="F922" s="787"/>
      <c r="G922" s="787"/>
      <c r="H922" s="787"/>
      <c r="I922" s="787"/>
      <c r="L922" s="787"/>
      <c r="N922" s="816"/>
      <c r="O922" s="792"/>
      <c r="P922" s="792"/>
      <c r="Q922" s="792"/>
      <c r="R922" s="792"/>
      <c r="S922" s="792"/>
      <c r="T922" s="793"/>
      <c r="U922" s="793"/>
      <c r="V922" s="793"/>
      <c r="W922" s="793"/>
      <c r="X922" s="793"/>
      <c r="Y922" s="793"/>
      <c r="Z922" s="793"/>
      <c r="AA922" s="793"/>
      <c r="AB922" s="793"/>
      <c r="AC922" s="793"/>
      <c r="AD922" s="816"/>
      <c r="AE922" s="816"/>
      <c r="AF922" s="816"/>
      <c r="AG922" s="816"/>
      <c r="AH922" s="816"/>
      <c r="AI922" s="816"/>
      <c r="AJ922" s="816"/>
      <c r="AK922" s="816"/>
      <c r="AL922" s="816"/>
      <c r="AM922" s="816"/>
      <c r="AN922" s="816"/>
      <c r="AO922" s="816"/>
      <c r="AP922" s="816"/>
      <c r="AQ922" s="816"/>
      <c r="AR922" s="816"/>
      <c r="AS922" s="816"/>
      <c r="AT922" s="816"/>
      <c r="AU922" s="816"/>
      <c r="AV922" s="816"/>
      <c r="AW922" s="816"/>
      <c r="AX922" s="816"/>
      <c r="AY922" s="816"/>
      <c r="AZ922" s="816"/>
      <c r="BA922" s="816"/>
    </row>
    <row r="923" spans="6:53" s="786" customFormat="1" ht="12">
      <c r="F923" s="787"/>
      <c r="G923" s="787"/>
      <c r="H923" s="787"/>
      <c r="I923" s="787"/>
      <c r="L923" s="787"/>
      <c r="N923" s="816"/>
      <c r="O923" s="792"/>
      <c r="P923" s="792"/>
      <c r="Q923" s="792"/>
      <c r="R923" s="792"/>
      <c r="S923" s="792"/>
      <c r="T923" s="793"/>
      <c r="U923" s="793"/>
      <c r="V923" s="793"/>
      <c r="W923" s="793"/>
      <c r="X923" s="793"/>
      <c r="Y923" s="793"/>
      <c r="Z923" s="793"/>
      <c r="AA923" s="793"/>
      <c r="AB923" s="793"/>
      <c r="AC923" s="793"/>
      <c r="AD923" s="816"/>
      <c r="AE923" s="816"/>
      <c r="AF923" s="816"/>
      <c r="AG923" s="816"/>
      <c r="AH923" s="816"/>
      <c r="AI923" s="816"/>
      <c r="AJ923" s="816"/>
      <c r="AK923" s="816"/>
      <c r="AL923" s="816"/>
      <c r="AM923" s="816"/>
      <c r="AN923" s="816"/>
      <c r="AO923" s="816"/>
      <c r="AP923" s="816"/>
      <c r="AQ923" s="816"/>
      <c r="AR923" s="816"/>
      <c r="AS923" s="816"/>
      <c r="AT923" s="816"/>
      <c r="AU923" s="816"/>
      <c r="AV923" s="816"/>
      <c r="AW923" s="816"/>
      <c r="AX923" s="816"/>
      <c r="AY923" s="816"/>
      <c r="AZ923" s="816"/>
      <c r="BA923" s="816"/>
    </row>
    <row r="924" spans="6:53" s="786" customFormat="1" ht="12">
      <c r="F924" s="787"/>
      <c r="G924" s="787"/>
      <c r="H924" s="787"/>
      <c r="I924" s="787"/>
      <c r="L924" s="787"/>
      <c r="N924" s="816"/>
      <c r="O924" s="792"/>
      <c r="P924" s="792"/>
      <c r="Q924" s="792"/>
      <c r="R924" s="792"/>
      <c r="S924" s="792"/>
      <c r="T924" s="793"/>
      <c r="U924" s="793"/>
      <c r="V924" s="793"/>
      <c r="W924" s="793"/>
      <c r="X924" s="793"/>
      <c r="Y924" s="793"/>
      <c r="Z924" s="793"/>
      <c r="AA924" s="793"/>
      <c r="AB924" s="793"/>
      <c r="AC924" s="793"/>
      <c r="AD924" s="816"/>
      <c r="AE924" s="816"/>
      <c r="AF924" s="816"/>
      <c r="AG924" s="816"/>
      <c r="AH924" s="816"/>
      <c r="AI924" s="816"/>
      <c r="AJ924" s="816"/>
      <c r="AK924" s="816"/>
      <c r="AL924" s="816"/>
      <c r="AM924" s="816"/>
      <c r="AN924" s="816"/>
      <c r="AO924" s="816"/>
      <c r="AP924" s="816"/>
      <c r="AQ924" s="816"/>
      <c r="AR924" s="816"/>
      <c r="AS924" s="816"/>
      <c r="AT924" s="816"/>
      <c r="AU924" s="816"/>
      <c r="AV924" s="816"/>
      <c r="AW924" s="816"/>
      <c r="AX924" s="816"/>
      <c r="AY924" s="816"/>
      <c r="AZ924" s="816"/>
      <c r="BA924" s="816"/>
    </row>
    <row r="925" spans="6:53" s="786" customFormat="1" ht="12">
      <c r="F925" s="787"/>
      <c r="G925" s="787"/>
      <c r="H925" s="787"/>
      <c r="I925" s="787"/>
      <c r="L925" s="787"/>
      <c r="N925" s="816"/>
      <c r="O925" s="792"/>
      <c r="P925" s="792"/>
      <c r="Q925" s="792"/>
      <c r="R925" s="792"/>
      <c r="S925" s="792"/>
      <c r="T925" s="793"/>
      <c r="U925" s="793"/>
      <c r="V925" s="793"/>
      <c r="W925" s="793"/>
      <c r="X925" s="793"/>
      <c r="Y925" s="793"/>
      <c r="Z925" s="793"/>
      <c r="AA925" s="793"/>
      <c r="AB925" s="793"/>
      <c r="AC925" s="793"/>
      <c r="AD925" s="816"/>
      <c r="AE925" s="816"/>
      <c r="AF925" s="816"/>
      <c r="AG925" s="816"/>
      <c r="AH925" s="816"/>
      <c r="AI925" s="816"/>
      <c r="AJ925" s="816"/>
      <c r="AK925" s="816"/>
      <c r="AL925" s="816"/>
      <c r="AM925" s="816"/>
      <c r="AN925" s="816"/>
      <c r="AO925" s="816"/>
      <c r="AP925" s="816"/>
      <c r="AQ925" s="816"/>
      <c r="AR925" s="816"/>
      <c r="AS925" s="816"/>
      <c r="AT925" s="816"/>
      <c r="AU925" s="816"/>
      <c r="AV925" s="816"/>
      <c r="AW925" s="816"/>
      <c r="AX925" s="816"/>
      <c r="AY925" s="816"/>
      <c r="AZ925" s="816"/>
      <c r="BA925" s="816"/>
    </row>
    <row r="926" spans="6:53" s="786" customFormat="1" ht="12">
      <c r="F926" s="787"/>
      <c r="G926" s="787"/>
      <c r="H926" s="787"/>
      <c r="I926" s="787"/>
      <c r="L926" s="787"/>
      <c r="N926" s="816"/>
      <c r="O926" s="792"/>
      <c r="P926" s="792"/>
      <c r="Q926" s="792"/>
      <c r="R926" s="792"/>
      <c r="S926" s="792"/>
      <c r="T926" s="793"/>
      <c r="U926" s="793"/>
      <c r="V926" s="793"/>
      <c r="W926" s="793"/>
      <c r="X926" s="793"/>
      <c r="Y926" s="793"/>
      <c r="Z926" s="793"/>
      <c r="AA926" s="793"/>
      <c r="AB926" s="793"/>
      <c r="AC926" s="793"/>
      <c r="AD926" s="816"/>
      <c r="AE926" s="816"/>
      <c r="AF926" s="816"/>
      <c r="AG926" s="816"/>
      <c r="AH926" s="816"/>
      <c r="AI926" s="816"/>
      <c r="AJ926" s="816"/>
      <c r="AK926" s="816"/>
      <c r="AL926" s="816"/>
      <c r="AM926" s="816"/>
      <c r="AN926" s="816"/>
      <c r="AO926" s="816"/>
      <c r="AP926" s="816"/>
      <c r="AQ926" s="816"/>
      <c r="AR926" s="816"/>
      <c r="AS926" s="816"/>
      <c r="AT926" s="816"/>
      <c r="AU926" s="816"/>
      <c r="AV926" s="816"/>
      <c r="AW926" s="816"/>
      <c r="AX926" s="816"/>
      <c r="AY926" s="816"/>
      <c r="AZ926" s="816"/>
      <c r="BA926" s="816"/>
    </row>
    <row r="927" spans="6:53" s="786" customFormat="1" ht="12">
      <c r="F927" s="787"/>
      <c r="G927" s="787"/>
      <c r="H927" s="787"/>
      <c r="I927" s="787"/>
      <c r="L927" s="787"/>
      <c r="N927" s="816"/>
      <c r="O927" s="792"/>
      <c r="P927" s="792"/>
      <c r="Q927" s="792"/>
      <c r="R927" s="792"/>
      <c r="S927" s="792"/>
      <c r="T927" s="793"/>
      <c r="U927" s="793"/>
      <c r="V927" s="793"/>
      <c r="W927" s="793"/>
      <c r="X927" s="793"/>
      <c r="Y927" s="793"/>
      <c r="Z927" s="793"/>
      <c r="AA927" s="793"/>
      <c r="AB927" s="793"/>
      <c r="AC927" s="793"/>
      <c r="AD927" s="816"/>
      <c r="AE927" s="816"/>
      <c r="AF927" s="816"/>
      <c r="AG927" s="816"/>
      <c r="AH927" s="816"/>
      <c r="AI927" s="816"/>
      <c r="AJ927" s="816"/>
      <c r="AK927" s="816"/>
      <c r="AL927" s="816"/>
      <c r="AM927" s="816"/>
      <c r="AN927" s="816"/>
      <c r="AO927" s="816"/>
      <c r="AP927" s="816"/>
      <c r="AQ927" s="816"/>
      <c r="AR927" s="816"/>
      <c r="AS927" s="816"/>
      <c r="AT927" s="816"/>
      <c r="AU927" s="816"/>
      <c r="AV927" s="816"/>
      <c r="AW927" s="816"/>
      <c r="AX927" s="816"/>
      <c r="AY927" s="816"/>
      <c r="AZ927" s="816"/>
      <c r="BA927" s="816"/>
    </row>
    <row r="928" spans="6:53" s="786" customFormat="1" ht="12">
      <c r="F928" s="787"/>
      <c r="G928" s="787"/>
      <c r="H928" s="787"/>
      <c r="I928" s="787"/>
      <c r="L928" s="787"/>
      <c r="N928" s="816"/>
      <c r="O928" s="792"/>
      <c r="P928" s="792"/>
      <c r="Q928" s="792"/>
      <c r="R928" s="792"/>
      <c r="S928" s="792"/>
      <c r="T928" s="793"/>
      <c r="U928" s="793"/>
      <c r="V928" s="793"/>
      <c r="W928" s="793"/>
      <c r="X928" s="793"/>
      <c r="Y928" s="793"/>
      <c r="Z928" s="793"/>
      <c r="AA928" s="793"/>
      <c r="AB928" s="793"/>
      <c r="AC928" s="793"/>
      <c r="AD928" s="816"/>
      <c r="AE928" s="816"/>
      <c r="AF928" s="816"/>
      <c r="AG928" s="816"/>
      <c r="AH928" s="816"/>
      <c r="AI928" s="816"/>
      <c r="AJ928" s="816"/>
      <c r="AK928" s="816"/>
      <c r="AL928" s="816"/>
      <c r="AM928" s="816"/>
      <c r="AN928" s="816"/>
      <c r="AO928" s="816"/>
      <c r="AP928" s="816"/>
      <c r="AQ928" s="816"/>
      <c r="AR928" s="816"/>
      <c r="AS928" s="816"/>
      <c r="AT928" s="816"/>
      <c r="AU928" s="816"/>
      <c r="AV928" s="816"/>
      <c r="AW928" s="816"/>
      <c r="AX928" s="816"/>
      <c r="AY928" s="816"/>
      <c r="AZ928" s="816"/>
      <c r="BA928" s="816"/>
    </row>
    <row r="929" spans="6:53" s="786" customFormat="1" ht="12">
      <c r="F929" s="787"/>
      <c r="G929" s="787"/>
      <c r="H929" s="787"/>
      <c r="I929" s="787"/>
      <c r="L929" s="787"/>
      <c r="N929" s="816"/>
      <c r="O929" s="792"/>
      <c r="P929" s="792"/>
      <c r="Q929" s="792"/>
      <c r="R929" s="792"/>
      <c r="S929" s="792"/>
      <c r="T929" s="793"/>
      <c r="U929" s="793"/>
      <c r="V929" s="793"/>
      <c r="W929" s="793"/>
      <c r="X929" s="793"/>
      <c r="Y929" s="793"/>
      <c r="Z929" s="793"/>
      <c r="AA929" s="793"/>
      <c r="AB929" s="793"/>
      <c r="AC929" s="793"/>
      <c r="AD929" s="816"/>
      <c r="AE929" s="816"/>
      <c r="AF929" s="816"/>
      <c r="AG929" s="816"/>
      <c r="AH929" s="816"/>
      <c r="AI929" s="816"/>
      <c r="AJ929" s="816"/>
      <c r="AK929" s="816"/>
      <c r="AL929" s="816"/>
      <c r="AM929" s="816"/>
      <c r="AN929" s="816"/>
      <c r="AO929" s="816"/>
      <c r="AP929" s="816"/>
      <c r="AQ929" s="816"/>
      <c r="AR929" s="816"/>
      <c r="AS929" s="816"/>
      <c r="AT929" s="816"/>
      <c r="AU929" s="816"/>
      <c r="AV929" s="816"/>
      <c r="AW929" s="816"/>
      <c r="AX929" s="816"/>
      <c r="AY929" s="816"/>
      <c r="AZ929" s="816"/>
      <c r="BA929" s="816"/>
    </row>
    <row r="930" spans="6:53" s="786" customFormat="1" ht="12">
      <c r="F930" s="787"/>
      <c r="G930" s="787"/>
      <c r="H930" s="787"/>
      <c r="I930" s="787"/>
      <c r="L930" s="787"/>
      <c r="N930" s="816"/>
      <c r="O930" s="792"/>
      <c r="P930" s="792"/>
      <c r="Q930" s="792"/>
      <c r="R930" s="792"/>
      <c r="S930" s="792"/>
      <c r="T930" s="793"/>
      <c r="U930" s="793"/>
      <c r="V930" s="793"/>
      <c r="W930" s="793"/>
      <c r="X930" s="793"/>
      <c r="Y930" s="793"/>
      <c r="Z930" s="793"/>
      <c r="AA930" s="793"/>
      <c r="AB930" s="793"/>
      <c r="AC930" s="793"/>
      <c r="AD930" s="816"/>
      <c r="AE930" s="816"/>
      <c r="AF930" s="816"/>
      <c r="AG930" s="816"/>
      <c r="AH930" s="816"/>
      <c r="AI930" s="816"/>
      <c r="AJ930" s="816"/>
      <c r="AK930" s="816"/>
      <c r="AL930" s="816"/>
      <c r="AM930" s="816"/>
      <c r="AN930" s="816"/>
      <c r="AO930" s="816"/>
      <c r="AP930" s="816"/>
      <c r="AQ930" s="816"/>
      <c r="AR930" s="816"/>
      <c r="AS930" s="816"/>
      <c r="AT930" s="816"/>
      <c r="AU930" s="816"/>
      <c r="AV930" s="816"/>
      <c r="AW930" s="816"/>
      <c r="AX930" s="816"/>
      <c r="AY930" s="816"/>
      <c r="AZ930" s="816"/>
      <c r="BA930" s="816"/>
    </row>
    <row r="931" spans="6:53" s="786" customFormat="1" ht="12">
      <c r="F931" s="787"/>
      <c r="G931" s="787"/>
      <c r="H931" s="787"/>
      <c r="I931" s="787"/>
      <c r="L931" s="787"/>
      <c r="N931" s="816"/>
      <c r="O931" s="792"/>
      <c r="P931" s="792"/>
      <c r="Q931" s="792"/>
      <c r="R931" s="792"/>
      <c r="S931" s="792"/>
      <c r="T931" s="793"/>
      <c r="U931" s="793"/>
      <c r="V931" s="793"/>
      <c r="W931" s="793"/>
      <c r="X931" s="793"/>
      <c r="Y931" s="793"/>
      <c r="Z931" s="793"/>
      <c r="AA931" s="793"/>
      <c r="AB931" s="793"/>
      <c r="AC931" s="793"/>
      <c r="AD931" s="816"/>
      <c r="AE931" s="816"/>
      <c r="AF931" s="816"/>
      <c r="AG931" s="816"/>
      <c r="AH931" s="816"/>
      <c r="AI931" s="816"/>
      <c r="AJ931" s="816"/>
      <c r="AK931" s="816"/>
      <c r="AL931" s="816"/>
      <c r="AM931" s="816"/>
      <c r="AN931" s="816"/>
      <c r="AO931" s="816"/>
      <c r="AP931" s="816"/>
      <c r="AQ931" s="816"/>
      <c r="AR931" s="816"/>
      <c r="AS931" s="816"/>
      <c r="AT931" s="816"/>
      <c r="AU931" s="816"/>
      <c r="AV931" s="816"/>
      <c r="AW931" s="816"/>
      <c r="AX931" s="816"/>
      <c r="AY931" s="816"/>
      <c r="AZ931" s="816"/>
      <c r="BA931" s="816"/>
    </row>
    <row r="932" spans="6:53" s="786" customFormat="1" ht="12">
      <c r="F932" s="787"/>
      <c r="G932" s="787"/>
      <c r="H932" s="787"/>
      <c r="I932" s="787"/>
      <c r="L932" s="787"/>
      <c r="N932" s="816"/>
      <c r="O932" s="792"/>
      <c r="P932" s="792"/>
      <c r="Q932" s="792"/>
      <c r="R932" s="792"/>
      <c r="S932" s="792"/>
      <c r="T932" s="793"/>
      <c r="U932" s="793"/>
      <c r="V932" s="793"/>
      <c r="W932" s="793"/>
      <c r="X932" s="793"/>
      <c r="Y932" s="793"/>
      <c r="Z932" s="793"/>
      <c r="AA932" s="793"/>
      <c r="AB932" s="793"/>
      <c r="AC932" s="793"/>
      <c r="AD932" s="816"/>
      <c r="AE932" s="816"/>
      <c r="AF932" s="816"/>
      <c r="AG932" s="816"/>
      <c r="AH932" s="816"/>
      <c r="AI932" s="816"/>
      <c r="AJ932" s="816"/>
      <c r="AK932" s="816"/>
      <c r="AL932" s="816"/>
      <c r="AM932" s="816"/>
      <c r="AN932" s="816"/>
      <c r="AO932" s="816"/>
      <c r="AP932" s="816"/>
      <c r="AQ932" s="816"/>
      <c r="AR932" s="816"/>
      <c r="AS932" s="816"/>
      <c r="AT932" s="816"/>
      <c r="AU932" s="816"/>
      <c r="AV932" s="816"/>
      <c r="AW932" s="816"/>
      <c r="AX932" s="816"/>
      <c r="AY932" s="816"/>
      <c r="AZ932" s="816"/>
      <c r="BA932" s="816"/>
    </row>
    <row r="933" spans="6:53" s="786" customFormat="1" ht="12">
      <c r="F933" s="787"/>
      <c r="G933" s="787"/>
      <c r="H933" s="787"/>
      <c r="I933" s="787"/>
      <c r="L933" s="787"/>
      <c r="N933" s="816"/>
      <c r="O933" s="792"/>
      <c r="P933" s="792"/>
      <c r="Q933" s="792"/>
      <c r="R933" s="792"/>
      <c r="S933" s="792"/>
      <c r="T933" s="793"/>
      <c r="U933" s="793"/>
      <c r="V933" s="793"/>
      <c r="W933" s="793"/>
      <c r="X933" s="793"/>
      <c r="Y933" s="793"/>
      <c r="Z933" s="793"/>
      <c r="AA933" s="793"/>
      <c r="AB933" s="793"/>
      <c r="AC933" s="793"/>
      <c r="AD933" s="816"/>
      <c r="AE933" s="816"/>
      <c r="AF933" s="816"/>
      <c r="AG933" s="816"/>
      <c r="AH933" s="816"/>
      <c r="AI933" s="816"/>
      <c r="AJ933" s="816"/>
      <c r="AK933" s="816"/>
      <c r="AL933" s="816"/>
      <c r="AM933" s="816"/>
      <c r="AN933" s="816"/>
      <c r="AO933" s="816"/>
      <c r="AP933" s="816"/>
      <c r="AQ933" s="816"/>
      <c r="AR933" s="816"/>
      <c r="AS933" s="816"/>
      <c r="AT933" s="816"/>
      <c r="AU933" s="816"/>
      <c r="AV933" s="816"/>
      <c r="AW933" s="816"/>
      <c r="AX933" s="816"/>
      <c r="AY933" s="816"/>
      <c r="AZ933" s="816"/>
      <c r="BA933" s="816"/>
    </row>
    <row r="934" spans="6:53" s="786" customFormat="1" ht="12">
      <c r="F934" s="787"/>
      <c r="G934" s="787"/>
      <c r="H934" s="787"/>
      <c r="I934" s="787"/>
      <c r="L934" s="787"/>
      <c r="N934" s="816"/>
      <c r="O934" s="792"/>
      <c r="P934" s="792"/>
      <c r="Q934" s="792"/>
      <c r="R934" s="792"/>
      <c r="S934" s="792"/>
      <c r="T934" s="793"/>
      <c r="U934" s="793"/>
      <c r="V934" s="793"/>
      <c r="W934" s="793"/>
      <c r="X934" s="793"/>
      <c r="Y934" s="793"/>
      <c r="Z934" s="793"/>
      <c r="AA934" s="793"/>
      <c r="AB934" s="793"/>
      <c r="AC934" s="793"/>
      <c r="AD934" s="816"/>
      <c r="AE934" s="816"/>
      <c r="AF934" s="816"/>
      <c r="AG934" s="816"/>
      <c r="AH934" s="816"/>
      <c r="AI934" s="816"/>
      <c r="AJ934" s="816"/>
      <c r="AK934" s="816"/>
      <c r="AL934" s="816"/>
      <c r="AM934" s="816"/>
      <c r="AN934" s="816"/>
      <c r="AO934" s="816"/>
      <c r="AP934" s="816"/>
      <c r="AQ934" s="816"/>
      <c r="AR934" s="816"/>
      <c r="AS934" s="816"/>
      <c r="AT934" s="816"/>
      <c r="AU934" s="816"/>
      <c r="AV934" s="816"/>
      <c r="AW934" s="816"/>
      <c r="AX934" s="816"/>
      <c r="AY934" s="816"/>
      <c r="AZ934" s="816"/>
      <c r="BA934" s="816"/>
    </row>
    <row r="935" spans="6:53" s="786" customFormat="1" ht="12">
      <c r="F935" s="787"/>
      <c r="G935" s="787"/>
      <c r="H935" s="787"/>
      <c r="I935" s="787"/>
      <c r="L935" s="787"/>
      <c r="N935" s="816"/>
      <c r="O935" s="792"/>
      <c r="P935" s="792"/>
      <c r="Q935" s="792"/>
      <c r="R935" s="792"/>
      <c r="S935" s="792"/>
      <c r="T935" s="793"/>
      <c r="U935" s="793"/>
      <c r="V935" s="793"/>
      <c r="W935" s="793"/>
      <c r="X935" s="793"/>
      <c r="Y935" s="793"/>
      <c r="Z935" s="793"/>
      <c r="AA935" s="793"/>
      <c r="AB935" s="793"/>
      <c r="AC935" s="793"/>
      <c r="AD935" s="816"/>
      <c r="AE935" s="816"/>
      <c r="AF935" s="816"/>
      <c r="AG935" s="816"/>
      <c r="AH935" s="816"/>
      <c r="AI935" s="816"/>
      <c r="AJ935" s="816"/>
      <c r="AK935" s="816"/>
      <c r="AL935" s="816"/>
      <c r="AM935" s="816"/>
      <c r="AN935" s="816"/>
      <c r="AO935" s="816"/>
      <c r="AP935" s="816"/>
      <c r="AQ935" s="816"/>
      <c r="AR935" s="816"/>
      <c r="AS935" s="816"/>
      <c r="AT935" s="816"/>
      <c r="AU935" s="816"/>
      <c r="AV935" s="816"/>
      <c r="AW935" s="816"/>
      <c r="AX935" s="816"/>
      <c r="AY935" s="816"/>
      <c r="AZ935" s="816"/>
      <c r="BA935" s="816"/>
    </row>
    <row r="936" spans="6:53" s="786" customFormat="1" ht="12">
      <c r="F936" s="787"/>
      <c r="G936" s="787"/>
      <c r="H936" s="787"/>
      <c r="I936" s="787"/>
      <c r="L936" s="787"/>
      <c r="N936" s="816"/>
      <c r="O936" s="792"/>
      <c r="P936" s="792"/>
      <c r="Q936" s="792"/>
      <c r="R936" s="792"/>
      <c r="S936" s="792"/>
      <c r="T936" s="793"/>
      <c r="U936" s="793"/>
      <c r="V936" s="793"/>
      <c r="W936" s="793"/>
      <c r="X936" s="793"/>
      <c r="Y936" s="793"/>
      <c r="Z936" s="793"/>
      <c r="AA936" s="793"/>
      <c r="AB936" s="793"/>
      <c r="AC936" s="793"/>
      <c r="AD936" s="816"/>
      <c r="AE936" s="816"/>
      <c r="AF936" s="816"/>
      <c r="AG936" s="816"/>
      <c r="AH936" s="816"/>
      <c r="AI936" s="816"/>
      <c r="AJ936" s="816"/>
      <c r="AK936" s="816"/>
      <c r="AL936" s="816"/>
      <c r="AM936" s="816"/>
      <c r="AN936" s="816"/>
      <c r="AO936" s="816"/>
      <c r="AP936" s="816"/>
      <c r="AQ936" s="816"/>
      <c r="AR936" s="816"/>
      <c r="AS936" s="816"/>
      <c r="AT936" s="816"/>
      <c r="AU936" s="816"/>
      <c r="AV936" s="816"/>
      <c r="AW936" s="816"/>
      <c r="AX936" s="816"/>
      <c r="AY936" s="816"/>
      <c r="AZ936" s="816"/>
      <c r="BA936" s="816"/>
    </row>
    <row r="937" spans="6:53" s="786" customFormat="1" ht="12">
      <c r="F937" s="787"/>
      <c r="G937" s="787"/>
      <c r="H937" s="787"/>
      <c r="I937" s="787"/>
      <c r="L937" s="787"/>
      <c r="N937" s="816"/>
      <c r="O937" s="792"/>
      <c r="P937" s="792"/>
      <c r="Q937" s="792"/>
      <c r="R937" s="792"/>
      <c r="S937" s="792"/>
      <c r="T937" s="793"/>
      <c r="U937" s="793"/>
      <c r="V937" s="793"/>
      <c r="W937" s="793"/>
      <c r="X937" s="793"/>
      <c r="Y937" s="793"/>
      <c r="Z937" s="793"/>
      <c r="AA937" s="793"/>
      <c r="AB937" s="793"/>
      <c r="AC937" s="793"/>
      <c r="AD937" s="816"/>
      <c r="AE937" s="816"/>
      <c r="AF937" s="816"/>
      <c r="AG937" s="816"/>
      <c r="AH937" s="816"/>
      <c r="AI937" s="816"/>
      <c r="AJ937" s="816"/>
      <c r="AK937" s="816"/>
      <c r="AL937" s="816"/>
      <c r="AM937" s="816"/>
      <c r="AN937" s="816"/>
      <c r="AO937" s="816"/>
      <c r="AP937" s="816"/>
      <c r="AQ937" s="816"/>
      <c r="AR937" s="816"/>
      <c r="AS937" s="816"/>
      <c r="AT937" s="816"/>
      <c r="AU937" s="816"/>
      <c r="AV937" s="816"/>
      <c r="AW937" s="816"/>
      <c r="AX937" s="816"/>
      <c r="AY937" s="816"/>
      <c r="AZ937" s="816"/>
      <c r="BA937" s="816"/>
    </row>
    <row r="938" spans="6:53" s="786" customFormat="1" ht="12">
      <c r="F938" s="787"/>
      <c r="G938" s="787"/>
      <c r="H938" s="787"/>
      <c r="I938" s="787"/>
      <c r="L938" s="787"/>
      <c r="N938" s="816"/>
      <c r="O938" s="792"/>
      <c r="P938" s="792"/>
      <c r="Q938" s="792"/>
      <c r="R938" s="792"/>
      <c r="S938" s="792"/>
      <c r="T938" s="793"/>
      <c r="U938" s="793"/>
      <c r="V938" s="793"/>
      <c r="W938" s="793"/>
      <c r="X938" s="793"/>
      <c r="Y938" s="793"/>
      <c r="Z938" s="793"/>
      <c r="AA938" s="793"/>
      <c r="AB938" s="793"/>
      <c r="AC938" s="793"/>
      <c r="AD938" s="816"/>
      <c r="AE938" s="816"/>
      <c r="AF938" s="816"/>
      <c r="AG938" s="816"/>
      <c r="AH938" s="816"/>
      <c r="AI938" s="816"/>
      <c r="AJ938" s="816"/>
      <c r="AK938" s="816"/>
      <c r="AL938" s="816"/>
      <c r="AM938" s="816"/>
      <c r="AN938" s="816"/>
      <c r="AO938" s="816"/>
      <c r="AP938" s="816"/>
      <c r="AQ938" s="816"/>
      <c r="AR938" s="816"/>
      <c r="AS938" s="816"/>
      <c r="AT938" s="816"/>
      <c r="AU938" s="816"/>
      <c r="AV938" s="816"/>
      <c r="AW938" s="816"/>
      <c r="AX938" s="816"/>
      <c r="AY938" s="816"/>
      <c r="AZ938" s="816"/>
      <c r="BA938" s="816"/>
    </row>
    <row r="939" spans="6:53" s="786" customFormat="1" ht="12">
      <c r="F939" s="787"/>
      <c r="G939" s="787"/>
      <c r="H939" s="787"/>
      <c r="I939" s="787"/>
      <c r="L939" s="787"/>
      <c r="N939" s="816"/>
      <c r="O939" s="792"/>
      <c r="P939" s="792"/>
      <c r="Q939" s="792"/>
      <c r="R939" s="792"/>
      <c r="S939" s="792"/>
      <c r="T939" s="793"/>
      <c r="U939" s="793"/>
      <c r="V939" s="793"/>
      <c r="W939" s="793"/>
      <c r="X939" s="793"/>
      <c r="Y939" s="793"/>
      <c r="Z939" s="793"/>
      <c r="AA939" s="793"/>
      <c r="AB939" s="793"/>
      <c r="AC939" s="793"/>
      <c r="AD939" s="816"/>
      <c r="AE939" s="816"/>
      <c r="AF939" s="816"/>
      <c r="AG939" s="816"/>
      <c r="AH939" s="816"/>
      <c r="AI939" s="816"/>
      <c r="AJ939" s="816"/>
      <c r="AK939" s="816"/>
      <c r="AL939" s="816"/>
      <c r="AM939" s="816"/>
      <c r="AN939" s="816"/>
      <c r="AO939" s="816"/>
      <c r="AP939" s="816"/>
      <c r="AQ939" s="816"/>
      <c r="AR939" s="816"/>
      <c r="AS939" s="816"/>
      <c r="AT939" s="816"/>
      <c r="AU939" s="816"/>
      <c r="AV939" s="816"/>
      <c r="AW939" s="816"/>
      <c r="AX939" s="816"/>
      <c r="AY939" s="816"/>
      <c r="AZ939" s="816"/>
      <c r="BA939" s="816"/>
    </row>
    <row r="940" spans="6:53" s="786" customFormat="1" ht="12">
      <c r="F940" s="787"/>
      <c r="G940" s="787"/>
      <c r="H940" s="787"/>
      <c r="I940" s="787"/>
      <c r="L940" s="787"/>
      <c r="N940" s="816"/>
      <c r="O940" s="792"/>
      <c r="P940" s="792"/>
      <c r="Q940" s="792"/>
      <c r="R940" s="792"/>
      <c r="S940" s="792"/>
      <c r="T940" s="793"/>
      <c r="U940" s="793"/>
      <c r="V940" s="793"/>
      <c r="W940" s="793"/>
      <c r="X940" s="793"/>
      <c r="Y940" s="793"/>
      <c r="Z940" s="793"/>
      <c r="AA940" s="793"/>
      <c r="AB940" s="793"/>
      <c r="AC940" s="793"/>
      <c r="AD940" s="816"/>
      <c r="AE940" s="816"/>
      <c r="AF940" s="816"/>
      <c r="AG940" s="816"/>
      <c r="AH940" s="816"/>
      <c r="AI940" s="816"/>
      <c r="AJ940" s="816"/>
      <c r="AK940" s="816"/>
      <c r="AL940" s="816"/>
      <c r="AM940" s="816"/>
      <c r="AN940" s="816"/>
      <c r="AO940" s="816"/>
      <c r="AP940" s="816"/>
      <c r="AQ940" s="816"/>
      <c r="AR940" s="816"/>
      <c r="AS940" s="816"/>
      <c r="AT940" s="816"/>
      <c r="AU940" s="816"/>
      <c r="AV940" s="816"/>
      <c r="AW940" s="816"/>
      <c r="AX940" s="816"/>
      <c r="AY940" s="816"/>
      <c r="AZ940" s="816"/>
      <c r="BA940" s="816"/>
    </row>
    <row r="941" spans="6:53" s="786" customFormat="1" ht="12">
      <c r="F941" s="787"/>
      <c r="G941" s="787"/>
      <c r="H941" s="787"/>
      <c r="I941" s="787"/>
      <c r="L941" s="787"/>
      <c r="N941" s="816"/>
      <c r="O941" s="792"/>
      <c r="P941" s="792"/>
      <c r="Q941" s="792"/>
      <c r="R941" s="792"/>
      <c r="S941" s="792"/>
      <c r="T941" s="793"/>
      <c r="U941" s="793"/>
      <c r="V941" s="793"/>
      <c r="W941" s="793"/>
      <c r="X941" s="793"/>
      <c r="Y941" s="793"/>
      <c r="Z941" s="793"/>
      <c r="AA941" s="793"/>
      <c r="AB941" s="793"/>
      <c r="AC941" s="793"/>
      <c r="AD941" s="816"/>
      <c r="AE941" s="816"/>
      <c r="AF941" s="816"/>
      <c r="AG941" s="816"/>
      <c r="AH941" s="816"/>
      <c r="AI941" s="816"/>
      <c r="AJ941" s="816"/>
      <c r="AK941" s="816"/>
      <c r="AL941" s="816"/>
      <c r="AM941" s="816"/>
      <c r="AN941" s="816"/>
      <c r="AO941" s="816"/>
      <c r="AP941" s="816"/>
      <c r="AQ941" s="816"/>
      <c r="AR941" s="816"/>
      <c r="AS941" s="816"/>
      <c r="AT941" s="816"/>
      <c r="AU941" s="816"/>
      <c r="AV941" s="816"/>
      <c r="AW941" s="816"/>
      <c r="AX941" s="816"/>
      <c r="AY941" s="816"/>
      <c r="AZ941" s="816"/>
      <c r="BA941" s="816"/>
    </row>
    <row r="942" spans="6:53" s="786" customFormat="1" ht="12">
      <c r="F942" s="787"/>
      <c r="G942" s="787"/>
      <c r="H942" s="787"/>
      <c r="I942" s="787"/>
      <c r="L942" s="787"/>
      <c r="N942" s="816"/>
      <c r="O942" s="792"/>
      <c r="P942" s="792"/>
      <c r="Q942" s="792"/>
      <c r="R942" s="792"/>
      <c r="S942" s="792"/>
      <c r="T942" s="793"/>
      <c r="U942" s="793"/>
      <c r="V942" s="793"/>
      <c r="W942" s="793"/>
      <c r="X942" s="793"/>
      <c r="Y942" s="793"/>
      <c r="Z942" s="793"/>
      <c r="AA942" s="793"/>
      <c r="AB942" s="793"/>
      <c r="AC942" s="793"/>
      <c r="AD942" s="816"/>
      <c r="AE942" s="816"/>
      <c r="AF942" s="816"/>
      <c r="AG942" s="816"/>
      <c r="AH942" s="816"/>
      <c r="AI942" s="816"/>
      <c r="AJ942" s="816"/>
      <c r="AK942" s="816"/>
      <c r="AL942" s="816"/>
      <c r="AM942" s="816"/>
      <c r="AN942" s="816"/>
      <c r="AO942" s="816"/>
      <c r="AP942" s="816"/>
      <c r="AQ942" s="816"/>
      <c r="AR942" s="816"/>
      <c r="AS942" s="816"/>
      <c r="AT942" s="816"/>
      <c r="AU942" s="816"/>
      <c r="AV942" s="816"/>
      <c r="AW942" s="816"/>
      <c r="AX942" s="816"/>
      <c r="AY942" s="816"/>
      <c r="AZ942" s="816"/>
      <c r="BA942" s="816"/>
    </row>
    <row r="943" spans="6:53" s="786" customFormat="1" ht="12">
      <c r="F943" s="787"/>
      <c r="G943" s="787"/>
      <c r="H943" s="787"/>
      <c r="I943" s="787"/>
      <c r="L943" s="787"/>
      <c r="N943" s="816"/>
      <c r="O943" s="792"/>
      <c r="P943" s="792"/>
      <c r="Q943" s="792"/>
      <c r="R943" s="792"/>
      <c r="S943" s="792"/>
      <c r="T943" s="793"/>
      <c r="U943" s="793"/>
      <c r="V943" s="793"/>
      <c r="W943" s="793"/>
      <c r="X943" s="793"/>
      <c r="Y943" s="793"/>
      <c r="Z943" s="793"/>
      <c r="AA943" s="793"/>
      <c r="AB943" s="793"/>
      <c r="AC943" s="793"/>
      <c r="AD943" s="816"/>
      <c r="AE943" s="816"/>
      <c r="AF943" s="816"/>
      <c r="AG943" s="816"/>
      <c r="AH943" s="816"/>
      <c r="AI943" s="816"/>
      <c r="AJ943" s="816"/>
      <c r="AK943" s="816"/>
      <c r="AL943" s="816"/>
      <c r="AM943" s="816"/>
      <c r="AN943" s="816"/>
      <c r="AO943" s="816"/>
      <c r="AP943" s="816"/>
      <c r="AQ943" s="816"/>
      <c r="AR943" s="816"/>
      <c r="AS943" s="816"/>
      <c r="AT943" s="816"/>
      <c r="AU943" s="816"/>
      <c r="AV943" s="816"/>
      <c r="AW943" s="816"/>
      <c r="AX943" s="816"/>
      <c r="AY943" s="816"/>
      <c r="AZ943" s="816"/>
      <c r="BA943" s="816"/>
    </row>
    <row r="944" spans="6:53" s="786" customFormat="1" ht="12">
      <c r="F944" s="787"/>
      <c r="G944" s="787"/>
      <c r="H944" s="787"/>
      <c r="I944" s="787"/>
      <c r="L944" s="787"/>
      <c r="N944" s="816"/>
      <c r="O944" s="792"/>
      <c r="P944" s="792"/>
      <c r="Q944" s="792"/>
      <c r="R944" s="792"/>
      <c r="S944" s="792"/>
      <c r="T944" s="793"/>
      <c r="U944" s="793"/>
      <c r="V944" s="793"/>
      <c r="W944" s="793"/>
      <c r="X944" s="793"/>
      <c r="Y944" s="793"/>
      <c r="Z944" s="793"/>
      <c r="AA944" s="793"/>
      <c r="AB944" s="793"/>
      <c r="AC944" s="793"/>
      <c r="AD944" s="816"/>
      <c r="AE944" s="816"/>
      <c r="AF944" s="816"/>
      <c r="AG944" s="816"/>
      <c r="AH944" s="816"/>
      <c r="AI944" s="816"/>
      <c r="AJ944" s="816"/>
      <c r="AK944" s="816"/>
      <c r="AL944" s="816"/>
      <c r="AM944" s="816"/>
      <c r="AN944" s="816"/>
      <c r="AO944" s="816"/>
      <c r="AP944" s="816"/>
      <c r="AQ944" s="816"/>
      <c r="AR944" s="816"/>
      <c r="AS944" s="816"/>
      <c r="AT944" s="816"/>
      <c r="AU944" s="816"/>
      <c r="AV944" s="816"/>
      <c r="AW944" s="816"/>
      <c r="AX944" s="816"/>
      <c r="AY944" s="816"/>
      <c r="AZ944" s="816"/>
      <c r="BA944" s="816"/>
    </row>
    <row r="945" spans="6:53" s="786" customFormat="1" ht="12">
      <c r="F945" s="787"/>
      <c r="G945" s="787"/>
      <c r="H945" s="787"/>
      <c r="I945" s="787"/>
      <c r="L945" s="787"/>
      <c r="N945" s="816"/>
      <c r="O945" s="792"/>
      <c r="P945" s="792"/>
      <c r="Q945" s="792"/>
      <c r="R945" s="792"/>
      <c r="S945" s="792"/>
      <c r="T945" s="793"/>
      <c r="U945" s="793"/>
      <c r="V945" s="793"/>
      <c r="W945" s="793"/>
      <c r="X945" s="793"/>
      <c r="Y945" s="793"/>
      <c r="Z945" s="793"/>
      <c r="AA945" s="793"/>
      <c r="AB945" s="793"/>
      <c r="AC945" s="793"/>
      <c r="AD945" s="816"/>
      <c r="AE945" s="816"/>
      <c r="AF945" s="816"/>
      <c r="AG945" s="816"/>
      <c r="AH945" s="816"/>
      <c r="AI945" s="816"/>
      <c r="AJ945" s="816"/>
      <c r="AK945" s="816"/>
      <c r="AL945" s="816"/>
      <c r="AM945" s="816"/>
      <c r="AN945" s="816"/>
      <c r="AO945" s="816"/>
      <c r="AP945" s="816"/>
      <c r="AQ945" s="816"/>
      <c r="AR945" s="816"/>
      <c r="AS945" s="816"/>
      <c r="AT945" s="816"/>
      <c r="AU945" s="816"/>
      <c r="AV945" s="816"/>
      <c r="AW945" s="816"/>
      <c r="AX945" s="816"/>
      <c r="AY945" s="816"/>
      <c r="AZ945" s="816"/>
      <c r="BA945" s="816"/>
    </row>
    <row r="946" spans="6:53" s="786" customFormat="1" ht="12">
      <c r="F946" s="787"/>
      <c r="G946" s="787"/>
      <c r="H946" s="787"/>
      <c r="I946" s="787"/>
      <c r="L946" s="787"/>
      <c r="N946" s="816"/>
      <c r="O946" s="792"/>
      <c r="P946" s="792"/>
      <c r="Q946" s="792"/>
      <c r="R946" s="792"/>
      <c r="S946" s="792"/>
      <c r="T946" s="793"/>
      <c r="U946" s="793"/>
      <c r="V946" s="793"/>
      <c r="W946" s="793"/>
      <c r="X946" s="793"/>
      <c r="Y946" s="793"/>
      <c r="Z946" s="793"/>
      <c r="AA946" s="793"/>
      <c r="AB946" s="793"/>
      <c r="AC946" s="793"/>
      <c r="AD946" s="816"/>
      <c r="AE946" s="816"/>
      <c r="AF946" s="816"/>
      <c r="AG946" s="816"/>
      <c r="AH946" s="816"/>
      <c r="AI946" s="816"/>
      <c r="AJ946" s="816"/>
      <c r="AK946" s="816"/>
      <c r="AL946" s="816"/>
      <c r="AM946" s="816"/>
      <c r="AN946" s="816"/>
      <c r="AO946" s="816"/>
      <c r="AP946" s="816"/>
      <c r="AQ946" s="816"/>
      <c r="AR946" s="816"/>
      <c r="AS946" s="816"/>
      <c r="AT946" s="816"/>
      <c r="AU946" s="816"/>
      <c r="AV946" s="816"/>
      <c r="AW946" s="816"/>
      <c r="AX946" s="816"/>
      <c r="AY946" s="816"/>
      <c r="AZ946" s="816"/>
      <c r="BA946" s="816"/>
    </row>
    <row r="947" spans="6:53" s="786" customFormat="1" ht="12">
      <c r="F947" s="787"/>
      <c r="G947" s="787"/>
      <c r="H947" s="787"/>
      <c r="I947" s="787"/>
      <c r="L947" s="787"/>
      <c r="N947" s="816"/>
      <c r="O947" s="792"/>
      <c r="P947" s="792"/>
      <c r="Q947" s="792"/>
      <c r="R947" s="792"/>
      <c r="S947" s="792"/>
      <c r="T947" s="793"/>
      <c r="U947" s="793"/>
      <c r="V947" s="793"/>
      <c r="W947" s="793"/>
      <c r="X947" s="793"/>
      <c r="Y947" s="793"/>
      <c r="Z947" s="793"/>
      <c r="AA947" s="793"/>
      <c r="AB947" s="793"/>
      <c r="AC947" s="793"/>
      <c r="AD947" s="816"/>
      <c r="AE947" s="816"/>
      <c r="AF947" s="816"/>
      <c r="AG947" s="816"/>
      <c r="AH947" s="816"/>
      <c r="AI947" s="816"/>
      <c r="AJ947" s="816"/>
      <c r="AK947" s="816"/>
      <c r="AL947" s="816"/>
      <c r="AM947" s="816"/>
      <c r="AN947" s="816"/>
      <c r="AO947" s="816"/>
      <c r="AP947" s="816"/>
      <c r="AQ947" s="816"/>
      <c r="AR947" s="816"/>
      <c r="AS947" s="816"/>
      <c r="AT947" s="816"/>
      <c r="AU947" s="816"/>
      <c r="AV947" s="816"/>
      <c r="AW947" s="816"/>
      <c r="AX947" s="816"/>
      <c r="AY947" s="816"/>
      <c r="AZ947" s="816"/>
      <c r="BA947" s="816"/>
    </row>
    <row r="948" spans="6:53" s="786" customFormat="1" ht="12">
      <c r="F948" s="787"/>
      <c r="G948" s="787"/>
      <c r="H948" s="787"/>
      <c r="I948" s="787"/>
      <c r="L948" s="787"/>
      <c r="N948" s="816"/>
      <c r="O948" s="792"/>
      <c r="P948" s="792"/>
      <c r="Q948" s="792"/>
      <c r="R948" s="792"/>
      <c r="S948" s="792"/>
      <c r="T948" s="793"/>
      <c r="U948" s="793"/>
      <c r="V948" s="793"/>
      <c r="W948" s="793"/>
      <c r="X948" s="793"/>
      <c r="Y948" s="793"/>
      <c r="Z948" s="793"/>
      <c r="AA948" s="793"/>
      <c r="AB948" s="793"/>
      <c r="AC948" s="793"/>
      <c r="AD948" s="816"/>
      <c r="AE948" s="816"/>
      <c r="AF948" s="816"/>
      <c r="AG948" s="816"/>
      <c r="AH948" s="816"/>
      <c r="AI948" s="816"/>
      <c r="AJ948" s="816"/>
      <c r="AK948" s="816"/>
      <c r="AL948" s="816"/>
      <c r="AM948" s="816"/>
      <c r="AN948" s="816"/>
      <c r="AO948" s="816"/>
      <c r="AP948" s="816"/>
      <c r="AQ948" s="816"/>
      <c r="AR948" s="816"/>
      <c r="AS948" s="816"/>
      <c r="AT948" s="816"/>
      <c r="AU948" s="816"/>
      <c r="AV948" s="816"/>
      <c r="AW948" s="816"/>
      <c r="AX948" s="816"/>
      <c r="AY948" s="816"/>
      <c r="AZ948" s="816"/>
      <c r="BA948" s="816"/>
    </row>
    <row r="949" spans="6:53" s="786" customFormat="1" ht="12">
      <c r="F949" s="787"/>
      <c r="G949" s="787"/>
      <c r="H949" s="787"/>
      <c r="I949" s="787"/>
      <c r="L949" s="787"/>
      <c r="N949" s="816"/>
      <c r="O949" s="792"/>
      <c r="P949" s="792"/>
      <c r="Q949" s="792"/>
      <c r="R949" s="792"/>
      <c r="S949" s="792"/>
      <c r="T949" s="793"/>
      <c r="U949" s="793"/>
      <c r="V949" s="793"/>
      <c r="W949" s="793"/>
      <c r="X949" s="793"/>
      <c r="Y949" s="793"/>
      <c r="Z949" s="793"/>
      <c r="AA949" s="793"/>
      <c r="AB949" s="793"/>
      <c r="AC949" s="793"/>
      <c r="AD949" s="816"/>
      <c r="AE949" s="816"/>
      <c r="AF949" s="816"/>
      <c r="AG949" s="816"/>
      <c r="AH949" s="816"/>
      <c r="AI949" s="816"/>
      <c r="AJ949" s="816"/>
      <c r="AK949" s="816"/>
      <c r="AL949" s="816"/>
      <c r="AM949" s="816"/>
      <c r="AN949" s="816"/>
      <c r="AO949" s="816"/>
      <c r="AP949" s="816"/>
      <c r="AQ949" s="816"/>
      <c r="AR949" s="816"/>
      <c r="AS949" s="816"/>
      <c r="AT949" s="816"/>
      <c r="AU949" s="816"/>
      <c r="AV949" s="816"/>
      <c r="AW949" s="816"/>
      <c r="AX949" s="816"/>
      <c r="AY949" s="816"/>
      <c r="AZ949" s="816"/>
      <c r="BA949" s="816"/>
    </row>
    <row r="950" spans="6:53" s="786" customFormat="1" ht="12">
      <c r="F950" s="787"/>
      <c r="G950" s="787"/>
      <c r="H950" s="787"/>
      <c r="I950" s="787"/>
      <c r="L950" s="787"/>
      <c r="N950" s="816"/>
      <c r="O950" s="792"/>
      <c r="P950" s="792"/>
      <c r="Q950" s="792"/>
      <c r="R950" s="792"/>
      <c r="S950" s="792"/>
      <c r="T950" s="793"/>
      <c r="U950" s="793"/>
      <c r="V950" s="793"/>
      <c r="W950" s="793"/>
      <c r="X950" s="793"/>
      <c r="Y950" s="793"/>
      <c r="Z950" s="793"/>
      <c r="AA950" s="793"/>
      <c r="AB950" s="793"/>
      <c r="AC950" s="793"/>
      <c r="AD950" s="816"/>
      <c r="AE950" s="816"/>
      <c r="AF950" s="816"/>
      <c r="AG950" s="816"/>
      <c r="AH950" s="816"/>
      <c r="AI950" s="816"/>
      <c r="AJ950" s="816"/>
      <c r="AK950" s="816"/>
      <c r="AL950" s="816"/>
      <c r="AM950" s="816"/>
      <c r="AN950" s="816"/>
      <c r="AO950" s="816"/>
      <c r="AP950" s="816"/>
      <c r="AQ950" s="816"/>
      <c r="AR950" s="816"/>
      <c r="AS950" s="816"/>
      <c r="AT950" s="816"/>
      <c r="AU950" s="816"/>
      <c r="AV950" s="816"/>
      <c r="AW950" s="816"/>
      <c r="AX950" s="816"/>
      <c r="AY950" s="816"/>
      <c r="AZ950" s="816"/>
      <c r="BA950" s="816"/>
    </row>
    <row r="951" spans="6:53" s="786" customFormat="1" ht="12">
      <c r="F951" s="787"/>
      <c r="G951" s="787"/>
      <c r="H951" s="787"/>
      <c r="I951" s="787"/>
      <c r="L951" s="787"/>
      <c r="N951" s="816"/>
      <c r="O951" s="792"/>
      <c r="P951" s="792"/>
      <c r="Q951" s="792"/>
      <c r="R951" s="792"/>
      <c r="S951" s="792"/>
      <c r="T951" s="793"/>
      <c r="U951" s="793"/>
      <c r="V951" s="793"/>
      <c r="W951" s="793"/>
      <c r="X951" s="793"/>
      <c r="Y951" s="793"/>
      <c r="Z951" s="793"/>
      <c r="AA951" s="793"/>
      <c r="AB951" s="793"/>
      <c r="AC951" s="793"/>
      <c r="AD951" s="816"/>
      <c r="AE951" s="816"/>
      <c r="AF951" s="816"/>
      <c r="AG951" s="816"/>
      <c r="AH951" s="816"/>
      <c r="AI951" s="816"/>
      <c r="AJ951" s="816"/>
      <c r="AK951" s="816"/>
      <c r="AL951" s="816"/>
      <c r="AM951" s="816"/>
      <c r="AN951" s="816"/>
      <c r="AO951" s="816"/>
      <c r="AP951" s="816"/>
      <c r="AQ951" s="816"/>
      <c r="AR951" s="816"/>
      <c r="AS951" s="816"/>
      <c r="AT951" s="816"/>
      <c r="AU951" s="816"/>
      <c r="AV951" s="816"/>
      <c r="AW951" s="816"/>
      <c r="AX951" s="816"/>
      <c r="AY951" s="816"/>
      <c r="AZ951" s="816"/>
      <c r="BA951" s="816"/>
    </row>
    <row r="952" spans="6:53" s="786" customFormat="1" ht="12">
      <c r="F952" s="787"/>
      <c r="G952" s="787"/>
      <c r="H952" s="787"/>
      <c r="I952" s="787"/>
      <c r="L952" s="787"/>
      <c r="N952" s="816"/>
      <c r="O952" s="792"/>
      <c r="P952" s="792"/>
      <c r="Q952" s="792"/>
      <c r="R952" s="792"/>
      <c r="S952" s="792"/>
      <c r="T952" s="793"/>
      <c r="U952" s="793"/>
      <c r="V952" s="793"/>
      <c r="W952" s="793"/>
      <c r="X952" s="793"/>
      <c r="Y952" s="793"/>
      <c r="Z952" s="793"/>
      <c r="AA952" s="793"/>
      <c r="AB952" s="793"/>
      <c r="AC952" s="793"/>
      <c r="AD952" s="816"/>
      <c r="AE952" s="816"/>
      <c r="AF952" s="816"/>
      <c r="AG952" s="816"/>
      <c r="AH952" s="816"/>
      <c r="AI952" s="816"/>
      <c r="AJ952" s="816"/>
      <c r="AK952" s="816"/>
      <c r="AL952" s="816"/>
      <c r="AM952" s="816"/>
      <c r="AN952" s="816"/>
      <c r="AO952" s="816"/>
      <c r="AP952" s="816"/>
      <c r="AQ952" s="816"/>
      <c r="AR952" s="816"/>
      <c r="AS952" s="816"/>
      <c r="AT952" s="816"/>
      <c r="AU952" s="816"/>
      <c r="AV952" s="816"/>
      <c r="AW952" s="816"/>
      <c r="AX952" s="816"/>
      <c r="AY952" s="816"/>
      <c r="AZ952" s="816"/>
      <c r="BA952" s="816"/>
    </row>
    <row r="953" spans="6:53" s="786" customFormat="1" ht="12">
      <c r="F953" s="787"/>
      <c r="G953" s="787"/>
      <c r="H953" s="787"/>
      <c r="I953" s="787"/>
      <c r="L953" s="787"/>
      <c r="N953" s="816"/>
      <c r="O953" s="792"/>
      <c r="P953" s="792"/>
      <c r="Q953" s="792"/>
      <c r="R953" s="792"/>
      <c r="S953" s="792"/>
      <c r="T953" s="793"/>
      <c r="U953" s="793"/>
      <c r="V953" s="793"/>
      <c r="W953" s="793"/>
      <c r="X953" s="793"/>
      <c r="Y953" s="793"/>
      <c r="Z953" s="793"/>
      <c r="AA953" s="793"/>
      <c r="AB953" s="793"/>
      <c r="AC953" s="793"/>
      <c r="AD953" s="816"/>
      <c r="AE953" s="816"/>
      <c r="AF953" s="816"/>
      <c r="AG953" s="816"/>
      <c r="AH953" s="816"/>
      <c r="AI953" s="816"/>
      <c r="AJ953" s="816"/>
      <c r="AK953" s="816"/>
      <c r="AL953" s="816"/>
      <c r="AM953" s="816"/>
      <c r="AN953" s="816"/>
      <c r="AO953" s="816"/>
      <c r="AP953" s="816"/>
      <c r="AQ953" s="816"/>
      <c r="AR953" s="816"/>
      <c r="AS953" s="816"/>
      <c r="AT953" s="816"/>
      <c r="AU953" s="816"/>
      <c r="AV953" s="816"/>
      <c r="AW953" s="816"/>
      <c r="AX953" s="816"/>
      <c r="AY953" s="816"/>
      <c r="AZ953" s="816"/>
      <c r="BA953" s="816"/>
    </row>
    <row r="954" spans="6:53" s="786" customFormat="1" ht="12">
      <c r="F954" s="787"/>
      <c r="G954" s="787"/>
      <c r="H954" s="787"/>
      <c r="I954" s="787"/>
      <c r="L954" s="787"/>
      <c r="N954" s="816"/>
      <c r="O954" s="792"/>
      <c r="P954" s="792"/>
      <c r="Q954" s="792"/>
      <c r="R954" s="792"/>
      <c r="S954" s="792"/>
      <c r="T954" s="793"/>
      <c r="U954" s="793"/>
      <c r="V954" s="793"/>
      <c r="W954" s="793"/>
      <c r="X954" s="793"/>
      <c r="Y954" s="793"/>
      <c r="Z954" s="793"/>
      <c r="AA954" s="793"/>
      <c r="AB954" s="793"/>
      <c r="AC954" s="793"/>
      <c r="AD954" s="816"/>
      <c r="AE954" s="816"/>
      <c r="AF954" s="816"/>
      <c r="AG954" s="816"/>
      <c r="AH954" s="816"/>
      <c r="AI954" s="816"/>
      <c r="AJ954" s="816"/>
      <c r="AK954" s="816"/>
      <c r="AL954" s="816"/>
      <c r="AM954" s="816"/>
      <c r="AN954" s="816"/>
      <c r="AO954" s="816"/>
      <c r="AP954" s="816"/>
      <c r="AQ954" s="816"/>
      <c r="AR954" s="816"/>
      <c r="AS954" s="816"/>
      <c r="AT954" s="816"/>
      <c r="AU954" s="816"/>
      <c r="AV954" s="816"/>
      <c r="AW954" s="816"/>
      <c r="AX954" s="816"/>
      <c r="AY954" s="816"/>
      <c r="AZ954" s="816"/>
      <c r="BA954" s="816"/>
    </row>
    <row r="955" spans="6:53" s="786" customFormat="1" ht="12">
      <c r="F955" s="787"/>
      <c r="G955" s="787"/>
      <c r="H955" s="787"/>
      <c r="I955" s="787"/>
      <c r="L955" s="787"/>
      <c r="N955" s="816"/>
      <c r="O955" s="792"/>
      <c r="P955" s="792"/>
      <c r="Q955" s="792"/>
      <c r="R955" s="792"/>
      <c r="S955" s="792"/>
      <c r="T955" s="793"/>
      <c r="U955" s="793"/>
      <c r="V955" s="793"/>
      <c r="W955" s="793"/>
      <c r="X955" s="793"/>
      <c r="Y955" s="793"/>
      <c r="Z955" s="793"/>
      <c r="AA955" s="793"/>
      <c r="AB955" s="793"/>
      <c r="AC955" s="793"/>
      <c r="AD955" s="816"/>
      <c r="AE955" s="816"/>
      <c r="AF955" s="816"/>
      <c r="AG955" s="816"/>
      <c r="AH955" s="816"/>
      <c r="AI955" s="816"/>
      <c r="AJ955" s="816"/>
      <c r="AK955" s="816"/>
      <c r="AL955" s="816"/>
      <c r="AM955" s="816"/>
      <c r="AN955" s="816"/>
      <c r="AO955" s="816"/>
      <c r="AP955" s="816"/>
      <c r="AQ955" s="816"/>
      <c r="AR955" s="816"/>
      <c r="AS955" s="816"/>
      <c r="AT955" s="816"/>
      <c r="AU955" s="816"/>
      <c r="AV955" s="816"/>
      <c r="AW955" s="816"/>
      <c r="AX955" s="816"/>
      <c r="AY955" s="816"/>
      <c r="AZ955" s="816"/>
      <c r="BA955" s="816"/>
    </row>
    <row r="956" spans="6:53" s="786" customFormat="1" ht="12">
      <c r="F956" s="787"/>
      <c r="G956" s="787"/>
      <c r="H956" s="787"/>
      <c r="I956" s="787"/>
      <c r="L956" s="787"/>
      <c r="N956" s="816"/>
      <c r="O956" s="792"/>
      <c r="P956" s="792"/>
      <c r="Q956" s="792"/>
      <c r="R956" s="792"/>
      <c r="S956" s="792"/>
      <c r="T956" s="793"/>
      <c r="U956" s="793"/>
      <c r="V956" s="793"/>
      <c r="W956" s="793"/>
      <c r="X956" s="793"/>
      <c r="Y956" s="793"/>
      <c r="Z956" s="793"/>
      <c r="AA956" s="793"/>
      <c r="AB956" s="793"/>
      <c r="AC956" s="793"/>
      <c r="AD956" s="816"/>
      <c r="AE956" s="816"/>
      <c r="AF956" s="816"/>
      <c r="AG956" s="816"/>
      <c r="AH956" s="816"/>
      <c r="AI956" s="816"/>
      <c r="AJ956" s="816"/>
      <c r="AK956" s="816"/>
      <c r="AL956" s="816"/>
      <c r="AM956" s="816"/>
      <c r="AN956" s="816"/>
      <c r="AO956" s="816"/>
      <c r="AP956" s="816"/>
      <c r="AQ956" s="816"/>
      <c r="AR956" s="816"/>
      <c r="AS956" s="816"/>
      <c r="AT956" s="816"/>
      <c r="AU956" s="816"/>
      <c r="AV956" s="816"/>
      <c r="AW956" s="816"/>
      <c r="AX956" s="816"/>
      <c r="AY956" s="816"/>
      <c r="AZ956" s="816"/>
      <c r="BA956" s="816"/>
    </row>
    <row r="957" spans="6:53" s="786" customFormat="1" ht="12">
      <c r="F957" s="787"/>
      <c r="G957" s="787"/>
      <c r="H957" s="787"/>
      <c r="I957" s="787"/>
      <c r="L957" s="787"/>
      <c r="N957" s="816"/>
      <c r="O957" s="792"/>
      <c r="P957" s="792"/>
      <c r="Q957" s="792"/>
      <c r="R957" s="792"/>
      <c r="S957" s="792"/>
      <c r="T957" s="793"/>
      <c r="U957" s="793"/>
      <c r="V957" s="793"/>
      <c r="W957" s="793"/>
      <c r="X957" s="793"/>
      <c r="Y957" s="793"/>
      <c r="Z957" s="793"/>
      <c r="AA957" s="793"/>
      <c r="AB957" s="793"/>
      <c r="AC957" s="793"/>
      <c r="AD957" s="816"/>
      <c r="AE957" s="816"/>
      <c r="AF957" s="816"/>
      <c r="AG957" s="816"/>
      <c r="AH957" s="816"/>
      <c r="AI957" s="816"/>
      <c r="AJ957" s="816"/>
      <c r="AK957" s="816"/>
      <c r="AL957" s="816"/>
      <c r="AM957" s="816"/>
      <c r="AN957" s="816"/>
      <c r="AO957" s="816"/>
      <c r="AP957" s="816"/>
      <c r="AQ957" s="816"/>
      <c r="AR957" s="816"/>
      <c r="AS957" s="816"/>
      <c r="AT957" s="816"/>
      <c r="AU957" s="816"/>
      <c r="AV957" s="816"/>
      <c r="AW957" s="816"/>
      <c r="AX957" s="816"/>
      <c r="AY957" s="816"/>
      <c r="AZ957" s="816"/>
      <c r="BA957" s="816"/>
    </row>
    <row r="958" spans="6:53" s="786" customFormat="1" ht="12">
      <c r="F958" s="787"/>
      <c r="G958" s="787"/>
      <c r="H958" s="787"/>
      <c r="I958" s="787"/>
      <c r="L958" s="787"/>
      <c r="N958" s="816"/>
      <c r="O958" s="792"/>
      <c r="P958" s="792"/>
      <c r="Q958" s="792"/>
      <c r="R958" s="792"/>
      <c r="S958" s="792"/>
      <c r="T958" s="793"/>
      <c r="U958" s="793"/>
      <c r="V958" s="793"/>
      <c r="W958" s="793"/>
      <c r="X958" s="793"/>
      <c r="Y958" s="793"/>
      <c r="Z958" s="793"/>
      <c r="AA958" s="793"/>
      <c r="AB958" s="793"/>
      <c r="AC958" s="793"/>
      <c r="AD958" s="816"/>
      <c r="AE958" s="816"/>
      <c r="AF958" s="816"/>
      <c r="AG958" s="816"/>
      <c r="AH958" s="816"/>
      <c r="AI958" s="816"/>
      <c r="AJ958" s="816"/>
      <c r="AK958" s="816"/>
      <c r="AL958" s="816"/>
      <c r="AM958" s="816"/>
      <c r="AN958" s="816"/>
      <c r="AO958" s="816"/>
      <c r="AP958" s="816"/>
      <c r="AQ958" s="816"/>
      <c r="AR958" s="816"/>
      <c r="AS958" s="816"/>
      <c r="AT958" s="816"/>
      <c r="AU958" s="816"/>
      <c r="AV958" s="816"/>
      <c r="AW958" s="816"/>
      <c r="AX958" s="816"/>
      <c r="AY958" s="816"/>
      <c r="AZ958" s="816"/>
      <c r="BA958" s="816"/>
    </row>
    <row r="959" spans="6:53" s="786" customFormat="1" ht="12">
      <c r="F959" s="787"/>
      <c r="G959" s="787"/>
      <c r="H959" s="787"/>
      <c r="I959" s="787"/>
      <c r="L959" s="787"/>
      <c r="N959" s="816"/>
      <c r="O959" s="792"/>
      <c r="P959" s="792"/>
      <c r="Q959" s="792"/>
      <c r="R959" s="792"/>
      <c r="S959" s="792"/>
      <c r="T959" s="793"/>
      <c r="U959" s="793"/>
      <c r="V959" s="793"/>
      <c r="W959" s="793"/>
      <c r="X959" s="793"/>
      <c r="Y959" s="793"/>
      <c r="Z959" s="793"/>
      <c r="AA959" s="793"/>
      <c r="AB959" s="793"/>
      <c r="AC959" s="793"/>
      <c r="AD959" s="816"/>
      <c r="AE959" s="816"/>
      <c r="AF959" s="816"/>
      <c r="AG959" s="816"/>
      <c r="AH959" s="816"/>
      <c r="AI959" s="816"/>
      <c r="AJ959" s="816"/>
      <c r="AK959" s="816"/>
      <c r="AL959" s="816"/>
      <c r="AM959" s="816"/>
      <c r="AN959" s="816"/>
      <c r="AO959" s="816"/>
      <c r="AP959" s="816"/>
      <c r="AQ959" s="816"/>
      <c r="AR959" s="816"/>
      <c r="AS959" s="816"/>
      <c r="AT959" s="816"/>
      <c r="AU959" s="816"/>
      <c r="AV959" s="816"/>
      <c r="AW959" s="816"/>
      <c r="AX959" s="816"/>
      <c r="AY959" s="816"/>
      <c r="AZ959" s="816"/>
      <c r="BA959" s="816"/>
    </row>
    <row r="960" spans="6:53" s="786" customFormat="1" ht="12">
      <c r="F960" s="787"/>
      <c r="G960" s="787"/>
      <c r="H960" s="787"/>
      <c r="I960" s="787"/>
      <c r="L960" s="787"/>
      <c r="N960" s="816"/>
      <c r="O960" s="792"/>
      <c r="P960" s="792"/>
      <c r="Q960" s="792"/>
      <c r="R960" s="792"/>
      <c r="S960" s="792"/>
      <c r="T960" s="793"/>
      <c r="U960" s="793"/>
      <c r="V960" s="793"/>
      <c r="W960" s="793"/>
      <c r="X960" s="793"/>
      <c r="Y960" s="793"/>
      <c r="Z960" s="793"/>
      <c r="AA960" s="793"/>
      <c r="AB960" s="793"/>
      <c r="AC960" s="793"/>
      <c r="AD960" s="816"/>
      <c r="AE960" s="816"/>
      <c r="AF960" s="816"/>
      <c r="AG960" s="816"/>
      <c r="AH960" s="816"/>
      <c r="AI960" s="816"/>
      <c r="AJ960" s="816"/>
      <c r="AK960" s="816"/>
      <c r="AL960" s="816"/>
      <c r="AM960" s="816"/>
      <c r="AN960" s="816"/>
      <c r="AO960" s="816"/>
      <c r="AP960" s="816"/>
      <c r="AQ960" s="816"/>
      <c r="AR960" s="816"/>
      <c r="AS960" s="816"/>
      <c r="AT960" s="816"/>
      <c r="AU960" s="816"/>
      <c r="AV960" s="816"/>
      <c r="AW960" s="816"/>
      <c r="AX960" s="816"/>
      <c r="AY960" s="816"/>
      <c r="AZ960" s="816"/>
      <c r="BA960" s="816"/>
    </row>
    <row r="961" spans="6:53" s="786" customFormat="1" ht="12">
      <c r="F961" s="787"/>
      <c r="G961" s="787"/>
      <c r="H961" s="787"/>
      <c r="I961" s="787"/>
      <c r="L961" s="787"/>
      <c r="N961" s="816"/>
      <c r="O961" s="792"/>
      <c r="P961" s="792"/>
      <c r="Q961" s="792"/>
      <c r="R961" s="792"/>
      <c r="S961" s="792"/>
      <c r="T961" s="793"/>
      <c r="U961" s="793"/>
      <c r="V961" s="793"/>
      <c r="W961" s="793"/>
      <c r="X961" s="793"/>
      <c r="Y961" s="793"/>
      <c r="Z961" s="793"/>
      <c r="AA961" s="793"/>
      <c r="AB961" s="793"/>
      <c r="AC961" s="793"/>
      <c r="AD961" s="816"/>
      <c r="AE961" s="816"/>
      <c r="AF961" s="816"/>
      <c r="AG961" s="816"/>
      <c r="AH961" s="816"/>
      <c r="AI961" s="816"/>
      <c r="AJ961" s="816"/>
      <c r="AK961" s="816"/>
      <c r="AL961" s="816"/>
      <c r="AM961" s="816"/>
      <c r="AN961" s="816"/>
      <c r="AO961" s="816"/>
      <c r="AP961" s="816"/>
      <c r="AQ961" s="816"/>
      <c r="AR961" s="816"/>
      <c r="AS961" s="816"/>
      <c r="AT961" s="816"/>
      <c r="AU961" s="816"/>
      <c r="AV961" s="816"/>
      <c r="AW961" s="816"/>
      <c r="AX961" s="816"/>
      <c r="AY961" s="816"/>
      <c r="AZ961" s="816"/>
      <c r="BA961" s="816"/>
    </row>
    <row r="962" spans="6:53" s="786" customFormat="1" ht="12">
      <c r="F962" s="787"/>
      <c r="G962" s="787"/>
      <c r="H962" s="787"/>
      <c r="I962" s="787"/>
      <c r="L962" s="787"/>
      <c r="N962" s="816"/>
      <c r="O962" s="792"/>
      <c r="P962" s="792"/>
      <c r="Q962" s="792"/>
      <c r="R962" s="792"/>
      <c r="S962" s="792"/>
      <c r="T962" s="793"/>
      <c r="U962" s="793"/>
      <c r="V962" s="793"/>
      <c r="W962" s="793"/>
      <c r="X962" s="793"/>
      <c r="Y962" s="793"/>
      <c r="Z962" s="793"/>
      <c r="AA962" s="793"/>
      <c r="AB962" s="793"/>
      <c r="AC962" s="793"/>
      <c r="AD962" s="816"/>
      <c r="AE962" s="816"/>
      <c r="AF962" s="816"/>
      <c r="AG962" s="816"/>
      <c r="AH962" s="816"/>
      <c r="AI962" s="816"/>
      <c r="AJ962" s="816"/>
      <c r="AK962" s="816"/>
      <c r="AL962" s="816"/>
      <c r="AM962" s="816"/>
      <c r="AN962" s="816"/>
      <c r="AO962" s="816"/>
      <c r="AP962" s="816"/>
      <c r="AQ962" s="816"/>
      <c r="AR962" s="816"/>
      <c r="AS962" s="816"/>
      <c r="AT962" s="816"/>
      <c r="AU962" s="816"/>
      <c r="AV962" s="816"/>
      <c r="AW962" s="816"/>
      <c r="AX962" s="816"/>
      <c r="AY962" s="816"/>
      <c r="AZ962" s="816"/>
      <c r="BA962" s="816"/>
    </row>
    <row r="963" spans="6:53" s="786" customFormat="1" ht="12">
      <c r="F963" s="787"/>
      <c r="G963" s="787"/>
      <c r="H963" s="787"/>
      <c r="I963" s="787"/>
      <c r="L963" s="787"/>
      <c r="N963" s="816"/>
      <c r="O963" s="792"/>
      <c r="P963" s="792"/>
      <c r="Q963" s="792"/>
      <c r="R963" s="792"/>
      <c r="S963" s="792"/>
      <c r="T963" s="793"/>
      <c r="U963" s="793"/>
      <c r="V963" s="793"/>
      <c r="W963" s="793"/>
      <c r="X963" s="793"/>
      <c r="Y963" s="793"/>
      <c r="Z963" s="793"/>
      <c r="AA963" s="793"/>
      <c r="AB963" s="793"/>
      <c r="AC963" s="793"/>
      <c r="AD963" s="816"/>
      <c r="AE963" s="816"/>
      <c r="AF963" s="816"/>
      <c r="AG963" s="816"/>
      <c r="AH963" s="816"/>
      <c r="AI963" s="816"/>
      <c r="AJ963" s="816"/>
      <c r="AK963" s="816"/>
      <c r="AL963" s="816"/>
      <c r="AM963" s="816"/>
      <c r="AN963" s="816"/>
      <c r="AO963" s="816"/>
      <c r="AP963" s="816"/>
      <c r="AQ963" s="816"/>
      <c r="AR963" s="816"/>
      <c r="AS963" s="816"/>
      <c r="AT963" s="816"/>
      <c r="AU963" s="816"/>
      <c r="AV963" s="816"/>
      <c r="AW963" s="816"/>
      <c r="AX963" s="816"/>
      <c r="AY963" s="816"/>
      <c r="AZ963" s="816"/>
      <c r="BA963" s="816"/>
    </row>
    <row r="964" spans="6:53" s="786" customFormat="1" ht="12">
      <c r="F964" s="787"/>
      <c r="G964" s="787"/>
      <c r="H964" s="787"/>
      <c r="I964" s="787"/>
      <c r="L964" s="787"/>
      <c r="N964" s="816"/>
      <c r="O964" s="792"/>
      <c r="P964" s="792"/>
      <c r="Q964" s="792"/>
      <c r="R964" s="792"/>
      <c r="S964" s="792"/>
      <c r="T964" s="793"/>
      <c r="U964" s="793"/>
      <c r="V964" s="793"/>
      <c r="W964" s="793"/>
      <c r="X964" s="793"/>
      <c r="Y964" s="793"/>
      <c r="Z964" s="793"/>
      <c r="AA964" s="793"/>
      <c r="AB964" s="793"/>
      <c r="AC964" s="793"/>
      <c r="AD964" s="816"/>
      <c r="AE964" s="816"/>
      <c r="AF964" s="816"/>
      <c r="AG964" s="816"/>
      <c r="AH964" s="816"/>
      <c r="AI964" s="816"/>
      <c r="AJ964" s="816"/>
      <c r="AK964" s="816"/>
      <c r="AL964" s="816"/>
      <c r="AM964" s="816"/>
      <c r="AN964" s="816"/>
      <c r="AO964" s="816"/>
      <c r="AP964" s="816"/>
      <c r="AQ964" s="816"/>
      <c r="AR964" s="816"/>
      <c r="AS964" s="816"/>
      <c r="AT964" s="816"/>
      <c r="AU964" s="816"/>
      <c r="AV964" s="816"/>
      <c r="AW964" s="816"/>
      <c r="AX964" s="816"/>
      <c r="AY964" s="816"/>
      <c r="AZ964" s="816"/>
      <c r="BA964" s="816"/>
    </row>
    <row r="965" spans="6:53" s="786" customFormat="1" ht="12">
      <c r="F965" s="787"/>
      <c r="G965" s="787"/>
      <c r="H965" s="787"/>
      <c r="I965" s="787"/>
      <c r="L965" s="787"/>
      <c r="N965" s="816"/>
      <c r="O965" s="792"/>
      <c r="P965" s="792"/>
      <c r="Q965" s="792"/>
      <c r="R965" s="792"/>
      <c r="S965" s="792"/>
      <c r="T965" s="793"/>
      <c r="U965" s="793"/>
      <c r="V965" s="793"/>
      <c r="W965" s="793"/>
      <c r="X965" s="793"/>
      <c r="Y965" s="793"/>
      <c r="Z965" s="793"/>
      <c r="AA965" s="793"/>
      <c r="AB965" s="793"/>
      <c r="AC965" s="793"/>
      <c r="AD965" s="816"/>
      <c r="AE965" s="816"/>
      <c r="AF965" s="816"/>
      <c r="AG965" s="816"/>
      <c r="AH965" s="816"/>
      <c r="AI965" s="816"/>
      <c r="AJ965" s="816"/>
      <c r="AK965" s="816"/>
      <c r="AL965" s="816"/>
      <c r="AM965" s="816"/>
      <c r="AN965" s="816"/>
      <c r="AO965" s="816"/>
      <c r="AP965" s="816"/>
      <c r="AQ965" s="816"/>
      <c r="AR965" s="816"/>
      <c r="AS965" s="816"/>
      <c r="AT965" s="816"/>
      <c r="AU965" s="816"/>
      <c r="AV965" s="816"/>
      <c r="AW965" s="816"/>
      <c r="AX965" s="816"/>
      <c r="AY965" s="816"/>
      <c r="AZ965" s="816"/>
      <c r="BA965" s="816"/>
    </row>
    <row r="966" spans="6:53" s="786" customFormat="1" ht="12">
      <c r="F966" s="787"/>
      <c r="G966" s="787"/>
      <c r="H966" s="787"/>
      <c r="I966" s="787"/>
      <c r="L966" s="787"/>
      <c r="N966" s="816"/>
      <c r="O966" s="792"/>
      <c r="P966" s="792"/>
      <c r="Q966" s="792"/>
      <c r="R966" s="792"/>
      <c r="S966" s="792"/>
      <c r="T966" s="793"/>
      <c r="U966" s="793"/>
      <c r="V966" s="793"/>
      <c r="W966" s="793"/>
      <c r="X966" s="793"/>
      <c r="Y966" s="793"/>
      <c r="Z966" s="793"/>
      <c r="AA966" s="793"/>
      <c r="AB966" s="793"/>
      <c r="AC966" s="793"/>
      <c r="AD966" s="816"/>
      <c r="AE966" s="816"/>
      <c r="AF966" s="816"/>
      <c r="AG966" s="816"/>
      <c r="AH966" s="816"/>
      <c r="AI966" s="816"/>
      <c r="AJ966" s="816"/>
      <c r="AK966" s="816"/>
      <c r="AL966" s="816"/>
      <c r="AM966" s="816"/>
      <c r="AN966" s="816"/>
      <c r="AO966" s="816"/>
      <c r="AP966" s="816"/>
      <c r="AQ966" s="816"/>
      <c r="AR966" s="816"/>
      <c r="AS966" s="816"/>
      <c r="AT966" s="816"/>
      <c r="AU966" s="816"/>
      <c r="AV966" s="816"/>
      <c r="AW966" s="816"/>
      <c r="AX966" s="816"/>
      <c r="AY966" s="816"/>
      <c r="AZ966" s="816"/>
      <c r="BA966" s="816"/>
    </row>
    <row r="967" spans="6:53" s="786" customFormat="1" ht="12">
      <c r="F967" s="787"/>
      <c r="G967" s="787"/>
      <c r="H967" s="787"/>
      <c r="I967" s="787"/>
      <c r="L967" s="787"/>
      <c r="N967" s="816"/>
      <c r="O967" s="792"/>
      <c r="P967" s="792"/>
      <c r="Q967" s="792"/>
      <c r="R967" s="792"/>
      <c r="S967" s="792"/>
      <c r="T967" s="793"/>
      <c r="U967" s="793"/>
      <c r="V967" s="793"/>
      <c r="W967" s="793"/>
      <c r="X967" s="793"/>
      <c r="Y967" s="793"/>
      <c r="Z967" s="793"/>
      <c r="AA967" s="793"/>
      <c r="AB967" s="793"/>
      <c r="AC967" s="793"/>
      <c r="AD967" s="816"/>
      <c r="AE967" s="816"/>
      <c r="AF967" s="816"/>
      <c r="AG967" s="816"/>
      <c r="AH967" s="816"/>
      <c r="AI967" s="816"/>
      <c r="AJ967" s="816"/>
      <c r="AK967" s="816"/>
      <c r="AL967" s="816"/>
      <c r="AM967" s="816"/>
      <c r="AN967" s="816"/>
      <c r="AO967" s="816"/>
      <c r="AP967" s="816"/>
      <c r="AQ967" s="816"/>
      <c r="AR967" s="816"/>
      <c r="AS967" s="816"/>
      <c r="AT967" s="816"/>
      <c r="AU967" s="816"/>
      <c r="AV967" s="816"/>
      <c r="AW967" s="816"/>
      <c r="AX967" s="816"/>
      <c r="AY967" s="816"/>
      <c r="AZ967" s="816"/>
      <c r="BA967" s="816"/>
    </row>
    <row r="968" spans="6:53" s="786" customFormat="1" ht="12">
      <c r="F968" s="787"/>
      <c r="G968" s="787"/>
      <c r="H968" s="787"/>
      <c r="I968" s="787"/>
      <c r="L968" s="787"/>
      <c r="N968" s="816"/>
      <c r="O968" s="792"/>
      <c r="P968" s="792"/>
      <c r="Q968" s="792"/>
      <c r="R968" s="792"/>
      <c r="S968" s="792"/>
      <c r="T968" s="793"/>
      <c r="U968" s="793"/>
      <c r="V968" s="793"/>
      <c r="W968" s="793"/>
      <c r="X968" s="793"/>
      <c r="Y968" s="793"/>
      <c r="Z968" s="793"/>
      <c r="AA968" s="793"/>
      <c r="AB968" s="793"/>
      <c r="AC968" s="793"/>
      <c r="AD968" s="816"/>
      <c r="AE968" s="816"/>
      <c r="AF968" s="816"/>
      <c r="AG968" s="816"/>
      <c r="AH968" s="816"/>
      <c r="AI968" s="816"/>
      <c r="AJ968" s="816"/>
      <c r="AK968" s="816"/>
      <c r="AL968" s="816"/>
      <c r="AM968" s="816"/>
      <c r="AN968" s="816"/>
      <c r="AO968" s="816"/>
      <c r="AP968" s="816"/>
      <c r="AQ968" s="816"/>
      <c r="AR968" s="816"/>
      <c r="AS968" s="816"/>
      <c r="AT968" s="816"/>
      <c r="AU968" s="816"/>
      <c r="AV968" s="816"/>
      <c r="AW968" s="816"/>
      <c r="AX968" s="816"/>
      <c r="AY968" s="816"/>
      <c r="AZ968" s="816"/>
      <c r="BA968" s="816"/>
    </row>
    <row r="969" spans="6:53" s="786" customFormat="1" ht="12">
      <c r="F969" s="787"/>
      <c r="G969" s="787"/>
      <c r="H969" s="787"/>
      <c r="I969" s="787"/>
      <c r="L969" s="787"/>
      <c r="N969" s="816"/>
      <c r="O969" s="792"/>
      <c r="P969" s="792"/>
      <c r="Q969" s="792"/>
      <c r="R969" s="792"/>
      <c r="S969" s="792"/>
      <c r="T969" s="793"/>
      <c r="U969" s="793"/>
      <c r="V969" s="793"/>
      <c r="W969" s="793"/>
      <c r="X969" s="793"/>
      <c r="Y969" s="793"/>
      <c r="Z969" s="793"/>
      <c r="AA969" s="793"/>
      <c r="AB969" s="793"/>
      <c r="AC969" s="793"/>
      <c r="AD969" s="816"/>
      <c r="AE969" s="816"/>
      <c r="AF969" s="816"/>
      <c r="AG969" s="816"/>
      <c r="AH969" s="816"/>
      <c r="AI969" s="816"/>
      <c r="AJ969" s="816"/>
      <c r="AK969" s="816"/>
      <c r="AL969" s="816"/>
      <c r="AM969" s="816"/>
      <c r="AN969" s="816"/>
      <c r="AO969" s="816"/>
      <c r="AP969" s="816"/>
      <c r="AQ969" s="816"/>
      <c r="AR969" s="816"/>
      <c r="AS969" s="816"/>
      <c r="AT969" s="816"/>
      <c r="AU969" s="816"/>
      <c r="AV969" s="816"/>
      <c r="AW969" s="816"/>
      <c r="AX969" s="816"/>
      <c r="AY969" s="816"/>
      <c r="AZ969" s="816"/>
      <c r="BA969" s="816"/>
    </row>
    <row r="970" spans="6:53" s="786" customFormat="1" ht="12">
      <c r="F970" s="787"/>
      <c r="G970" s="787"/>
      <c r="H970" s="787"/>
      <c r="I970" s="787"/>
      <c r="L970" s="787"/>
      <c r="N970" s="816"/>
      <c r="O970" s="792"/>
      <c r="P970" s="792"/>
      <c r="Q970" s="792"/>
      <c r="R970" s="792"/>
      <c r="S970" s="792"/>
      <c r="T970" s="793"/>
      <c r="U970" s="793"/>
      <c r="V970" s="793"/>
      <c r="W970" s="793"/>
      <c r="X970" s="793"/>
      <c r="Y970" s="793"/>
      <c r="Z970" s="793"/>
      <c r="AA970" s="793"/>
      <c r="AB970" s="793"/>
      <c r="AC970" s="793"/>
      <c r="AD970" s="816"/>
      <c r="AE970" s="816"/>
      <c r="AF970" s="816"/>
      <c r="AG970" s="816"/>
      <c r="AH970" s="816"/>
      <c r="AI970" s="816"/>
      <c r="AJ970" s="816"/>
      <c r="AK970" s="816"/>
      <c r="AL970" s="816"/>
      <c r="AM970" s="816"/>
      <c r="AN970" s="816"/>
      <c r="AO970" s="816"/>
      <c r="AP970" s="816"/>
      <c r="AQ970" s="816"/>
      <c r="AR970" s="816"/>
      <c r="AS970" s="816"/>
      <c r="AT970" s="816"/>
      <c r="AU970" s="816"/>
      <c r="AV970" s="816"/>
      <c r="AW970" s="816"/>
      <c r="AX970" s="816"/>
      <c r="AY970" s="816"/>
      <c r="AZ970" s="816"/>
      <c r="BA970" s="816"/>
    </row>
    <row r="971" spans="6:53" s="786" customFormat="1" ht="12">
      <c r="F971" s="787"/>
      <c r="G971" s="787"/>
      <c r="H971" s="787"/>
      <c r="I971" s="787"/>
      <c r="L971" s="787"/>
      <c r="N971" s="816"/>
      <c r="O971" s="792"/>
      <c r="P971" s="792"/>
      <c r="Q971" s="792"/>
      <c r="R971" s="792"/>
      <c r="S971" s="792"/>
      <c r="T971" s="793"/>
      <c r="U971" s="793"/>
      <c r="V971" s="793"/>
      <c r="W971" s="793"/>
      <c r="X971" s="793"/>
      <c r="Y971" s="793"/>
      <c r="Z971" s="793"/>
      <c r="AA971" s="793"/>
      <c r="AB971" s="793"/>
      <c r="AC971" s="793"/>
      <c r="AD971" s="816"/>
      <c r="AE971" s="816"/>
      <c r="AF971" s="816"/>
      <c r="AG971" s="816"/>
      <c r="AH971" s="816"/>
      <c r="AI971" s="816"/>
      <c r="AJ971" s="816"/>
      <c r="AK971" s="816"/>
      <c r="AL971" s="816"/>
      <c r="AM971" s="816"/>
      <c r="AN971" s="816"/>
      <c r="AO971" s="816"/>
      <c r="AP971" s="816"/>
      <c r="AQ971" s="816"/>
      <c r="AR971" s="816"/>
      <c r="AS971" s="816"/>
      <c r="AT971" s="816"/>
      <c r="AU971" s="816"/>
      <c r="AV971" s="816"/>
      <c r="AW971" s="816"/>
      <c r="AX971" s="816"/>
      <c r="AY971" s="816"/>
      <c r="AZ971" s="816"/>
      <c r="BA971" s="816"/>
    </row>
    <row r="972" spans="6:53" s="786" customFormat="1" ht="12">
      <c r="F972" s="787"/>
      <c r="G972" s="787"/>
      <c r="H972" s="787"/>
      <c r="I972" s="787"/>
      <c r="L972" s="787"/>
      <c r="N972" s="816"/>
      <c r="O972" s="792"/>
      <c r="P972" s="792"/>
      <c r="Q972" s="792"/>
      <c r="R972" s="792"/>
      <c r="S972" s="792"/>
      <c r="T972" s="793"/>
      <c r="U972" s="793"/>
      <c r="V972" s="793"/>
      <c r="W972" s="793"/>
      <c r="X972" s="793"/>
      <c r="Y972" s="793"/>
      <c r="Z972" s="793"/>
      <c r="AA972" s="793"/>
      <c r="AB972" s="793"/>
      <c r="AC972" s="793"/>
      <c r="AD972" s="816"/>
      <c r="AE972" s="816"/>
      <c r="AF972" s="816"/>
      <c r="AG972" s="816"/>
      <c r="AH972" s="816"/>
      <c r="AI972" s="816"/>
      <c r="AJ972" s="816"/>
      <c r="AK972" s="816"/>
      <c r="AL972" s="816"/>
      <c r="AM972" s="816"/>
      <c r="AN972" s="816"/>
      <c r="AO972" s="816"/>
      <c r="AP972" s="816"/>
      <c r="AQ972" s="816"/>
      <c r="AR972" s="816"/>
      <c r="AS972" s="816"/>
      <c r="AT972" s="816"/>
      <c r="AU972" s="816"/>
      <c r="AV972" s="816"/>
      <c r="AW972" s="816"/>
      <c r="AX972" s="816"/>
      <c r="AY972" s="816"/>
      <c r="AZ972" s="816"/>
      <c r="BA972" s="816"/>
    </row>
    <row r="973" spans="6:53" s="786" customFormat="1" ht="12">
      <c r="F973" s="787"/>
      <c r="G973" s="787"/>
      <c r="H973" s="787"/>
      <c r="I973" s="787"/>
      <c r="L973" s="787"/>
      <c r="N973" s="816"/>
      <c r="O973" s="792"/>
      <c r="P973" s="792"/>
      <c r="Q973" s="792"/>
      <c r="R973" s="792"/>
      <c r="S973" s="792"/>
      <c r="T973" s="793"/>
      <c r="U973" s="793"/>
      <c r="V973" s="793"/>
      <c r="W973" s="793"/>
      <c r="X973" s="793"/>
      <c r="Y973" s="793"/>
      <c r="Z973" s="793"/>
      <c r="AA973" s="793"/>
      <c r="AB973" s="793"/>
      <c r="AC973" s="793"/>
      <c r="AD973" s="816"/>
      <c r="AE973" s="816"/>
      <c r="AF973" s="816"/>
      <c r="AG973" s="816"/>
      <c r="AH973" s="816"/>
      <c r="AI973" s="816"/>
      <c r="AJ973" s="816"/>
      <c r="AK973" s="816"/>
      <c r="AL973" s="816"/>
      <c r="AM973" s="816"/>
      <c r="AN973" s="816"/>
      <c r="AO973" s="816"/>
      <c r="AP973" s="816"/>
      <c r="AQ973" s="816"/>
      <c r="AR973" s="816"/>
      <c r="AS973" s="816"/>
      <c r="AT973" s="816"/>
      <c r="AU973" s="816"/>
      <c r="AV973" s="816"/>
      <c r="AW973" s="816"/>
      <c r="AX973" s="816"/>
      <c r="AY973" s="816"/>
      <c r="AZ973" s="816"/>
      <c r="BA973" s="816"/>
    </row>
    <row r="974" spans="6:53" s="786" customFormat="1" ht="12">
      <c r="F974" s="787"/>
      <c r="G974" s="787"/>
      <c r="H974" s="787"/>
      <c r="I974" s="787"/>
      <c r="L974" s="787"/>
      <c r="N974" s="816"/>
      <c r="O974" s="792"/>
      <c r="P974" s="792"/>
      <c r="Q974" s="792"/>
      <c r="R974" s="792"/>
      <c r="S974" s="792"/>
      <c r="T974" s="793"/>
      <c r="U974" s="793"/>
      <c r="V974" s="793"/>
      <c r="W974" s="793"/>
      <c r="X974" s="793"/>
      <c r="Y974" s="793"/>
      <c r="Z974" s="793"/>
      <c r="AA974" s="793"/>
      <c r="AB974" s="793"/>
      <c r="AC974" s="793"/>
      <c r="AD974" s="816"/>
      <c r="AE974" s="816"/>
      <c r="AF974" s="816"/>
      <c r="AG974" s="816"/>
      <c r="AH974" s="816"/>
      <c r="AI974" s="816"/>
      <c r="AJ974" s="816"/>
      <c r="AK974" s="816"/>
      <c r="AL974" s="816"/>
      <c r="AM974" s="816"/>
      <c r="AN974" s="816"/>
      <c r="AO974" s="816"/>
      <c r="AP974" s="816"/>
      <c r="AQ974" s="816"/>
      <c r="AR974" s="816"/>
      <c r="AS974" s="816"/>
      <c r="AT974" s="816"/>
      <c r="AU974" s="816"/>
      <c r="AV974" s="816"/>
      <c r="AW974" s="816"/>
      <c r="AX974" s="816"/>
      <c r="AY974" s="816"/>
      <c r="AZ974" s="816"/>
      <c r="BA974" s="816"/>
    </row>
    <row r="975" spans="6:53" s="786" customFormat="1" ht="12">
      <c r="F975" s="787"/>
      <c r="G975" s="787"/>
      <c r="H975" s="787"/>
      <c r="I975" s="787"/>
      <c r="L975" s="787"/>
      <c r="N975" s="816"/>
      <c r="O975" s="792"/>
      <c r="P975" s="792"/>
      <c r="Q975" s="792"/>
      <c r="R975" s="792"/>
      <c r="S975" s="792"/>
      <c r="T975" s="793"/>
      <c r="U975" s="793"/>
      <c r="V975" s="793"/>
      <c r="W975" s="793"/>
      <c r="X975" s="793"/>
      <c r="Y975" s="793"/>
      <c r="Z975" s="793"/>
      <c r="AA975" s="793"/>
      <c r="AB975" s="793"/>
      <c r="AC975" s="793"/>
      <c r="AD975" s="816"/>
      <c r="AE975" s="816"/>
      <c r="AF975" s="816"/>
      <c r="AG975" s="816"/>
      <c r="AH975" s="816"/>
      <c r="AI975" s="816"/>
      <c r="AJ975" s="816"/>
      <c r="AK975" s="816"/>
      <c r="AL975" s="816"/>
      <c r="AM975" s="816"/>
      <c r="AN975" s="816"/>
      <c r="AO975" s="816"/>
      <c r="AP975" s="816"/>
      <c r="AQ975" s="816"/>
      <c r="AR975" s="816"/>
      <c r="AS975" s="816"/>
      <c r="AT975" s="816"/>
      <c r="AU975" s="816"/>
      <c r="AV975" s="816"/>
      <c r="AW975" s="816"/>
      <c r="AX975" s="816"/>
      <c r="AY975" s="816"/>
      <c r="AZ975" s="816"/>
      <c r="BA975" s="816"/>
    </row>
    <row r="976" spans="6:53" s="786" customFormat="1" ht="12">
      <c r="F976" s="787"/>
      <c r="G976" s="787"/>
      <c r="H976" s="787"/>
      <c r="I976" s="787"/>
      <c r="L976" s="787"/>
      <c r="N976" s="816"/>
      <c r="O976" s="792"/>
      <c r="P976" s="792"/>
      <c r="Q976" s="792"/>
      <c r="R976" s="792"/>
      <c r="S976" s="792"/>
      <c r="T976" s="793"/>
      <c r="U976" s="793"/>
      <c r="V976" s="793"/>
      <c r="W976" s="793"/>
      <c r="X976" s="793"/>
      <c r="Y976" s="793"/>
      <c r="Z976" s="793"/>
      <c r="AA976" s="793"/>
      <c r="AB976" s="793"/>
      <c r="AC976" s="793"/>
      <c r="AD976" s="816"/>
      <c r="AE976" s="816"/>
      <c r="AF976" s="816"/>
      <c r="AG976" s="816"/>
      <c r="AH976" s="816"/>
      <c r="AI976" s="816"/>
      <c r="AJ976" s="816"/>
      <c r="AK976" s="816"/>
      <c r="AL976" s="816"/>
      <c r="AM976" s="816"/>
      <c r="AN976" s="816"/>
      <c r="AO976" s="816"/>
      <c r="AP976" s="816"/>
      <c r="AQ976" s="816"/>
      <c r="AR976" s="816"/>
      <c r="AS976" s="816"/>
      <c r="AT976" s="816"/>
      <c r="AU976" s="816"/>
      <c r="AV976" s="816"/>
      <c r="AW976" s="816"/>
      <c r="AX976" s="816"/>
      <c r="AY976" s="816"/>
      <c r="AZ976" s="816"/>
      <c r="BA976" s="816"/>
    </row>
    <row r="977" spans="6:53" s="786" customFormat="1" ht="12">
      <c r="F977" s="787"/>
      <c r="G977" s="787"/>
      <c r="H977" s="787"/>
      <c r="I977" s="787"/>
      <c r="L977" s="787"/>
      <c r="N977" s="816"/>
      <c r="O977" s="792"/>
      <c r="P977" s="792"/>
      <c r="Q977" s="792"/>
      <c r="R977" s="792"/>
      <c r="S977" s="792"/>
      <c r="T977" s="793"/>
      <c r="U977" s="793"/>
      <c r="V977" s="793"/>
      <c r="W977" s="793"/>
      <c r="X977" s="793"/>
      <c r="Y977" s="793"/>
      <c r="Z977" s="793"/>
      <c r="AA977" s="793"/>
      <c r="AB977" s="793"/>
      <c r="AC977" s="793"/>
      <c r="AD977" s="816"/>
      <c r="AE977" s="816"/>
      <c r="AF977" s="816"/>
      <c r="AG977" s="816"/>
      <c r="AH977" s="816"/>
      <c r="AI977" s="816"/>
      <c r="AJ977" s="816"/>
      <c r="AK977" s="816"/>
      <c r="AL977" s="816"/>
      <c r="AM977" s="816"/>
      <c r="AN977" s="816"/>
      <c r="AO977" s="816"/>
      <c r="AP977" s="816"/>
      <c r="AQ977" s="816"/>
      <c r="AR977" s="816"/>
      <c r="AS977" s="816"/>
      <c r="AT977" s="816"/>
      <c r="AU977" s="816"/>
      <c r="AV977" s="816"/>
      <c r="AW977" s="816"/>
      <c r="AX977" s="816"/>
      <c r="AY977" s="816"/>
      <c r="AZ977" s="816"/>
      <c r="BA977" s="816"/>
    </row>
    <row r="978" spans="6:53" s="786" customFormat="1" ht="12">
      <c r="F978" s="787"/>
      <c r="G978" s="787"/>
      <c r="H978" s="787"/>
      <c r="I978" s="787"/>
      <c r="L978" s="787"/>
      <c r="N978" s="816"/>
      <c r="O978" s="792"/>
      <c r="P978" s="792"/>
      <c r="Q978" s="792"/>
      <c r="R978" s="792"/>
      <c r="S978" s="792"/>
      <c r="T978" s="793"/>
      <c r="U978" s="793"/>
      <c r="V978" s="793"/>
      <c r="W978" s="793"/>
      <c r="X978" s="793"/>
      <c r="Y978" s="793"/>
      <c r="Z978" s="793"/>
      <c r="AA978" s="793"/>
      <c r="AB978" s="793"/>
      <c r="AC978" s="793"/>
      <c r="AD978" s="816"/>
      <c r="AE978" s="816"/>
      <c r="AF978" s="816"/>
      <c r="AG978" s="816"/>
      <c r="AH978" s="816"/>
      <c r="AI978" s="816"/>
      <c r="AJ978" s="816"/>
      <c r="AK978" s="816"/>
      <c r="AL978" s="816"/>
      <c r="AM978" s="816"/>
      <c r="AN978" s="816"/>
      <c r="AO978" s="816"/>
      <c r="AP978" s="816"/>
      <c r="AQ978" s="816"/>
      <c r="AR978" s="816"/>
      <c r="AS978" s="816"/>
      <c r="AT978" s="816"/>
      <c r="AU978" s="816"/>
      <c r="AV978" s="816"/>
      <c r="AW978" s="816"/>
      <c r="AX978" s="816"/>
      <c r="AY978" s="816"/>
      <c r="AZ978" s="816"/>
      <c r="BA978" s="816"/>
    </row>
    <row r="979" spans="6:53" s="786" customFormat="1" ht="12">
      <c r="F979" s="787"/>
      <c r="G979" s="787"/>
      <c r="H979" s="787"/>
      <c r="I979" s="787"/>
      <c r="L979" s="787"/>
      <c r="N979" s="816"/>
      <c r="O979" s="792"/>
      <c r="P979" s="792"/>
      <c r="Q979" s="792"/>
      <c r="R979" s="792"/>
      <c r="S979" s="792"/>
      <c r="T979" s="793"/>
      <c r="U979" s="793"/>
      <c r="V979" s="793"/>
      <c r="W979" s="793"/>
      <c r="X979" s="793"/>
      <c r="Y979" s="793"/>
      <c r="Z979" s="793"/>
      <c r="AA979" s="793"/>
      <c r="AB979" s="793"/>
      <c r="AC979" s="793"/>
      <c r="AD979" s="816"/>
      <c r="AE979" s="816"/>
      <c r="AF979" s="816"/>
      <c r="AG979" s="816"/>
      <c r="AH979" s="816"/>
      <c r="AI979" s="816"/>
      <c r="AJ979" s="816"/>
      <c r="AK979" s="816"/>
      <c r="AL979" s="816"/>
      <c r="AM979" s="816"/>
      <c r="AN979" s="816"/>
      <c r="AO979" s="816"/>
      <c r="AP979" s="816"/>
      <c r="AQ979" s="816"/>
      <c r="AR979" s="816"/>
      <c r="AS979" s="816"/>
      <c r="AT979" s="816"/>
      <c r="AU979" s="816"/>
      <c r="AV979" s="816"/>
      <c r="AW979" s="816"/>
      <c r="AX979" s="816"/>
      <c r="AY979" s="816"/>
      <c r="AZ979" s="816"/>
      <c r="BA979" s="816"/>
    </row>
    <row r="980" spans="6:53" s="786" customFormat="1" ht="12">
      <c r="F980" s="787"/>
      <c r="G980" s="787"/>
      <c r="H980" s="787"/>
      <c r="I980" s="787"/>
      <c r="L980" s="787"/>
      <c r="N980" s="816"/>
      <c r="O980" s="792"/>
      <c r="P980" s="792"/>
      <c r="Q980" s="792"/>
      <c r="R980" s="792"/>
      <c r="S980" s="792"/>
      <c r="T980" s="793"/>
      <c r="U980" s="793"/>
      <c r="V980" s="793"/>
      <c r="W980" s="793"/>
      <c r="X980" s="793"/>
      <c r="Y980" s="793"/>
      <c r="Z980" s="793"/>
      <c r="AA980" s="793"/>
      <c r="AB980" s="793"/>
      <c r="AC980" s="793"/>
      <c r="AD980" s="816"/>
      <c r="AE980" s="816"/>
      <c r="AF980" s="816"/>
      <c r="AG980" s="816"/>
      <c r="AH980" s="816"/>
      <c r="AI980" s="816"/>
      <c r="AJ980" s="816"/>
      <c r="AK980" s="816"/>
      <c r="AL980" s="816"/>
      <c r="AM980" s="816"/>
      <c r="AN980" s="816"/>
      <c r="AO980" s="816"/>
      <c r="AP980" s="816"/>
      <c r="AQ980" s="816"/>
      <c r="AR980" s="816"/>
      <c r="AS980" s="816"/>
      <c r="AT980" s="816"/>
      <c r="AU980" s="816"/>
      <c r="AV980" s="816"/>
      <c r="AW980" s="816"/>
      <c r="AX980" s="816"/>
      <c r="AY980" s="816"/>
      <c r="AZ980" s="816"/>
      <c r="BA980" s="816"/>
    </row>
    <row r="981" spans="6:53" s="786" customFormat="1" ht="12">
      <c r="F981" s="787"/>
      <c r="G981" s="787"/>
      <c r="H981" s="787"/>
      <c r="I981" s="787"/>
      <c r="L981" s="787"/>
      <c r="N981" s="816"/>
      <c r="O981" s="792"/>
      <c r="P981" s="792"/>
      <c r="Q981" s="792"/>
      <c r="R981" s="792"/>
      <c r="S981" s="792"/>
      <c r="T981" s="793"/>
      <c r="U981" s="793"/>
      <c r="V981" s="793"/>
      <c r="W981" s="793"/>
      <c r="X981" s="793"/>
      <c r="Y981" s="793"/>
      <c r="Z981" s="793"/>
      <c r="AA981" s="793"/>
      <c r="AB981" s="793"/>
      <c r="AC981" s="793"/>
      <c r="AD981" s="816"/>
      <c r="AE981" s="816"/>
      <c r="AF981" s="816"/>
      <c r="AG981" s="816"/>
      <c r="AH981" s="816"/>
      <c r="AI981" s="816"/>
      <c r="AJ981" s="816"/>
      <c r="AK981" s="816"/>
      <c r="AL981" s="816"/>
      <c r="AM981" s="816"/>
      <c r="AN981" s="816"/>
      <c r="AO981" s="816"/>
      <c r="AP981" s="816"/>
      <c r="AQ981" s="816"/>
      <c r="AR981" s="816"/>
      <c r="AS981" s="816"/>
      <c r="AT981" s="816"/>
      <c r="AU981" s="816"/>
      <c r="AV981" s="816"/>
      <c r="AW981" s="816"/>
      <c r="AX981" s="816"/>
      <c r="AY981" s="816"/>
      <c r="AZ981" s="816"/>
      <c r="BA981" s="816"/>
    </row>
    <row r="982" spans="6:53" s="786" customFormat="1" ht="12">
      <c r="F982" s="787"/>
      <c r="G982" s="787"/>
      <c r="H982" s="787"/>
      <c r="I982" s="787"/>
      <c r="L982" s="787"/>
      <c r="N982" s="816"/>
      <c r="O982" s="792"/>
      <c r="P982" s="792"/>
      <c r="Q982" s="792"/>
      <c r="R982" s="792"/>
      <c r="S982" s="792"/>
      <c r="T982" s="793"/>
      <c r="U982" s="793"/>
      <c r="V982" s="793"/>
      <c r="W982" s="793"/>
      <c r="X982" s="793"/>
      <c r="Y982" s="793"/>
      <c r="Z982" s="793"/>
      <c r="AA982" s="793"/>
      <c r="AB982" s="793"/>
      <c r="AC982" s="793"/>
      <c r="AD982" s="816"/>
      <c r="AE982" s="816"/>
      <c r="AF982" s="816"/>
      <c r="AG982" s="816"/>
      <c r="AH982" s="816"/>
      <c r="AI982" s="816"/>
      <c r="AJ982" s="816"/>
      <c r="AK982" s="816"/>
      <c r="AL982" s="816"/>
      <c r="AM982" s="816"/>
      <c r="AN982" s="816"/>
      <c r="AO982" s="816"/>
      <c r="AP982" s="816"/>
      <c r="AQ982" s="816"/>
      <c r="AR982" s="816"/>
      <c r="AS982" s="816"/>
      <c r="AT982" s="816"/>
      <c r="AU982" s="816"/>
      <c r="AV982" s="816"/>
      <c r="AW982" s="816"/>
      <c r="AX982" s="816"/>
      <c r="AY982" s="816"/>
      <c r="AZ982" s="816"/>
      <c r="BA982" s="816"/>
    </row>
    <row r="983" spans="6:53" s="786" customFormat="1" ht="12">
      <c r="F983" s="787"/>
      <c r="G983" s="787"/>
      <c r="H983" s="787"/>
      <c r="I983" s="787"/>
      <c r="L983" s="787"/>
      <c r="N983" s="816"/>
      <c r="O983" s="792"/>
      <c r="P983" s="792"/>
      <c r="Q983" s="792"/>
      <c r="R983" s="792"/>
      <c r="S983" s="792"/>
      <c r="T983" s="793"/>
      <c r="U983" s="793"/>
      <c r="V983" s="793"/>
      <c r="W983" s="793"/>
      <c r="X983" s="793"/>
      <c r="Y983" s="793"/>
      <c r="Z983" s="793"/>
      <c r="AA983" s="793"/>
      <c r="AB983" s="793"/>
      <c r="AC983" s="793"/>
      <c r="AD983" s="816"/>
      <c r="AE983" s="816"/>
      <c r="AF983" s="816"/>
      <c r="AG983" s="816"/>
      <c r="AH983" s="816"/>
      <c r="AI983" s="816"/>
      <c r="AJ983" s="816"/>
      <c r="AK983" s="816"/>
      <c r="AL983" s="816"/>
      <c r="AM983" s="816"/>
      <c r="AN983" s="816"/>
      <c r="AO983" s="816"/>
      <c r="AP983" s="816"/>
      <c r="AQ983" s="816"/>
      <c r="AR983" s="816"/>
      <c r="AS983" s="816"/>
      <c r="AT983" s="816"/>
      <c r="AU983" s="816"/>
      <c r="AV983" s="816"/>
      <c r="AW983" s="816"/>
      <c r="AX983" s="816"/>
      <c r="AY983" s="816"/>
      <c r="AZ983" s="816"/>
      <c r="BA983" s="816"/>
    </row>
    <row r="984" spans="6:53" s="786" customFormat="1" ht="12">
      <c r="F984" s="787"/>
      <c r="G984" s="787"/>
      <c r="H984" s="787"/>
      <c r="I984" s="787"/>
      <c r="L984" s="787"/>
      <c r="N984" s="816"/>
      <c r="O984" s="792"/>
      <c r="P984" s="792"/>
      <c r="Q984" s="792"/>
      <c r="R984" s="792"/>
      <c r="S984" s="792"/>
      <c r="T984" s="793"/>
      <c r="U984" s="793"/>
      <c r="V984" s="793"/>
      <c r="W984" s="793"/>
      <c r="X984" s="793"/>
      <c r="Y984" s="793"/>
      <c r="Z984" s="793"/>
      <c r="AA984" s="793"/>
      <c r="AB984" s="793"/>
      <c r="AC984" s="793"/>
      <c r="AD984" s="816"/>
      <c r="AE984" s="816"/>
      <c r="AF984" s="816"/>
      <c r="AG984" s="816"/>
      <c r="AH984" s="816"/>
      <c r="AI984" s="816"/>
      <c r="AJ984" s="816"/>
      <c r="AK984" s="816"/>
      <c r="AL984" s="816"/>
      <c r="AM984" s="816"/>
      <c r="AN984" s="816"/>
      <c r="AO984" s="816"/>
      <c r="AP984" s="816"/>
      <c r="AQ984" s="816"/>
      <c r="AR984" s="816"/>
      <c r="AS984" s="816"/>
      <c r="AT984" s="816"/>
      <c r="AU984" s="816"/>
      <c r="AV984" s="816"/>
      <c r="AW984" s="816"/>
      <c r="AX984" s="816"/>
      <c r="AY984" s="816"/>
      <c r="AZ984" s="816"/>
      <c r="BA984" s="816"/>
    </row>
    <row r="985" spans="6:53" s="786" customFormat="1" ht="12">
      <c r="F985" s="787"/>
      <c r="G985" s="787"/>
      <c r="H985" s="787"/>
      <c r="I985" s="787"/>
      <c r="L985" s="787"/>
      <c r="N985" s="816"/>
      <c r="O985" s="792"/>
      <c r="P985" s="792"/>
      <c r="Q985" s="792"/>
      <c r="R985" s="792"/>
      <c r="S985" s="792"/>
      <c r="T985" s="793"/>
      <c r="U985" s="793"/>
      <c r="V985" s="793"/>
      <c r="W985" s="793"/>
      <c r="X985" s="793"/>
      <c r="Y985" s="793"/>
      <c r="Z985" s="793"/>
      <c r="AA985" s="793"/>
      <c r="AB985" s="793"/>
      <c r="AC985" s="793"/>
      <c r="AD985" s="816"/>
      <c r="AE985" s="816"/>
      <c r="AF985" s="816"/>
      <c r="AG985" s="816"/>
      <c r="AH985" s="816"/>
      <c r="AI985" s="816"/>
      <c r="AJ985" s="816"/>
      <c r="AK985" s="816"/>
      <c r="AL985" s="816"/>
      <c r="AM985" s="816"/>
      <c r="AN985" s="816"/>
      <c r="AO985" s="816"/>
      <c r="AP985" s="816"/>
      <c r="AQ985" s="816"/>
      <c r="AR985" s="816"/>
      <c r="AS985" s="816"/>
      <c r="AT985" s="816"/>
      <c r="AU985" s="816"/>
      <c r="AV985" s="816"/>
      <c r="AW985" s="816"/>
      <c r="AX985" s="816"/>
      <c r="AY985" s="816"/>
      <c r="AZ985" s="816"/>
      <c r="BA985" s="816"/>
    </row>
    <row r="986" spans="6:53" s="786" customFormat="1" ht="12">
      <c r="F986" s="787"/>
      <c r="G986" s="787"/>
      <c r="H986" s="787"/>
      <c r="I986" s="787"/>
      <c r="L986" s="787"/>
      <c r="N986" s="816"/>
      <c r="O986" s="792"/>
      <c r="P986" s="792"/>
      <c r="Q986" s="792"/>
      <c r="R986" s="792"/>
      <c r="S986" s="792"/>
      <c r="T986" s="793"/>
      <c r="U986" s="793"/>
      <c r="V986" s="793"/>
      <c r="W986" s="793"/>
      <c r="X986" s="793"/>
      <c r="Y986" s="793"/>
      <c r="Z986" s="793"/>
      <c r="AA986" s="793"/>
      <c r="AB986" s="793"/>
      <c r="AC986" s="793"/>
      <c r="AD986" s="816"/>
      <c r="AE986" s="816"/>
      <c r="AF986" s="816"/>
      <c r="AG986" s="816"/>
      <c r="AH986" s="816"/>
      <c r="AI986" s="816"/>
      <c r="AJ986" s="816"/>
      <c r="AK986" s="816"/>
      <c r="AL986" s="816"/>
      <c r="AM986" s="816"/>
      <c r="AN986" s="816"/>
      <c r="AO986" s="816"/>
      <c r="AP986" s="816"/>
      <c r="AQ986" s="816"/>
      <c r="AR986" s="816"/>
      <c r="AS986" s="816"/>
      <c r="AT986" s="816"/>
      <c r="AU986" s="816"/>
      <c r="AV986" s="816"/>
      <c r="AW986" s="816"/>
      <c r="AX986" s="816"/>
      <c r="AY986" s="816"/>
      <c r="AZ986" s="816"/>
      <c r="BA986" s="816"/>
    </row>
    <row r="987" spans="6:53" s="786" customFormat="1" ht="12">
      <c r="F987" s="787"/>
      <c r="G987" s="787"/>
      <c r="H987" s="787"/>
      <c r="I987" s="787"/>
      <c r="L987" s="787"/>
      <c r="N987" s="816"/>
      <c r="O987" s="792"/>
      <c r="P987" s="792"/>
      <c r="Q987" s="792"/>
      <c r="R987" s="792"/>
      <c r="S987" s="792"/>
      <c r="T987" s="793"/>
      <c r="U987" s="793"/>
      <c r="V987" s="793"/>
      <c r="W987" s="793"/>
      <c r="X987" s="793"/>
      <c r="Y987" s="793"/>
      <c r="Z987" s="793"/>
      <c r="AA987" s="793"/>
      <c r="AB987" s="793"/>
      <c r="AC987" s="793"/>
      <c r="AD987" s="816"/>
      <c r="AE987" s="816"/>
      <c r="AF987" s="816"/>
      <c r="AG987" s="816"/>
      <c r="AH987" s="816"/>
      <c r="AI987" s="816"/>
      <c r="AJ987" s="816"/>
      <c r="AK987" s="816"/>
      <c r="AL987" s="816"/>
      <c r="AM987" s="816"/>
      <c r="AN987" s="816"/>
      <c r="AO987" s="816"/>
      <c r="AP987" s="816"/>
      <c r="AQ987" s="816"/>
      <c r="AR987" s="816"/>
      <c r="AS987" s="816"/>
      <c r="AT987" s="816"/>
      <c r="AU987" s="816"/>
      <c r="AV987" s="816"/>
      <c r="AW987" s="816"/>
      <c r="AX987" s="816"/>
      <c r="AY987" s="816"/>
      <c r="AZ987" s="816"/>
      <c r="BA987" s="816"/>
    </row>
    <row r="988" spans="6:53" s="786" customFormat="1" ht="12">
      <c r="F988" s="787"/>
      <c r="G988" s="787"/>
      <c r="H988" s="787"/>
      <c r="I988" s="787"/>
      <c r="L988" s="787"/>
      <c r="N988" s="816"/>
      <c r="O988" s="792"/>
      <c r="P988" s="792"/>
      <c r="Q988" s="792"/>
      <c r="R988" s="792"/>
      <c r="S988" s="792"/>
      <c r="T988" s="793"/>
      <c r="U988" s="793"/>
      <c r="V988" s="793"/>
      <c r="W988" s="793"/>
      <c r="X988" s="793"/>
      <c r="Y988" s="793"/>
      <c r="Z988" s="793"/>
      <c r="AA988" s="793"/>
      <c r="AB988" s="793"/>
      <c r="AC988" s="793"/>
      <c r="AD988" s="816"/>
      <c r="AE988" s="816"/>
      <c r="AF988" s="816"/>
      <c r="AG988" s="816"/>
      <c r="AH988" s="816"/>
      <c r="AI988" s="816"/>
      <c r="AJ988" s="816"/>
      <c r="AK988" s="816"/>
      <c r="AL988" s="816"/>
      <c r="AM988" s="816"/>
      <c r="AN988" s="816"/>
      <c r="AO988" s="816"/>
      <c r="AP988" s="816"/>
      <c r="AQ988" s="816"/>
      <c r="AR988" s="816"/>
      <c r="AS988" s="816"/>
      <c r="AT988" s="816"/>
      <c r="AU988" s="816"/>
      <c r="AV988" s="816"/>
      <c r="AW988" s="816"/>
      <c r="AX988" s="816"/>
      <c r="AY988" s="816"/>
      <c r="AZ988" s="816"/>
      <c r="BA988" s="816"/>
    </row>
    <row r="989" spans="6:53" s="786" customFormat="1" ht="12">
      <c r="F989" s="787"/>
      <c r="G989" s="787"/>
      <c r="H989" s="787"/>
      <c r="I989" s="787"/>
      <c r="L989" s="787"/>
      <c r="N989" s="816"/>
      <c r="O989" s="792"/>
      <c r="P989" s="792"/>
      <c r="Q989" s="792"/>
      <c r="R989" s="792"/>
      <c r="S989" s="792"/>
      <c r="T989" s="793"/>
      <c r="U989" s="793"/>
      <c r="V989" s="793"/>
      <c r="W989" s="793"/>
      <c r="X989" s="793"/>
      <c r="Y989" s="793"/>
      <c r="Z989" s="793"/>
      <c r="AA989" s="793"/>
      <c r="AB989" s="793"/>
      <c r="AC989" s="793"/>
      <c r="AD989" s="816"/>
      <c r="AE989" s="816"/>
      <c r="AF989" s="816"/>
      <c r="AG989" s="816"/>
      <c r="AH989" s="816"/>
      <c r="AI989" s="816"/>
      <c r="AJ989" s="816"/>
      <c r="AK989" s="816"/>
      <c r="AL989" s="816"/>
      <c r="AM989" s="816"/>
      <c r="AN989" s="816"/>
      <c r="AO989" s="816"/>
      <c r="AP989" s="816"/>
      <c r="AQ989" s="816"/>
      <c r="AR989" s="816"/>
      <c r="AS989" s="816"/>
      <c r="AT989" s="816"/>
      <c r="AU989" s="816"/>
      <c r="AV989" s="816"/>
      <c r="AW989" s="816"/>
      <c r="AX989" s="816"/>
      <c r="AY989" s="816"/>
      <c r="AZ989" s="816"/>
      <c r="BA989" s="816"/>
    </row>
    <row r="990" spans="6:53" s="786" customFormat="1" ht="12">
      <c r="F990" s="787"/>
      <c r="G990" s="787"/>
      <c r="H990" s="787"/>
      <c r="I990" s="787"/>
      <c r="L990" s="787"/>
      <c r="N990" s="816"/>
      <c r="O990" s="792"/>
      <c r="P990" s="792"/>
      <c r="Q990" s="792"/>
      <c r="R990" s="792"/>
      <c r="S990" s="792"/>
      <c r="T990" s="793"/>
      <c r="U990" s="793"/>
      <c r="V990" s="793"/>
      <c r="W990" s="793"/>
      <c r="X990" s="793"/>
      <c r="Y990" s="793"/>
      <c r="Z990" s="793"/>
      <c r="AA990" s="793"/>
      <c r="AB990" s="793"/>
      <c r="AC990" s="793"/>
      <c r="AD990" s="816"/>
      <c r="AE990" s="816"/>
      <c r="AF990" s="816"/>
      <c r="AG990" s="816"/>
      <c r="AH990" s="816"/>
      <c r="AI990" s="816"/>
      <c r="AJ990" s="816"/>
      <c r="AK990" s="816"/>
      <c r="AL990" s="816"/>
      <c r="AM990" s="816"/>
      <c r="AN990" s="816"/>
      <c r="AO990" s="816"/>
      <c r="AP990" s="816"/>
      <c r="AQ990" s="816"/>
      <c r="AR990" s="816"/>
      <c r="AS990" s="816"/>
      <c r="AT990" s="816"/>
      <c r="AU990" s="816"/>
      <c r="AV990" s="816"/>
      <c r="AW990" s="816"/>
      <c r="AX990" s="816"/>
      <c r="AY990" s="816"/>
      <c r="AZ990" s="816"/>
      <c r="BA990" s="816"/>
    </row>
    <row r="991" spans="6:53" s="786" customFormat="1" ht="12">
      <c r="F991" s="787"/>
      <c r="G991" s="787"/>
      <c r="H991" s="787"/>
      <c r="I991" s="787"/>
      <c r="L991" s="787"/>
      <c r="N991" s="816"/>
      <c r="O991" s="792"/>
      <c r="P991" s="792"/>
      <c r="Q991" s="792"/>
      <c r="R991" s="792"/>
      <c r="S991" s="792"/>
      <c r="T991" s="793"/>
      <c r="U991" s="793"/>
      <c r="V991" s="793"/>
      <c r="W991" s="793"/>
      <c r="X991" s="793"/>
      <c r="Y991" s="793"/>
      <c r="Z991" s="793"/>
      <c r="AA991" s="793"/>
      <c r="AB991" s="793"/>
      <c r="AC991" s="793"/>
      <c r="AD991" s="816"/>
      <c r="AE991" s="816"/>
      <c r="AF991" s="816"/>
      <c r="AG991" s="816"/>
      <c r="AH991" s="816"/>
      <c r="AI991" s="816"/>
      <c r="AJ991" s="816"/>
      <c r="AK991" s="816"/>
      <c r="AL991" s="816"/>
      <c r="AM991" s="816"/>
      <c r="AN991" s="816"/>
      <c r="AO991" s="816"/>
      <c r="AP991" s="816"/>
      <c r="AQ991" s="816"/>
      <c r="AR991" s="816"/>
      <c r="AS991" s="816"/>
      <c r="AT991" s="816"/>
      <c r="AU991" s="816"/>
      <c r="AV991" s="816"/>
      <c r="AW991" s="816"/>
      <c r="AX991" s="816"/>
      <c r="AY991" s="816"/>
      <c r="AZ991" s="816"/>
      <c r="BA991" s="816"/>
    </row>
    <row r="992" spans="6:53" s="786" customFormat="1" ht="12">
      <c r="F992" s="787"/>
      <c r="G992" s="787"/>
      <c r="H992" s="787"/>
      <c r="I992" s="787"/>
      <c r="L992" s="787"/>
      <c r="N992" s="816"/>
      <c r="O992" s="792"/>
      <c r="P992" s="792"/>
      <c r="Q992" s="792"/>
      <c r="R992" s="792"/>
      <c r="S992" s="792"/>
      <c r="T992" s="793"/>
      <c r="U992" s="793"/>
      <c r="V992" s="793"/>
      <c r="W992" s="793"/>
      <c r="X992" s="793"/>
      <c r="Y992" s="793"/>
      <c r="Z992" s="793"/>
      <c r="AA992" s="793"/>
      <c r="AB992" s="793"/>
      <c r="AC992" s="793"/>
      <c r="AD992" s="816"/>
      <c r="AE992" s="816"/>
      <c r="AF992" s="816"/>
      <c r="AG992" s="816"/>
      <c r="AH992" s="816"/>
      <c r="AI992" s="816"/>
      <c r="AJ992" s="816"/>
      <c r="AK992" s="816"/>
      <c r="AL992" s="816"/>
      <c r="AM992" s="816"/>
      <c r="AN992" s="816"/>
      <c r="AO992" s="816"/>
      <c r="AP992" s="816"/>
      <c r="AQ992" s="816"/>
      <c r="AR992" s="816"/>
      <c r="AS992" s="816"/>
      <c r="AT992" s="816"/>
      <c r="AU992" s="816"/>
      <c r="AV992" s="816"/>
      <c r="AW992" s="816"/>
      <c r="AX992" s="816"/>
      <c r="AY992" s="816"/>
      <c r="AZ992" s="816"/>
      <c r="BA992" s="816"/>
    </row>
    <row r="993" spans="6:53" s="786" customFormat="1" ht="12">
      <c r="F993" s="787"/>
      <c r="G993" s="787"/>
      <c r="H993" s="787"/>
      <c r="I993" s="787"/>
      <c r="L993" s="787"/>
      <c r="N993" s="816"/>
      <c r="O993" s="792"/>
      <c r="P993" s="792"/>
      <c r="Q993" s="792"/>
      <c r="R993" s="792"/>
      <c r="S993" s="792"/>
      <c r="T993" s="793"/>
      <c r="U993" s="793"/>
      <c r="V993" s="793"/>
      <c r="W993" s="793"/>
      <c r="X993" s="793"/>
      <c r="Y993" s="793"/>
      <c r="Z993" s="793"/>
      <c r="AA993" s="793"/>
      <c r="AB993" s="793"/>
      <c r="AC993" s="793"/>
      <c r="AD993" s="816"/>
      <c r="AE993" s="816"/>
      <c r="AF993" s="816"/>
      <c r="AG993" s="816"/>
      <c r="AH993" s="816"/>
      <c r="AI993" s="816"/>
      <c r="AJ993" s="816"/>
      <c r="AK993" s="816"/>
      <c r="AL993" s="816"/>
      <c r="AM993" s="816"/>
      <c r="AN993" s="816"/>
      <c r="AO993" s="816"/>
      <c r="AP993" s="816"/>
      <c r="AQ993" s="816"/>
      <c r="AR993" s="816"/>
      <c r="AS993" s="816"/>
      <c r="AT993" s="816"/>
      <c r="AU993" s="816"/>
      <c r="AV993" s="816"/>
      <c r="AW993" s="816"/>
      <c r="AX993" s="816"/>
      <c r="AY993" s="816"/>
      <c r="AZ993" s="816"/>
      <c r="BA993" s="816"/>
    </row>
    <row r="994" spans="6:53" s="786" customFormat="1" ht="12">
      <c r="F994" s="787"/>
      <c r="G994" s="787"/>
      <c r="H994" s="787"/>
      <c r="I994" s="787"/>
      <c r="L994" s="787"/>
      <c r="N994" s="816"/>
      <c r="O994" s="792"/>
      <c r="P994" s="792"/>
      <c r="Q994" s="792"/>
      <c r="R994" s="792"/>
      <c r="S994" s="792"/>
      <c r="T994" s="793"/>
      <c r="U994" s="793"/>
      <c r="V994" s="793"/>
      <c r="W994" s="793"/>
      <c r="X994" s="793"/>
      <c r="Y994" s="793"/>
      <c r="Z994" s="793"/>
      <c r="AA994" s="793"/>
      <c r="AB994" s="793"/>
      <c r="AC994" s="793"/>
      <c r="AD994" s="816"/>
      <c r="AE994" s="816"/>
      <c r="AF994" s="816"/>
      <c r="AG994" s="816"/>
      <c r="AH994" s="816"/>
      <c r="AI994" s="816"/>
      <c r="AJ994" s="816"/>
      <c r="AK994" s="816"/>
      <c r="AL994" s="816"/>
      <c r="AM994" s="816"/>
      <c r="AN994" s="816"/>
      <c r="AO994" s="816"/>
      <c r="AP994" s="816"/>
      <c r="AQ994" s="816"/>
      <c r="AR994" s="816"/>
      <c r="AS994" s="816"/>
      <c r="AT994" s="816"/>
      <c r="AU994" s="816"/>
      <c r="AV994" s="816"/>
      <c r="AW994" s="816"/>
      <c r="AX994" s="816"/>
      <c r="AY994" s="816"/>
      <c r="AZ994" s="816"/>
      <c r="BA994" s="816"/>
    </row>
    <row r="995" spans="6:53" s="786" customFormat="1" ht="12">
      <c r="F995" s="787"/>
      <c r="G995" s="787"/>
      <c r="H995" s="787"/>
      <c r="I995" s="787"/>
      <c r="L995" s="787"/>
      <c r="N995" s="816"/>
      <c r="O995" s="792"/>
      <c r="P995" s="792"/>
      <c r="Q995" s="792"/>
      <c r="R995" s="792"/>
      <c r="S995" s="792"/>
      <c r="T995" s="793"/>
      <c r="U995" s="793"/>
      <c r="V995" s="793"/>
      <c r="W995" s="793"/>
      <c r="X995" s="793"/>
      <c r="Y995" s="793"/>
      <c r="Z995" s="793"/>
      <c r="AA995" s="793"/>
      <c r="AB995" s="793"/>
      <c r="AC995" s="793"/>
      <c r="AD995" s="816"/>
      <c r="AE995" s="816"/>
      <c r="AF995" s="816"/>
      <c r="AG995" s="816"/>
      <c r="AH995" s="816"/>
      <c r="AI995" s="816"/>
      <c r="AJ995" s="816"/>
      <c r="AK995" s="816"/>
      <c r="AL995" s="816"/>
      <c r="AM995" s="816"/>
      <c r="AN995" s="816"/>
      <c r="AO995" s="816"/>
      <c r="AP995" s="816"/>
      <c r="AQ995" s="816"/>
      <c r="AR995" s="816"/>
      <c r="AS995" s="816"/>
      <c r="AT995" s="816"/>
      <c r="AU995" s="816"/>
      <c r="AV995" s="816"/>
      <c r="AW995" s="816"/>
      <c r="AX995" s="816"/>
      <c r="AY995" s="816"/>
      <c r="AZ995" s="816"/>
      <c r="BA995" s="816"/>
    </row>
    <row r="996" spans="6:53" s="786" customFormat="1" ht="12">
      <c r="F996" s="787"/>
      <c r="G996" s="787"/>
      <c r="H996" s="787"/>
      <c r="I996" s="787"/>
      <c r="L996" s="787"/>
      <c r="N996" s="816"/>
      <c r="O996" s="792"/>
      <c r="P996" s="792"/>
      <c r="Q996" s="792"/>
      <c r="R996" s="792"/>
      <c r="S996" s="792"/>
      <c r="T996" s="793"/>
      <c r="U996" s="793"/>
      <c r="V996" s="793"/>
      <c r="W996" s="793"/>
      <c r="X996" s="793"/>
      <c r="Y996" s="793"/>
      <c r="Z996" s="793"/>
      <c r="AA996" s="793"/>
      <c r="AB996" s="793"/>
      <c r="AC996" s="793"/>
      <c r="AD996" s="816"/>
      <c r="AE996" s="816"/>
      <c r="AF996" s="816"/>
      <c r="AG996" s="816"/>
      <c r="AH996" s="816"/>
      <c r="AI996" s="816"/>
      <c r="AJ996" s="816"/>
      <c r="AK996" s="816"/>
      <c r="AL996" s="816"/>
      <c r="AM996" s="816"/>
      <c r="AN996" s="816"/>
      <c r="AO996" s="816"/>
      <c r="AP996" s="816"/>
      <c r="AQ996" s="816"/>
      <c r="AR996" s="816"/>
      <c r="AS996" s="816"/>
      <c r="AT996" s="816"/>
      <c r="AU996" s="816"/>
      <c r="AV996" s="816"/>
      <c r="AW996" s="816"/>
      <c r="AX996" s="816"/>
      <c r="AY996" s="816"/>
      <c r="AZ996" s="816"/>
      <c r="BA996" s="816"/>
    </row>
    <row r="997" spans="6:53" s="786" customFormat="1" ht="12">
      <c r="F997" s="787"/>
      <c r="G997" s="787"/>
      <c r="H997" s="787"/>
      <c r="I997" s="787"/>
      <c r="L997" s="787"/>
      <c r="N997" s="816"/>
      <c r="O997" s="792"/>
      <c r="P997" s="792"/>
      <c r="Q997" s="792"/>
      <c r="R997" s="792"/>
      <c r="S997" s="792"/>
      <c r="T997" s="793"/>
      <c r="U997" s="793"/>
      <c r="V997" s="793"/>
      <c r="W997" s="793"/>
      <c r="X997" s="793"/>
      <c r="Y997" s="793"/>
      <c r="Z997" s="793"/>
      <c r="AA997" s="793"/>
      <c r="AB997" s="793"/>
      <c r="AC997" s="793"/>
      <c r="AD997" s="816"/>
      <c r="AE997" s="816"/>
      <c r="AF997" s="816"/>
      <c r="AG997" s="816"/>
      <c r="AH997" s="816"/>
      <c r="AI997" s="816"/>
      <c r="AJ997" s="816"/>
      <c r="AK997" s="816"/>
      <c r="AL997" s="816"/>
      <c r="AM997" s="816"/>
      <c r="AN997" s="816"/>
      <c r="AO997" s="816"/>
      <c r="AP997" s="816"/>
      <c r="AQ997" s="816"/>
      <c r="AR997" s="816"/>
      <c r="AS997" s="816"/>
      <c r="AT997" s="816"/>
      <c r="AU997" s="816"/>
      <c r="AV997" s="816"/>
      <c r="AW997" s="816"/>
      <c r="AX997" s="816"/>
      <c r="AY997" s="816"/>
      <c r="AZ997" s="816"/>
      <c r="BA997" s="816"/>
    </row>
    <row r="998" spans="6:53" s="786" customFormat="1" ht="12">
      <c r="F998" s="787"/>
      <c r="G998" s="787"/>
      <c r="H998" s="787"/>
      <c r="I998" s="787"/>
      <c r="L998" s="787"/>
      <c r="N998" s="816"/>
      <c r="O998" s="792"/>
      <c r="P998" s="792"/>
      <c r="Q998" s="792"/>
      <c r="R998" s="792"/>
      <c r="S998" s="792"/>
      <c r="T998" s="793"/>
      <c r="U998" s="793"/>
      <c r="V998" s="793"/>
      <c r="W998" s="793"/>
      <c r="X998" s="793"/>
      <c r="Y998" s="793"/>
      <c r="Z998" s="793"/>
      <c r="AA998" s="793"/>
      <c r="AB998" s="793"/>
      <c r="AC998" s="793"/>
      <c r="AD998" s="816"/>
      <c r="AE998" s="816"/>
      <c r="AF998" s="816"/>
      <c r="AG998" s="816"/>
      <c r="AH998" s="816"/>
      <c r="AI998" s="816"/>
      <c r="AJ998" s="816"/>
      <c r="AK998" s="816"/>
      <c r="AL998" s="816"/>
      <c r="AM998" s="816"/>
      <c r="AN998" s="816"/>
      <c r="AO998" s="816"/>
      <c r="AP998" s="816"/>
      <c r="AQ998" s="816"/>
      <c r="AR998" s="816"/>
      <c r="AS998" s="816"/>
      <c r="AT998" s="816"/>
      <c r="AU998" s="816"/>
      <c r="AV998" s="816"/>
      <c r="AW998" s="816"/>
      <c r="AX998" s="816"/>
      <c r="AY998" s="816"/>
      <c r="AZ998" s="816"/>
      <c r="BA998" s="816"/>
    </row>
    <row r="999" spans="6:53" s="786" customFormat="1" ht="12">
      <c r="F999" s="787"/>
      <c r="G999" s="787"/>
      <c r="H999" s="787"/>
      <c r="I999" s="787"/>
      <c r="L999" s="787"/>
      <c r="N999" s="816"/>
      <c r="O999" s="792"/>
      <c r="P999" s="792"/>
      <c r="Q999" s="792"/>
      <c r="R999" s="792"/>
      <c r="S999" s="792"/>
      <c r="T999" s="793"/>
      <c r="U999" s="793"/>
      <c r="V999" s="793"/>
      <c r="W999" s="793"/>
      <c r="X999" s="793"/>
      <c r="Y999" s="793"/>
      <c r="Z999" s="793"/>
      <c r="AA999" s="793"/>
      <c r="AB999" s="793"/>
      <c r="AC999" s="793"/>
      <c r="AD999" s="816"/>
      <c r="AE999" s="816"/>
      <c r="AF999" s="816"/>
      <c r="AG999" s="816"/>
      <c r="AH999" s="816"/>
      <c r="AI999" s="816"/>
      <c r="AJ999" s="816"/>
      <c r="AK999" s="816"/>
      <c r="AL999" s="816"/>
      <c r="AM999" s="816"/>
      <c r="AN999" s="816"/>
      <c r="AO999" s="816"/>
      <c r="AP999" s="816"/>
      <c r="AQ999" s="816"/>
      <c r="AR999" s="816"/>
      <c r="AS999" s="816"/>
      <c r="AT999" s="816"/>
      <c r="AU999" s="816"/>
      <c r="AV999" s="816"/>
      <c r="AW999" s="816"/>
      <c r="AX999" s="816"/>
      <c r="AY999" s="816"/>
      <c r="AZ999" s="816"/>
      <c r="BA999" s="816"/>
    </row>
    <row r="1000" spans="6:53" s="786" customFormat="1" ht="12">
      <c r="F1000" s="787"/>
      <c r="G1000" s="787"/>
      <c r="H1000" s="787"/>
      <c r="I1000" s="787"/>
      <c r="L1000" s="787"/>
      <c r="N1000" s="816"/>
      <c r="O1000" s="792"/>
      <c r="P1000" s="792"/>
      <c r="Q1000" s="792"/>
      <c r="R1000" s="792"/>
      <c r="S1000" s="792"/>
      <c r="T1000" s="793"/>
      <c r="U1000" s="793"/>
      <c r="V1000" s="793"/>
      <c r="W1000" s="793"/>
      <c r="X1000" s="793"/>
      <c r="Y1000" s="793"/>
      <c r="Z1000" s="793"/>
      <c r="AA1000" s="793"/>
      <c r="AB1000" s="793"/>
      <c r="AC1000" s="793"/>
      <c r="AD1000" s="816"/>
      <c r="AE1000" s="816"/>
      <c r="AF1000" s="816"/>
      <c r="AG1000" s="816"/>
      <c r="AH1000" s="816"/>
      <c r="AI1000" s="816"/>
      <c r="AJ1000" s="816"/>
      <c r="AK1000" s="816"/>
      <c r="AL1000" s="816"/>
      <c r="AM1000" s="816"/>
      <c r="AN1000" s="816"/>
      <c r="AO1000" s="816"/>
      <c r="AP1000" s="816"/>
      <c r="AQ1000" s="816"/>
      <c r="AR1000" s="816"/>
      <c r="AS1000" s="816"/>
      <c r="AT1000" s="816"/>
      <c r="AU1000" s="816"/>
      <c r="AV1000" s="816"/>
      <c r="AW1000" s="816"/>
      <c r="AX1000" s="816"/>
      <c r="AY1000" s="816"/>
      <c r="AZ1000" s="816"/>
      <c r="BA1000" s="816"/>
    </row>
    <row r="1001" spans="6:53" s="786" customFormat="1" ht="12">
      <c r="F1001" s="787"/>
      <c r="G1001" s="787"/>
      <c r="H1001" s="787"/>
      <c r="I1001" s="787"/>
      <c r="L1001" s="787"/>
      <c r="N1001" s="816"/>
      <c r="O1001" s="792"/>
      <c r="P1001" s="792"/>
      <c r="Q1001" s="792"/>
      <c r="R1001" s="792"/>
      <c r="S1001" s="792"/>
      <c r="T1001" s="793"/>
      <c r="U1001" s="793"/>
      <c r="V1001" s="793"/>
      <c r="W1001" s="793"/>
      <c r="X1001" s="793"/>
      <c r="Y1001" s="793"/>
      <c r="Z1001" s="793"/>
      <c r="AA1001" s="793"/>
      <c r="AB1001" s="793"/>
      <c r="AC1001" s="793"/>
      <c r="AD1001" s="816"/>
      <c r="AE1001" s="816"/>
      <c r="AF1001" s="816"/>
      <c r="AG1001" s="816"/>
      <c r="AH1001" s="816"/>
      <c r="AI1001" s="816"/>
      <c r="AJ1001" s="816"/>
      <c r="AK1001" s="816"/>
      <c r="AL1001" s="816"/>
      <c r="AM1001" s="816"/>
      <c r="AN1001" s="816"/>
      <c r="AO1001" s="816"/>
      <c r="AP1001" s="816"/>
      <c r="AQ1001" s="816"/>
      <c r="AR1001" s="816"/>
      <c r="AS1001" s="816"/>
      <c r="AT1001" s="816"/>
      <c r="AU1001" s="816"/>
      <c r="AV1001" s="816"/>
      <c r="AW1001" s="816"/>
      <c r="AX1001" s="816"/>
      <c r="AY1001" s="816"/>
      <c r="AZ1001" s="816"/>
      <c r="BA1001" s="816"/>
    </row>
    <row r="1002" spans="6:53" s="786" customFormat="1" ht="12">
      <c r="F1002" s="787"/>
      <c r="G1002" s="787"/>
      <c r="H1002" s="787"/>
      <c r="I1002" s="787"/>
      <c r="L1002" s="787"/>
      <c r="N1002" s="816"/>
      <c r="O1002" s="792"/>
      <c r="P1002" s="792"/>
      <c r="Q1002" s="792"/>
      <c r="R1002" s="792"/>
      <c r="S1002" s="792"/>
      <c r="T1002" s="793"/>
      <c r="U1002" s="793"/>
      <c r="V1002" s="793"/>
      <c r="W1002" s="793"/>
      <c r="X1002" s="793"/>
      <c r="Y1002" s="793"/>
      <c r="Z1002" s="793"/>
      <c r="AA1002" s="793"/>
      <c r="AB1002" s="793"/>
      <c r="AC1002" s="793"/>
      <c r="AD1002" s="816"/>
      <c r="AE1002" s="816"/>
      <c r="AF1002" s="816"/>
      <c r="AG1002" s="816"/>
      <c r="AH1002" s="816"/>
      <c r="AI1002" s="816"/>
      <c r="AJ1002" s="816"/>
      <c r="AK1002" s="816"/>
      <c r="AL1002" s="816"/>
      <c r="AM1002" s="816"/>
      <c r="AN1002" s="816"/>
      <c r="AO1002" s="816"/>
      <c r="AP1002" s="816"/>
      <c r="AQ1002" s="816"/>
      <c r="AR1002" s="816"/>
      <c r="AS1002" s="816"/>
      <c r="AT1002" s="816"/>
      <c r="AU1002" s="816"/>
      <c r="AV1002" s="816"/>
      <c r="AW1002" s="816"/>
      <c r="AX1002" s="816"/>
      <c r="AY1002" s="816"/>
      <c r="AZ1002" s="816"/>
      <c r="BA1002" s="816"/>
    </row>
    <row r="1003" spans="6:53" s="786" customFormat="1" ht="12">
      <c r="F1003" s="787"/>
      <c r="G1003" s="787"/>
      <c r="H1003" s="787"/>
      <c r="I1003" s="787"/>
      <c r="L1003" s="787"/>
      <c r="N1003" s="816"/>
      <c r="O1003" s="792"/>
      <c r="P1003" s="792"/>
      <c r="Q1003" s="792"/>
      <c r="R1003" s="792"/>
      <c r="S1003" s="792"/>
      <c r="T1003" s="793"/>
      <c r="U1003" s="793"/>
      <c r="V1003" s="793"/>
      <c r="W1003" s="793"/>
      <c r="X1003" s="793"/>
      <c r="Y1003" s="793"/>
      <c r="Z1003" s="793"/>
      <c r="AA1003" s="793"/>
      <c r="AB1003" s="793"/>
      <c r="AC1003" s="793"/>
      <c r="AD1003" s="816"/>
      <c r="AE1003" s="816"/>
      <c r="AF1003" s="816"/>
      <c r="AG1003" s="816"/>
      <c r="AH1003" s="816"/>
      <c r="AI1003" s="816"/>
      <c r="AJ1003" s="816"/>
      <c r="AK1003" s="816"/>
      <c r="AL1003" s="816"/>
      <c r="AM1003" s="816"/>
      <c r="AN1003" s="816"/>
      <c r="AO1003" s="816"/>
      <c r="AP1003" s="816"/>
      <c r="AQ1003" s="816"/>
      <c r="AR1003" s="816"/>
      <c r="AS1003" s="816"/>
      <c r="AT1003" s="816"/>
      <c r="AU1003" s="816"/>
      <c r="AV1003" s="816"/>
      <c r="AW1003" s="816"/>
      <c r="AX1003" s="816"/>
      <c r="AY1003" s="816"/>
      <c r="AZ1003" s="816"/>
      <c r="BA1003" s="816"/>
    </row>
    <row r="1004" spans="6:53" s="786" customFormat="1" ht="12">
      <c r="F1004" s="787"/>
      <c r="G1004" s="787"/>
      <c r="H1004" s="787"/>
      <c r="I1004" s="787"/>
      <c r="L1004" s="787"/>
      <c r="N1004" s="816"/>
      <c r="O1004" s="792"/>
      <c r="P1004" s="792"/>
      <c r="Q1004" s="792"/>
      <c r="R1004" s="792"/>
      <c r="S1004" s="792"/>
      <c r="T1004" s="793"/>
      <c r="U1004" s="793"/>
      <c r="V1004" s="793"/>
      <c r="W1004" s="793"/>
      <c r="X1004" s="793"/>
      <c r="Y1004" s="793"/>
      <c r="Z1004" s="793"/>
      <c r="AA1004" s="793"/>
      <c r="AB1004" s="793"/>
      <c r="AC1004" s="793"/>
      <c r="AD1004" s="816"/>
      <c r="AE1004" s="816"/>
      <c r="AF1004" s="816"/>
      <c r="AG1004" s="816"/>
      <c r="AH1004" s="816"/>
      <c r="AI1004" s="816"/>
      <c r="AJ1004" s="816"/>
      <c r="AK1004" s="816"/>
      <c r="AL1004" s="816"/>
      <c r="AM1004" s="816"/>
      <c r="AN1004" s="816"/>
      <c r="AO1004" s="816"/>
      <c r="AP1004" s="816"/>
      <c r="AQ1004" s="816"/>
      <c r="AR1004" s="816"/>
      <c r="AS1004" s="816"/>
      <c r="AT1004" s="816"/>
      <c r="AU1004" s="816"/>
      <c r="AV1004" s="816"/>
      <c r="AW1004" s="816"/>
      <c r="AX1004" s="816"/>
      <c r="AY1004" s="816"/>
      <c r="AZ1004" s="816"/>
      <c r="BA1004" s="816"/>
    </row>
  </sheetData>
  <mergeCells count="50">
    <mergeCell ref="O54:O63"/>
    <mergeCell ref="A40:A42"/>
    <mergeCell ref="A43:A49"/>
    <mergeCell ref="L69:L70"/>
    <mergeCell ref="Q58:S59"/>
    <mergeCell ref="F55:F59"/>
    <mergeCell ref="F51:H51"/>
    <mergeCell ref="Q41:S44"/>
    <mergeCell ref="C43:C44"/>
    <mergeCell ref="B65:C70"/>
    <mergeCell ref="I66:I70"/>
    <mergeCell ref="K55:K59"/>
    <mergeCell ref="B40:B42"/>
    <mergeCell ref="B43:B49"/>
    <mergeCell ref="A50:A53"/>
    <mergeCell ref="B50:C50"/>
    <mergeCell ref="Q3:S3"/>
    <mergeCell ref="B6:C6"/>
    <mergeCell ref="B7:C14"/>
    <mergeCell ref="I15:I19"/>
    <mergeCell ref="E5:H5"/>
    <mergeCell ref="AA5:AB5"/>
    <mergeCell ref="F4:H4"/>
    <mergeCell ref="B15:B39"/>
    <mergeCell ref="I20:I23"/>
    <mergeCell ref="C24:C29"/>
    <mergeCell ref="Q4:S4"/>
    <mergeCell ref="C30:C33"/>
    <mergeCell ref="I30:I33"/>
    <mergeCell ref="I35:I39"/>
    <mergeCell ref="I25:I29"/>
    <mergeCell ref="J55:J59"/>
    <mergeCell ref="F46:H46"/>
    <mergeCell ref="C46:C49"/>
    <mergeCell ref="A6:A39"/>
    <mergeCell ref="C20:C23"/>
    <mergeCell ref="C34:C39"/>
    <mergeCell ref="C40:C42"/>
    <mergeCell ref="B51:C53"/>
    <mergeCell ref="A54:A70"/>
    <mergeCell ref="B54:B64"/>
    <mergeCell ref="C54:C59"/>
    <mergeCell ref="I54:I63"/>
    <mergeCell ref="C60:C64"/>
    <mergeCell ref="A2:L2"/>
    <mergeCell ref="C3:L3"/>
    <mergeCell ref="C4:E4"/>
    <mergeCell ref="B5:C5"/>
    <mergeCell ref="C15:C19"/>
    <mergeCell ref="I7:I13"/>
  </mergeCells>
  <phoneticPr fontId="2"/>
  <hyperlinks>
    <hyperlink ref="F7" location="'1着工届'!A1" display="着工届"/>
    <hyperlink ref="F8" location="'2-1現･主通知書'!A1" display="現場代理人及び主任技術者等通知書"/>
    <hyperlink ref="F9" location="'2-2経歴書'!A1" display="　　　　　　　　　　〃　　　　 　  　　経歴書"/>
    <hyperlink ref="F14" location="'4建退共'!A1" display="建設業退職金共済組合証紙購入状況報告書"/>
    <hyperlink ref="F16" location="'5段階確認'!A1" display="段階確認願 ・ 段階確認書"/>
    <hyperlink ref="F17" location="'6ポンプ車'!A1" display="コンクリートポンプ車による打設計画"/>
    <hyperlink ref="F20" location="'9-1材料承認'!A1" display="材料使用承認願"/>
    <hyperlink ref="F21" location="'9-2材料一覧表'!A1" display="使用承認願材料一覧表"/>
    <hyperlink ref="F23" location="'10県産材不使用'!A1" display="県産資材不使用理由書"/>
    <hyperlink ref="F29" location="'14施工体系図（様式３）'!Print_Area" display="施工体系図（様式3）"/>
    <hyperlink ref="F30" location="'15廃棄物処理計画'!A1" display="建設廃棄物処理計画書"/>
    <hyperlink ref="F31" location="'16発生土処分計画'!A1" display="建設発生土処分地計画書"/>
    <hyperlink ref="F32" location="'17再生資源（様式1）'!A1" display="再生資源利用計画書（様式１）"/>
    <hyperlink ref="F33" location="'18再生資源（様式2）'!A1" display="再生資源利用促進計画書（様式２）"/>
    <hyperlink ref="F35" location="'19公共事業施行通知'!A1" display="公共事業施行通知書"/>
    <hyperlink ref="F36" location="'20安全訓練_計画'!A1" display="安全・訓練等の活動計画書"/>
    <hyperlink ref="F38" location="'22交通安全計画'!A1" display="交通安全管理計画書"/>
    <hyperlink ref="F40" location="'23打合書'!A1" display="工事打合書（協議・承諾・指示・提出・報告・通知）"/>
    <hyperlink ref="F41" location="'5段階確認'!A1" display="段階確認願 ・ 段階確認書"/>
    <hyperlink ref="F43" location="'24安全訓練_報告'!A1" display="安全・訓練等の活動報告書"/>
    <hyperlink ref="F44" location="'25事故報告'!A1" display="事故報告書"/>
    <hyperlink ref="F45" location="'26履行報告'!A1" display="工事履行報告書"/>
    <hyperlink ref="F46" location="'27統括安全衛生義務者'!A1" display="土木工事共通仕様書に基づく統括安全衛生管理義務者の指名について（同意）"/>
    <hyperlink ref="F47" location="'28現場発生品'!A1" display="現場発生品調書"/>
    <hyperlink ref="F48" location="'29下請契約解除報告'!A1" display="下請契約解除要求書に対する回答書"/>
    <hyperlink ref="F49" location="'30期間延長申請'!Print_Area" display="契約期間延長申請書"/>
    <hyperlink ref="F54" location="'31しゅん工届'!A1" display="しゅん工届"/>
    <hyperlink ref="F60" location="'32発生土処分確認'!A1" display="建設発生土処分地確認書"/>
    <hyperlink ref="F61" location="'33再資源化等報告'!A1" display="再資源化等報告書"/>
    <hyperlink ref="F62" location="'34再生資源（様式1）実施'!A1" display="再生資源利用実施書（様式１）"/>
    <hyperlink ref="F63" location="'35再生資源（様式2）実施'!A1" display="再生資源利用促進実施書（様式２）"/>
    <hyperlink ref="F66" location="'36公共事業失業者吸収証明願い'!A1" display="公共事業失業者吸収証明願い"/>
    <hyperlink ref="F70" location="'37電子媒体納品書'!A1" display="電子媒体納品書"/>
    <hyperlink ref="F18" location="'7実施状況確認表'!A1" display="簡易な施工計画の実施状況確認表"/>
    <hyperlink ref="F19" location="'8不履行協議書'!A1" display="簡易な施工計画不履行協議書"/>
    <hyperlink ref="G37" location="'21事前協議（農）'!A1" display="（農業農村整備関係）"/>
    <hyperlink ref="H37" location="'21事前協議（林）'!A1" display="（林務関係）"/>
    <hyperlink ref="F24" location="'11外注計画書'!A1" display="工事外注計画書"/>
    <hyperlink ref="F10" location="'3工程表'!A1" display="工事工程表"/>
    <hyperlink ref="F11" location="'38請負代金内訳書'!A1" display="請負代金内訳書"/>
    <hyperlink ref="F28" location="'13再下請通知書（様式２）'!Print_Area" display="再下請負通知書（様式2）"/>
    <hyperlink ref="F27" location="'12-３作業員名簿'!Print_Area" display="作業員名簿"/>
    <hyperlink ref="F26" location="'12-2選定理由'!A1" display="選定理由書"/>
    <hyperlink ref="F25" location="'12-1施工体制台帳（様式１）'!Print_Area" display="施工体制台帳（様式1）"/>
  </hyperlinks>
  <printOptions horizontalCentered="1"/>
  <pageMargins left="0.59055118110236227" right="0.39370078740157483" top="0.53" bottom="0.39370078740157483" header="0.22" footer="0.31496062992125984"/>
  <pageSetup paperSize="9" scale="57" fitToHeight="0" orientation="portrait" r:id="rId1"/>
  <headerFooter>
    <oddHeader>&amp;R&amp;"ＭＳ Ｐゴシック,太字"&amp;P / &amp;N ページ</oddHeader>
  </headerFooter>
  <rowBreaks count="1" manualBreakCount="1">
    <brk id="42"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view="pageBreakPreview" topLeftCell="A28" zoomScale="80" zoomScaleNormal="80" zoomScaleSheetLayoutView="80" zoomScalePageLayoutView="70" workbookViewId="0">
      <selection sqref="A1:A3"/>
    </sheetView>
  </sheetViews>
  <sheetFormatPr defaultColWidth="2.25" defaultRowHeight="13.5" customHeight="1"/>
  <cols>
    <col min="1" max="1" width="10.625" style="350" customWidth="1"/>
    <col min="2" max="2" width="1" style="1061" customWidth="1"/>
    <col min="3" max="7" width="2.25" style="1061" customWidth="1"/>
    <col min="8" max="8" width="1" style="1061" customWidth="1"/>
    <col min="9" max="21" width="2.25" style="1061" customWidth="1"/>
    <col min="22" max="22" width="1.25" style="1061" customWidth="1"/>
    <col min="23" max="23" width="1" style="1061" customWidth="1"/>
    <col min="24" max="28" width="2.25" style="1061" customWidth="1"/>
    <col min="29" max="29" width="1" style="1061" customWidth="1"/>
    <col min="30" max="42" width="2.25" style="1061" customWidth="1"/>
    <col min="43" max="43" width="21.375" style="1062" customWidth="1"/>
    <col min="44" max="44" width="1.625" style="1061" customWidth="1"/>
    <col min="45" max="49" width="2.25" style="1061" customWidth="1"/>
    <col min="50" max="50" width="1" style="1061" customWidth="1"/>
    <col min="51" max="63" width="2.25" style="1061" customWidth="1"/>
    <col min="64" max="64" width="1.25" style="1061" customWidth="1"/>
    <col min="65" max="65" width="1" style="1061" customWidth="1"/>
    <col min="66" max="70" width="2.25" style="1061" customWidth="1"/>
    <col min="71" max="71" width="1" style="1061" customWidth="1"/>
    <col min="72" max="84" width="2.25" style="1061"/>
    <col min="85" max="101" width="2.25" style="1118"/>
    <col min="102" max="16384" width="2.25" style="1061"/>
  </cols>
  <sheetData>
    <row r="1" spans="1:84" ht="13.5" customHeight="1">
      <c r="A1" s="1588" t="s">
        <v>1134</v>
      </c>
      <c r="B1" s="1070"/>
      <c r="C1" s="1070"/>
      <c r="D1" s="1070"/>
      <c r="E1" s="1070"/>
      <c r="F1" s="1070"/>
      <c r="G1" s="1070"/>
      <c r="H1" s="1070"/>
      <c r="I1" s="2630"/>
      <c r="J1" s="2630"/>
      <c r="K1" s="2630"/>
      <c r="L1" s="2630"/>
      <c r="M1" s="2630"/>
      <c r="N1" s="2630"/>
      <c r="O1" s="2630"/>
      <c r="P1" s="2630"/>
      <c r="Q1" s="2630"/>
      <c r="R1" s="2630"/>
      <c r="S1" s="2630"/>
      <c r="T1" s="2630"/>
      <c r="U1" s="2630"/>
      <c r="V1" s="2630"/>
      <c r="W1" s="2630"/>
      <c r="X1" s="2630"/>
      <c r="Y1" s="2630"/>
      <c r="Z1" s="2630"/>
      <c r="AA1" s="2630"/>
      <c r="AB1" s="2630"/>
      <c r="AC1" s="2630"/>
      <c r="AD1" s="2630"/>
      <c r="AE1" s="2630"/>
      <c r="AF1" s="2630"/>
      <c r="AG1" s="2630"/>
      <c r="AH1" s="2630"/>
      <c r="AI1" s="2630"/>
      <c r="AJ1" s="2630"/>
      <c r="AK1" s="2630"/>
      <c r="AL1" s="2630"/>
      <c r="AM1" s="2630"/>
      <c r="AN1" s="2630"/>
      <c r="AO1" s="2630"/>
      <c r="AP1" s="2630"/>
      <c r="AR1" s="1070"/>
      <c r="AS1" s="1070"/>
      <c r="AT1" s="1070"/>
      <c r="AU1" s="1070"/>
      <c r="AV1" s="1070"/>
      <c r="AW1" s="1070"/>
      <c r="AX1" s="1070"/>
      <c r="AY1" s="2631"/>
      <c r="AZ1" s="2631"/>
      <c r="BA1" s="2631"/>
      <c r="BB1" s="2631"/>
      <c r="BC1" s="2631"/>
      <c r="BD1" s="2631"/>
      <c r="BE1" s="2631"/>
      <c r="BF1" s="2631"/>
      <c r="BG1" s="2631"/>
      <c r="BH1" s="2631"/>
      <c r="BI1" s="2631"/>
      <c r="BJ1" s="2631"/>
      <c r="BK1" s="2631"/>
      <c r="BL1" s="2631"/>
      <c r="BM1" s="2631"/>
      <c r="BN1" s="2631"/>
      <c r="BO1" s="2631"/>
      <c r="BP1" s="2631"/>
      <c r="BQ1" s="2631"/>
      <c r="BR1" s="2631"/>
      <c r="BS1" s="2631"/>
      <c r="BT1" s="2631"/>
      <c r="BU1" s="2631"/>
      <c r="BV1" s="2631"/>
      <c r="BW1" s="2631"/>
      <c r="BX1" s="2631"/>
      <c r="BY1" s="2631"/>
      <c r="BZ1" s="2631"/>
      <c r="CA1" s="2631"/>
      <c r="CB1" s="2631"/>
      <c r="CC1" s="2631"/>
      <c r="CD1" s="2631"/>
      <c r="CE1" s="2631"/>
      <c r="CF1" s="2631"/>
    </row>
    <row r="2" spans="1:84" ht="13.5" customHeight="1">
      <c r="A2" s="1588"/>
      <c r="B2" s="1070"/>
      <c r="C2" s="1070"/>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070"/>
      <c r="AC2" s="1070"/>
      <c r="AD2" s="1070"/>
      <c r="AE2" s="1070"/>
      <c r="AF2" s="1070"/>
      <c r="AG2" s="1110"/>
      <c r="AH2" s="1110"/>
      <c r="AI2" s="1109" t="s">
        <v>475</v>
      </c>
      <c r="AJ2" s="1110"/>
      <c r="AK2" s="1110"/>
      <c r="AL2" s="1109" t="s">
        <v>503</v>
      </c>
      <c r="AM2" s="1110"/>
      <c r="AN2" s="1110"/>
      <c r="AO2" s="1109" t="s">
        <v>881</v>
      </c>
      <c r="AP2" s="1070"/>
      <c r="AQ2" s="1070"/>
      <c r="AR2" s="1070"/>
      <c r="AS2" s="1070"/>
      <c r="AT2" s="1070"/>
      <c r="AU2" s="1070"/>
      <c r="AV2" s="1070"/>
      <c r="AW2" s="1070"/>
      <c r="AX2" s="1070"/>
      <c r="AY2" s="1070"/>
      <c r="AZ2" s="1070"/>
      <c r="BA2" s="1070"/>
      <c r="BB2" s="1070"/>
      <c r="BC2" s="1070"/>
      <c r="BD2" s="1070"/>
      <c r="BE2" s="1070"/>
      <c r="BF2" s="1070"/>
      <c r="BG2" s="1070"/>
      <c r="BH2" s="1070"/>
      <c r="BI2" s="1070"/>
      <c r="BJ2" s="1070"/>
      <c r="BK2" s="1070"/>
      <c r="BL2" s="1070"/>
      <c r="BM2" s="1070"/>
      <c r="BN2" s="1070"/>
      <c r="BO2" s="1070"/>
      <c r="BP2" s="1070"/>
      <c r="BQ2" s="1070"/>
      <c r="BR2" s="1070"/>
      <c r="BS2" s="1070"/>
      <c r="BT2" s="1070"/>
      <c r="BU2" s="1070"/>
      <c r="BV2" s="1070"/>
      <c r="BW2" s="1070"/>
      <c r="BX2" s="1070"/>
      <c r="BY2" s="1070"/>
      <c r="BZ2" s="1070"/>
      <c r="CA2" s="1070"/>
      <c r="CB2" s="1070"/>
      <c r="CC2" s="1070"/>
      <c r="CD2" s="1070"/>
      <c r="CE2" s="1124"/>
      <c r="CF2" s="1070"/>
    </row>
    <row r="3" spans="1:84" ht="13.5" customHeight="1">
      <c r="A3" s="1588"/>
      <c r="B3" s="1070"/>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1070"/>
      <c r="AJ3" s="1070"/>
      <c r="AK3" s="1070"/>
      <c r="AL3" s="1070"/>
      <c r="AM3" s="1070"/>
      <c r="AN3" s="1070"/>
      <c r="AO3" s="1070"/>
      <c r="AP3" s="1070"/>
      <c r="AQ3" s="1070"/>
      <c r="AR3" s="2352" t="s">
        <v>1329</v>
      </c>
      <c r="AS3" s="2352"/>
      <c r="AT3" s="2352"/>
      <c r="AU3" s="2352"/>
      <c r="AV3" s="2352"/>
      <c r="AW3" s="2352"/>
      <c r="AX3" s="2352"/>
      <c r="AY3" s="2352"/>
      <c r="AZ3" s="2352"/>
      <c r="BA3" s="2352"/>
      <c r="BB3" s="2352"/>
      <c r="BC3" s="1112"/>
      <c r="BD3" s="1112"/>
      <c r="BE3" s="1112"/>
      <c r="BF3" s="1112"/>
      <c r="BG3" s="1112"/>
      <c r="BH3" s="1112"/>
      <c r="BI3" s="1112"/>
      <c r="BJ3" s="1112"/>
      <c r="BK3" s="1112"/>
      <c r="BL3" s="1112"/>
      <c r="BM3" s="1112"/>
      <c r="BN3" s="1112"/>
      <c r="BO3" s="1112"/>
      <c r="BP3" s="1112"/>
      <c r="BQ3" s="1112"/>
      <c r="BR3" s="1112"/>
      <c r="BS3" s="1112"/>
      <c r="BT3" s="1112"/>
      <c r="BU3" s="1112"/>
      <c r="BV3" s="1112"/>
      <c r="BW3" s="1112"/>
      <c r="BX3" s="1112"/>
      <c r="BY3" s="1112"/>
      <c r="BZ3" s="1112"/>
      <c r="CA3" s="1112"/>
      <c r="CB3" s="1112"/>
      <c r="CC3" s="1112"/>
      <c r="CD3" s="1112"/>
      <c r="CE3" s="1112"/>
      <c r="CF3" s="1112"/>
    </row>
    <row r="4" spans="1:84" ht="13.5" customHeight="1">
      <c r="B4" s="2633" t="s">
        <v>1328</v>
      </c>
      <c r="C4" s="2634"/>
      <c r="D4" s="2634"/>
      <c r="E4" s="2634"/>
      <c r="F4" s="2634"/>
      <c r="G4" s="2634"/>
      <c r="H4" s="2634"/>
      <c r="I4" s="2634"/>
      <c r="J4" s="2634"/>
      <c r="K4" s="2634"/>
      <c r="L4" s="2634"/>
      <c r="M4" s="2634"/>
      <c r="N4" s="2634"/>
      <c r="O4" s="2634"/>
      <c r="P4" s="2634"/>
      <c r="Q4" s="2634"/>
      <c r="R4" s="2634"/>
      <c r="S4" s="2634"/>
      <c r="T4" s="2634"/>
      <c r="U4" s="2634"/>
      <c r="V4" s="2634"/>
      <c r="W4" s="2634"/>
      <c r="X4" s="2634"/>
      <c r="Y4" s="2634"/>
      <c r="Z4" s="2634"/>
      <c r="AA4" s="2634"/>
      <c r="AB4" s="2634"/>
      <c r="AC4" s="2634"/>
      <c r="AD4" s="2634"/>
      <c r="AE4" s="2634"/>
      <c r="AF4" s="2634"/>
      <c r="AG4" s="2634"/>
      <c r="AH4" s="2634"/>
      <c r="AI4" s="2634"/>
      <c r="AJ4" s="2634"/>
      <c r="AK4" s="2634"/>
      <c r="AL4" s="2634"/>
      <c r="AM4" s="2634"/>
      <c r="AN4" s="2634"/>
      <c r="AO4" s="2634"/>
      <c r="AP4" s="2634"/>
      <c r="AQ4" s="1111"/>
      <c r="AR4" s="2632"/>
      <c r="AS4" s="2632"/>
      <c r="AT4" s="2632"/>
      <c r="AU4" s="2632"/>
      <c r="AV4" s="2632"/>
      <c r="AW4" s="2632"/>
      <c r="AX4" s="2632"/>
      <c r="AY4" s="2632"/>
      <c r="AZ4" s="2632"/>
      <c r="BA4" s="2632"/>
      <c r="BB4" s="2632"/>
      <c r="BC4" s="2635" t="s">
        <v>1327</v>
      </c>
      <c r="BD4" s="2635"/>
      <c r="BE4" s="2635"/>
      <c r="BF4" s="2635"/>
      <c r="BG4" s="2635"/>
      <c r="BH4" s="2635"/>
      <c r="BI4" s="2635"/>
      <c r="BJ4" s="2635"/>
      <c r="BK4" s="2635"/>
      <c r="BL4" s="2635"/>
      <c r="BM4" s="2635"/>
      <c r="BN4" s="2635"/>
      <c r="BO4" s="2635"/>
      <c r="BP4" s="2635"/>
      <c r="BQ4" s="2635"/>
      <c r="BR4" s="2635"/>
      <c r="BS4" s="2635"/>
      <c r="BT4" s="2635"/>
      <c r="BU4" s="2635"/>
      <c r="BV4" s="2635"/>
      <c r="BW4" s="2635"/>
      <c r="BX4" s="2635"/>
      <c r="BY4" s="2635"/>
      <c r="BZ4" s="2635"/>
      <c r="CA4" s="2635"/>
      <c r="CB4" s="2635"/>
      <c r="CC4" s="2635"/>
      <c r="CD4" s="2635"/>
      <c r="CE4" s="2635"/>
      <c r="CF4" s="2635"/>
    </row>
    <row r="5" spans="1:84" ht="13.5" customHeight="1">
      <c r="B5" s="2634"/>
      <c r="C5" s="2634"/>
      <c r="D5" s="2634"/>
      <c r="E5" s="2634"/>
      <c r="F5" s="2634"/>
      <c r="G5" s="2634"/>
      <c r="H5" s="2634"/>
      <c r="I5" s="2634"/>
      <c r="J5" s="2634"/>
      <c r="K5" s="2634"/>
      <c r="L5" s="2634"/>
      <c r="M5" s="2634"/>
      <c r="N5" s="2634"/>
      <c r="O5" s="2634"/>
      <c r="P5" s="2634"/>
      <c r="Q5" s="2634"/>
      <c r="R5" s="2634"/>
      <c r="S5" s="2634"/>
      <c r="T5" s="2634"/>
      <c r="U5" s="2634"/>
      <c r="V5" s="2634"/>
      <c r="W5" s="2634"/>
      <c r="X5" s="2634"/>
      <c r="Y5" s="2634"/>
      <c r="Z5" s="2634"/>
      <c r="AA5" s="2634"/>
      <c r="AB5" s="2634"/>
      <c r="AC5" s="2634"/>
      <c r="AD5" s="2634"/>
      <c r="AE5" s="2634"/>
      <c r="AF5" s="2634"/>
      <c r="AG5" s="2634"/>
      <c r="AH5" s="2634"/>
      <c r="AI5" s="2634"/>
      <c r="AJ5" s="2634"/>
      <c r="AK5" s="2634"/>
      <c r="AL5" s="2634"/>
      <c r="AM5" s="2634"/>
      <c r="AN5" s="2634"/>
      <c r="AO5" s="2634"/>
      <c r="AP5" s="2634"/>
      <c r="AQ5" s="1111"/>
      <c r="AR5" s="1087"/>
      <c r="AS5" s="2353" t="s">
        <v>99</v>
      </c>
      <c r="AT5" s="2353"/>
      <c r="AU5" s="2353"/>
      <c r="AV5" s="2353"/>
      <c r="AW5" s="2353"/>
      <c r="AX5" s="1086"/>
      <c r="AY5" s="2636"/>
      <c r="AZ5" s="2637"/>
      <c r="BA5" s="2637"/>
      <c r="BB5" s="2637"/>
      <c r="BC5" s="2637"/>
      <c r="BD5" s="2637"/>
      <c r="BE5" s="2637"/>
      <c r="BF5" s="2637"/>
      <c r="BG5" s="2637"/>
      <c r="BH5" s="2637"/>
      <c r="BI5" s="2637"/>
      <c r="BJ5" s="2637"/>
      <c r="BK5" s="2637"/>
      <c r="BL5" s="2638"/>
      <c r="BM5" s="1087"/>
      <c r="BN5" s="2353" t="s">
        <v>107</v>
      </c>
      <c r="BO5" s="2353"/>
      <c r="BP5" s="2353"/>
      <c r="BQ5" s="2353"/>
      <c r="BR5" s="2353"/>
      <c r="BS5" s="1086"/>
      <c r="BT5" s="2636"/>
      <c r="BU5" s="2637"/>
      <c r="BV5" s="2637"/>
      <c r="BW5" s="2637"/>
      <c r="BX5" s="2637"/>
      <c r="BY5" s="2637"/>
      <c r="BZ5" s="2637"/>
      <c r="CA5" s="2637"/>
      <c r="CB5" s="2637"/>
      <c r="CC5" s="2637"/>
      <c r="CD5" s="2637"/>
      <c r="CE5" s="2637"/>
      <c r="CF5" s="2638"/>
    </row>
    <row r="6" spans="1:84" ht="13.5" customHeight="1">
      <c r="B6" s="1111"/>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c r="AD6" s="1111"/>
      <c r="AE6" s="1111"/>
      <c r="AF6" s="1111"/>
      <c r="AG6" s="1111"/>
      <c r="AH6" s="1111"/>
      <c r="AI6" s="1111"/>
      <c r="AJ6" s="1111"/>
      <c r="AK6" s="1111"/>
      <c r="AL6" s="1111"/>
      <c r="AM6" s="1111"/>
      <c r="AN6" s="1111"/>
      <c r="AO6" s="1111"/>
      <c r="AP6" s="1111"/>
      <c r="AQ6" s="1111"/>
      <c r="AR6" s="1079"/>
      <c r="AS6" s="2354"/>
      <c r="AT6" s="2354"/>
      <c r="AU6" s="2354"/>
      <c r="AV6" s="2354"/>
      <c r="AW6" s="2354"/>
      <c r="AX6" s="1078"/>
      <c r="AY6" s="2639"/>
      <c r="AZ6" s="2640"/>
      <c r="BA6" s="2640"/>
      <c r="BB6" s="2640"/>
      <c r="BC6" s="2640"/>
      <c r="BD6" s="2640"/>
      <c r="BE6" s="2640"/>
      <c r="BF6" s="2640"/>
      <c r="BG6" s="2640"/>
      <c r="BH6" s="2640"/>
      <c r="BI6" s="2640"/>
      <c r="BJ6" s="2640"/>
      <c r="BK6" s="2640"/>
      <c r="BL6" s="2641"/>
      <c r="BM6" s="1079"/>
      <c r="BN6" s="2354"/>
      <c r="BO6" s="2354"/>
      <c r="BP6" s="2354"/>
      <c r="BQ6" s="2354"/>
      <c r="BR6" s="2354"/>
      <c r="BS6" s="1078"/>
      <c r="BT6" s="2639"/>
      <c r="BU6" s="2640"/>
      <c r="BV6" s="2640"/>
      <c r="BW6" s="2640"/>
      <c r="BX6" s="2640"/>
      <c r="BY6" s="2640"/>
      <c r="BZ6" s="2640"/>
      <c r="CA6" s="2640"/>
      <c r="CB6" s="2640"/>
      <c r="CC6" s="2640"/>
      <c r="CD6" s="2640"/>
      <c r="CE6" s="2640"/>
      <c r="CF6" s="2641"/>
    </row>
    <row r="7" spans="1:84" ht="13.5" customHeight="1">
      <c r="B7" s="1109"/>
      <c r="C7" s="2357" t="s">
        <v>1326</v>
      </c>
      <c r="D7" s="2357"/>
      <c r="E7" s="2357"/>
      <c r="F7" s="2357"/>
      <c r="G7" s="2357"/>
      <c r="H7" s="2628"/>
      <c r="I7" s="2628"/>
      <c r="J7" s="2628"/>
      <c r="K7" s="2628"/>
      <c r="L7" s="2628"/>
      <c r="M7" s="2628"/>
      <c r="N7" s="2628"/>
      <c r="O7" s="2628"/>
      <c r="P7" s="2628"/>
      <c r="Q7" s="2628"/>
      <c r="R7" s="2628"/>
      <c r="S7" s="2628"/>
      <c r="T7" s="2628"/>
      <c r="U7" s="2628"/>
      <c r="V7" s="2628"/>
      <c r="W7" s="1070"/>
      <c r="X7" s="1070"/>
      <c r="Y7" s="1070"/>
      <c r="Z7" s="1070"/>
      <c r="AA7" s="1070"/>
      <c r="AB7" s="1070"/>
      <c r="AC7" s="1070"/>
      <c r="AD7" s="1070"/>
      <c r="AE7" s="1070"/>
      <c r="AF7" s="1070"/>
      <c r="AG7" s="1070"/>
      <c r="AH7" s="1070"/>
      <c r="AI7" s="1070"/>
      <c r="AJ7" s="1070"/>
      <c r="AK7" s="1070"/>
      <c r="AL7" s="1070"/>
      <c r="AM7" s="1070"/>
      <c r="AN7" s="1070"/>
      <c r="AO7" s="1070"/>
      <c r="AP7" s="1070"/>
      <c r="AQ7" s="1070"/>
      <c r="AR7" s="1077"/>
      <c r="AS7" s="2355"/>
      <c r="AT7" s="2355"/>
      <c r="AU7" s="2355"/>
      <c r="AV7" s="2355"/>
      <c r="AW7" s="2355"/>
      <c r="AX7" s="1076"/>
      <c r="AY7" s="2642"/>
      <c r="AZ7" s="2643"/>
      <c r="BA7" s="2643"/>
      <c r="BB7" s="2643"/>
      <c r="BC7" s="2643"/>
      <c r="BD7" s="2643"/>
      <c r="BE7" s="2643"/>
      <c r="BF7" s="2643"/>
      <c r="BG7" s="2643"/>
      <c r="BH7" s="2643"/>
      <c r="BI7" s="2643"/>
      <c r="BJ7" s="2643"/>
      <c r="BK7" s="2643"/>
      <c r="BL7" s="2644"/>
      <c r="BM7" s="1077"/>
      <c r="BN7" s="2355"/>
      <c r="BO7" s="2355"/>
      <c r="BP7" s="2355"/>
      <c r="BQ7" s="2355"/>
      <c r="BR7" s="2355"/>
      <c r="BS7" s="1076"/>
      <c r="BT7" s="2642"/>
      <c r="BU7" s="2643"/>
      <c r="BV7" s="2643"/>
      <c r="BW7" s="2643"/>
      <c r="BX7" s="2643"/>
      <c r="BY7" s="2643"/>
      <c r="BZ7" s="2643"/>
      <c r="CA7" s="2643"/>
      <c r="CB7" s="2643"/>
      <c r="CC7" s="2643"/>
      <c r="CD7" s="2643"/>
      <c r="CE7" s="2643"/>
      <c r="CF7" s="2644"/>
    </row>
    <row r="8" spans="1:84" ht="13.5" customHeight="1">
      <c r="B8" s="1109"/>
      <c r="C8" s="2357"/>
      <c r="D8" s="2357"/>
      <c r="E8" s="2357"/>
      <c r="F8" s="2357"/>
      <c r="G8" s="2357"/>
      <c r="H8" s="2629"/>
      <c r="I8" s="2629"/>
      <c r="J8" s="2629"/>
      <c r="K8" s="2629"/>
      <c r="L8" s="2629"/>
      <c r="M8" s="2629"/>
      <c r="N8" s="2629"/>
      <c r="O8" s="2629"/>
      <c r="P8" s="2629"/>
      <c r="Q8" s="2629"/>
      <c r="R8" s="2629"/>
      <c r="S8" s="2629"/>
      <c r="T8" s="2629"/>
      <c r="U8" s="2629"/>
      <c r="V8" s="2629"/>
      <c r="W8" s="1065"/>
      <c r="X8" s="1065"/>
      <c r="Y8" s="1065"/>
      <c r="Z8" s="1065"/>
      <c r="AA8" s="1065"/>
      <c r="AB8" s="1065"/>
      <c r="AC8" s="1065"/>
      <c r="AD8" s="1065"/>
      <c r="AE8" s="1065"/>
      <c r="AF8" s="1065"/>
      <c r="AG8" s="1065"/>
      <c r="AH8" s="1065"/>
      <c r="AI8" s="1065"/>
      <c r="AJ8" s="1065"/>
      <c r="AK8" s="1065"/>
      <c r="AL8" s="1065"/>
      <c r="AM8" s="1070"/>
      <c r="AN8" s="1070"/>
      <c r="AO8" s="1070"/>
      <c r="AP8" s="1070"/>
      <c r="AQ8" s="1070"/>
      <c r="AR8" s="1087"/>
      <c r="AS8" s="2356" t="s">
        <v>1325</v>
      </c>
      <c r="AT8" s="2356"/>
      <c r="AU8" s="2356"/>
      <c r="AV8" s="2356"/>
      <c r="AW8" s="2356"/>
      <c r="AX8" s="1086"/>
      <c r="AY8" s="2645"/>
      <c r="AZ8" s="2646"/>
      <c r="BA8" s="2646"/>
      <c r="BB8" s="2646"/>
      <c r="BC8" s="2646"/>
      <c r="BD8" s="2646"/>
      <c r="BE8" s="2646"/>
      <c r="BF8" s="2646"/>
      <c r="BG8" s="2646"/>
      <c r="BH8" s="2646"/>
      <c r="BI8" s="2646"/>
      <c r="BJ8" s="2646"/>
      <c r="BK8" s="2646"/>
      <c r="BL8" s="2646"/>
      <c r="BM8" s="2646"/>
      <c r="BN8" s="2646"/>
      <c r="BO8" s="2646"/>
      <c r="BP8" s="2646"/>
      <c r="BQ8" s="2646"/>
      <c r="BR8" s="2646"/>
      <c r="BS8" s="2646"/>
      <c r="BT8" s="2646"/>
      <c r="BU8" s="2646"/>
      <c r="BV8" s="2646"/>
      <c r="BW8" s="2646"/>
      <c r="BX8" s="2646"/>
      <c r="BY8" s="2646"/>
      <c r="BZ8" s="2646"/>
      <c r="CA8" s="2646"/>
      <c r="CB8" s="2646"/>
      <c r="CC8" s="2646"/>
      <c r="CD8" s="2646"/>
      <c r="CE8" s="2646"/>
      <c r="CF8" s="2647"/>
    </row>
    <row r="9" spans="1:84" ht="13.5" customHeight="1">
      <c r="B9" s="1070"/>
      <c r="C9" s="1091"/>
      <c r="D9" s="1091"/>
      <c r="E9" s="1091"/>
      <c r="F9" s="1091"/>
      <c r="G9" s="1091"/>
      <c r="H9" s="1091"/>
      <c r="I9" s="1070"/>
      <c r="J9" s="1070"/>
      <c r="K9" s="1070"/>
      <c r="L9" s="1070"/>
      <c r="M9" s="1070"/>
      <c r="N9" s="1070"/>
      <c r="O9" s="1070"/>
      <c r="P9" s="1070"/>
      <c r="Q9" s="1070"/>
      <c r="R9" s="1070"/>
      <c r="S9" s="1070"/>
      <c r="T9" s="1070"/>
      <c r="U9" s="1070"/>
      <c r="V9" s="1070"/>
      <c r="W9" s="1070"/>
      <c r="X9" s="2651" t="s">
        <v>1324</v>
      </c>
      <c r="Y9" s="2651"/>
      <c r="Z9" s="2651"/>
      <c r="AA9" s="2651"/>
      <c r="AB9" s="2651"/>
      <c r="AC9" s="2651"/>
      <c r="AD9" s="2651"/>
      <c r="AE9" s="2651"/>
      <c r="AF9" s="2651"/>
      <c r="AG9" s="1070"/>
      <c r="AH9" s="1070"/>
      <c r="AI9" s="1070"/>
      <c r="AJ9" s="1070"/>
      <c r="AK9" s="1070"/>
      <c r="AL9" s="1070"/>
      <c r="AM9" s="1070"/>
      <c r="AN9" s="1070"/>
      <c r="AO9" s="1070"/>
      <c r="AP9" s="1070"/>
      <c r="AQ9" s="1070"/>
      <c r="AR9" s="1079"/>
      <c r="AS9" s="2357"/>
      <c r="AT9" s="2357"/>
      <c r="AU9" s="2357"/>
      <c r="AV9" s="2357"/>
      <c r="AW9" s="2357"/>
      <c r="AX9" s="1078"/>
      <c r="AY9" s="2648"/>
      <c r="AZ9" s="2649"/>
      <c r="BA9" s="2649"/>
      <c r="BB9" s="2649"/>
      <c r="BC9" s="2649"/>
      <c r="BD9" s="2649"/>
      <c r="BE9" s="2649"/>
      <c r="BF9" s="2649"/>
      <c r="BG9" s="2649"/>
      <c r="BH9" s="2649"/>
      <c r="BI9" s="2649"/>
      <c r="BJ9" s="2649"/>
      <c r="BK9" s="2649"/>
      <c r="BL9" s="2649"/>
      <c r="BM9" s="2649"/>
      <c r="BN9" s="2649"/>
      <c r="BO9" s="2649"/>
      <c r="BP9" s="2649"/>
      <c r="BQ9" s="2649"/>
      <c r="BR9" s="2649"/>
      <c r="BS9" s="2649"/>
      <c r="BT9" s="2649"/>
      <c r="BU9" s="2649"/>
      <c r="BV9" s="2649"/>
      <c r="BW9" s="2649"/>
      <c r="BX9" s="2649"/>
      <c r="BY9" s="2649"/>
      <c r="BZ9" s="2649"/>
      <c r="CA9" s="2649"/>
      <c r="CB9" s="2649"/>
      <c r="CC9" s="2649"/>
      <c r="CD9" s="2649"/>
      <c r="CE9" s="2649"/>
      <c r="CF9" s="2650"/>
    </row>
    <row r="10" spans="1:84" ht="13.5" customHeight="1">
      <c r="B10" s="1070"/>
      <c r="C10" s="2357"/>
      <c r="D10" s="2357"/>
      <c r="E10" s="2357"/>
      <c r="F10" s="2357"/>
      <c r="G10" s="2357"/>
      <c r="H10" s="1091"/>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107"/>
      <c r="AE10" s="1065"/>
      <c r="AF10" s="1065"/>
      <c r="AG10" s="1065"/>
      <c r="AH10" s="1065"/>
      <c r="AI10" s="1065"/>
      <c r="AJ10" s="1065"/>
      <c r="AK10" s="1065"/>
      <c r="AL10" s="1065"/>
      <c r="AM10" s="1070"/>
      <c r="AN10" s="1070"/>
      <c r="AO10" s="1070"/>
      <c r="AP10" s="1070"/>
      <c r="AQ10" s="1070"/>
      <c r="AR10" s="1077"/>
      <c r="AS10" s="2358"/>
      <c r="AT10" s="2358"/>
      <c r="AU10" s="2358"/>
      <c r="AV10" s="2358"/>
      <c r="AW10" s="2358"/>
      <c r="AX10" s="1076"/>
      <c r="AY10" s="2652" t="s">
        <v>1323</v>
      </c>
      <c r="AZ10" s="2653"/>
      <c r="BA10" s="2653"/>
      <c r="BB10" s="2653"/>
      <c r="BC10" s="2653"/>
      <c r="BD10" s="2653"/>
      <c r="BE10" s="2653"/>
      <c r="BF10" s="2653"/>
      <c r="BG10" s="2653"/>
      <c r="BH10" s="2653"/>
      <c r="BI10" s="2653"/>
      <c r="BJ10" s="2653"/>
      <c r="BK10" s="2653"/>
      <c r="BL10" s="2653"/>
      <c r="BM10" s="2653"/>
      <c r="BN10" s="2653"/>
      <c r="BO10" s="2653"/>
      <c r="BP10" s="2653"/>
      <c r="BQ10" s="2653"/>
      <c r="BR10" s="2653"/>
      <c r="BS10" s="2653"/>
      <c r="BT10" s="2653"/>
      <c r="BU10" s="2653"/>
      <c r="BV10" s="2653"/>
      <c r="BW10" s="2653"/>
      <c r="BX10" s="2653"/>
      <c r="BY10" s="2653"/>
      <c r="BZ10" s="2653"/>
      <c r="CA10" s="2653"/>
      <c r="CB10" s="2653"/>
      <c r="CC10" s="2653"/>
      <c r="CD10" s="2653"/>
      <c r="CE10" s="2653"/>
      <c r="CF10" s="2654"/>
    </row>
    <row r="11" spans="1:84" ht="13.5" customHeight="1">
      <c r="B11" s="1070"/>
      <c r="C11" s="2357"/>
      <c r="D11" s="2357"/>
      <c r="E11" s="2357"/>
      <c r="F11" s="2357"/>
      <c r="G11" s="2357"/>
      <c r="H11" s="2655"/>
      <c r="I11" s="2655"/>
      <c r="J11" s="2655"/>
      <c r="K11" s="2655"/>
      <c r="L11" s="2655"/>
      <c r="M11" s="2655"/>
      <c r="N11" s="2655"/>
      <c r="O11" s="2655"/>
      <c r="P11" s="2655"/>
      <c r="Q11" s="2655"/>
      <c r="R11" s="2655"/>
      <c r="S11" s="2655"/>
      <c r="T11" s="2655"/>
      <c r="U11" s="2655"/>
      <c r="V11" s="2655"/>
      <c r="W11" s="1065"/>
      <c r="X11" s="1065"/>
      <c r="Y11" s="2656" t="s">
        <v>98</v>
      </c>
      <c r="Z11" s="2656"/>
      <c r="AA11" s="2656"/>
      <c r="AB11" s="2656"/>
      <c r="AC11" s="1101"/>
      <c r="AD11" s="2657"/>
      <c r="AE11" s="2657"/>
      <c r="AF11" s="2657"/>
      <c r="AG11" s="2657"/>
      <c r="AH11" s="2657"/>
      <c r="AI11" s="2657"/>
      <c r="AJ11" s="2657"/>
      <c r="AK11" s="2657"/>
      <c r="AL11" s="2657"/>
      <c r="AM11" s="2657"/>
      <c r="AN11" s="2657"/>
      <c r="AO11" s="2657"/>
      <c r="AP11" s="2657"/>
      <c r="AQ11" s="1065"/>
      <c r="AR11" s="1087"/>
      <c r="AS11" s="2362" t="s">
        <v>889</v>
      </c>
      <c r="AT11" s="2362"/>
      <c r="AU11" s="2362"/>
      <c r="AV11" s="2362"/>
      <c r="AW11" s="2362"/>
      <c r="AX11" s="1086"/>
      <c r="AY11" s="2636"/>
      <c r="AZ11" s="2637"/>
      <c r="BA11" s="2637"/>
      <c r="BB11" s="2637"/>
      <c r="BC11" s="2637"/>
      <c r="BD11" s="2637"/>
      <c r="BE11" s="2637"/>
      <c r="BF11" s="2637"/>
      <c r="BG11" s="2637"/>
      <c r="BH11" s="2637"/>
      <c r="BI11" s="2637"/>
      <c r="BJ11" s="2637"/>
      <c r="BK11" s="2637"/>
      <c r="BL11" s="2637"/>
      <c r="BM11" s="2637"/>
      <c r="BN11" s="2637"/>
      <c r="BO11" s="2637"/>
      <c r="BP11" s="2637"/>
      <c r="BQ11" s="2637"/>
      <c r="BR11" s="2637"/>
      <c r="BS11" s="2637"/>
      <c r="BT11" s="2637"/>
      <c r="BU11" s="2637"/>
      <c r="BV11" s="2637"/>
      <c r="BW11" s="2637"/>
      <c r="BX11" s="2637"/>
      <c r="BY11" s="2637"/>
      <c r="BZ11" s="2637"/>
      <c r="CA11" s="2637"/>
      <c r="CB11" s="2637"/>
      <c r="CC11" s="2637"/>
      <c r="CD11" s="2637"/>
      <c r="CE11" s="2637"/>
      <c r="CF11" s="2638"/>
    </row>
    <row r="12" spans="1:84" ht="13.5" customHeight="1">
      <c r="B12" s="1070"/>
      <c r="C12" s="1092"/>
      <c r="D12" s="1091"/>
      <c r="E12" s="1091"/>
      <c r="F12" s="1091"/>
      <c r="G12" s="1091"/>
      <c r="H12" s="1091"/>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70"/>
      <c r="AN12" s="1070"/>
      <c r="AO12" s="1070"/>
      <c r="AP12" s="1070"/>
      <c r="AQ12" s="1070"/>
      <c r="AR12" s="1079"/>
      <c r="AS12" s="2363"/>
      <c r="AT12" s="2363"/>
      <c r="AU12" s="2363"/>
      <c r="AV12" s="2363"/>
      <c r="AW12" s="2363"/>
      <c r="AX12" s="1078"/>
      <c r="AY12" s="2639"/>
      <c r="AZ12" s="2640"/>
      <c r="BA12" s="2640"/>
      <c r="BB12" s="2640"/>
      <c r="BC12" s="2640"/>
      <c r="BD12" s="2640"/>
      <c r="BE12" s="2640"/>
      <c r="BF12" s="2640"/>
      <c r="BG12" s="2640"/>
      <c r="BH12" s="2640"/>
      <c r="BI12" s="2640"/>
      <c r="BJ12" s="2640"/>
      <c r="BK12" s="2640"/>
      <c r="BL12" s="2640"/>
      <c r="BM12" s="2640"/>
      <c r="BN12" s="2640"/>
      <c r="BO12" s="2640"/>
      <c r="BP12" s="2640"/>
      <c r="BQ12" s="2640"/>
      <c r="BR12" s="2640"/>
      <c r="BS12" s="2640"/>
      <c r="BT12" s="2640"/>
      <c r="BU12" s="2640"/>
      <c r="BV12" s="2640"/>
      <c r="BW12" s="2640"/>
      <c r="BX12" s="2640"/>
      <c r="BY12" s="2640"/>
      <c r="BZ12" s="2640"/>
      <c r="CA12" s="2640"/>
      <c r="CB12" s="2640"/>
      <c r="CC12" s="2640"/>
      <c r="CD12" s="2640"/>
      <c r="CE12" s="2640"/>
      <c r="CF12" s="2641"/>
    </row>
    <row r="13" spans="1:84" ht="13.5" customHeight="1">
      <c r="B13" s="1070"/>
      <c r="C13" s="1092"/>
      <c r="D13" s="1091"/>
      <c r="E13" s="1091"/>
      <c r="F13" s="1091"/>
      <c r="G13" s="1091"/>
      <c r="H13" s="1091"/>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2658"/>
      <c r="AE13" s="2658"/>
      <c r="AF13" s="2658"/>
      <c r="AG13" s="2658"/>
      <c r="AH13" s="2658"/>
      <c r="AI13" s="2658"/>
      <c r="AJ13" s="2658"/>
      <c r="AK13" s="2658"/>
      <c r="AL13" s="2658"/>
      <c r="AM13" s="2658"/>
      <c r="AN13" s="2658"/>
      <c r="AO13" s="2658"/>
      <c r="AP13" s="2658"/>
      <c r="AQ13" s="1107"/>
      <c r="AR13" s="1077"/>
      <c r="AS13" s="2364"/>
      <c r="AT13" s="2364"/>
      <c r="AU13" s="2364"/>
      <c r="AV13" s="2364"/>
      <c r="AW13" s="2364"/>
      <c r="AX13" s="1076"/>
      <c r="AY13" s="2642"/>
      <c r="AZ13" s="2643"/>
      <c r="BA13" s="2643"/>
      <c r="BB13" s="2643"/>
      <c r="BC13" s="2643"/>
      <c r="BD13" s="2643"/>
      <c r="BE13" s="2643"/>
      <c r="BF13" s="2643"/>
      <c r="BG13" s="2643"/>
      <c r="BH13" s="2643"/>
      <c r="BI13" s="2643"/>
      <c r="BJ13" s="2643"/>
      <c r="BK13" s="2643"/>
      <c r="BL13" s="2643"/>
      <c r="BM13" s="2643"/>
      <c r="BN13" s="2643"/>
      <c r="BO13" s="2643"/>
      <c r="BP13" s="2643"/>
      <c r="BQ13" s="2643"/>
      <c r="BR13" s="2643"/>
      <c r="BS13" s="2643"/>
      <c r="BT13" s="2643"/>
      <c r="BU13" s="2643"/>
      <c r="BV13" s="2643"/>
      <c r="BW13" s="2643"/>
      <c r="BX13" s="2643"/>
      <c r="BY13" s="2643"/>
      <c r="BZ13" s="2643"/>
      <c r="CA13" s="2643"/>
      <c r="CB13" s="2643"/>
      <c r="CC13" s="2643"/>
      <c r="CD13" s="2643"/>
      <c r="CE13" s="2643"/>
      <c r="CF13" s="2644"/>
    </row>
    <row r="14" spans="1:84" ht="13.5" customHeight="1">
      <c r="B14" s="1087"/>
      <c r="C14" s="2353" t="s">
        <v>1322</v>
      </c>
      <c r="D14" s="2353"/>
      <c r="E14" s="2353"/>
      <c r="F14" s="2353"/>
      <c r="G14" s="2353"/>
      <c r="H14" s="1108"/>
      <c r="I14" s="2659">
        <f>入力シート!D23</f>
        <v>0</v>
      </c>
      <c r="J14" s="2660"/>
      <c r="K14" s="2660"/>
      <c r="L14" s="2660"/>
      <c r="M14" s="2660"/>
      <c r="N14" s="2660"/>
      <c r="O14" s="2660"/>
      <c r="P14" s="2660"/>
      <c r="Q14" s="2660"/>
      <c r="R14" s="2660"/>
      <c r="S14" s="2660"/>
      <c r="T14" s="2660"/>
      <c r="U14" s="2660"/>
      <c r="V14" s="2661"/>
      <c r="W14" s="1065"/>
      <c r="X14" s="1065"/>
      <c r="Y14" s="1065"/>
      <c r="Z14" s="1065"/>
      <c r="AA14" s="1065"/>
      <c r="AB14" s="1065"/>
      <c r="AC14" s="1065"/>
      <c r="AD14" s="1065"/>
      <c r="AE14" s="1065"/>
      <c r="AF14" s="1065"/>
      <c r="AG14" s="1065"/>
      <c r="AH14" s="1065"/>
      <c r="AI14" s="1065"/>
      <c r="AJ14" s="1065"/>
      <c r="AK14" s="1065"/>
      <c r="AL14" s="1065"/>
      <c r="AM14" s="1070"/>
      <c r="AN14" s="1070"/>
      <c r="AO14" s="1070"/>
      <c r="AP14" s="1070"/>
      <c r="AQ14" s="1070"/>
      <c r="AR14" s="1087"/>
      <c r="AS14" s="2353" t="s">
        <v>104</v>
      </c>
      <c r="AT14" s="2353"/>
      <c r="AU14" s="2353"/>
      <c r="AV14" s="2353"/>
      <c r="AW14" s="2353"/>
      <c r="AX14" s="1086"/>
      <c r="AY14" s="2668" t="s">
        <v>895</v>
      </c>
      <c r="AZ14" s="2669"/>
      <c r="BA14" s="2669"/>
      <c r="BB14" s="2669"/>
      <c r="BC14" s="2669"/>
      <c r="BD14" s="2669"/>
      <c r="BE14" s="2669"/>
      <c r="BF14" s="2669"/>
      <c r="BG14" s="2669"/>
      <c r="BH14" s="2669"/>
      <c r="BI14" s="2669"/>
      <c r="BJ14" s="2669"/>
      <c r="BK14" s="2669"/>
      <c r="BL14" s="2670"/>
      <c r="BM14" s="1098"/>
      <c r="BN14" s="2353" t="s">
        <v>499</v>
      </c>
      <c r="BO14" s="2353"/>
      <c r="BP14" s="2353"/>
      <c r="BQ14" s="2353"/>
      <c r="BR14" s="2353"/>
      <c r="BS14" s="1086"/>
      <c r="BT14" s="2668" t="s">
        <v>1321</v>
      </c>
      <c r="BU14" s="2674"/>
      <c r="BV14" s="2674"/>
      <c r="BW14" s="2674"/>
      <c r="BX14" s="2674"/>
      <c r="BY14" s="2674"/>
      <c r="BZ14" s="2674"/>
      <c r="CA14" s="2674"/>
      <c r="CB14" s="2674"/>
      <c r="CC14" s="2674"/>
      <c r="CD14" s="2674"/>
      <c r="CE14" s="2674"/>
      <c r="CF14" s="2675"/>
    </row>
    <row r="15" spans="1:84" ht="13.5" customHeight="1">
      <c r="B15" s="1079"/>
      <c r="C15" s="2354"/>
      <c r="D15" s="2354"/>
      <c r="E15" s="2354"/>
      <c r="F15" s="2354"/>
      <c r="G15" s="2354"/>
      <c r="H15" s="1103"/>
      <c r="I15" s="2662"/>
      <c r="J15" s="2663"/>
      <c r="K15" s="2663"/>
      <c r="L15" s="2663"/>
      <c r="M15" s="2663"/>
      <c r="N15" s="2663"/>
      <c r="O15" s="2663"/>
      <c r="P15" s="2663"/>
      <c r="Q15" s="2663"/>
      <c r="R15" s="2663"/>
      <c r="S15" s="2663"/>
      <c r="T15" s="2663"/>
      <c r="U15" s="2663"/>
      <c r="V15" s="2664"/>
      <c r="W15" s="1065"/>
      <c r="X15" s="1065"/>
      <c r="Y15" s="1065"/>
      <c r="Z15" s="1065"/>
      <c r="AA15" s="1065"/>
      <c r="AB15" s="1065"/>
      <c r="AC15" s="1065"/>
      <c r="AD15" s="2658"/>
      <c r="AE15" s="2658"/>
      <c r="AF15" s="2658"/>
      <c r="AG15" s="2658"/>
      <c r="AH15" s="2658"/>
      <c r="AI15" s="2658"/>
      <c r="AJ15" s="2658"/>
      <c r="AK15" s="2658"/>
      <c r="AL15" s="2658"/>
      <c r="AM15" s="2658"/>
      <c r="AN15" s="2658"/>
      <c r="AO15" s="2658"/>
      <c r="AP15" s="2658"/>
      <c r="AQ15" s="1107"/>
      <c r="AR15" s="1077"/>
      <c r="AS15" s="2355"/>
      <c r="AT15" s="2355"/>
      <c r="AU15" s="2355"/>
      <c r="AV15" s="2355"/>
      <c r="AW15" s="2355"/>
      <c r="AX15" s="1076"/>
      <c r="AY15" s="2671"/>
      <c r="AZ15" s="2672"/>
      <c r="BA15" s="2672"/>
      <c r="BB15" s="2672"/>
      <c r="BC15" s="2672"/>
      <c r="BD15" s="2672"/>
      <c r="BE15" s="2672"/>
      <c r="BF15" s="2672"/>
      <c r="BG15" s="2672"/>
      <c r="BH15" s="2672"/>
      <c r="BI15" s="2672"/>
      <c r="BJ15" s="2672"/>
      <c r="BK15" s="2672"/>
      <c r="BL15" s="2673"/>
      <c r="BM15" s="1096"/>
      <c r="BN15" s="2656"/>
      <c r="BO15" s="2656"/>
      <c r="BP15" s="2656"/>
      <c r="BQ15" s="2656"/>
      <c r="BR15" s="2656"/>
      <c r="BS15" s="1078"/>
      <c r="BT15" s="2676"/>
      <c r="BU15" s="2677"/>
      <c r="BV15" s="2677"/>
      <c r="BW15" s="2677"/>
      <c r="BX15" s="2677"/>
      <c r="BY15" s="2677"/>
      <c r="BZ15" s="2677"/>
      <c r="CA15" s="2677"/>
      <c r="CB15" s="2677"/>
      <c r="CC15" s="2677"/>
      <c r="CD15" s="2677"/>
      <c r="CE15" s="2677"/>
      <c r="CF15" s="2678"/>
    </row>
    <row r="16" spans="1:84" ht="13.5" customHeight="1">
      <c r="B16" s="1079"/>
      <c r="C16" s="2354"/>
      <c r="D16" s="2354"/>
      <c r="E16" s="2354"/>
      <c r="F16" s="2354"/>
      <c r="G16" s="2354"/>
      <c r="H16" s="1103"/>
      <c r="I16" s="2662"/>
      <c r="J16" s="2663"/>
      <c r="K16" s="2663"/>
      <c r="L16" s="2663"/>
      <c r="M16" s="2663"/>
      <c r="N16" s="2663"/>
      <c r="O16" s="2663"/>
      <c r="P16" s="2663"/>
      <c r="Q16" s="2663"/>
      <c r="R16" s="2663"/>
      <c r="S16" s="2663"/>
      <c r="T16" s="2663"/>
      <c r="U16" s="2663"/>
      <c r="V16" s="2664"/>
      <c r="W16" s="1065"/>
      <c r="X16" s="1065"/>
      <c r="Y16" s="1065"/>
      <c r="Z16" s="1065"/>
      <c r="AA16" s="1065"/>
      <c r="AB16" s="1065"/>
      <c r="AC16" s="1065"/>
      <c r="AD16" s="1065"/>
      <c r="AE16" s="1065"/>
      <c r="AF16" s="1065"/>
      <c r="AG16" s="1065"/>
      <c r="AH16" s="1065"/>
      <c r="AI16" s="1065"/>
      <c r="AJ16" s="1065"/>
      <c r="AK16" s="1065"/>
      <c r="AL16" s="1065"/>
      <c r="AM16" s="1070"/>
      <c r="AN16" s="1070"/>
      <c r="AO16" s="1070"/>
      <c r="AP16" s="1070"/>
      <c r="AQ16" s="1070"/>
      <c r="AR16" s="1079"/>
      <c r="AS16" s="2357" t="s">
        <v>1472</v>
      </c>
      <c r="AT16" s="2354"/>
      <c r="AU16" s="2354"/>
      <c r="AV16" s="2354"/>
      <c r="AW16" s="2354"/>
      <c r="AX16" s="1097"/>
      <c r="AY16" s="2682" t="s">
        <v>1318</v>
      </c>
      <c r="AZ16" s="2683"/>
      <c r="BA16" s="2683"/>
      <c r="BB16" s="2683"/>
      <c r="BC16" s="2683"/>
      <c r="BD16" s="2683"/>
      <c r="BE16" s="2683"/>
      <c r="BF16" s="2683"/>
      <c r="BG16" s="2683"/>
      <c r="BH16" s="2683"/>
      <c r="BI16" s="2683"/>
      <c r="BJ16" s="2683"/>
      <c r="BK16" s="2683"/>
      <c r="BL16" s="2684"/>
      <c r="BM16" s="1106"/>
      <c r="BN16" s="2656"/>
      <c r="BO16" s="2656"/>
      <c r="BP16" s="2656"/>
      <c r="BQ16" s="2656"/>
      <c r="BR16" s="2656"/>
      <c r="BS16" s="1097"/>
      <c r="BT16" s="2676"/>
      <c r="BU16" s="2677"/>
      <c r="BV16" s="2677"/>
      <c r="BW16" s="2677"/>
      <c r="BX16" s="2677"/>
      <c r="BY16" s="2677"/>
      <c r="BZ16" s="2677"/>
      <c r="CA16" s="2677"/>
      <c r="CB16" s="2677"/>
      <c r="CC16" s="2677"/>
      <c r="CD16" s="2677"/>
      <c r="CE16" s="2677"/>
      <c r="CF16" s="2678"/>
    </row>
    <row r="17" spans="2:84" ht="13.5" customHeight="1">
      <c r="B17" s="1077"/>
      <c r="C17" s="2355"/>
      <c r="D17" s="2355"/>
      <c r="E17" s="2355"/>
      <c r="F17" s="2355"/>
      <c r="G17" s="2355"/>
      <c r="H17" s="1105"/>
      <c r="I17" s="2665"/>
      <c r="J17" s="2666"/>
      <c r="K17" s="2666"/>
      <c r="L17" s="2666"/>
      <c r="M17" s="2666"/>
      <c r="N17" s="2666"/>
      <c r="O17" s="2666"/>
      <c r="P17" s="2666"/>
      <c r="Q17" s="2666"/>
      <c r="R17" s="2666"/>
      <c r="S17" s="2666"/>
      <c r="T17" s="2666"/>
      <c r="U17" s="2666"/>
      <c r="V17" s="2667"/>
      <c r="W17" s="1065"/>
      <c r="X17" s="1065"/>
      <c r="Y17" s="2656" t="s">
        <v>1208</v>
      </c>
      <c r="Z17" s="2656"/>
      <c r="AA17" s="2656"/>
      <c r="AB17" s="2656"/>
      <c r="AC17" s="1101"/>
      <c r="AD17" s="2657"/>
      <c r="AE17" s="2657"/>
      <c r="AF17" s="2657"/>
      <c r="AG17" s="2657"/>
      <c r="AH17" s="2657"/>
      <c r="AI17" s="2657"/>
      <c r="AJ17" s="2657"/>
      <c r="AK17" s="2657"/>
      <c r="AL17" s="2657"/>
      <c r="AM17" s="2657"/>
      <c r="AN17" s="2657"/>
      <c r="AO17" s="2657"/>
      <c r="AP17" s="2657"/>
      <c r="AQ17" s="1065"/>
      <c r="AR17" s="1077"/>
      <c r="AS17" s="2355"/>
      <c r="AT17" s="2355"/>
      <c r="AU17" s="2355"/>
      <c r="AV17" s="2355"/>
      <c r="AW17" s="2355"/>
      <c r="AX17" s="1094"/>
      <c r="AY17" s="2685"/>
      <c r="AZ17" s="2686"/>
      <c r="BA17" s="2686"/>
      <c r="BB17" s="2686"/>
      <c r="BC17" s="2686"/>
      <c r="BD17" s="2686"/>
      <c r="BE17" s="2686"/>
      <c r="BF17" s="2686"/>
      <c r="BG17" s="2686"/>
      <c r="BH17" s="2686"/>
      <c r="BI17" s="2686"/>
      <c r="BJ17" s="2686"/>
      <c r="BK17" s="2686"/>
      <c r="BL17" s="2687"/>
      <c r="BM17" s="1104"/>
      <c r="BN17" s="2355"/>
      <c r="BO17" s="2355"/>
      <c r="BP17" s="2355"/>
      <c r="BQ17" s="2355"/>
      <c r="BR17" s="2355"/>
      <c r="BS17" s="1094"/>
      <c r="BT17" s="2679"/>
      <c r="BU17" s="2680"/>
      <c r="BV17" s="2680"/>
      <c r="BW17" s="2680"/>
      <c r="BX17" s="2680"/>
      <c r="BY17" s="2680"/>
      <c r="BZ17" s="2680"/>
      <c r="CA17" s="2680"/>
      <c r="CB17" s="2680"/>
      <c r="CC17" s="2680"/>
      <c r="CD17" s="2680"/>
      <c r="CE17" s="2680"/>
      <c r="CF17" s="2681"/>
    </row>
    <row r="18" spans="2:84" ht="13.5" customHeight="1">
      <c r="B18" s="1070"/>
      <c r="C18" s="1092"/>
      <c r="D18" s="1091"/>
      <c r="E18" s="1091"/>
      <c r="F18" s="1091"/>
      <c r="G18" s="1091"/>
      <c r="H18" s="1091"/>
      <c r="I18" s="1065"/>
      <c r="J18" s="1065"/>
      <c r="K18" s="1065"/>
      <c r="L18" s="1065"/>
      <c r="M18" s="1065"/>
      <c r="N18" s="1065"/>
      <c r="O18" s="1065"/>
      <c r="P18" s="1065"/>
      <c r="Q18" s="1065"/>
      <c r="R18" s="1065"/>
      <c r="S18" s="1065"/>
      <c r="T18" s="1065"/>
      <c r="U18" s="1065"/>
      <c r="V18" s="1065"/>
      <c r="W18" s="1065"/>
      <c r="X18" s="1065"/>
      <c r="Y18" s="1103"/>
      <c r="Z18" s="1103"/>
      <c r="AA18" s="1103"/>
      <c r="AB18" s="1103"/>
      <c r="AC18" s="1065"/>
      <c r="AD18" s="1065"/>
      <c r="AE18" s="1065"/>
      <c r="AF18" s="1065"/>
      <c r="AG18" s="1065"/>
      <c r="AH18" s="1065"/>
      <c r="AI18" s="1065"/>
      <c r="AJ18" s="1065"/>
      <c r="AK18" s="1065"/>
      <c r="AL18" s="1065"/>
      <c r="AM18" s="1065"/>
      <c r="AN18" s="1065"/>
      <c r="AO18" s="1065"/>
      <c r="AP18" s="1065"/>
      <c r="AQ18" s="1065"/>
      <c r="AR18" s="1102"/>
      <c r="AS18" s="1102"/>
      <c r="AT18" s="1102"/>
      <c r="AU18" s="1102"/>
      <c r="AV18" s="1102"/>
      <c r="AW18" s="1102"/>
      <c r="AX18" s="1102"/>
      <c r="AY18" s="1102"/>
      <c r="AZ18" s="1102"/>
      <c r="BA18" s="1102"/>
      <c r="BB18" s="1102"/>
      <c r="BC18" s="1102"/>
      <c r="BD18" s="1102"/>
      <c r="BE18" s="1102"/>
      <c r="BF18" s="1102"/>
      <c r="BG18" s="1102"/>
      <c r="BH18" s="1102"/>
      <c r="BI18" s="1102"/>
      <c r="BJ18" s="1102"/>
      <c r="BK18" s="1102"/>
      <c r="BL18" s="1102"/>
      <c r="BM18" s="1102"/>
      <c r="BN18" s="1102"/>
      <c r="BO18" s="1102"/>
      <c r="BP18" s="1102"/>
      <c r="BQ18" s="1102"/>
      <c r="BR18" s="1102"/>
      <c r="BS18" s="1102"/>
      <c r="BT18" s="1102"/>
      <c r="BU18" s="1102"/>
      <c r="BV18" s="1102"/>
      <c r="BW18" s="1102"/>
      <c r="BX18" s="1102"/>
      <c r="BY18" s="1102"/>
      <c r="BZ18" s="1102"/>
      <c r="CA18" s="1102"/>
      <c r="CB18" s="1102"/>
      <c r="CC18" s="1102"/>
      <c r="CD18" s="1102"/>
      <c r="CE18" s="1102"/>
      <c r="CF18" s="1102"/>
    </row>
    <row r="19" spans="2:84" ht="13.5" customHeight="1">
      <c r="B19" s="1070"/>
      <c r="C19" s="1092"/>
      <c r="D19" s="1091"/>
      <c r="E19" s="1091"/>
      <c r="F19" s="1091"/>
      <c r="G19" s="1091"/>
      <c r="H19" s="1091"/>
      <c r="I19" s="1065"/>
      <c r="J19" s="1065"/>
      <c r="K19" s="1065"/>
      <c r="L19" s="1065"/>
      <c r="M19" s="1065"/>
      <c r="N19" s="1065"/>
      <c r="O19" s="1065"/>
      <c r="P19" s="1065"/>
      <c r="Q19" s="1065"/>
      <c r="R19" s="1065"/>
      <c r="S19" s="1065"/>
      <c r="T19" s="1065"/>
      <c r="U19" s="1065"/>
      <c r="V19" s="1065"/>
      <c r="W19" s="1065"/>
      <c r="X19" s="1065"/>
      <c r="Y19" s="2656" t="s">
        <v>100</v>
      </c>
      <c r="Z19" s="2656"/>
      <c r="AA19" s="2656"/>
      <c r="AB19" s="2656"/>
      <c r="AC19" s="1101"/>
      <c r="AD19" s="2688"/>
      <c r="AE19" s="2688"/>
      <c r="AF19" s="2688"/>
      <c r="AG19" s="2688"/>
      <c r="AH19" s="2688"/>
      <c r="AI19" s="2688"/>
      <c r="AJ19" s="2688"/>
      <c r="AK19" s="2688"/>
      <c r="AL19" s="2688"/>
      <c r="AM19" s="2688"/>
      <c r="AN19" s="2688"/>
      <c r="AO19" s="2688"/>
      <c r="AP19" s="2688"/>
      <c r="AQ19" s="1089"/>
      <c r="AR19" s="1087"/>
      <c r="AS19" s="2356" t="s">
        <v>885</v>
      </c>
      <c r="AT19" s="2356"/>
      <c r="AU19" s="2356"/>
      <c r="AV19" s="2356"/>
      <c r="AW19" s="2356"/>
      <c r="AX19" s="1086"/>
      <c r="AY19" s="2689" t="s">
        <v>896</v>
      </c>
      <c r="AZ19" s="2690"/>
      <c r="BA19" s="2690"/>
      <c r="BB19" s="2690"/>
      <c r="BC19" s="2690"/>
      <c r="BD19" s="2690"/>
      <c r="BE19" s="2690"/>
      <c r="BF19" s="2690"/>
      <c r="BG19" s="2690"/>
      <c r="BH19" s="2691"/>
      <c r="BI19" s="2689" t="s">
        <v>887</v>
      </c>
      <c r="BJ19" s="2690"/>
      <c r="BK19" s="2690"/>
      <c r="BL19" s="2690"/>
      <c r="BM19" s="2690"/>
      <c r="BN19" s="2690"/>
      <c r="BO19" s="2690"/>
      <c r="BP19" s="2690"/>
      <c r="BQ19" s="2690"/>
      <c r="BR19" s="2690"/>
      <c r="BS19" s="2690"/>
      <c r="BT19" s="2690"/>
      <c r="BU19" s="2690"/>
      <c r="BV19" s="2691"/>
      <c r="BW19" s="2689" t="s">
        <v>888</v>
      </c>
      <c r="BX19" s="2690"/>
      <c r="BY19" s="2690"/>
      <c r="BZ19" s="2690"/>
      <c r="CA19" s="2690"/>
      <c r="CB19" s="2690"/>
      <c r="CC19" s="2690"/>
      <c r="CD19" s="2690"/>
      <c r="CE19" s="2690"/>
      <c r="CF19" s="2691"/>
    </row>
    <row r="20" spans="2:84" ht="13.5" customHeight="1">
      <c r="B20" s="1070"/>
      <c r="C20" s="2702" t="s">
        <v>1320</v>
      </c>
      <c r="D20" s="2702"/>
      <c r="E20" s="2702"/>
      <c r="F20" s="2702"/>
      <c r="G20" s="2702"/>
      <c r="H20" s="2702"/>
      <c r="I20" s="2702"/>
      <c r="J20" s="2702"/>
      <c r="K20" s="2702"/>
      <c r="L20" s="2702"/>
      <c r="M20" s="2702"/>
      <c r="N20" s="2702"/>
      <c r="O20" s="2702"/>
      <c r="P20" s="2702"/>
      <c r="Q20" s="2702"/>
      <c r="R20" s="2702"/>
      <c r="S20" s="2702"/>
      <c r="T20" s="2702"/>
      <c r="U20" s="2702"/>
      <c r="V20" s="2702"/>
      <c r="W20" s="2702"/>
      <c r="X20" s="2702"/>
      <c r="Y20" s="2702"/>
      <c r="Z20" s="2702"/>
      <c r="AA20" s="2702"/>
      <c r="AB20" s="2702"/>
      <c r="AC20" s="2702"/>
      <c r="AD20" s="2702"/>
      <c r="AE20" s="2702"/>
      <c r="AF20" s="2702"/>
      <c r="AG20" s="2702"/>
      <c r="AH20" s="2702"/>
      <c r="AI20" s="2702"/>
      <c r="AJ20" s="2702"/>
      <c r="AK20" s="2702"/>
      <c r="AL20" s="2702"/>
      <c r="AM20" s="2702"/>
      <c r="AN20" s="2702"/>
      <c r="AO20" s="2702"/>
      <c r="AP20" s="2702"/>
      <c r="AQ20" s="1100"/>
      <c r="AR20" s="1079"/>
      <c r="AS20" s="2357"/>
      <c r="AT20" s="2357"/>
      <c r="AU20" s="2357"/>
      <c r="AV20" s="2357"/>
      <c r="AW20" s="2357"/>
      <c r="AX20" s="1078"/>
      <c r="AY20" s="2692"/>
      <c r="AZ20" s="2693"/>
      <c r="BA20" s="2693"/>
      <c r="BB20" s="2693"/>
      <c r="BC20" s="2693"/>
      <c r="BD20" s="2693"/>
      <c r="BE20" s="2693"/>
      <c r="BF20" s="2693"/>
      <c r="BG20" s="2693"/>
      <c r="BH20" s="2694"/>
      <c r="BI20" s="2692"/>
      <c r="BJ20" s="2693"/>
      <c r="BK20" s="2693"/>
      <c r="BL20" s="2693"/>
      <c r="BM20" s="2693"/>
      <c r="BN20" s="2693"/>
      <c r="BO20" s="2693"/>
      <c r="BP20" s="2693"/>
      <c r="BQ20" s="2693"/>
      <c r="BR20" s="2693"/>
      <c r="BS20" s="2693"/>
      <c r="BT20" s="2693"/>
      <c r="BU20" s="2693"/>
      <c r="BV20" s="2694"/>
      <c r="BW20" s="2692"/>
      <c r="BX20" s="2693"/>
      <c r="BY20" s="2693"/>
      <c r="BZ20" s="2693"/>
      <c r="CA20" s="2693"/>
      <c r="CB20" s="2693"/>
      <c r="CC20" s="2693"/>
      <c r="CD20" s="2693"/>
      <c r="CE20" s="2693"/>
      <c r="CF20" s="2694"/>
    </row>
    <row r="21" spans="2:84" ht="13.5" customHeight="1">
      <c r="B21" s="1070"/>
      <c r="C21" s="2703"/>
      <c r="D21" s="2703"/>
      <c r="E21" s="2703"/>
      <c r="F21" s="2703"/>
      <c r="G21" s="2703"/>
      <c r="H21" s="2703"/>
      <c r="I21" s="2703"/>
      <c r="J21" s="2703"/>
      <c r="K21" s="2703"/>
      <c r="L21" s="2703"/>
      <c r="M21" s="2703"/>
      <c r="N21" s="2703"/>
      <c r="O21" s="2703"/>
      <c r="P21" s="2703"/>
      <c r="Q21" s="2703"/>
      <c r="R21" s="2703"/>
      <c r="S21" s="2703"/>
      <c r="T21" s="2703"/>
      <c r="U21" s="2703"/>
      <c r="V21" s="2703"/>
      <c r="W21" s="2703"/>
      <c r="X21" s="2703"/>
      <c r="Y21" s="2703"/>
      <c r="Z21" s="2703"/>
      <c r="AA21" s="2703"/>
      <c r="AB21" s="2703"/>
      <c r="AC21" s="2703"/>
      <c r="AD21" s="2703"/>
      <c r="AE21" s="2703"/>
      <c r="AF21" s="2703"/>
      <c r="AG21" s="2703"/>
      <c r="AH21" s="2703"/>
      <c r="AI21" s="2703"/>
      <c r="AJ21" s="2703"/>
      <c r="AK21" s="2703"/>
      <c r="AL21" s="2703"/>
      <c r="AM21" s="2703"/>
      <c r="AN21" s="2703"/>
      <c r="AO21" s="2703"/>
      <c r="AP21" s="2703"/>
      <c r="AQ21" s="1099"/>
      <c r="AR21" s="1079"/>
      <c r="AS21" s="2357"/>
      <c r="AT21" s="2357"/>
      <c r="AU21" s="2357"/>
      <c r="AV21" s="2357"/>
      <c r="AW21" s="2357"/>
      <c r="AX21" s="1078"/>
      <c r="AY21" s="2704" t="s">
        <v>890</v>
      </c>
      <c r="AZ21" s="2705"/>
      <c r="BA21" s="2705"/>
      <c r="BB21" s="2705"/>
      <c r="BC21" s="2705"/>
      <c r="BD21" s="2705"/>
      <c r="BE21" s="2705"/>
      <c r="BF21" s="2705"/>
      <c r="BG21" s="2705"/>
      <c r="BH21" s="2706"/>
      <c r="BI21" s="2710" t="s">
        <v>891</v>
      </c>
      <c r="BJ21" s="2711"/>
      <c r="BK21" s="2711"/>
      <c r="BL21" s="2711"/>
      <c r="BM21" s="2711"/>
      <c r="BN21" s="2712" t="s">
        <v>892</v>
      </c>
      <c r="BO21" s="2713"/>
      <c r="BP21" s="2713"/>
      <c r="BQ21" s="2713"/>
      <c r="BR21" s="2713"/>
      <c r="BS21" s="2713"/>
      <c r="BT21" s="2713"/>
      <c r="BU21" s="2713"/>
      <c r="BV21" s="2714"/>
      <c r="BW21" s="2704" t="s">
        <v>893</v>
      </c>
      <c r="BX21" s="2717"/>
      <c r="BY21" s="2717"/>
      <c r="BZ21" s="2717"/>
      <c r="CA21" s="2717"/>
      <c r="CB21" s="2717"/>
      <c r="CC21" s="2717"/>
      <c r="CD21" s="2717"/>
      <c r="CE21" s="2717"/>
      <c r="CF21" s="2718"/>
    </row>
    <row r="22" spans="2:84" ht="13.5" customHeight="1">
      <c r="B22" s="1087"/>
      <c r="C22" s="2362" t="s">
        <v>889</v>
      </c>
      <c r="D22" s="2362"/>
      <c r="E22" s="2362"/>
      <c r="F22" s="2362"/>
      <c r="G22" s="2362"/>
      <c r="H22" s="1086"/>
      <c r="I22" s="2722"/>
      <c r="J22" s="2723"/>
      <c r="K22" s="2723"/>
      <c r="L22" s="2723"/>
      <c r="M22" s="2723"/>
      <c r="N22" s="2723"/>
      <c r="O22" s="2723"/>
      <c r="P22" s="2723"/>
      <c r="Q22" s="2723"/>
      <c r="R22" s="2723"/>
      <c r="S22" s="2723"/>
      <c r="T22" s="2723"/>
      <c r="U22" s="2723"/>
      <c r="V22" s="2723"/>
      <c r="W22" s="2723"/>
      <c r="X22" s="2723"/>
      <c r="Y22" s="2723"/>
      <c r="Z22" s="2723"/>
      <c r="AA22" s="2723"/>
      <c r="AB22" s="2723"/>
      <c r="AC22" s="2723"/>
      <c r="AD22" s="2723"/>
      <c r="AE22" s="2723"/>
      <c r="AF22" s="2723"/>
      <c r="AG22" s="2723"/>
      <c r="AH22" s="2723"/>
      <c r="AI22" s="2723"/>
      <c r="AJ22" s="2723"/>
      <c r="AK22" s="2723"/>
      <c r="AL22" s="2723"/>
      <c r="AM22" s="2723"/>
      <c r="AN22" s="2723"/>
      <c r="AO22" s="2723"/>
      <c r="AP22" s="2724"/>
      <c r="AQ22" s="1065"/>
      <c r="AR22" s="1079"/>
      <c r="AS22" s="2357"/>
      <c r="AT22" s="2357"/>
      <c r="AU22" s="2357"/>
      <c r="AV22" s="2357"/>
      <c r="AW22" s="2357"/>
      <c r="AX22" s="1078"/>
      <c r="AY22" s="2707"/>
      <c r="AZ22" s="2708"/>
      <c r="BA22" s="2708"/>
      <c r="BB22" s="2708"/>
      <c r="BC22" s="2708"/>
      <c r="BD22" s="2708"/>
      <c r="BE22" s="2708"/>
      <c r="BF22" s="2708"/>
      <c r="BG22" s="2708"/>
      <c r="BH22" s="2709"/>
      <c r="BI22" s="2730" t="s">
        <v>894</v>
      </c>
      <c r="BJ22" s="2731"/>
      <c r="BK22" s="2731"/>
      <c r="BL22" s="2731"/>
      <c r="BM22" s="2731"/>
      <c r="BN22" s="2715"/>
      <c r="BO22" s="2715"/>
      <c r="BP22" s="2715"/>
      <c r="BQ22" s="2715"/>
      <c r="BR22" s="2715"/>
      <c r="BS22" s="2715"/>
      <c r="BT22" s="2715"/>
      <c r="BU22" s="2715"/>
      <c r="BV22" s="2716"/>
      <c r="BW22" s="2719"/>
      <c r="BX22" s="2720"/>
      <c r="BY22" s="2720"/>
      <c r="BZ22" s="2720"/>
      <c r="CA22" s="2720"/>
      <c r="CB22" s="2720"/>
      <c r="CC22" s="2720"/>
      <c r="CD22" s="2720"/>
      <c r="CE22" s="2720"/>
      <c r="CF22" s="2721"/>
    </row>
    <row r="23" spans="2:84" ht="13.5" customHeight="1">
      <c r="B23" s="1079"/>
      <c r="C23" s="2363"/>
      <c r="D23" s="2363"/>
      <c r="E23" s="2363"/>
      <c r="F23" s="2363"/>
      <c r="G23" s="2363"/>
      <c r="H23" s="1078"/>
      <c r="I23" s="2725"/>
      <c r="J23" s="2726"/>
      <c r="K23" s="2726"/>
      <c r="L23" s="2726"/>
      <c r="M23" s="2726"/>
      <c r="N23" s="2726"/>
      <c r="O23" s="2726"/>
      <c r="P23" s="2726"/>
      <c r="Q23" s="2726"/>
      <c r="R23" s="2726"/>
      <c r="S23" s="2726"/>
      <c r="T23" s="2726"/>
      <c r="U23" s="2726"/>
      <c r="V23" s="2726"/>
      <c r="W23" s="2726"/>
      <c r="X23" s="2726"/>
      <c r="Y23" s="2726"/>
      <c r="Z23" s="2726"/>
      <c r="AA23" s="2726"/>
      <c r="AB23" s="2726"/>
      <c r="AC23" s="2726"/>
      <c r="AD23" s="2726"/>
      <c r="AE23" s="2726"/>
      <c r="AF23" s="2726"/>
      <c r="AG23" s="2726"/>
      <c r="AH23" s="2726"/>
      <c r="AI23" s="2726"/>
      <c r="AJ23" s="2726"/>
      <c r="AK23" s="2726"/>
      <c r="AL23" s="2726"/>
      <c r="AM23" s="2726"/>
      <c r="AN23" s="2726"/>
      <c r="AO23" s="2726"/>
      <c r="AP23" s="2727"/>
      <c r="AQ23" s="1065"/>
      <c r="AR23" s="1079"/>
      <c r="AS23" s="2357"/>
      <c r="AT23" s="2357"/>
      <c r="AU23" s="2357"/>
      <c r="AV23" s="2357"/>
      <c r="AW23" s="2357"/>
      <c r="AX23" s="1078"/>
      <c r="AY23" s="2732" t="s">
        <v>890</v>
      </c>
      <c r="AZ23" s="2733"/>
      <c r="BA23" s="2733"/>
      <c r="BB23" s="2733"/>
      <c r="BC23" s="2733"/>
      <c r="BD23" s="2733"/>
      <c r="BE23" s="2733"/>
      <c r="BF23" s="2733"/>
      <c r="BG23" s="2733"/>
      <c r="BH23" s="2734"/>
      <c r="BI23" s="2695" t="s">
        <v>891</v>
      </c>
      <c r="BJ23" s="2696"/>
      <c r="BK23" s="2696"/>
      <c r="BL23" s="2696"/>
      <c r="BM23" s="2696"/>
      <c r="BN23" s="2697" t="s">
        <v>892</v>
      </c>
      <c r="BO23" s="2698"/>
      <c r="BP23" s="2698"/>
      <c r="BQ23" s="2698"/>
      <c r="BR23" s="2698"/>
      <c r="BS23" s="2698"/>
      <c r="BT23" s="2698"/>
      <c r="BU23" s="2698"/>
      <c r="BV23" s="2699"/>
      <c r="BW23" s="2732" t="s">
        <v>893</v>
      </c>
      <c r="BX23" s="2738"/>
      <c r="BY23" s="2738"/>
      <c r="BZ23" s="2738"/>
      <c r="CA23" s="2738"/>
      <c r="CB23" s="2738"/>
      <c r="CC23" s="2738"/>
      <c r="CD23" s="2738"/>
      <c r="CE23" s="2738"/>
      <c r="CF23" s="2739"/>
    </row>
    <row r="24" spans="2:84" ht="13.5" customHeight="1">
      <c r="B24" s="1077"/>
      <c r="C24" s="2364"/>
      <c r="D24" s="2364"/>
      <c r="E24" s="2364"/>
      <c r="F24" s="2364"/>
      <c r="G24" s="2364"/>
      <c r="H24" s="1076"/>
      <c r="I24" s="2728"/>
      <c r="J24" s="2657"/>
      <c r="K24" s="2657"/>
      <c r="L24" s="2657"/>
      <c r="M24" s="2657"/>
      <c r="N24" s="2657"/>
      <c r="O24" s="2657"/>
      <c r="P24" s="2657"/>
      <c r="Q24" s="2657"/>
      <c r="R24" s="2657"/>
      <c r="S24" s="2657"/>
      <c r="T24" s="2657"/>
      <c r="U24" s="2657"/>
      <c r="V24" s="2657"/>
      <c r="W24" s="2657"/>
      <c r="X24" s="2657"/>
      <c r="Y24" s="2657"/>
      <c r="Z24" s="2657"/>
      <c r="AA24" s="2657"/>
      <c r="AB24" s="2657"/>
      <c r="AC24" s="2657"/>
      <c r="AD24" s="2657"/>
      <c r="AE24" s="2657"/>
      <c r="AF24" s="2657"/>
      <c r="AG24" s="2657"/>
      <c r="AH24" s="2657"/>
      <c r="AI24" s="2657"/>
      <c r="AJ24" s="2657"/>
      <c r="AK24" s="2657"/>
      <c r="AL24" s="2657"/>
      <c r="AM24" s="2657"/>
      <c r="AN24" s="2657"/>
      <c r="AO24" s="2657"/>
      <c r="AP24" s="2729"/>
      <c r="AQ24" s="1065"/>
      <c r="AR24" s="1077"/>
      <c r="AS24" s="2358"/>
      <c r="AT24" s="2358"/>
      <c r="AU24" s="2358"/>
      <c r="AV24" s="2358"/>
      <c r="AW24" s="2358"/>
      <c r="AX24" s="1076"/>
      <c r="AY24" s="2735"/>
      <c r="AZ24" s="2736"/>
      <c r="BA24" s="2736"/>
      <c r="BB24" s="2736"/>
      <c r="BC24" s="2736"/>
      <c r="BD24" s="2736"/>
      <c r="BE24" s="2736"/>
      <c r="BF24" s="2736"/>
      <c r="BG24" s="2736"/>
      <c r="BH24" s="2737"/>
      <c r="BI24" s="2743" t="s">
        <v>894</v>
      </c>
      <c r="BJ24" s="2744"/>
      <c r="BK24" s="2744"/>
      <c r="BL24" s="2744"/>
      <c r="BM24" s="2744"/>
      <c r="BN24" s="2700"/>
      <c r="BO24" s="2700"/>
      <c r="BP24" s="2700"/>
      <c r="BQ24" s="2700"/>
      <c r="BR24" s="2700"/>
      <c r="BS24" s="2700"/>
      <c r="BT24" s="2700"/>
      <c r="BU24" s="2700"/>
      <c r="BV24" s="2701"/>
      <c r="BW24" s="2740"/>
      <c r="BX24" s="2741"/>
      <c r="BY24" s="2741"/>
      <c r="BZ24" s="2741"/>
      <c r="CA24" s="2741"/>
      <c r="CB24" s="2741"/>
      <c r="CC24" s="2741"/>
      <c r="CD24" s="2741"/>
      <c r="CE24" s="2741"/>
      <c r="CF24" s="2742"/>
    </row>
    <row r="25" spans="2:84" ht="13.5" customHeight="1">
      <c r="B25" s="1087"/>
      <c r="C25" s="2353" t="s">
        <v>104</v>
      </c>
      <c r="D25" s="2353"/>
      <c r="E25" s="2353"/>
      <c r="F25" s="2353"/>
      <c r="G25" s="2353"/>
      <c r="H25" s="1086"/>
      <c r="I25" s="2668" t="s">
        <v>895</v>
      </c>
      <c r="J25" s="2669"/>
      <c r="K25" s="2669"/>
      <c r="L25" s="2669"/>
      <c r="M25" s="2669"/>
      <c r="N25" s="2669"/>
      <c r="O25" s="2669"/>
      <c r="P25" s="2669"/>
      <c r="Q25" s="2669"/>
      <c r="R25" s="2669"/>
      <c r="S25" s="2669"/>
      <c r="T25" s="2669"/>
      <c r="U25" s="2669"/>
      <c r="V25" s="2670"/>
      <c r="W25" s="1098"/>
      <c r="X25" s="2353" t="s">
        <v>499</v>
      </c>
      <c r="Y25" s="2353"/>
      <c r="Z25" s="2353"/>
      <c r="AA25" s="2353"/>
      <c r="AB25" s="2353"/>
      <c r="AC25" s="1086"/>
      <c r="AD25" s="2668" t="s">
        <v>1375</v>
      </c>
      <c r="AE25" s="2674"/>
      <c r="AF25" s="2674"/>
      <c r="AG25" s="2674"/>
      <c r="AH25" s="2674"/>
      <c r="AI25" s="2674"/>
      <c r="AJ25" s="2674"/>
      <c r="AK25" s="2674"/>
      <c r="AL25" s="2674"/>
      <c r="AM25" s="2674"/>
      <c r="AN25" s="2674"/>
      <c r="AO25" s="2674"/>
      <c r="AP25" s="2675"/>
      <c r="AQ25" s="1095"/>
      <c r="AR25" s="1070"/>
      <c r="AS25" s="1070"/>
      <c r="AT25" s="1070"/>
      <c r="AU25" s="1070"/>
      <c r="AV25" s="1070"/>
      <c r="AW25" s="1070"/>
      <c r="AX25" s="1070"/>
      <c r="AY25" s="1070"/>
      <c r="AZ25" s="1070"/>
      <c r="BA25" s="1070"/>
      <c r="BB25" s="1070"/>
      <c r="BC25" s="1070"/>
      <c r="BD25" s="1070"/>
      <c r="BE25" s="1070"/>
      <c r="BF25" s="1070"/>
      <c r="BG25" s="1070"/>
      <c r="BH25" s="1070"/>
      <c r="BI25" s="1070"/>
      <c r="BJ25" s="1070"/>
      <c r="BK25" s="1070"/>
      <c r="BL25" s="1070"/>
      <c r="BM25" s="1070"/>
      <c r="BN25" s="1070"/>
      <c r="BO25" s="1070"/>
      <c r="BP25" s="1070"/>
      <c r="BQ25" s="1070"/>
      <c r="BR25" s="1070"/>
      <c r="BS25" s="1070"/>
      <c r="BT25" s="1070"/>
      <c r="BU25" s="1070"/>
      <c r="BV25" s="1070"/>
      <c r="BW25" s="1070"/>
      <c r="BX25" s="1070"/>
      <c r="BY25" s="1070"/>
      <c r="BZ25" s="1070"/>
      <c r="CA25" s="1070"/>
      <c r="CB25" s="1070"/>
      <c r="CC25" s="1070"/>
      <c r="CD25" s="1070"/>
      <c r="CE25" s="1070"/>
      <c r="CF25" s="1070"/>
    </row>
    <row r="26" spans="2:84" ht="13.5" customHeight="1">
      <c r="B26" s="1077"/>
      <c r="C26" s="2355"/>
      <c r="D26" s="2355"/>
      <c r="E26" s="2355"/>
      <c r="F26" s="2355"/>
      <c r="G26" s="2355"/>
      <c r="H26" s="1076"/>
      <c r="I26" s="2671"/>
      <c r="J26" s="2672"/>
      <c r="K26" s="2672"/>
      <c r="L26" s="2672"/>
      <c r="M26" s="2672"/>
      <c r="N26" s="2672"/>
      <c r="O26" s="2672"/>
      <c r="P26" s="2672"/>
      <c r="Q26" s="2672"/>
      <c r="R26" s="2672"/>
      <c r="S26" s="2672"/>
      <c r="T26" s="2672"/>
      <c r="U26" s="2672"/>
      <c r="V26" s="2673"/>
      <c r="W26" s="1096"/>
      <c r="X26" s="2354"/>
      <c r="Y26" s="2354"/>
      <c r="Z26" s="2354"/>
      <c r="AA26" s="2354"/>
      <c r="AB26" s="2354"/>
      <c r="AC26" s="1078"/>
      <c r="AD26" s="2676"/>
      <c r="AE26" s="2745"/>
      <c r="AF26" s="2745"/>
      <c r="AG26" s="2745"/>
      <c r="AH26" s="2745"/>
      <c r="AI26" s="2745"/>
      <c r="AJ26" s="2745"/>
      <c r="AK26" s="2745"/>
      <c r="AL26" s="2745"/>
      <c r="AM26" s="2745"/>
      <c r="AN26" s="2745"/>
      <c r="AO26" s="2745"/>
      <c r="AP26" s="2678"/>
      <c r="AQ26" s="1095"/>
      <c r="AR26" s="1087"/>
      <c r="AS26" s="2260" t="s">
        <v>898</v>
      </c>
      <c r="AT26" s="2260"/>
      <c r="AU26" s="2260"/>
      <c r="AV26" s="2260"/>
      <c r="AW26" s="2260"/>
      <c r="AX26" s="1086"/>
      <c r="AY26" s="1085" t="s">
        <v>1316</v>
      </c>
      <c r="AZ26" s="2260" t="s">
        <v>899</v>
      </c>
      <c r="BA26" s="2260"/>
      <c r="BB26" s="2260"/>
      <c r="BC26" s="2260"/>
      <c r="BD26" s="1084"/>
      <c r="BE26" s="2260" t="s">
        <v>900</v>
      </c>
      <c r="BF26" s="2260"/>
      <c r="BG26" s="2260"/>
      <c r="BH26" s="2260"/>
      <c r="BI26" s="2260"/>
      <c r="BJ26" s="2260"/>
      <c r="BK26" s="2260"/>
      <c r="BL26" s="2260"/>
      <c r="BM26" s="2260"/>
      <c r="BN26" s="2260"/>
      <c r="BO26" s="2194" t="s">
        <v>901</v>
      </c>
      <c r="BP26" s="2194"/>
      <c r="BQ26" s="2194"/>
      <c r="BR26" s="2194"/>
      <c r="BS26" s="2194"/>
      <c r="BT26" s="2194"/>
      <c r="BU26" s="2194"/>
      <c r="BV26" s="2194"/>
      <c r="BW26" s="2194"/>
      <c r="BX26" s="2260" t="s">
        <v>902</v>
      </c>
      <c r="BY26" s="2260"/>
      <c r="BZ26" s="2260"/>
      <c r="CA26" s="2260"/>
      <c r="CB26" s="2260"/>
      <c r="CC26" s="2260"/>
      <c r="CD26" s="2260"/>
      <c r="CE26" s="2260"/>
      <c r="CF26" s="2261"/>
    </row>
    <row r="27" spans="2:84" ht="13.5" customHeight="1">
      <c r="B27" s="1079"/>
      <c r="C27" s="2354" t="s">
        <v>113</v>
      </c>
      <c r="D27" s="2354"/>
      <c r="E27" s="2354"/>
      <c r="F27" s="2354"/>
      <c r="G27" s="2354"/>
      <c r="H27" s="1097"/>
      <c r="I27" s="2682" t="s">
        <v>1318</v>
      </c>
      <c r="J27" s="2683"/>
      <c r="K27" s="2683"/>
      <c r="L27" s="2683"/>
      <c r="M27" s="2683"/>
      <c r="N27" s="2683"/>
      <c r="O27" s="2683"/>
      <c r="P27" s="2683"/>
      <c r="Q27" s="2683"/>
      <c r="R27" s="2683"/>
      <c r="S27" s="2683"/>
      <c r="T27" s="2683"/>
      <c r="U27" s="2683"/>
      <c r="V27" s="2684"/>
      <c r="W27" s="1096"/>
      <c r="X27" s="2354"/>
      <c r="Y27" s="2354"/>
      <c r="Z27" s="2354"/>
      <c r="AA27" s="2354"/>
      <c r="AB27" s="2354"/>
      <c r="AC27" s="1078"/>
      <c r="AD27" s="2746" t="s">
        <v>1376</v>
      </c>
      <c r="AE27" s="2745"/>
      <c r="AF27" s="2745"/>
      <c r="AG27" s="2745"/>
      <c r="AH27" s="2745"/>
      <c r="AI27" s="2745"/>
      <c r="AJ27" s="2745"/>
      <c r="AK27" s="2745"/>
      <c r="AL27" s="2745"/>
      <c r="AM27" s="2745"/>
      <c r="AN27" s="2745"/>
      <c r="AO27" s="2745"/>
      <c r="AP27" s="2678"/>
      <c r="AQ27" s="1095"/>
      <c r="AR27" s="1079"/>
      <c r="AS27" s="2263"/>
      <c r="AT27" s="2263"/>
      <c r="AU27" s="2263"/>
      <c r="AV27" s="2263"/>
      <c r="AW27" s="2263"/>
      <c r="AX27" s="1078"/>
      <c r="AY27" s="1083"/>
      <c r="AZ27" s="2263"/>
      <c r="BA27" s="2263"/>
      <c r="BB27" s="2263"/>
      <c r="BC27" s="2263"/>
      <c r="BD27" s="1082"/>
      <c r="BE27" s="2266"/>
      <c r="BF27" s="2266"/>
      <c r="BG27" s="2266"/>
      <c r="BH27" s="2266"/>
      <c r="BI27" s="2266"/>
      <c r="BJ27" s="2266"/>
      <c r="BK27" s="2266"/>
      <c r="BL27" s="2266"/>
      <c r="BM27" s="2266"/>
      <c r="BN27" s="2266"/>
      <c r="BO27" s="2194"/>
      <c r="BP27" s="2194"/>
      <c r="BQ27" s="2194"/>
      <c r="BR27" s="2194"/>
      <c r="BS27" s="2194"/>
      <c r="BT27" s="2194"/>
      <c r="BU27" s="2194"/>
      <c r="BV27" s="2194"/>
      <c r="BW27" s="2194"/>
      <c r="BX27" s="2266"/>
      <c r="BY27" s="2266"/>
      <c r="BZ27" s="2266"/>
      <c r="CA27" s="2266"/>
      <c r="CB27" s="2266"/>
      <c r="CC27" s="2266"/>
      <c r="CD27" s="2266"/>
      <c r="CE27" s="2266"/>
      <c r="CF27" s="2267"/>
    </row>
    <row r="28" spans="2:84" ht="13.5" customHeight="1">
      <c r="B28" s="1077"/>
      <c r="C28" s="2355"/>
      <c r="D28" s="2355"/>
      <c r="E28" s="2355"/>
      <c r="F28" s="2355"/>
      <c r="G28" s="2355"/>
      <c r="H28" s="1094"/>
      <c r="I28" s="2685"/>
      <c r="J28" s="2686"/>
      <c r="K28" s="2686"/>
      <c r="L28" s="2686"/>
      <c r="M28" s="2686"/>
      <c r="N28" s="2686"/>
      <c r="O28" s="2686"/>
      <c r="P28" s="2686"/>
      <c r="Q28" s="2686"/>
      <c r="R28" s="2686"/>
      <c r="S28" s="2686"/>
      <c r="T28" s="2686"/>
      <c r="U28" s="2686"/>
      <c r="V28" s="2687"/>
      <c r="W28" s="1093"/>
      <c r="X28" s="2355"/>
      <c r="Y28" s="2355"/>
      <c r="Z28" s="2355"/>
      <c r="AA28" s="2355"/>
      <c r="AB28" s="2355"/>
      <c r="AC28" s="1076"/>
      <c r="AD28" s="2679"/>
      <c r="AE28" s="2680"/>
      <c r="AF28" s="2680"/>
      <c r="AG28" s="2680"/>
      <c r="AH28" s="2680"/>
      <c r="AI28" s="2680"/>
      <c r="AJ28" s="2680"/>
      <c r="AK28" s="2680"/>
      <c r="AL28" s="2680"/>
      <c r="AM28" s="2680"/>
      <c r="AN28" s="2680"/>
      <c r="AO28" s="2680"/>
      <c r="AP28" s="2681"/>
      <c r="AQ28" s="1089"/>
      <c r="AR28" s="1079"/>
      <c r="AS28" s="2263"/>
      <c r="AT28" s="2263"/>
      <c r="AU28" s="2263"/>
      <c r="AV28" s="2263"/>
      <c r="AW28" s="2263"/>
      <c r="AX28" s="1078"/>
      <c r="AY28" s="1081"/>
      <c r="AZ28" s="2263"/>
      <c r="BA28" s="2263"/>
      <c r="BB28" s="2263"/>
      <c r="BC28" s="2263"/>
      <c r="BD28" s="1078"/>
      <c r="BE28" s="2747" t="s">
        <v>906</v>
      </c>
      <c r="BF28" s="2747"/>
      <c r="BG28" s="2747"/>
      <c r="BH28" s="2747"/>
      <c r="BI28" s="2747"/>
      <c r="BJ28" s="2747"/>
      <c r="BK28" s="2747"/>
      <c r="BL28" s="2747"/>
      <c r="BM28" s="2747"/>
      <c r="BN28" s="2747"/>
      <c r="BO28" s="2749" t="s">
        <v>906</v>
      </c>
      <c r="BP28" s="2749"/>
      <c r="BQ28" s="2749"/>
      <c r="BR28" s="2749"/>
      <c r="BS28" s="2749"/>
      <c r="BT28" s="2749"/>
      <c r="BU28" s="2749"/>
      <c r="BV28" s="2749"/>
      <c r="BW28" s="2749"/>
      <c r="BX28" s="2747" t="s">
        <v>906</v>
      </c>
      <c r="BY28" s="2747"/>
      <c r="BZ28" s="2747"/>
      <c r="CA28" s="2747"/>
      <c r="CB28" s="2747"/>
      <c r="CC28" s="2747"/>
      <c r="CD28" s="2747"/>
      <c r="CE28" s="2747"/>
      <c r="CF28" s="2750"/>
    </row>
    <row r="29" spans="2:84" ht="13.5" customHeight="1">
      <c r="B29" s="1070"/>
      <c r="C29" s="1092"/>
      <c r="D29" s="1091"/>
      <c r="E29" s="1091"/>
      <c r="F29" s="1091"/>
      <c r="G29" s="1091"/>
      <c r="H29" s="1091"/>
      <c r="I29" s="1065"/>
      <c r="J29" s="1065"/>
      <c r="K29" s="1065"/>
      <c r="L29" s="1065"/>
      <c r="M29" s="1065"/>
      <c r="N29" s="1065"/>
      <c r="O29" s="1065"/>
      <c r="P29" s="1065"/>
      <c r="Q29" s="1065"/>
      <c r="R29" s="1065"/>
      <c r="S29" s="1065"/>
      <c r="T29" s="1065"/>
      <c r="U29" s="1065"/>
      <c r="V29" s="1065"/>
      <c r="W29" s="1065"/>
      <c r="X29" s="1065"/>
      <c r="Y29" s="1090"/>
      <c r="Z29" s="1090"/>
      <c r="AA29" s="1090"/>
      <c r="AB29" s="1090"/>
      <c r="AC29" s="1065"/>
      <c r="AD29" s="1089"/>
      <c r="AE29" s="1089"/>
      <c r="AF29" s="1089"/>
      <c r="AG29" s="1089"/>
      <c r="AH29" s="1089"/>
      <c r="AI29" s="1089"/>
      <c r="AJ29" s="1089"/>
      <c r="AK29" s="1089"/>
      <c r="AL29" s="1089"/>
      <c r="AM29" s="1089"/>
      <c r="AN29" s="1089"/>
      <c r="AO29" s="1089"/>
      <c r="AP29" s="1089"/>
      <c r="AQ29" s="1083"/>
      <c r="AR29" s="1079"/>
      <c r="AS29" s="2263"/>
      <c r="AT29" s="2263"/>
      <c r="AU29" s="2263"/>
      <c r="AV29" s="2263"/>
      <c r="AW29" s="2263"/>
      <c r="AX29" s="1078"/>
      <c r="AY29" s="1081"/>
      <c r="AZ29" s="2263"/>
      <c r="BA29" s="2263"/>
      <c r="BB29" s="2263"/>
      <c r="BC29" s="2263"/>
      <c r="BD29" s="1078"/>
      <c r="BE29" s="2748"/>
      <c r="BF29" s="2748"/>
      <c r="BG29" s="2748"/>
      <c r="BH29" s="2748"/>
      <c r="BI29" s="2748"/>
      <c r="BJ29" s="2748"/>
      <c r="BK29" s="2748"/>
      <c r="BL29" s="2748"/>
      <c r="BM29" s="2748"/>
      <c r="BN29" s="2748"/>
      <c r="BO29" s="2749"/>
      <c r="BP29" s="2749"/>
      <c r="BQ29" s="2749"/>
      <c r="BR29" s="2749"/>
      <c r="BS29" s="2749"/>
      <c r="BT29" s="2749"/>
      <c r="BU29" s="2749"/>
      <c r="BV29" s="2749"/>
      <c r="BW29" s="2749"/>
      <c r="BX29" s="2748"/>
      <c r="BY29" s="2748"/>
      <c r="BZ29" s="2748"/>
      <c r="CA29" s="2748"/>
      <c r="CB29" s="2748"/>
      <c r="CC29" s="2748"/>
      <c r="CD29" s="2748"/>
      <c r="CE29" s="2748"/>
      <c r="CF29" s="2751"/>
    </row>
    <row r="30" spans="2:84" ht="13.5" customHeight="1">
      <c r="B30" s="1087"/>
      <c r="C30" s="2356" t="s">
        <v>885</v>
      </c>
      <c r="D30" s="2356"/>
      <c r="E30" s="2356"/>
      <c r="F30" s="2356"/>
      <c r="G30" s="2356"/>
      <c r="H30" s="1086"/>
      <c r="I30" s="2689" t="s">
        <v>896</v>
      </c>
      <c r="J30" s="2690"/>
      <c r="K30" s="2690"/>
      <c r="L30" s="2690"/>
      <c r="M30" s="2690"/>
      <c r="N30" s="2690"/>
      <c r="O30" s="2690"/>
      <c r="P30" s="2690"/>
      <c r="Q30" s="2690"/>
      <c r="R30" s="2691"/>
      <c r="S30" s="2689" t="s">
        <v>887</v>
      </c>
      <c r="T30" s="2690"/>
      <c r="U30" s="2690"/>
      <c r="V30" s="2690"/>
      <c r="W30" s="2690"/>
      <c r="X30" s="2690"/>
      <c r="Y30" s="2690"/>
      <c r="Z30" s="2690"/>
      <c r="AA30" s="2690"/>
      <c r="AB30" s="2690"/>
      <c r="AC30" s="2690"/>
      <c r="AD30" s="2690"/>
      <c r="AE30" s="2690"/>
      <c r="AF30" s="2691"/>
      <c r="AG30" s="2689" t="s">
        <v>888</v>
      </c>
      <c r="AH30" s="2690"/>
      <c r="AI30" s="2690"/>
      <c r="AJ30" s="2690"/>
      <c r="AK30" s="2690"/>
      <c r="AL30" s="2690"/>
      <c r="AM30" s="2690"/>
      <c r="AN30" s="2690"/>
      <c r="AO30" s="2690"/>
      <c r="AP30" s="2691"/>
      <c r="AQ30" s="1083"/>
      <c r="AR30" s="1079"/>
      <c r="AS30" s="2263"/>
      <c r="AT30" s="2263"/>
      <c r="AU30" s="2263"/>
      <c r="AV30" s="2263"/>
      <c r="AW30" s="2263"/>
      <c r="AX30" s="1078"/>
      <c r="AY30" s="2259" t="s">
        <v>908</v>
      </c>
      <c r="AZ30" s="2738"/>
      <c r="BA30" s="2738"/>
      <c r="BB30" s="2738"/>
      <c r="BC30" s="2738"/>
      <c r="BD30" s="2739"/>
      <c r="BE30" s="2689" t="s">
        <v>909</v>
      </c>
      <c r="BF30" s="2690"/>
      <c r="BG30" s="2690"/>
      <c r="BH30" s="2690"/>
      <c r="BI30" s="2690"/>
      <c r="BJ30" s="2690"/>
      <c r="BK30" s="2690"/>
      <c r="BL30" s="2689" t="s">
        <v>900</v>
      </c>
      <c r="BM30" s="2690"/>
      <c r="BN30" s="2690"/>
      <c r="BO30" s="2690"/>
      <c r="BP30" s="2690"/>
      <c r="BQ30" s="2690"/>
      <c r="BR30" s="2690"/>
      <c r="BS30" s="2691"/>
      <c r="BT30" s="2689" t="s">
        <v>901</v>
      </c>
      <c r="BU30" s="2690"/>
      <c r="BV30" s="2690"/>
      <c r="BW30" s="2690"/>
      <c r="BX30" s="2690"/>
      <c r="BY30" s="2690"/>
      <c r="BZ30" s="2691"/>
      <c r="CA30" s="2689" t="s">
        <v>902</v>
      </c>
      <c r="CB30" s="2690"/>
      <c r="CC30" s="2690"/>
      <c r="CD30" s="2690"/>
      <c r="CE30" s="2690"/>
      <c r="CF30" s="2691"/>
    </row>
    <row r="31" spans="2:84" ht="13.5" customHeight="1">
      <c r="B31" s="1079"/>
      <c r="C31" s="2357"/>
      <c r="D31" s="2357"/>
      <c r="E31" s="2357"/>
      <c r="F31" s="2357"/>
      <c r="G31" s="2357"/>
      <c r="H31" s="1078"/>
      <c r="I31" s="2692"/>
      <c r="J31" s="2693"/>
      <c r="K31" s="2693"/>
      <c r="L31" s="2693"/>
      <c r="M31" s="2693"/>
      <c r="N31" s="2693"/>
      <c r="O31" s="2693"/>
      <c r="P31" s="2693"/>
      <c r="Q31" s="2693"/>
      <c r="R31" s="2694"/>
      <c r="S31" s="2692"/>
      <c r="T31" s="2693"/>
      <c r="U31" s="2693"/>
      <c r="V31" s="2693"/>
      <c r="W31" s="2693"/>
      <c r="X31" s="2693"/>
      <c r="Y31" s="2693"/>
      <c r="Z31" s="2693"/>
      <c r="AA31" s="2693"/>
      <c r="AB31" s="2693"/>
      <c r="AC31" s="2693"/>
      <c r="AD31" s="2693"/>
      <c r="AE31" s="2693"/>
      <c r="AF31" s="2694"/>
      <c r="AG31" s="2692"/>
      <c r="AH31" s="2693"/>
      <c r="AI31" s="2693"/>
      <c r="AJ31" s="2693"/>
      <c r="AK31" s="2693"/>
      <c r="AL31" s="2693"/>
      <c r="AM31" s="2693"/>
      <c r="AN31" s="2693"/>
      <c r="AO31" s="2693"/>
      <c r="AP31" s="2694"/>
      <c r="AQ31" s="1065"/>
      <c r="AR31" s="1079"/>
      <c r="AS31" s="2263"/>
      <c r="AT31" s="2263"/>
      <c r="AU31" s="2263"/>
      <c r="AV31" s="2263"/>
      <c r="AW31" s="2263"/>
      <c r="AX31" s="1078"/>
      <c r="AY31" s="2752"/>
      <c r="AZ31" s="2753"/>
      <c r="BA31" s="2753"/>
      <c r="BB31" s="2753"/>
      <c r="BC31" s="2753"/>
      <c r="BD31" s="2754"/>
      <c r="BE31" s="2692"/>
      <c r="BF31" s="2693"/>
      <c r="BG31" s="2693"/>
      <c r="BH31" s="2693"/>
      <c r="BI31" s="2693"/>
      <c r="BJ31" s="2693"/>
      <c r="BK31" s="2693"/>
      <c r="BL31" s="2692"/>
      <c r="BM31" s="2693"/>
      <c r="BN31" s="2693"/>
      <c r="BO31" s="2693"/>
      <c r="BP31" s="2693"/>
      <c r="BQ31" s="2693"/>
      <c r="BR31" s="2693"/>
      <c r="BS31" s="2694"/>
      <c r="BT31" s="2692"/>
      <c r="BU31" s="2693"/>
      <c r="BV31" s="2693"/>
      <c r="BW31" s="2693"/>
      <c r="BX31" s="2693"/>
      <c r="BY31" s="2693"/>
      <c r="BZ31" s="2694"/>
      <c r="CA31" s="2692"/>
      <c r="CB31" s="2693"/>
      <c r="CC31" s="2693"/>
      <c r="CD31" s="2693"/>
      <c r="CE31" s="2693"/>
      <c r="CF31" s="2694"/>
    </row>
    <row r="32" spans="2:84" ht="13.5" customHeight="1">
      <c r="B32" s="1079"/>
      <c r="C32" s="2357"/>
      <c r="D32" s="2357"/>
      <c r="E32" s="2357"/>
      <c r="F32" s="2357"/>
      <c r="G32" s="2357"/>
      <c r="H32" s="1078"/>
      <c r="I32" s="2755" t="s">
        <v>890</v>
      </c>
      <c r="J32" s="2756"/>
      <c r="K32" s="2756"/>
      <c r="L32" s="2756"/>
      <c r="M32" s="2756"/>
      <c r="N32" s="2756"/>
      <c r="O32" s="2756"/>
      <c r="P32" s="2756"/>
      <c r="Q32" s="2756"/>
      <c r="R32" s="2757"/>
      <c r="S32" s="2758" t="s">
        <v>891</v>
      </c>
      <c r="T32" s="2759"/>
      <c r="U32" s="2759"/>
      <c r="V32" s="2759"/>
      <c r="W32" s="2759"/>
      <c r="X32" s="2760" t="s">
        <v>892</v>
      </c>
      <c r="Y32" s="2761"/>
      <c r="Z32" s="2761"/>
      <c r="AA32" s="2761"/>
      <c r="AB32" s="2761"/>
      <c r="AC32" s="2761"/>
      <c r="AD32" s="2761"/>
      <c r="AE32" s="2761"/>
      <c r="AF32" s="2762"/>
      <c r="AG32" s="2755" t="s">
        <v>893</v>
      </c>
      <c r="AH32" s="2723"/>
      <c r="AI32" s="2723"/>
      <c r="AJ32" s="2723"/>
      <c r="AK32" s="2723"/>
      <c r="AL32" s="2723"/>
      <c r="AM32" s="2723"/>
      <c r="AN32" s="2723"/>
      <c r="AO32" s="2723"/>
      <c r="AP32" s="2724"/>
      <c r="AQ32" s="1065"/>
      <c r="AR32" s="1079"/>
      <c r="AS32" s="2263"/>
      <c r="AT32" s="2263"/>
      <c r="AU32" s="2263"/>
      <c r="AV32" s="2263"/>
      <c r="AW32" s="2263"/>
      <c r="AX32" s="1078"/>
      <c r="AY32" s="2752"/>
      <c r="AZ32" s="2753"/>
      <c r="BA32" s="2753"/>
      <c r="BB32" s="2753"/>
      <c r="BC32" s="2753"/>
      <c r="BD32" s="2754"/>
      <c r="BE32" s="2447"/>
      <c r="BF32" s="2448"/>
      <c r="BG32" s="2448"/>
      <c r="BH32" s="2448"/>
      <c r="BI32" s="2448"/>
      <c r="BJ32" s="2448"/>
      <c r="BK32" s="2448"/>
      <c r="BL32" s="2447"/>
      <c r="BM32" s="2448"/>
      <c r="BN32" s="2448"/>
      <c r="BO32" s="2448"/>
      <c r="BP32" s="2448"/>
      <c r="BQ32" s="2448"/>
      <c r="BR32" s="2448"/>
      <c r="BS32" s="2449"/>
      <c r="BT32" s="2447"/>
      <c r="BU32" s="2448"/>
      <c r="BV32" s="2448"/>
      <c r="BW32" s="2448"/>
      <c r="BX32" s="2448"/>
      <c r="BY32" s="2448"/>
      <c r="BZ32" s="2449"/>
      <c r="CA32" s="2447"/>
      <c r="CB32" s="2448"/>
      <c r="CC32" s="2448"/>
      <c r="CD32" s="2448"/>
      <c r="CE32" s="2448"/>
      <c r="CF32" s="2449"/>
    </row>
    <row r="33" spans="2:84" ht="13.5" customHeight="1">
      <c r="B33" s="1079"/>
      <c r="C33" s="2357"/>
      <c r="D33" s="2357"/>
      <c r="E33" s="2357"/>
      <c r="F33" s="2357"/>
      <c r="G33" s="2357"/>
      <c r="H33" s="1078"/>
      <c r="I33" s="2652"/>
      <c r="J33" s="2653"/>
      <c r="K33" s="2653"/>
      <c r="L33" s="2653"/>
      <c r="M33" s="2653"/>
      <c r="N33" s="2653"/>
      <c r="O33" s="2653"/>
      <c r="P33" s="2653"/>
      <c r="Q33" s="2653"/>
      <c r="R33" s="2654"/>
      <c r="S33" s="2765" t="s">
        <v>894</v>
      </c>
      <c r="T33" s="2766"/>
      <c r="U33" s="2766"/>
      <c r="V33" s="2766"/>
      <c r="W33" s="2766"/>
      <c r="X33" s="2763"/>
      <c r="Y33" s="2763"/>
      <c r="Z33" s="2763"/>
      <c r="AA33" s="2763"/>
      <c r="AB33" s="2763"/>
      <c r="AC33" s="2763"/>
      <c r="AD33" s="2763"/>
      <c r="AE33" s="2763"/>
      <c r="AF33" s="2764"/>
      <c r="AG33" s="2728"/>
      <c r="AH33" s="2657"/>
      <c r="AI33" s="2657"/>
      <c r="AJ33" s="2657"/>
      <c r="AK33" s="2657"/>
      <c r="AL33" s="2657"/>
      <c r="AM33" s="2657"/>
      <c r="AN33" s="2657"/>
      <c r="AO33" s="2657"/>
      <c r="AP33" s="2729"/>
      <c r="AQ33" s="1065"/>
      <c r="AR33" s="1077"/>
      <c r="AS33" s="2266"/>
      <c r="AT33" s="2266"/>
      <c r="AU33" s="2266"/>
      <c r="AV33" s="2266"/>
      <c r="AW33" s="2266"/>
      <c r="AX33" s="1076"/>
      <c r="AY33" s="2740"/>
      <c r="AZ33" s="2741"/>
      <c r="BA33" s="2741"/>
      <c r="BB33" s="2741"/>
      <c r="BC33" s="2741"/>
      <c r="BD33" s="2742"/>
      <c r="BE33" s="2453"/>
      <c r="BF33" s="2454"/>
      <c r="BG33" s="2454"/>
      <c r="BH33" s="2454"/>
      <c r="BI33" s="2454"/>
      <c r="BJ33" s="2454"/>
      <c r="BK33" s="2454"/>
      <c r="BL33" s="2453"/>
      <c r="BM33" s="2454"/>
      <c r="BN33" s="2454"/>
      <c r="BO33" s="2454"/>
      <c r="BP33" s="2454"/>
      <c r="BQ33" s="2454"/>
      <c r="BR33" s="2454"/>
      <c r="BS33" s="2455"/>
      <c r="BT33" s="2453"/>
      <c r="BU33" s="2454"/>
      <c r="BV33" s="2454"/>
      <c r="BW33" s="2454"/>
      <c r="BX33" s="2454"/>
      <c r="BY33" s="2454"/>
      <c r="BZ33" s="2455"/>
      <c r="CA33" s="2453"/>
      <c r="CB33" s="2454"/>
      <c r="CC33" s="2454"/>
      <c r="CD33" s="2454"/>
      <c r="CE33" s="2454"/>
      <c r="CF33" s="2455"/>
    </row>
    <row r="34" spans="2:84" ht="13.5" customHeight="1">
      <c r="B34" s="1079"/>
      <c r="C34" s="2357"/>
      <c r="D34" s="2357"/>
      <c r="E34" s="2357"/>
      <c r="F34" s="2357"/>
      <c r="G34" s="2357"/>
      <c r="H34" s="1078"/>
      <c r="I34" s="2732" t="s">
        <v>890</v>
      </c>
      <c r="J34" s="2733"/>
      <c r="K34" s="2733"/>
      <c r="L34" s="2733"/>
      <c r="M34" s="2733"/>
      <c r="N34" s="2733"/>
      <c r="O34" s="2733"/>
      <c r="P34" s="2733"/>
      <c r="Q34" s="2733"/>
      <c r="R34" s="2734"/>
      <c r="S34" s="2695" t="s">
        <v>891</v>
      </c>
      <c r="T34" s="2696"/>
      <c r="U34" s="2696"/>
      <c r="V34" s="2696"/>
      <c r="W34" s="2696"/>
      <c r="X34" s="2697" t="s">
        <v>892</v>
      </c>
      <c r="Y34" s="2698"/>
      <c r="Z34" s="2698"/>
      <c r="AA34" s="2698"/>
      <c r="AB34" s="2698"/>
      <c r="AC34" s="2698"/>
      <c r="AD34" s="2698"/>
      <c r="AE34" s="2698"/>
      <c r="AF34" s="2699"/>
      <c r="AG34" s="2732" t="s">
        <v>893</v>
      </c>
      <c r="AH34" s="2738"/>
      <c r="AI34" s="2738"/>
      <c r="AJ34" s="2738"/>
      <c r="AK34" s="2738"/>
      <c r="AL34" s="2738"/>
      <c r="AM34" s="2738"/>
      <c r="AN34" s="2738"/>
      <c r="AO34" s="2738"/>
      <c r="AP34" s="2739"/>
      <c r="AQ34" s="10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row>
    <row r="35" spans="2:84" ht="13.5" customHeight="1">
      <c r="B35" s="1077"/>
      <c r="C35" s="2358"/>
      <c r="D35" s="2358"/>
      <c r="E35" s="2358"/>
      <c r="F35" s="2358"/>
      <c r="G35" s="2358"/>
      <c r="H35" s="1076"/>
      <c r="I35" s="2735"/>
      <c r="J35" s="2736"/>
      <c r="K35" s="2736"/>
      <c r="L35" s="2736"/>
      <c r="M35" s="2736"/>
      <c r="N35" s="2736"/>
      <c r="O35" s="2736"/>
      <c r="P35" s="2736"/>
      <c r="Q35" s="2736"/>
      <c r="R35" s="2737"/>
      <c r="S35" s="2743" t="s">
        <v>894</v>
      </c>
      <c r="T35" s="2744"/>
      <c r="U35" s="2744"/>
      <c r="V35" s="2744"/>
      <c r="W35" s="2744"/>
      <c r="X35" s="2700"/>
      <c r="Y35" s="2700"/>
      <c r="Z35" s="2700"/>
      <c r="AA35" s="2700"/>
      <c r="AB35" s="2700"/>
      <c r="AC35" s="2700"/>
      <c r="AD35" s="2700"/>
      <c r="AE35" s="2700"/>
      <c r="AF35" s="2701"/>
      <c r="AG35" s="2740"/>
      <c r="AH35" s="2741"/>
      <c r="AI35" s="2741"/>
      <c r="AJ35" s="2741"/>
      <c r="AK35" s="2741"/>
      <c r="AL35" s="2741"/>
      <c r="AM35" s="2741"/>
      <c r="AN35" s="2741"/>
      <c r="AO35" s="2741"/>
      <c r="AP35" s="2742"/>
      <c r="AQ35" s="1065"/>
      <c r="AR35" s="2767" t="s">
        <v>911</v>
      </c>
      <c r="AS35" s="2768"/>
      <c r="AT35" s="2768"/>
      <c r="AU35" s="2768"/>
      <c r="AV35" s="2768"/>
      <c r="AW35" s="2768"/>
      <c r="AX35" s="2768"/>
      <c r="AY35" s="2768"/>
      <c r="AZ35" s="2769"/>
      <c r="BA35" s="2689"/>
      <c r="BB35" s="2690"/>
      <c r="BC35" s="2690"/>
      <c r="BD35" s="2690"/>
      <c r="BE35" s="2690"/>
      <c r="BF35" s="2690"/>
      <c r="BG35" s="2690"/>
      <c r="BH35" s="2690"/>
      <c r="BI35" s="2690"/>
      <c r="BJ35" s="2690"/>
      <c r="BK35" s="2691"/>
      <c r="BL35" s="1070"/>
      <c r="BM35" s="2767" t="s">
        <v>110</v>
      </c>
      <c r="BN35" s="2768"/>
      <c r="BO35" s="2768"/>
      <c r="BP35" s="2768"/>
      <c r="BQ35" s="2768"/>
      <c r="BR35" s="2768"/>
      <c r="BS35" s="2768"/>
      <c r="BT35" s="2768"/>
      <c r="BU35" s="2769"/>
      <c r="BV35" s="2689"/>
      <c r="BW35" s="2690"/>
      <c r="BX35" s="2690"/>
      <c r="BY35" s="2690"/>
      <c r="BZ35" s="2690"/>
      <c r="CA35" s="2690"/>
      <c r="CB35" s="2690"/>
      <c r="CC35" s="2690"/>
      <c r="CD35" s="2690"/>
      <c r="CE35" s="2690"/>
      <c r="CF35" s="2691"/>
    </row>
    <row r="36" spans="2:84" ht="13.5" customHeight="1">
      <c r="B36" s="1080"/>
      <c r="C36" s="1088"/>
      <c r="D36" s="1088"/>
      <c r="E36" s="1088"/>
      <c r="F36" s="1088"/>
      <c r="G36" s="1088"/>
      <c r="H36" s="1080"/>
      <c r="I36" s="1080"/>
      <c r="J36" s="1080"/>
      <c r="K36" s="1080"/>
      <c r="L36" s="1080"/>
      <c r="M36" s="1080"/>
      <c r="N36" s="1080"/>
      <c r="O36" s="1080"/>
      <c r="P36" s="1080"/>
      <c r="Q36" s="1080"/>
      <c r="R36" s="1080"/>
      <c r="S36" s="1080"/>
      <c r="T36" s="1080"/>
      <c r="U36" s="1080"/>
      <c r="V36" s="1080"/>
      <c r="W36" s="1080"/>
      <c r="X36" s="1080"/>
      <c r="Y36" s="1080"/>
      <c r="Z36" s="1080"/>
      <c r="AA36" s="1080"/>
      <c r="AB36" s="1080"/>
      <c r="AC36" s="1080"/>
      <c r="AD36" s="1080"/>
      <c r="AE36" s="1080"/>
      <c r="AF36" s="1080"/>
      <c r="AG36" s="1080"/>
      <c r="AH36" s="1080"/>
      <c r="AI36" s="1080"/>
      <c r="AJ36" s="1080"/>
      <c r="AK36" s="1080"/>
      <c r="AL36" s="1080"/>
      <c r="AM36" s="1080"/>
      <c r="AN36" s="1080"/>
      <c r="AO36" s="1080"/>
      <c r="AP36" s="1080"/>
      <c r="AQ36" s="1065"/>
      <c r="AR36" s="2770"/>
      <c r="AS36" s="2771"/>
      <c r="AT36" s="2771"/>
      <c r="AU36" s="2771"/>
      <c r="AV36" s="2771"/>
      <c r="AW36" s="2771"/>
      <c r="AX36" s="2771"/>
      <c r="AY36" s="2771"/>
      <c r="AZ36" s="2772"/>
      <c r="BA36" s="2773"/>
      <c r="BB36" s="2774"/>
      <c r="BC36" s="2774"/>
      <c r="BD36" s="2774"/>
      <c r="BE36" s="2774"/>
      <c r="BF36" s="2774"/>
      <c r="BG36" s="2774"/>
      <c r="BH36" s="2774"/>
      <c r="BI36" s="2774"/>
      <c r="BJ36" s="2774"/>
      <c r="BK36" s="2775"/>
      <c r="BL36" s="1070"/>
      <c r="BM36" s="2770"/>
      <c r="BN36" s="2771"/>
      <c r="BO36" s="2771"/>
      <c r="BP36" s="2771"/>
      <c r="BQ36" s="2771"/>
      <c r="BR36" s="2771"/>
      <c r="BS36" s="2771"/>
      <c r="BT36" s="2771"/>
      <c r="BU36" s="2772"/>
      <c r="BV36" s="2773"/>
      <c r="BW36" s="2774"/>
      <c r="BX36" s="2774"/>
      <c r="BY36" s="2774"/>
      <c r="BZ36" s="2774"/>
      <c r="CA36" s="2774"/>
      <c r="CB36" s="2774"/>
      <c r="CC36" s="2774"/>
      <c r="CD36" s="2774"/>
      <c r="CE36" s="2774"/>
      <c r="CF36" s="2775"/>
    </row>
    <row r="37" spans="2:84" ht="13.5" customHeight="1">
      <c r="B37" s="1087"/>
      <c r="C37" s="2260" t="s">
        <v>898</v>
      </c>
      <c r="D37" s="2260"/>
      <c r="E37" s="2260"/>
      <c r="F37" s="2260"/>
      <c r="G37" s="2260"/>
      <c r="H37" s="1086"/>
      <c r="I37" s="1085" t="s">
        <v>1316</v>
      </c>
      <c r="J37" s="2260" t="s">
        <v>899</v>
      </c>
      <c r="K37" s="2260"/>
      <c r="L37" s="2260"/>
      <c r="M37" s="2260"/>
      <c r="N37" s="1084"/>
      <c r="O37" s="2260" t="s">
        <v>900</v>
      </c>
      <c r="P37" s="2260"/>
      <c r="Q37" s="2260"/>
      <c r="R37" s="2260"/>
      <c r="S37" s="2260"/>
      <c r="T37" s="2260"/>
      <c r="U37" s="2260"/>
      <c r="V37" s="2260"/>
      <c r="W37" s="2260"/>
      <c r="X37" s="2260"/>
      <c r="Y37" s="2194" t="s">
        <v>901</v>
      </c>
      <c r="Z37" s="2194"/>
      <c r="AA37" s="2194"/>
      <c r="AB37" s="2194"/>
      <c r="AC37" s="2194"/>
      <c r="AD37" s="2194"/>
      <c r="AE37" s="2194"/>
      <c r="AF37" s="2194"/>
      <c r="AG37" s="2194"/>
      <c r="AH37" s="2260" t="s">
        <v>902</v>
      </c>
      <c r="AI37" s="2260"/>
      <c r="AJ37" s="2260"/>
      <c r="AK37" s="2260"/>
      <c r="AL37" s="2260"/>
      <c r="AM37" s="2260"/>
      <c r="AN37" s="2260"/>
      <c r="AO37" s="2260"/>
      <c r="AP37" s="2261"/>
      <c r="AQ37" s="1065"/>
      <c r="AR37" s="1071"/>
      <c r="AS37" s="1065"/>
      <c r="AT37" s="2259" t="s">
        <v>912</v>
      </c>
      <c r="AU37" s="2260"/>
      <c r="AV37" s="2260"/>
      <c r="AW37" s="2260"/>
      <c r="AX37" s="2260"/>
      <c r="AY37" s="2260"/>
      <c r="AZ37" s="2261"/>
      <c r="BA37" s="2689"/>
      <c r="BB37" s="2690"/>
      <c r="BC37" s="2690"/>
      <c r="BD37" s="2690"/>
      <c r="BE37" s="2690"/>
      <c r="BF37" s="2690"/>
      <c r="BG37" s="2690"/>
      <c r="BH37" s="2690"/>
      <c r="BI37" s="2690"/>
      <c r="BJ37" s="2690"/>
      <c r="BK37" s="2691"/>
      <c r="BL37" s="1070"/>
      <c r="BM37" s="2767" t="s">
        <v>913</v>
      </c>
      <c r="BN37" s="2768"/>
      <c r="BO37" s="2768"/>
      <c r="BP37" s="2768"/>
      <c r="BQ37" s="2768"/>
      <c r="BR37" s="2768"/>
      <c r="BS37" s="2768"/>
      <c r="BT37" s="2768"/>
      <c r="BU37" s="2769"/>
      <c r="BV37" s="2689"/>
      <c r="BW37" s="2690"/>
      <c r="BX37" s="2690"/>
      <c r="BY37" s="2690"/>
      <c r="BZ37" s="2690"/>
      <c r="CA37" s="2690"/>
      <c r="CB37" s="2690"/>
      <c r="CC37" s="2690"/>
      <c r="CD37" s="2690"/>
      <c r="CE37" s="2690"/>
      <c r="CF37" s="2691"/>
    </row>
    <row r="38" spans="2:84" ht="13.5" customHeight="1">
      <c r="B38" s="1079"/>
      <c r="C38" s="2263"/>
      <c r="D38" s="2263"/>
      <c r="E38" s="2263"/>
      <c r="F38" s="2263"/>
      <c r="G38" s="2263"/>
      <c r="H38" s="1078"/>
      <c r="I38" s="1083"/>
      <c r="J38" s="2263"/>
      <c r="K38" s="2263"/>
      <c r="L38" s="2263"/>
      <c r="M38" s="2263"/>
      <c r="N38" s="1082"/>
      <c r="O38" s="2266"/>
      <c r="P38" s="2266"/>
      <c r="Q38" s="2266"/>
      <c r="R38" s="2266"/>
      <c r="S38" s="2266"/>
      <c r="T38" s="2266"/>
      <c r="U38" s="2266"/>
      <c r="V38" s="2266"/>
      <c r="W38" s="2266"/>
      <c r="X38" s="2266"/>
      <c r="Y38" s="2194"/>
      <c r="Z38" s="2194"/>
      <c r="AA38" s="2194"/>
      <c r="AB38" s="2194"/>
      <c r="AC38" s="2194"/>
      <c r="AD38" s="2194"/>
      <c r="AE38" s="2194"/>
      <c r="AF38" s="2194"/>
      <c r="AG38" s="2194"/>
      <c r="AH38" s="2266"/>
      <c r="AI38" s="2266"/>
      <c r="AJ38" s="2266"/>
      <c r="AK38" s="2266"/>
      <c r="AL38" s="2266"/>
      <c r="AM38" s="2266"/>
      <c r="AN38" s="2266"/>
      <c r="AO38" s="2266"/>
      <c r="AP38" s="2267"/>
      <c r="AQ38" s="1065"/>
      <c r="AR38" s="1071"/>
      <c r="AS38" s="1065"/>
      <c r="AT38" s="2262"/>
      <c r="AU38" s="2263"/>
      <c r="AV38" s="2263"/>
      <c r="AW38" s="2263"/>
      <c r="AX38" s="2263"/>
      <c r="AY38" s="2263"/>
      <c r="AZ38" s="2264"/>
      <c r="BA38" s="2773"/>
      <c r="BB38" s="2774"/>
      <c r="BC38" s="2774"/>
      <c r="BD38" s="2774"/>
      <c r="BE38" s="2774"/>
      <c r="BF38" s="2774"/>
      <c r="BG38" s="2774"/>
      <c r="BH38" s="2774"/>
      <c r="BI38" s="2774"/>
      <c r="BJ38" s="2774"/>
      <c r="BK38" s="2775"/>
      <c r="BL38" s="1070"/>
      <c r="BM38" s="2770"/>
      <c r="BN38" s="2771"/>
      <c r="BO38" s="2771"/>
      <c r="BP38" s="2771"/>
      <c r="BQ38" s="2771"/>
      <c r="BR38" s="2771"/>
      <c r="BS38" s="2771"/>
      <c r="BT38" s="2771"/>
      <c r="BU38" s="2772"/>
      <c r="BV38" s="2773"/>
      <c r="BW38" s="2774"/>
      <c r="BX38" s="2774"/>
      <c r="BY38" s="2774"/>
      <c r="BZ38" s="2774"/>
      <c r="CA38" s="2774"/>
      <c r="CB38" s="2774"/>
      <c r="CC38" s="2774"/>
      <c r="CD38" s="2774"/>
      <c r="CE38" s="2774"/>
      <c r="CF38" s="2775"/>
    </row>
    <row r="39" spans="2:84" ht="13.5" customHeight="1">
      <c r="B39" s="1079"/>
      <c r="C39" s="2263"/>
      <c r="D39" s="2263"/>
      <c r="E39" s="2263"/>
      <c r="F39" s="2263"/>
      <c r="G39" s="2263"/>
      <c r="H39" s="1078"/>
      <c r="I39" s="1081"/>
      <c r="J39" s="2263"/>
      <c r="K39" s="2263"/>
      <c r="L39" s="2263"/>
      <c r="M39" s="2263"/>
      <c r="N39" s="1078"/>
      <c r="O39" s="2776" t="s">
        <v>906</v>
      </c>
      <c r="P39" s="2776"/>
      <c r="Q39" s="2776"/>
      <c r="R39" s="2776"/>
      <c r="S39" s="2776"/>
      <c r="T39" s="2776"/>
      <c r="U39" s="2776"/>
      <c r="V39" s="2776"/>
      <c r="W39" s="2776"/>
      <c r="X39" s="2776"/>
      <c r="Y39" s="2778" t="s">
        <v>906</v>
      </c>
      <c r="Z39" s="2778"/>
      <c r="AA39" s="2778"/>
      <c r="AB39" s="2778"/>
      <c r="AC39" s="2778"/>
      <c r="AD39" s="2778"/>
      <c r="AE39" s="2778"/>
      <c r="AF39" s="2778"/>
      <c r="AG39" s="2778"/>
      <c r="AH39" s="2776" t="s">
        <v>906</v>
      </c>
      <c r="AI39" s="2776"/>
      <c r="AJ39" s="2776"/>
      <c r="AK39" s="2776"/>
      <c r="AL39" s="2776"/>
      <c r="AM39" s="2776"/>
      <c r="AN39" s="2776"/>
      <c r="AO39" s="2776"/>
      <c r="AP39" s="2779"/>
      <c r="AQ39" s="1065"/>
      <c r="AR39" s="2781" t="s">
        <v>109</v>
      </c>
      <c r="AS39" s="2782"/>
      <c r="AT39" s="2782"/>
      <c r="AU39" s="2782"/>
      <c r="AV39" s="2782"/>
      <c r="AW39" s="2782"/>
      <c r="AX39" s="2782"/>
      <c r="AY39" s="2782"/>
      <c r="AZ39" s="2783"/>
      <c r="BA39" s="2787" t="s">
        <v>914</v>
      </c>
      <c r="BB39" s="2788"/>
      <c r="BC39" s="2788"/>
      <c r="BD39" s="2788"/>
      <c r="BE39" s="2788"/>
      <c r="BF39" s="2788"/>
      <c r="BG39" s="2788"/>
      <c r="BH39" s="2788"/>
      <c r="BI39" s="2788"/>
      <c r="BJ39" s="2788"/>
      <c r="BK39" s="2789"/>
      <c r="BL39" s="1070"/>
      <c r="BM39" s="2767" t="s">
        <v>915</v>
      </c>
      <c r="BN39" s="2768"/>
      <c r="BO39" s="2768"/>
      <c r="BP39" s="2768"/>
      <c r="BQ39" s="2768"/>
      <c r="BR39" s="2768"/>
      <c r="BS39" s="2768"/>
      <c r="BT39" s="2768"/>
      <c r="BU39" s="2769"/>
      <c r="BV39" s="2689"/>
      <c r="BW39" s="2690"/>
      <c r="BX39" s="2690"/>
      <c r="BY39" s="2690"/>
      <c r="BZ39" s="2690"/>
      <c r="CA39" s="2690"/>
      <c r="CB39" s="2690"/>
      <c r="CC39" s="2690"/>
      <c r="CD39" s="2690"/>
      <c r="CE39" s="2690"/>
      <c r="CF39" s="2691"/>
    </row>
    <row r="40" spans="2:84" ht="13.5" customHeight="1">
      <c r="B40" s="1079"/>
      <c r="C40" s="2263"/>
      <c r="D40" s="2263"/>
      <c r="E40" s="2263"/>
      <c r="F40" s="2263"/>
      <c r="G40" s="2263"/>
      <c r="H40" s="1078"/>
      <c r="I40" s="1081"/>
      <c r="J40" s="2263"/>
      <c r="K40" s="2263"/>
      <c r="L40" s="2263"/>
      <c r="M40" s="2263"/>
      <c r="N40" s="1078"/>
      <c r="O40" s="2777"/>
      <c r="P40" s="2777"/>
      <c r="Q40" s="2777"/>
      <c r="R40" s="2777"/>
      <c r="S40" s="2777"/>
      <c r="T40" s="2777"/>
      <c r="U40" s="2777"/>
      <c r="V40" s="2777"/>
      <c r="W40" s="2777"/>
      <c r="X40" s="2777"/>
      <c r="Y40" s="2778"/>
      <c r="Z40" s="2778"/>
      <c r="AA40" s="2778"/>
      <c r="AB40" s="2778"/>
      <c r="AC40" s="2778"/>
      <c r="AD40" s="2778"/>
      <c r="AE40" s="2778"/>
      <c r="AF40" s="2778"/>
      <c r="AG40" s="2778"/>
      <c r="AH40" s="2777"/>
      <c r="AI40" s="2777"/>
      <c r="AJ40" s="2777"/>
      <c r="AK40" s="2777"/>
      <c r="AL40" s="2777"/>
      <c r="AM40" s="2777"/>
      <c r="AN40" s="2777"/>
      <c r="AO40" s="2777"/>
      <c r="AP40" s="2780"/>
      <c r="AQ40" s="1065"/>
      <c r="AR40" s="2784"/>
      <c r="AS40" s="2785"/>
      <c r="AT40" s="2785"/>
      <c r="AU40" s="2785"/>
      <c r="AV40" s="2785"/>
      <c r="AW40" s="2785"/>
      <c r="AX40" s="2785"/>
      <c r="AY40" s="2785"/>
      <c r="AZ40" s="2786"/>
      <c r="BA40" s="2790"/>
      <c r="BB40" s="2791"/>
      <c r="BC40" s="2791"/>
      <c r="BD40" s="2791"/>
      <c r="BE40" s="2791"/>
      <c r="BF40" s="2791"/>
      <c r="BG40" s="2791"/>
      <c r="BH40" s="2791"/>
      <c r="BI40" s="2791"/>
      <c r="BJ40" s="2791"/>
      <c r="BK40" s="2792"/>
      <c r="BL40" s="1070"/>
      <c r="BM40" s="2770"/>
      <c r="BN40" s="2771"/>
      <c r="BO40" s="2771"/>
      <c r="BP40" s="2771"/>
      <c r="BQ40" s="2771"/>
      <c r="BR40" s="2771"/>
      <c r="BS40" s="2771"/>
      <c r="BT40" s="2771"/>
      <c r="BU40" s="2772"/>
      <c r="BV40" s="2773"/>
      <c r="BW40" s="2774"/>
      <c r="BX40" s="2774"/>
      <c r="BY40" s="2774"/>
      <c r="BZ40" s="2774"/>
      <c r="CA40" s="2774"/>
      <c r="CB40" s="2774"/>
      <c r="CC40" s="2774"/>
      <c r="CD40" s="2774"/>
      <c r="CE40" s="2774"/>
      <c r="CF40" s="2775"/>
    </row>
    <row r="41" spans="2:84" ht="13.5" customHeight="1">
      <c r="B41" s="1079"/>
      <c r="C41" s="2263"/>
      <c r="D41" s="2263"/>
      <c r="E41" s="2263"/>
      <c r="F41" s="2263"/>
      <c r="G41" s="2263"/>
      <c r="H41" s="1078"/>
      <c r="I41" s="2259" t="s">
        <v>908</v>
      </c>
      <c r="J41" s="2738"/>
      <c r="K41" s="2738"/>
      <c r="L41" s="2738"/>
      <c r="M41" s="2738"/>
      <c r="N41" s="2739"/>
      <c r="O41" s="2689" t="s">
        <v>909</v>
      </c>
      <c r="P41" s="2690"/>
      <c r="Q41" s="2690"/>
      <c r="R41" s="2690"/>
      <c r="S41" s="2690"/>
      <c r="T41" s="2690"/>
      <c r="U41" s="2690"/>
      <c r="V41" s="2689" t="s">
        <v>900</v>
      </c>
      <c r="W41" s="2690"/>
      <c r="X41" s="2690"/>
      <c r="Y41" s="2690"/>
      <c r="Z41" s="2690"/>
      <c r="AA41" s="2690"/>
      <c r="AB41" s="2690"/>
      <c r="AC41" s="2691"/>
      <c r="AD41" s="2689" t="s">
        <v>901</v>
      </c>
      <c r="AE41" s="2690"/>
      <c r="AF41" s="2690"/>
      <c r="AG41" s="2690"/>
      <c r="AH41" s="2690"/>
      <c r="AI41" s="2690"/>
      <c r="AJ41" s="2691"/>
      <c r="AK41" s="2689" t="s">
        <v>902</v>
      </c>
      <c r="AL41" s="2690"/>
      <c r="AM41" s="2690"/>
      <c r="AN41" s="2690"/>
      <c r="AO41" s="2690"/>
      <c r="AP41" s="2691"/>
      <c r="AQ41" s="1065"/>
      <c r="AR41" s="1071"/>
      <c r="AS41" s="1065"/>
      <c r="AT41" s="2767" t="s">
        <v>916</v>
      </c>
      <c r="AU41" s="2768"/>
      <c r="AV41" s="2768"/>
      <c r="AW41" s="2768"/>
      <c r="AX41" s="2768"/>
      <c r="AY41" s="2768"/>
      <c r="AZ41" s="2769"/>
      <c r="BA41" s="2689"/>
      <c r="BB41" s="2690"/>
      <c r="BC41" s="2690"/>
      <c r="BD41" s="2690"/>
      <c r="BE41" s="2690"/>
      <c r="BF41" s="2690"/>
      <c r="BG41" s="2690"/>
      <c r="BH41" s="2690"/>
      <c r="BI41" s="2690"/>
      <c r="BJ41" s="2690"/>
      <c r="BK41" s="2691"/>
      <c r="BL41" s="1070"/>
      <c r="BM41" s="2767" t="s">
        <v>917</v>
      </c>
      <c r="BN41" s="2768"/>
      <c r="BO41" s="2768"/>
      <c r="BP41" s="2768"/>
      <c r="BQ41" s="2768"/>
      <c r="BR41" s="2768"/>
      <c r="BS41" s="2768"/>
      <c r="BT41" s="2768"/>
      <c r="BU41" s="2769"/>
      <c r="BV41" s="2689"/>
      <c r="BW41" s="2690"/>
      <c r="BX41" s="2690"/>
      <c r="BY41" s="2690"/>
      <c r="BZ41" s="2690"/>
      <c r="CA41" s="2690"/>
      <c r="CB41" s="2690"/>
      <c r="CC41" s="2690"/>
      <c r="CD41" s="2690"/>
      <c r="CE41" s="2690"/>
      <c r="CF41" s="2691"/>
    </row>
    <row r="42" spans="2:84" ht="13.5" customHeight="1">
      <c r="B42" s="1079"/>
      <c r="C42" s="2263"/>
      <c r="D42" s="2263"/>
      <c r="E42" s="2263"/>
      <c r="F42" s="2263"/>
      <c r="G42" s="2263"/>
      <c r="H42" s="1078"/>
      <c r="I42" s="2752"/>
      <c r="J42" s="2753"/>
      <c r="K42" s="2753"/>
      <c r="L42" s="2753"/>
      <c r="M42" s="2753"/>
      <c r="N42" s="2754"/>
      <c r="O42" s="2692"/>
      <c r="P42" s="2693"/>
      <c r="Q42" s="2693"/>
      <c r="R42" s="2693"/>
      <c r="S42" s="2693"/>
      <c r="T42" s="2693"/>
      <c r="U42" s="2693"/>
      <c r="V42" s="2692"/>
      <c r="W42" s="2693"/>
      <c r="X42" s="2693"/>
      <c r="Y42" s="2693"/>
      <c r="Z42" s="2693"/>
      <c r="AA42" s="2693"/>
      <c r="AB42" s="2693"/>
      <c r="AC42" s="2694"/>
      <c r="AD42" s="2692"/>
      <c r="AE42" s="2693"/>
      <c r="AF42" s="2693"/>
      <c r="AG42" s="2693"/>
      <c r="AH42" s="2693"/>
      <c r="AI42" s="2693"/>
      <c r="AJ42" s="2694"/>
      <c r="AK42" s="2692"/>
      <c r="AL42" s="2693"/>
      <c r="AM42" s="2693"/>
      <c r="AN42" s="2693"/>
      <c r="AO42" s="2693"/>
      <c r="AP42" s="2694"/>
      <c r="AQ42" s="1065"/>
      <c r="AR42" s="1069"/>
      <c r="AS42" s="1068"/>
      <c r="AT42" s="2793"/>
      <c r="AU42" s="2794"/>
      <c r="AV42" s="2794"/>
      <c r="AW42" s="2794"/>
      <c r="AX42" s="2794"/>
      <c r="AY42" s="2794"/>
      <c r="AZ42" s="2795"/>
      <c r="BA42" s="2692"/>
      <c r="BB42" s="2693"/>
      <c r="BC42" s="2693"/>
      <c r="BD42" s="2693"/>
      <c r="BE42" s="2693"/>
      <c r="BF42" s="2693"/>
      <c r="BG42" s="2693"/>
      <c r="BH42" s="2693"/>
      <c r="BI42" s="2693"/>
      <c r="BJ42" s="2693"/>
      <c r="BK42" s="2694"/>
      <c r="BL42" s="1070"/>
      <c r="BM42" s="2770"/>
      <c r="BN42" s="2771"/>
      <c r="BO42" s="2771"/>
      <c r="BP42" s="2771"/>
      <c r="BQ42" s="2771"/>
      <c r="BR42" s="2771"/>
      <c r="BS42" s="2771"/>
      <c r="BT42" s="2771"/>
      <c r="BU42" s="2772"/>
      <c r="BV42" s="2773"/>
      <c r="BW42" s="2774"/>
      <c r="BX42" s="2774"/>
      <c r="BY42" s="2774"/>
      <c r="BZ42" s="2774"/>
      <c r="CA42" s="2774"/>
      <c r="CB42" s="2774"/>
      <c r="CC42" s="2774"/>
      <c r="CD42" s="2774"/>
      <c r="CE42" s="2774"/>
      <c r="CF42" s="2775"/>
    </row>
    <row r="43" spans="2:84" ht="13.5" customHeight="1">
      <c r="B43" s="1079"/>
      <c r="C43" s="2263"/>
      <c r="D43" s="2263"/>
      <c r="E43" s="2263"/>
      <c r="F43" s="2263"/>
      <c r="G43" s="2263"/>
      <c r="H43" s="1078"/>
      <c r="I43" s="2752"/>
      <c r="J43" s="2753"/>
      <c r="K43" s="2753"/>
      <c r="L43" s="2753"/>
      <c r="M43" s="2753"/>
      <c r="N43" s="2754"/>
      <c r="O43" s="2796"/>
      <c r="P43" s="2674"/>
      <c r="Q43" s="2674"/>
      <c r="R43" s="2674"/>
      <c r="S43" s="2674"/>
      <c r="T43" s="2674"/>
      <c r="U43" s="2674"/>
      <c r="V43" s="2796"/>
      <c r="W43" s="2674"/>
      <c r="X43" s="2674"/>
      <c r="Y43" s="2674"/>
      <c r="Z43" s="2674"/>
      <c r="AA43" s="2674"/>
      <c r="AB43" s="2674"/>
      <c r="AC43" s="2675"/>
      <c r="AD43" s="2796"/>
      <c r="AE43" s="2674"/>
      <c r="AF43" s="2674"/>
      <c r="AG43" s="2674"/>
      <c r="AH43" s="2674"/>
      <c r="AI43" s="2674"/>
      <c r="AJ43" s="2675"/>
      <c r="AK43" s="2796"/>
      <c r="AL43" s="2674"/>
      <c r="AM43" s="2674"/>
      <c r="AN43" s="2674"/>
      <c r="AO43" s="2674"/>
      <c r="AP43" s="2675"/>
      <c r="AQ43" s="1065"/>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1"/>
      <c r="BN43" s="1065"/>
      <c r="BO43" s="2767" t="s">
        <v>916</v>
      </c>
      <c r="BP43" s="2768"/>
      <c r="BQ43" s="2768"/>
      <c r="BR43" s="2768"/>
      <c r="BS43" s="2768"/>
      <c r="BT43" s="2768"/>
      <c r="BU43" s="2769"/>
      <c r="BV43" s="2689"/>
      <c r="BW43" s="2690"/>
      <c r="BX43" s="2690"/>
      <c r="BY43" s="2690"/>
      <c r="BZ43" s="2690"/>
      <c r="CA43" s="2690"/>
      <c r="CB43" s="2690"/>
      <c r="CC43" s="2690"/>
      <c r="CD43" s="2690"/>
      <c r="CE43" s="2690"/>
      <c r="CF43" s="2691"/>
    </row>
    <row r="44" spans="2:84" ht="13.5" customHeight="1">
      <c r="B44" s="1077"/>
      <c r="C44" s="2266"/>
      <c r="D44" s="2266"/>
      <c r="E44" s="2266"/>
      <c r="F44" s="2266"/>
      <c r="G44" s="2266"/>
      <c r="H44" s="1076"/>
      <c r="I44" s="2740"/>
      <c r="J44" s="2741"/>
      <c r="K44" s="2741"/>
      <c r="L44" s="2741"/>
      <c r="M44" s="2741"/>
      <c r="N44" s="2742"/>
      <c r="O44" s="2679"/>
      <c r="P44" s="2680"/>
      <c r="Q44" s="2680"/>
      <c r="R44" s="2680"/>
      <c r="S44" s="2680"/>
      <c r="T44" s="2680"/>
      <c r="U44" s="2680"/>
      <c r="V44" s="2679"/>
      <c r="W44" s="2680"/>
      <c r="X44" s="2680"/>
      <c r="Y44" s="2680"/>
      <c r="Z44" s="2680"/>
      <c r="AA44" s="2680"/>
      <c r="AB44" s="2680"/>
      <c r="AC44" s="2681"/>
      <c r="AD44" s="2679"/>
      <c r="AE44" s="2680"/>
      <c r="AF44" s="2680"/>
      <c r="AG44" s="2680"/>
      <c r="AH44" s="2680"/>
      <c r="AI44" s="2680"/>
      <c r="AJ44" s="2681"/>
      <c r="AK44" s="2679"/>
      <c r="AL44" s="2680"/>
      <c r="AM44" s="2680"/>
      <c r="AN44" s="2680"/>
      <c r="AO44" s="2680"/>
      <c r="AP44" s="2681"/>
      <c r="AQ44" s="1065"/>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1"/>
      <c r="BN44" s="1065"/>
      <c r="BO44" s="2770"/>
      <c r="BP44" s="2771"/>
      <c r="BQ44" s="2771"/>
      <c r="BR44" s="2771"/>
      <c r="BS44" s="2771"/>
      <c r="BT44" s="2771"/>
      <c r="BU44" s="2772"/>
      <c r="BV44" s="2773"/>
      <c r="BW44" s="2774"/>
      <c r="BX44" s="2774"/>
      <c r="BY44" s="2774"/>
      <c r="BZ44" s="2774"/>
      <c r="CA44" s="2774"/>
      <c r="CB44" s="2774"/>
      <c r="CC44" s="2774"/>
      <c r="CD44" s="2774"/>
      <c r="CE44" s="2774"/>
      <c r="CF44" s="2775"/>
    </row>
    <row r="45" spans="2:84" ht="13.5" customHeight="1">
      <c r="B45" s="1065"/>
      <c r="C45" s="1075"/>
      <c r="D45" s="1075"/>
      <c r="E45" s="1075"/>
      <c r="F45" s="1075"/>
      <c r="G45" s="1075"/>
      <c r="H45" s="1065"/>
      <c r="I45" s="1065"/>
      <c r="J45" s="1065"/>
      <c r="K45" s="1065"/>
      <c r="L45" s="1065"/>
      <c r="M45" s="1065"/>
      <c r="N45" s="1065"/>
      <c r="O45" s="1065"/>
      <c r="P45" s="1065"/>
      <c r="Q45" s="1065"/>
      <c r="R45" s="1065"/>
      <c r="S45" s="1065"/>
      <c r="T45" s="1065"/>
      <c r="U45" s="1065"/>
      <c r="V45" s="1065"/>
      <c r="W45" s="1065"/>
      <c r="X45" s="1065"/>
      <c r="Y45" s="1065"/>
      <c r="Z45" s="1065"/>
      <c r="AA45" s="1065"/>
      <c r="AB45" s="1065"/>
      <c r="AC45" s="1065"/>
      <c r="AD45" s="1065"/>
      <c r="AE45" s="1065"/>
      <c r="AF45" s="1065"/>
      <c r="AG45" s="1065"/>
      <c r="AH45" s="1065"/>
      <c r="AI45" s="1065"/>
      <c r="AJ45" s="1065"/>
      <c r="AK45" s="1065"/>
      <c r="AL45" s="1065"/>
      <c r="AM45" s="1065"/>
      <c r="AN45" s="1065"/>
      <c r="AO45" s="1065"/>
      <c r="AP45" s="1065"/>
      <c r="AQ45" s="1063"/>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1"/>
      <c r="BN45" s="1065"/>
      <c r="BO45" s="2689" t="s">
        <v>921</v>
      </c>
      <c r="BP45" s="2690"/>
      <c r="BQ45" s="2690"/>
      <c r="BR45" s="2690"/>
      <c r="BS45" s="2690"/>
      <c r="BT45" s="2690"/>
      <c r="BU45" s="2691"/>
      <c r="BV45" s="2689"/>
      <c r="BW45" s="2690"/>
      <c r="BX45" s="2690"/>
      <c r="BY45" s="2690"/>
      <c r="BZ45" s="2690"/>
      <c r="CA45" s="2690"/>
      <c r="CB45" s="2690"/>
      <c r="CC45" s="2690"/>
      <c r="CD45" s="2690"/>
      <c r="CE45" s="2690"/>
      <c r="CF45" s="2691"/>
    </row>
    <row r="46" spans="2:84" ht="13.5" customHeight="1">
      <c r="B46" s="2809" t="s">
        <v>852</v>
      </c>
      <c r="C46" s="2810"/>
      <c r="D46" s="2810"/>
      <c r="E46" s="2810"/>
      <c r="F46" s="2810"/>
      <c r="G46" s="2810"/>
      <c r="H46" s="2810"/>
      <c r="I46" s="2810"/>
      <c r="J46" s="2811"/>
      <c r="K46" s="2689"/>
      <c r="L46" s="2690"/>
      <c r="M46" s="2690"/>
      <c r="N46" s="2690"/>
      <c r="O46" s="2690"/>
      <c r="P46" s="2690"/>
      <c r="Q46" s="2690"/>
      <c r="R46" s="2690"/>
      <c r="S46" s="2690"/>
      <c r="T46" s="2690"/>
      <c r="U46" s="2691"/>
      <c r="V46" s="1070"/>
      <c r="W46" s="2809" t="s">
        <v>110</v>
      </c>
      <c r="X46" s="2810"/>
      <c r="Y46" s="2810"/>
      <c r="Z46" s="2810"/>
      <c r="AA46" s="2810"/>
      <c r="AB46" s="2810"/>
      <c r="AC46" s="2810"/>
      <c r="AD46" s="2810"/>
      <c r="AE46" s="2811"/>
      <c r="AF46" s="2689"/>
      <c r="AG46" s="2690"/>
      <c r="AH46" s="2690"/>
      <c r="AI46" s="2690"/>
      <c r="AJ46" s="2690"/>
      <c r="AK46" s="2690"/>
      <c r="AL46" s="2690"/>
      <c r="AM46" s="2690"/>
      <c r="AN46" s="2690"/>
      <c r="AO46" s="2690"/>
      <c r="AP46" s="2691"/>
      <c r="AQ46" s="1063"/>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69"/>
      <c r="BN46" s="1068"/>
      <c r="BO46" s="2692"/>
      <c r="BP46" s="2693"/>
      <c r="BQ46" s="2693"/>
      <c r="BR46" s="2693"/>
      <c r="BS46" s="2693"/>
      <c r="BT46" s="2693"/>
      <c r="BU46" s="2694"/>
      <c r="BV46" s="2692"/>
      <c r="BW46" s="2693"/>
      <c r="BX46" s="2693"/>
      <c r="BY46" s="2693"/>
      <c r="BZ46" s="2693"/>
      <c r="CA46" s="2693"/>
      <c r="CB46" s="2693"/>
      <c r="CC46" s="2693"/>
      <c r="CD46" s="2693"/>
      <c r="CE46" s="2693"/>
      <c r="CF46" s="2694"/>
    </row>
    <row r="47" spans="2:84" ht="13.5" customHeight="1">
      <c r="B47" s="2812"/>
      <c r="C47" s="2813"/>
      <c r="D47" s="2813"/>
      <c r="E47" s="2813"/>
      <c r="F47" s="2813"/>
      <c r="G47" s="2813"/>
      <c r="H47" s="2813"/>
      <c r="I47" s="2813"/>
      <c r="J47" s="2814"/>
      <c r="K47" s="2773"/>
      <c r="L47" s="2774"/>
      <c r="M47" s="2774"/>
      <c r="N47" s="2774"/>
      <c r="O47" s="2774"/>
      <c r="P47" s="2774"/>
      <c r="Q47" s="2774"/>
      <c r="R47" s="2774"/>
      <c r="S47" s="2774"/>
      <c r="T47" s="2774"/>
      <c r="U47" s="2775"/>
      <c r="V47" s="1070"/>
      <c r="W47" s="2812"/>
      <c r="X47" s="2813"/>
      <c r="Y47" s="2813"/>
      <c r="Z47" s="2813"/>
      <c r="AA47" s="2813"/>
      <c r="AB47" s="2813"/>
      <c r="AC47" s="2813"/>
      <c r="AD47" s="2813"/>
      <c r="AE47" s="2814"/>
      <c r="AF47" s="2773"/>
      <c r="AG47" s="2774"/>
      <c r="AH47" s="2774"/>
      <c r="AI47" s="2774"/>
      <c r="AJ47" s="2774"/>
      <c r="AK47" s="2774"/>
      <c r="AL47" s="2774"/>
      <c r="AM47" s="2774"/>
      <c r="AN47" s="2774"/>
      <c r="AO47" s="2774"/>
      <c r="AP47" s="2775"/>
      <c r="AQ47" s="1063"/>
      <c r="AR47" s="1070"/>
      <c r="AS47" s="1070"/>
      <c r="AT47" s="1070"/>
      <c r="AU47" s="1070"/>
      <c r="AV47" s="1070"/>
      <c r="AW47" s="1070"/>
      <c r="AX47" s="1070"/>
      <c r="AY47" s="1070"/>
      <c r="AZ47" s="1070"/>
      <c r="BA47" s="1070"/>
      <c r="BB47" s="1070"/>
      <c r="BC47" s="1070"/>
      <c r="BD47" s="1070"/>
      <c r="BE47" s="1070"/>
      <c r="BF47" s="1070"/>
      <c r="BG47" s="1070"/>
      <c r="BH47" s="1070"/>
      <c r="BI47" s="1070"/>
      <c r="BJ47" s="1070"/>
      <c r="BK47" s="1070"/>
      <c r="BL47" s="1070"/>
      <c r="BM47" s="1070"/>
      <c r="BN47" s="1070"/>
      <c r="BO47" s="1070"/>
      <c r="BP47" s="1070"/>
      <c r="BQ47" s="1070"/>
      <c r="BR47" s="1070"/>
      <c r="BS47" s="1070"/>
      <c r="BT47" s="1070"/>
      <c r="BU47" s="1070"/>
      <c r="BV47" s="1070"/>
      <c r="BW47" s="1070"/>
      <c r="BX47" s="1070"/>
      <c r="BY47" s="1070"/>
      <c r="BZ47" s="1070"/>
      <c r="CA47" s="1070"/>
      <c r="CB47" s="1070"/>
      <c r="CC47" s="1070"/>
      <c r="CD47" s="1070"/>
      <c r="CE47" s="1070"/>
      <c r="CF47" s="1070"/>
    </row>
    <row r="48" spans="2:84" ht="13.5" customHeight="1">
      <c r="B48" s="1071"/>
      <c r="C48" s="1065"/>
      <c r="D48" s="2259" t="s">
        <v>912</v>
      </c>
      <c r="E48" s="2260"/>
      <c r="F48" s="2260"/>
      <c r="G48" s="2260"/>
      <c r="H48" s="2260"/>
      <c r="I48" s="2260"/>
      <c r="J48" s="2261"/>
      <c r="K48" s="2689"/>
      <c r="L48" s="2690"/>
      <c r="M48" s="2690"/>
      <c r="N48" s="2690"/>
      <c r="O48" s="2690"/>
      <c r="P48" s="2690"/>
      <c r="Q48" s="2690"/>
      <c r="R48" s="2690"/>
      <c r="S48" s="2690"/>
      <c r="T48" s="2690"/>
      <c r="U48" s="2691"/>
      <c r="V48" s="1070"/>
      <c r="W48" s="2809" t="s">
        <v>913</v>
      </c>
      <c r="X48" s="2810"/>
      <c r="Y48" s="2810"/>
      <c r="Z48" s="2810"/>
      <c r="AA48" s="2810"/>
      <c r="AB48" s="2810"/>
      <c r="AC48" s="2810"/>
      <c r="AD48" s="2810"/>
      <c r="AE48" s="2811"/>
      <c r="AF48" s="2689"/>
      <c r="AG48" s="2690"/>
      <c r="AH48" s="2690"/>
      <c r="AI48" s="2690"/>
      <c r="AJ48" s="2690"/>
      <c r="AK48" s="2690"/>
      <c r="AL48" s="2690"/>
      <c r="AM48" s="2690"/>
      <c r="AN48" s="2690"/>
      <c r="AO48" s="2690"/>
      <c r="AP48" s="2691"/>
      <c r="AQ48" s="1063"/>
      <c r="AR48" s="2194" t="s">
        <v>1461</v>
      </c>
      <c r="AS48" s="2194"/>
      <c r="AT48" s="2194"/>
      <c r="AU48" s="2194"/>
      <c r="AV48" s="2194"/>
      <c r="AW48" s="2194"/>
      <c r="AX48" s="2194"/>
      <c r="AY48" s="2194"/>
      <c r="AZ48" s="2195" t="s">
        <v>1456</v>
      </c>
      <c r="BA48" s="2195"/>
      <c r="BB48" s="2195"/>
      <c r="BC48" s="2195"/>
      <c r="BD48" s="2195"/>
      <c r="BE48" s="2195"/>
      <c r="BF48" s="2194" t="s">
        <v>1460</v>
      </c>
      <c r="BG48" s="2194"/>
      <c r="BH48" s="2194"/>
      <c r="BI48" s="2194"/>
      <c r="BJ48" s="2194"/>
      <c r="BK48" s="2194"/>
      <c r="BL48" s="2194"/>
      <c r="BM48" s="2436" t="s">
        <v>1457</v>
      </c>
      <c r="BN48" s="2436"/>
      <c r="BO48" s="2436"/>
      <c r="BP48" s="2436"/>
      <c r="BQ48" s="2436"/>
      <c r="BR48" s="2436"/>
      <c r="BS48" s="2436"/>
      <c r="BT48" s="2194" t="s">
        <v>1459</v>
      </c>
      <c r="BU48" s="2437"/>
      <c r="BV48" s="2437"/>
      <c r="BW48" s="2437"/>
      <c r="BX48" s="2437"/>
      <c r="BY48" s="2437"/>
      <c r="BZ48" s="2437"/>
      <c r="CA48" s="2436" t="s">
        <v>1458</v>
      </c>
      <c r="CB48" s="2436"/>
      <c r="CC48" s="2436"/>
      <c r="CD48" s="2436"/>
      <c r="CE48" s="2436"/>
      <c r="CF48" s="2436"/>
    </row>
    <row r="49" spans="1:84" ht="13.5" customHeight="1">
      <c r="B49" s="1071"/>
      <c r="C49" s="1065"/>
      <c r="D49" s="2262"/>
      <c r="E49" s="2263"/>
      <c r="F49" s="2263"/>
      <c r="G49" s="2263"/>
      <c r="H49" s="2263"/>
      <c r="I49" s="2263"/>
      <c r="J49" s="2264"/>
      <c r="K49" s="2773"/>
      <c r="L49" s="2774"/>
      <c r="M49" s="2774"/>
      <c r="N49" s="2774"/>
      <c r="O49" s="2774"/>
      <c r="P49" s="2774"/>
      <c r="Q49" s="2774"/>
      <c r="R49" s="2774"/>
      <c r="S49" s="2774"/>
      <c r="T49" s="2774"/>
      <c r="U49" s="2775"/>
      <c r="V49" s="1070"/>
      <c r="W49" s="2812"/>
      <c r="X49" s="2813"/>
      <c r="Y49" s="2813"/>
      <c r="Z49" s="2813"/>
      <c r="AA49" s="2813"/>
      <c r="AB49" s="2813"/>
      <c r="AC49" s="2813"/>
      <c r="AD49" s="2813"/>
      <c r="AE49" s="2814"/>
      <c r="AF49" s="2773"/>
      <c r="AG49" s="2774"/>
      <c r="AH49" s="2774"/>
      <c r="AI49" s="2774"/>
      <c r="AJ49" s="2774"/>
      <c r="AK49" s="2774"/>
      <c r="AL49" s="2774"/>
      <c r="AM49" s="2774"/>
      <c r="AN49" s="2774"/>
      <c r="AO49" s="2774"/>
      <c r="AP49" s="2775"/>
      <c r="AQ49" s="1063"/>
      <c r="AR49" s="2194"/>
      <c r="AS49" s="2194"/>
      <c r="AT49" s="2194"/>
      <c r="AU49" s="2194"/>
      <c r="AV49" s="2194"/>
      <c r="AW49" s="2194"/>
      <c r="AX49" s="2194"/>
      <c r="AY49" s="2194"/>
      <c r="AZ49" s="2195"/>
      <c r="BA49" s="2195"/>
      <c r="BB49" s="2195"/>
      <c r="BC49" s="2195"/>
      <c r="BD49" s="2195"/>
      <c r="BE49" s="2195"/>
      <c r="BF49" s="2194"/>
      <c r="BG49" s="2194"/>
      <c r="BH49" s="2194"/>
      <c r="BI49" s="2194"/>
      <c r="BJ49" s="2194"/>
      <c r="BK49" s="2194"/>
      <c r="BL49" s="2194"/>
      <c r="BM49" s="2436"/>
      <c r="BN49" s="2436"/>
      <c r="BO49" s="2436"/>
      <c r="BP49" s="2436"/>
      <c r="BQ49" s="2436"/>
      <c r="BR49" s="2436"/>
      <c r="BS49" s="2436"/>
      <c r="BT49" s="2437"/>
      <c r="BU49" s="2437"/>
      <c r="BV49" s="2437"/>
      <c r="BW49" s="2437"/>
      <c r="BX49" s="2437"/>
      <c r="BY49" s="2437"/>
      <c r="BZ49" s="2437"/>
      <c r="CA49" s="2436"/>
      <c r="CB49" s="2436"/>
      <c r="CC49" s="2436"/>
      <c r="CD49" s="2436"/>
      <c r="CE49" s="2436"/>
      <c r="CF49" s="2436"/>
    </row>
    <row r="50" spans="1:84" ht="13.5" customHeight="1">
      <c r="B50" s="2809" t="s">
        <v>911</v>
      </c>
      <c r="C50" s="2810"/>
      <c r="D50" s="2810"/>
      <c r="E50" s="2810"/>
      <c r="F50" s="2810"/>
      <c r="G50" s="2810"/>
      <c r="H50" s="2810"/>
      <c r="I50" s="2810"/>
      <c r="J50" s="2811"/>
      <c r="K50" s="2689"/>
      <c r="L50" s="2690"/>
      <c r="M50" s="2690"/>
      <c r="N50" s="2690"/>
      <c r="O50" s="2690"/>
      <c r="P50" s="2690"/>
      <c r="Q50" s="2690"/>
      <c r="R50" s="2690"/>
      <c r="S50" s="2690"/>
      <c r="T50" s="2690"/>
      <c r="U50" s="2691"/>
      <c r="V50" s="1070"/>
      <c r="W50" s="2809" t="s">
        <v>915</v>
      </c>
      <c r="X50" s="2810"/>
      <c r="Y50" s="2810"/>
      <c r="Z50" s="2810"/>
      <c r="AA50" s="2810"/>
      <c r="AB50" s="2810"/>
      <c r="AC50" s="2810"/>
      <c r="AD50" s="2810"/>
      <c r="AE50" s="2811"/>
      <c r="AF50" s="2689"/>
      <c r="AG50" s="2690"/>
      <c r="AH50" s="2690"/>
      <c r="AI50" s="2690"/>
      <c r="AJ50" s="2690"/>
      <c r="AK50" s="2690"/>
      <c r="AL50" s="2690"/>
      <c r="AM50" s="2690"/>
      <c r="AN50" s="2690"/>
      <c r="AO50" s="2690"/>
      <c r="AP50" s="2691"/>
      <c r="AQ50" s="1063"/>
      <c r="AR50" s="2194"/>
      <c r="AS50" s="2194"/>
      <c r="AT50" s="2194"/>
      <c r="AU50" s="2194"/>
      <c r="AV50" s="2194"/>
      <c r="AW50" s="2194"/>
      <c r="AX50" s="2194"/>
      <c r="AY50" s="2194"/>
      <c r="AZ50" s="2195"/>
      <c r="BA50" s="2195"/>
      <c r="BB50" s="2195"/>
      <c r="BC50" s="2195"/>
      <c r="BD50" s="2195"/>
      <c r="BE50" s="2195"/>
      <c r="BF50" s="2194"/>
      <c r="BG50" s="2194"/>
      <c r="BH50" s="2194"/>
      <c r="BI50" s="2194"/>
      <c r="BJ50" s="2194"/>
      <c r="BK50" s="2194"/>
      <c r="BL50" s="2194"/>
      <c r="BM50" s="2436"/>
      <c r="BN50" s="2436"/>
      <c r="BO50" s="2436"/>
      <c r="BP50" s="2436"/>
      <c r="BQ50" s="2436"/>
      <c r="BR50" s="2436"/>
      <c r="BS50" s="2436"/>
      <c r="BT50" s="2437"/>
      <c r="BU50" s="2437"/>
      <c r="BV50" s="2437"/>
      <c r="BW50" s="2437"/>
      <c r="BX50" s="2437"/>
      <c r="BY50" s="2437"/>
      <c r="BZ50" s="2437"/>
      <c r="CA50" s="2436"/>
      <c r="CB50" s="2436"/>
      <c r="CC50" s="2436"/>
      <c r="CD50" s="2436"/>
      <c r="CE50" s="2436"/>
      <c r="CF50" s="2436"/>
    </row>
    <row r="51" spans="1:84" ht="13.5" customHeight="1">
      <c r="B51" s="2812"/>
      <c r="C51" s="2813"/>
      <c r="D51" s="2813"/>
      <c r="E51" s="2813"/>
      <c r="F51" s="2813"/>
      <c r="G51" s="2813"/>
      <c r="H51" s="2813"/>
      <c r="I51" s="2813"/>
      <c r="J51" s="2814"/>
      <c r="K51" s="2773"/>
      <c r="L51" s="2774"/>
      <c r="M51" s="2774"/>
      <c r="N51" s="2774"/>
      <c r="O51" s="2774"/>
      <c r="P51" s="2774"/>
      <c r="Q51" s="2774"/>
      <c r="R51" s="2774"/>
      <c r="S51" s="2774"/>
      <c r="T51" s="2774"/>
      <c r="U51" s="2775"/>
      <c r="V51" s="1070"/>
      <c r="W51" s="2812"/>
      <c r="X51" s="2813"/>
      <c r="Y51" s="2813"/>
      <c r="Z51" s="2813"/>
      <c r="AA51" s="2813"/>
      <c r="AB51" s="2813"/>
      <c r="AC51" s="2813"/>
      <c r="AD51" s="2813"/>
      <c r="AE51" s="2814"/>
      <c r="AF51" s="2773"/>
      <c r="AG51" s="2774"/>
      <c r="AH51" s="2774"/>
      <c r="AI51" s="2774"/>
      <c r="AJ51" s="2774"/>
      <c r="AK51" s="2774"/>
      <c r="AL51" s="2774"/>
      <c r="AM51" s="2774"/>
      <c r="AN51" s="2774"/>
      <c r="AO51" s="2774"/>
      <c r="AP51" s="2775"/>
      <c r="AQ51" s="1063"/>
      <c r="AR51" s="2194"/>
      <c r="AS51" s="2194"/>
      <c r="AT51" s="2194"/>
      <c r="AU51" s="2194"/>
      <c r="AV51" s="2194"/>
      <c r="AW51" s="2194"/>
      <c r="AX51" s="2194"/>
      <c r="AY51" s="2194"/>
      <c r="AZ51" s="2195"/>
      <c r="BA51" s="2195"/>
      <c r="BB51" s="2195"/>
      <c r="BC51" s="2195"/>
      <c r="BD51" s="2195"/>
      <c r="BE51" s="2195"/>
      <c r="BF51" s="2194"/>
      <c r="BG51" s="2194"/>
      <c r="BH51" s="2194"/>
      <c r="BI51" s="2194"/>
      <c r="BJ51" s="2194"/>
      <c r="BK51" s="2194"/>
      <c r="BL51" s="2194"/>
      <c r="BM51" s="2436"/>
      <c r="BN51" s="2436"/>
      <c r="BO51" s="2436"/>
      <c r="BP51" s="2436"/>
      <c r="BQ51" s="2436"/>
      <c r="BR51" s="2436"/>
      <c r="BS51" s="2436"/>
      <c r="BT51" s="2437"/>
      <c r="BU51" s="2437"/>
      <c r="BV51" s="2437"/>
      <c r="BW51" s="2437"/>
      <c r="BX51" s="2437"/>
      <c r="BY51" s="2437"/>
      <c r="BZ51" s="2437"/>
      <c r="CA51" s="2436"/>
      <c r="CB51" s="2436"/>
      <c r="CC51" s="2436"/>
      <c r="CD51" s="2436"/>
      <c r="CE51" s="2436"/>
      <c r="CF51" s="2436"/>
    </row>
    <row r="52" spans="1:84" ht="13.5" customHeight="1">
      <c r="B52" s="1071"/>
      <c r="C52" s="1065"/>
      <c r="D52" s="2259" t="s">
        <v>912</v>
      </c>
      <c r="E52" s="2260"/>
      <c r="F52" s="2260"/>
      <c r="G52" s="2260"/>
      <c r="H52" s="2260"/>
      <c r="I52" s="2260"/>
      <c r="J52" s="2261"/>
      <c r="K52" s="2689"/>
      <c r="L52" s="2690"/>
      <c r="M52" s="2690"/>
      <c r="N52" s="2690"/>
      <c r="O52" s="2690"/>
      <c r="P52" s="2690"/>
      <c r="Q52" s="2690"/>
      <c r="R52" s="2690"/>
      <c r="S52" s="2690"/>
      <c r="T52" s="2690"/>
      <c r="U52" s="2691"/>
      <c r="V52" s="1070"/>
      <c r="W52" s="2809" t="s">
        <v>917</v>
      </c>
      <c r="X52" s="2810"/>
      <c r="Y52" s="2810"/>
      <c r="Z52" s="2810"/>
      <c r="AA52" s="2810"/>
      <c r="AB52" s="2810"/>
      <c r="AC52" s="2810"/>
      <c r="AD52" s="2810"/>
      <c r="AE52" s="2811"/>
      <c r="AF52" s="2689"/>
      <c r="AG52" s="2690"/>
      <c r="AH52" s="2690"/>
      <c r="AI52" s="2690"/>
      <c r="AJ52" s="2690"/>
      <c r="AK52" s="2690"/>
      <c r="AL52" s="2690"/>
      <c r="AM52" s="2690"/>
      <c r="AN52" s="2690"/>
      <c r="AO52" s="2690"/>
      <c r="AP52" s="2691"/>
      <c r="AQ52" s="1063"/>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64"/>
      <c r="BN52" s="1064"/>
      <c r="BO52" s="1064"/>
      <c r="BP52" s="1064"/>
      <c r="BQ52" s="1064"/>
      <c r="BR52" s="1064"/>
      <c r="BS52" s="1064"/>
      <c r="BT52" s="1064"/>
      <c r="BU52" s="1064"/>
      <c r="BV52" s="1064"/>
      <c r="BW52" s="1064"/>
      <c r="BX52" s="1064"/>
      <c r="BY52" s="1064"/>
      <c r="BZ52" s="1064"/>
      <c r="CA52" s="1064"/>
      <c r="CB52" s="1064"/>
      <c r="CC52" s="1064"/>
      <c r="CD52" s="1064"/>
      <c r="CE52" s="1064"/>
      <c r="CF52" s="1064"/>
    </row>
    <row r="53" spans="1:84" ht="13.5" customHeight="1">
      <c r="B53" s="1071"/>
      <c r="C53" s="1065"/>
      <c r="D53" s="2262"/>
      <c r="E53" s="2263"/>
      <c r="F53" s="2263"/>
      <c r="G53" s="2263"/>
      <c r="H53" s="2263"/>
      <c r="I53" s="2263"/>
      <c r="J53" s="2264"/>
      <c r="K53" s="2773"/>
      <c r="L53" s="2774"/>
      <c r="M53" s="2774"/>
      <c r="N53" s="2774"/>
      <c r="O53" s="2774"/>
      <c r="P53" s="2774"/>
      <c r="Q53" s="2774"/>
      <c r="R53" s="2774"/>
      <c r="S53" s="2774"/>
      <c r="T53" s="2774"/>
      <c r="U53" s="2775"/>
      <c r="V53" s="1070"/>
      <c r="W53" s="2812"/>
      <c r="X53" s="2813"/>
      <c r="Y53" s="2813"/>
      <c r="Z53" s="2813"/>
      <c r="AA53" s="2813"/>
      <c r="AB53" s="2813"/>
      <c r="AC53" s="2813"/>
      <c r="AD53" s="2813"/>
      <c r="AE53" s="2814"/>
      <c r="AF53" s="2773"/>
      <c r="AG53" s="2774"/>
      <c r="AH53" s="2774"/>
      <c r="AI53" s="2774"/>
      <c r="AJ53" s="2774"/>
      <c r="AK53" s="2774"/>
      <c r="AL53" s="2774"/>
      <c r="AM53" s="2774"/>
      <c r="AN53" s="2774"/>
      <c r="AO53" s="2774"/>
      <c r="AP53" s="2775"/>
      <c r="AQ53" s="1063"/>
      <c r="AR53" s="1073" t="s">
        <v>1315</v>
      </c>
      <c r="AS53" s="1064"/>
      <c r="AT53" s="1064"/>
      <c r="AU53" s="1064"/>
      <c r="AV53" s="2457" t="s">
        <v>1314</v>
      </c>
      <c r="AW53" s="2458"/>
      <c r="AX53" s="2458"/>
      <c r="AY53" s="2458"/>
      <c r="AZ53" s="2458"/>
      <c r="BA53" s="2458"/>
      <c r="BB53" s="2458"/>
      <c r="BC53" s="2458"/>
      <c r="BD53" s="2458"/>
      <c r="BE53" s="2458"/>
      <c r="BF53" s="2458"/>
      <c r="BG53" s="2458"/>
      <c r="BH53" s="2458"/>
      <c r="BI53" s="2458"/>
      <c r="BJ53" s="2458"/>
      <c r="BK53" s="2458"/>
      <c r="BL53" s="2458"/>
      <c r="BM53" s="2458"/>
      <c r="BN53" s="2458"/>
      <c r="BO53" s="2458"/>
      <c r="BP53" s="2458"/>
      <c r="BQ53" s="2458"/>
      <c r="BR53" s="2458"/>
      <c r="BS53" s="2458"/>
      <c r="BT53" s="2458"/>
      <c r="BU53" s="2458"/>
      <c r="BV53" s="2458"/>
      <c r="BW53" s="2458"/>
      <c r="BX53" s="2458"/>
      <c r="BY53" s="2458"/>
      <c r="BZ53" s="2458"/>
      <c r="CA53" s="2458"/>
      <c r="CB53" s="2458"/>
      <c r="CC53" s="2458"/>
      <c r="CD53" s="2458"/>
      <c r="CE53" s="2458"/>
      <c r="CF53" s="2458"/>
    </row>
    <row r="54" spans="1:84" ht="13.5" customHeight="1">
      <c r="B54" s="2797" t="s">
        <v>109</v>
      </c>
      <c r="C54" s="2798"/>
      <c r="D54" s="2798"/>
      <c r="E54" s="2798"/>
      <c r="F54" s="2798"/>
      <c r="G54" s="2798"/>
      <c r="H54" s="2798"/>
      <c r="I54" s="2798"/>
      <c r="J54" s="2799"/>
      <c r="K54" s="2803" t="s">
        <v>914</v>
      </c>
      <c r="L54" s="2804"/>
      <c r="M54" s="2804"/>
      <c r="N54" s="2804"/>
      <c r="O54" s="2804"/>
      <c r="P54" s="2804"/>
      <c r="Q54" s="2804"/>
      <c r="R54" s="2804"/>
      <c r="S54" s="2804"/>
      <c r="T54" s="2804"/>
      <c r="U54" s="2805"/>
      <c r="V54" s="1070"/>
      <c r="W54" s="1071"/>
      <c r="X54" s="1065"/>
      <c r="Y54" s="2809" t="s">
        <v>916</v>
      </c>
      <c r="Z54" s="2810"/>
      <c r="AA54" s="2810"/>
      <c r="AB54" s="2810"/>
      <c r="AC54" s="2810"/>
      <c r="AD54" s="2810"/>
      <c r="AE54" s="2811"/>
      <c r="AF54" s="2689"/>
      <c r="AG54" s="2690"/>
      <c r="AH54" s="2690"/>
      <c r="AI54" s="2690"/>
      <c r="AJ54" s="2690"/>
      <c r="AK54" s="2690"/>
      <c r="AL54" s="2690"/>
      <c r="AM54" s="2690"/>
      <c r="AN54" s="2690"/>
      <c r="AO54" s="2690"/>
      <c r="AP54" s="2691"/>
      <c r="AQ54" s="1063"/>
      <c r="AR54" s="1064"/>
      <c r="AS54" s="1064"/>
      <c r="AT54" s="1064"/>
      <c r="AU54" s="1064"/>
      <c r="AV54" s="2458"/>
      <c r="AW54" s="2458"/>
      <c r="AX54" s="2458"/>
      <c r="AY54" s="2458"/>
      <c r="AZ54" s="2458"/>
      <c r="BA54" s="2458"/>
      <c r="BB54" s="2458"/>
      <c r="BC54" s="2458"/>
      <c r="BD54" s="2458"/>
      <c r="BE54" s="2458"/>
      <c r="BF54" s="2458"/>
      <c r="BG54" s="2458"/>
      <c r="BH54" s="2458"/>
      <c r="BI54" s="2458"/>
      <c r="BJ54" s="2458"/>
      <c r="BK54" s="2458"/>
      <c r="BL54" s="2458"/>
      <c r="BM54" s="2458"/>
      <c r="BN54" s="2458"/>
      <c r="BO54" s="2458"/>
      <c r="BP54" s="2458"/>
      <c r="BQ54" s="2458"/>
      <c r="BR54" s="2458"/>
      <c r="BS54" s="2458"/>
      <c r="BT54" s="2458"/>
      <c r="BU54" s="2458"/>
      <c r="BV54" s="2458"/>
      <c r="BW54" s="2458"/>
      <c r="BX54" s="2458"/>
      <c r="BY54" s="2458"/>
      <c r="BZ54" s="2458"/>
      <c r="CA54" s="2458"/>
      <c r="CB54" s="2458"/>
      <c r="CC54" s="2458"/>
      <c r="CD54" s="2458"/>
      <c r="CE54" s="2458"/>
      <c r="CF54" s="2458"/>
    </row>
    <row r="55" spans="1:84" ht="13.5" customHeight="1">
      <c r="B55" s="2800"/>
      <c r="C55" s="2801"/>
      <c r="D55" s="2801"/>
      <c r="E55" s="2801"/>
      <c r="F55" s="2801"/>
      <c r="G55" s="2801"/>
      <c r="H55" s="2801"/>
      <c r="I55" s="2801"/>
      <c r="J55" s="2802"/>
      <c r="K55" s="2806"/>
      <c r="L55" s="2807"/>
      <c r="M55" s="2807"/>
      <c r="N55" s="2807"/>
      <c r="O55" s="2807"/>
      <c r="P55" s="2807"/>
      <c r="Q55" s="2807"/>
      <c r="R55" s="2807"/>
      <c r="S55" s="2807"/>
      <c r="T55" s="2807"/>
      <c r="U55" s="2808"/>
      <c r="V55" s="1070"/>
      <c r="W55" s="1071"/>
      <c r="X55" s="1065"/>
      <c r="Y55" s="2812"/>
      <c r="Z55" s="2813"/>
      <c r="AA55" s="2813"/>
      <c r="AB55" s="2813"/>
      <c r="AC55" s="2813"/>
      <c r="AD55" s="2813"/>
      <c r="AE55" s="2814"/>
      <c r="AF55" s="2773"/>
      <c r="AG55" s="2774"/>
      <c r="AH55" s="2774"/>
      <c r="AI55" s="2774"/>
      <c r="AJ55" s="2774"/>
      <c r="AK55" s="2774"/>
      <c r="AL55" s="2774"/>
      <c r="AM55" s="2774"/>
      <c r="AN55" s="2774"/>
      <c r="AO55" s="2774"/>
      <c r="AP55" s="2775"/>
      <c r="AQ55" s="1063"/>
      <c r="AR55" s="2815"/>
      <c r="AS55" s="2816"/>
      <c r="AT55" s="2816"/>
      <c r="AU55" s="2816"/>
      <c r="AV55" s="2816"/>
      <c r="AW55" s="2816"/>
      <c r="AX55" s="2816"/>
      <c r="AY55" s="2816"/>
      <c r="AZ55" s="2816"/>
      <c r="BA55" s="2816"/>
      <c r="BB55" s="2816"/>
      <c r="BC55" s="2816"/>
      <c r="BD55" s="2816"/>
      <c r="BE55" s="2816"/>
      <c r="BF55" s="2816"/>
      <c r="BG55" s="2816"/>
      <c r="BH55" s="2816"/>
      <c r="BI55" s="2816"/>
      <c r="BJ55" s="2816"/>
      <c r="BK55" s="2816"/>
      <c r="BL55" s="2816"/>
      <c r="BM55" s="2816"/>
      <c r="BN55" s="2816"/>
      <c r="BO55" s="2816"/>
      <c r="BP55" s="2816"/>
      <c r="BQ55" s="2816"/>
      <c r="BR55" s="2816"/>
      <c r="BS55" s="2816"/>
      <c r="BT55" s="2816"/>
      <c r="BU55" s="2816"/>
      <c r="BV55" s="2816"/>
      <c r="BW55" s="2816"/>
      <c r="BX55" s="2816"/>
      <c r="BY55" s="2816"/>
      <c r="BZ55" s="2816"/>
      <c r="CA55" s="2816"/>
      <c r="CB55" s="2816"/>
      <c r="CC55" s="2816"/>
      <c r="CD55" s="2816"/>
      <c r="CE55" s="2816"/>
      <c r="CF55" s="2816"/>
    </row>
    <row r="56" spans="1:84" ht="13.5" customHeight="1">
      <c r="B56" s="1071"/>
      <c r="C56" s="1065"/>
      <c r="D56" s="2809" t="s">
        <v>916</v>
      </c>
      <c r="E56" s="2810"/>
      <c r="F56" s="2810"/>
      <c r="G56" s="2810"/>
      <c r="H56" s="2810"/>
      <c r="I56" s="2810"/>
      <c r="J56" s="2811"/>
      <c r="K56" s="2689"/>
      <c r="L56" s="2690"/>
      <c r="M56" s="2690"/>
      <c r="N56" s="2690"/>
      <c r="O56" s="2690"/>
      <c r="P56" s="2690"/>
      <c r="Q56" s="2690"/>
      <c r="R56" s="2690"/>
      <c r="S56" s="2690"/>
      <c r="T56" s="2690"/>
      <c r="U56" s="2691"/>
      <c r="V56" s="1070"/>
      <c r="W56" s="1071"/>
      <c r="X56" s="1065"/>
      <c r="Y56" s="2809" t="s">
        <v>921</v>
      </c>
      <c r="Z56" s="2810"/>
      <c r="AA56" s="2810"/>
      <c r="AB56" s="2810"/>
      <c r="AC56" s="2810"/>
      <c r="AD56" s="2810"/>
      <c r="AE56" s="2811"/>
      <c r="AF56" s="2689"/>
      <c r="AG56" s="2690"/>
      <c r="AH56" s="2690"/>
      <c r="AI56" s="2690"/>
      <c r="AJ56" s="2690"/>
      <c r="AK56" s="2690"/>
      <c r="AL56" s="2690"/>
      <c r="AM56" s="2690"/>
      <c r="AN56" s="2690"/>
      <c r="AO56" s="2690"/>
      <c r="AP56" s="2691"/>
      <c r="AQ56" s="1063"/>
      <c r="AR56" s="2815" t="s">
        <v>1313</v>
      </c>
      <c r="AS56" s="2816"/>
      <c r="AT56" s="2816"/>
      <c r="AU56" s="2816"/>
      <c r="AV56" s="2816"/>
      <c r="AW56" s="2816"/>
      <c r="AX56" s="2816"/>
      <c r="AY56" s="2816"/>
      <c r="AZ56" s="2816"/>
      <c r="BA56" s="2816"/>
      <c r="BB56" s="2816"/>
      <c r="BC56" s="2816"/>
      <c r="BD56" s="2816"/>
      <c r="BE56" s="2816"/>
      <c r="BF56" s="2816"/>
      <c r="BG56" s="2816"/>
      <c r="BH56" s="2816"/>
      <c r="BI56" s="2816"/>
      <c r="BJ56" s="2816"/>
      <c r="BK56" s="2816"/>
      <c r="BL56" s="2816"/>
      <c r="BM56" s="2816"/>
      <c r="BN56" s="2816"/>
      <c r="BO56" s="2816"/>
      <c r="BP56" s="2816"/>
      <c r="BQ56" s="2816"/>
      <c r="BR56" s="2816"/>
      <c r="BS56" s="2816"/>
      <c r="BT56" s="2816"/>
      <c r="BU56" s="2816"/>
      <c r="BV56" s="2816"/>
      <c r="BW56" s="2816"/>
      <c r="BX56" s="2816"/>
      <c r="BY56" s="2816"/>
      <c r="BZ56" s="2816"/>
      <c r="CA56" s="2816"/>
      <c r="CB56" s="2816"/>
      <c r="CC56" s="2816"/>
      <c r="CD56" s="2816"/>
      <c r="CE56" s="2816"/>
      <c r="CF56" s="2816"/>
    </row>
    <row r="57" spans="1:84" ht="13.5" customHeight="1">
      <c r="B57" s="1069"/>
      <c r="C57" s="1068"/>
      <c r="D57" s="2817"/>
      <c r="E57" s="2818"/>
      <c r="F57" s="2818"/>
      <c r="G57" s="2818"/>
      <c r="H57" s="2818"/>
      <c r="I57" s="2818"/>
      <c r="J57" s="2819"/>
      <c r="K57" s="2692"/>
      <c r="L57" s="2693"/>
      <c r="M57" s="2693"/>
      <c r="N57" s="2693"/>
      <c r="O57" s="2693"/>
      <c r="P57" s="2693"/>
      <c r="Q57" s="2693"/>
      <c r="R57" s="2693"/>
      <c r="S57" s="2693"/>
      <c r="T57" s="2693"/>
      <c r="U57" s="2694"/>
      <c r="V57" s="1070"/>
      <c r="W57" s="1069"/>
      <c r="X57" s="1068"/>
      <c r="Y57" s="2817"/>
      <c r="Z57" s="2818"/>
      <c r="AA57" s="2818"/>
      <c r="AB57" s="2818"/>
      <c r="AC57" s="2818"/>
      <c r="AD57" s="2818"/>
      <c r="AE57" s="2819"/>
      <c r="AF57" s="2692"/>
      <c r="AG57" s="2693"/>
      <c r="AH57" s="2693"/>
      <c r="AI57" s="2693"/>
      <c r="AJ57" s="2693"/>
      <c r="AK57" s="2693"/>
      <c r="AL57" s="2693"/>
      <c r="AM57" s="2693"/>
      <c r="AN57" s="2693"/>
      <c r="AO57" s="2693"/>
      <c r="AP57" s="2694"/>
      <c r="AQ57" s="1063"/>
      <c r="AR57" s="1064"/>
      <c r="AS57" s="1064"/>
      <c r="AT57" s="1064"/>
      <c r="AU57" s="1064"/>
      <c r="AV57" s="1064"/>
      <c r="AW57" s="1064"/>
      <c r="AX57" s="1064"/>
      <c r="AY57" s="1064"/>
      <c r="AZ57" s="1064"/>
      <c r="BA57" s="1064"/>
      <c r="BB57" s="1064"/>
      <c r="BC57" s="1064"/>
      <c r="BD57" s="1064"/>
      <c r="BE57" s="1064"/>
      <c r="BF57" s="1064"/>
      <c r="BG57" s="1064"/>
      <c r="BH57" s="1064"/>
      <c r="BI57" s="1064"/>
      <c r="BJ57" s="1064"/>
      <c r="BK57" s="1064"/>
      <c r="BL57" s="1064"/>
      <c r="BM57" s="1064"/>
      <c r="BN57" s="1064"/>
      <c r="BO57" s="1064"/>
      <c r="BP57" s="1064"/>
      <c r="BQ57" s="1064"/>
      <c r="BR57" s="1064"/>
      <c r="BS57" s="1064"/>
      <c r="BT57" s="1064"/>
      <c r="BU57" s="1064"/>
      <c r="BV57" s="1064"/>
      <c r="BW57" s="1064"/>
      <c r="BX57" s="1064"/>
      <c r="BY57" s="1064"/>
      <c r="BZ57" s="1064"/>
      <c r="CA57" s="1064"/>
      <c r="CB57" s="1064"/>
      <c r="CC57" s="1064"/>
      <c r="CD57" s="1064"/>
      <c r="CE57" s="1064"/>
      <c r="CF57" s="1064"/>
    </row>
    <row r="58" spans="1:84" ht="13.5" customHeight="1">
      <c r="B58" s="1065"/>
      <c r="C58" s="1065"/>
      <c r="D58" s="1066"/>
      <c r="E58" s="1066"/>
      <c r="F58" s="1066"/>
      <c r="G58" s="1066"/>
      <c r="H58" s="1066"/>
      <c r="I58" s="1065"/>
      <c r="J58" s="1065"/>
      <c r="K58" s="1065"/>
      <c r="L58" s="1065"/>
      <c r="M58" s="1065"/>
      <c r="N58" s="1065"/>
      <c r="O58" s="1065"/>
      <c r="P58" s="1065"/>
      <c r="Q58" s="1065"/>
      <c r="R58" s="1065"/>
      <c r="S58" s="1065"/>
      <c r="T58" s="1065"/>
      <c r="U58" s="1065"/>
      <c r="V58" s="1065"/>
      <c r="W58" s="1065"/>
      <c r="X58" s="1065"/>
      <c r="Y58" s="1066"/>
      <c r="Z58" s="1066"/>
      <c r="AA58" s="1066"/>
      <c r="AB58" s="1066"/>
      <c r="AC58" s="1066"/>
      <c r="AD58" s="1065"/>
      <c r="AE58" s="1065"/>
      <c r="AF58" s="1065"/>
      <c r="AG58" s="1065"/>
      <c r="AH58" s="1065"/>
      <c r="AI58" s="1065"/>
      <c r="AJ58" s="1065"/>
      <c r="AK58" s="1065"/>
      <c r="AL58" s="1065"/>
      <c r="AM58" s="1065"/>
      <c r="AN58" s="1065"/>
      <c r="AO58" s="1065"/>
      <c r="AP58" s="1065"/>
      <c r="AQ58" s="1063"/>
      <c r="AR58" s="1064"/>
      <c r="AS58" s="1064"/>
      <c r="AT58" s="1064"/>
      <c r="AU58" s="1064"/>
      <c r="AV58" s="1064"/>
      <c r="AW58" s="1064"/>
      <c r="AX58" s="1064"/>
      <c r="AY58" s="1064"/>
      <c r="AZ58" s="1064"/>
      <c r="BA58" s="1064"/>
      <c r="BB58" s="1064"/>
      <c r="BC58" s="1064"/>
      <c r="BD58" s="1064"/>
      <c r="BE58" s="1064"/>
      <c r="BF58" s="1064"/>
      <c r="BG58" s="1064"/>
      <c r="BH58" s="1064"/>
      <c r="BI58" s="1064"/>
      <c r="BJ58" s="1064"/>
      <c r="BK58" s="1064"/>
      <c r="BL58" s="1064"/>
      <c r="BM58" s="1067"/>
      <c r="BN58" s="1064"/>
      <c r="BO58" s="1064"/>
      <c r="BP58" s="1064"/>
      <c r="BQ58" s="1064"/>
      <c r="BR58" s="1064"/>
      <c r="BS58" s="1064"/>
      <c r="BT58" s="1064"/>
      <c r="BU58" s="1064"/>
      <c r="BV58" s="1064"/>
      <c r="BW58" s="1064"/>
      <c r="BX58" s="1064"/>
      <c r="BY58" s="1064"/>
      <c r="BZ58" s="1064"/>
      <c r="CA58" s="1064"/>
      <c r="CB58" s="1064"/>
      <c r="CC58" s="1064"/>
      <c r="CD58" s="1064"/>
      <c r="CE58" s="1064"/>
      <c r="CF58" s="1064"/>
    </row>
    <row r="59" spans="1:84" ht="13.5" customHeight="1">
      <c r="B59" s="2194" t="s">
        <v>1461</v>
      </c>
      <c r="C59" s="2194"/>
      <c r="D59" s="2194"/>
      <c r="E59" s="2194"/>
      <c r="F59" s="2194"/>
      <c r="G59" s="2194"/>
      <c r="H59" s="2194"/>
      <c r="I59" s="2194"/>
      <c r="J59" s="2195" t="s">
        <v>1456</v>
      </c>
      <c r="K59" s="2195"/>
      <c r="L59" s="2195"/>
      <c r="M59" s="2195"/>
      <c r="N59" s="2195"/>
      <c r="O59" s="2195"/>
      <c r="P59" s="2194" t="s">
        <v>1460</v>
      </c>
      <c r="Q59" s="2194"/>
      <c r="R59" s="2194"/>
      <c r="S59" s="2194"/>
      <c r="T59" s="2194"/>
      <c r="U59" s="2194"/>
      <c r="V59" s="2194"/>
      <c r="W59" s="2436" t="s">
        <v>1457</v>
      </c>
      <c r="X59" s="2436"/>
      <c r="Y59" s="2436"/>
      <c r="Z59" s="2436"/>
      <c r="AA59" s="2436"/>
      <c r="AB59" s="2436"/>
      <c r="AC59" s="2436"/>
      <c r="AD59" s="2194" t="s">
        <v>1459</v>
      </c>
      <c r="AE59" s="2437"/>
      <c r="AF59" s="2437"/>
      <c r="AG59" s="2437"/>
      <c r="AH59" s="2437"/>
      <c r="AI59" s="2437"/>
      <c r="AJ59" s="2437"/>
      <c r="AK59" s="2436" t="s">
        <v>1458</v>
      </c>
      <c r="AL59" s="2436"/>
      <c r="AM59" s="2436"/>
      <c r="AN59" s="2436"/>
      <c r="AO59" s="2436"/>
      <c r="AP59" s="2436"/>
      <c r="AQ59" s="1063"/>
      <c r="AR59" s="1064"/>
      <c r="AS59" s="1064"/>
      <c r="AT59" s="1064"/>
      <c r="AU59" s="1064"/>
      <c r="AV59" s="1064"/>
      <c r="AW59" s="1064"/>
      <c r="AX59" s="1064"/>
      <c r="AY59" s="1064"/>
      <c r="AZ59" s="1064"/>
      <c r="BA59" s="1064"/>
      <c r="BB59" s="1064"/>
      <c r="BC59" s="1064"/>
      <c r="BD59" s="1064"/>
      <c r="BE59" s="1064"/>
      <c r="BF59" s="1064"/>
      <c r="BG59" s="1064"/>
      <c r="BH59" s="1064"/>
      <c r="BI59" s="1064"/>
      <c r="BJ59" s="1064"/>
      <c r="BK59" s="1064"/>
      <c r="BL59" s="1064"/>
    </row>
    <row r="60" spans="1:84" ht="13.5" customHeight="1">
      <c r="B60" s="2194"/>
      <c r="C60" s="2194"/>
      <c r="D60" s="2194"/>
      <c r="E60" s="2194"/>
      <c r="F60" s="2194"/>
      <c r="G60" s="2194"/>
      <c r="H60" s="2194"/>
      <c r="I60" s="2194"/>
      <c r="J60" s="2195"/>
      <c r="K60" s="2195"/>
      <c r="L60" s="2195"/>
      <c r="M60" s="2195"/>
      <c r="N60" s="2195"/>
      <c r="O60" s="2195"/>
      <c r="P60" s="2194"/>
      <c r="Q60" s="2194"/>
      <c r="R60" s="2194"/>
      <c r="S60" s="2194"/>
      <c r="T60" s="2194"/>
      <c r="U60" s="2194"/>
      <c r="V60" s="2194"/>
      <c r="W60" s="2436"/>
      <c r="X60" s="2436"/>
      <c r="Y60" s="2436"/>
      <c r="Z60" s="2436"/>
      <c r="AA60" s="2436"/>
      <c r="AB60" s="2436"/>
      <c r="AC60" s="2436"/>
      <c r="AD60" s="2437"/>
      <c r="AE60" s="2437"/>
      <c r="AF60" s="2437"/>
      <c r="AG60" s="2437"/>
      <c r="AH60" s="2437"/>
      <c r="AI60" s="2437"/>
      <c r="AJ60" s="2437"/>
      <c r="AK60" s="2436"/>
      <c r="AL60" s="2436"/>
      <c r="AM60" s="2436"/>
      <c r="AN60" s="2436"/>
      <c r="AO60" s="2436"/>
      <c r="AP60" s="2436"/>
      <c r="AQ60" s="1063"/>
      <c r="AR60" s="1064"/>
      <c r="AS60" s="1064"/>
      <c r="AT60" s="1064"/>
      <c r="AU60" s="1064"/>
      <c r="AV60" s="1064"/>
      <c r="AW60" s="1064"/>
      <c r="AX60" s="1064"/>
      <c r="AY60" s="1064"/>
      <c r="AZ60" s="1064"/>
      <c r="BA60" s="1064"/>
      <c r="BB60" s="1064"/>
      <c r="BC60" s="1064"/>
      <c r="BD60" s="1064"/>
      <c r="BE60" s="1064"/>
      <c r="BF60" s="1064"/>
      <c r="BG60" s="1064"/>
      <c r="BH60" s="1064"/>
      <c r="BI60" s="1064"/>
      <c r="BJ60" s="1064"/>
      <c r="BK60" s="1064"/>
      <c r="BL60" s="1064"/>
    </row>
    <row r="61" spans="1:84" ht="13.5" customHeight="1">
      <c r="B61" s="2194"/>
      <c r="C61" s="2194"/>
      <c r="D61" s="2194"/>
      <c r="E61" s="2194"/>
      <c r="F61" s="2194"/>
      <c r="G61" s="2194"/>
      <c r="H61" s="2194"/>
      <c r="I61" s="2194"/>
      <c r="J61" s="2195"/>
      <c r="K61" s="2195"/>
      <c r="L61" s="2195"/>
      <c r="M61" s="2195"/>
      <c r="N61" s="2195"/>
      <c r="O61" s="2195"/>
      <c r="P61" s="2194"/>
      <c r="Q61" s="2194"/>
      <c r="R61" s="2194"/>
      <c r="S61" s="2194"/>
      <c r="T61" s="2194"/>
      <c r="U61" s="2194"/>
      <c r="V61" s="2194"/>
      <c r="W61" s="2436"/>
      <c r="X61" s="2436"/>
      <c r="Y61" s="2436"/>
      <c r="Z61" s="2436"/>
      <c r="AA61" s="2436"/>
      <c r="AB61" s="2436"/>
      <c r="AC61" s="2436"/>
      <c r="AD61" s="2437"/>
      <c r="AE61" s="2437"/>
      <c r="AF61" s="2437"/>
      <c r="AG61" s="2437"/>
      <c r="AH61" s="2437"/>
      <c r="AI61" s="2437"/>
      <c r="AJ61" s="2437"/>
      <c r="AK61" s="2436"/>
      <c r="AL61" s="2436"/>
      <c r="AM61" s="2436"/>
      <c r="AN61" s="2436"/>
      <c r="AO61" s="2436"/>
      <c r="AP61" s="2436"/>
      <c r="AQ61" s="1063"/>
    </row>
    <row r="62" spans="1:84" s="1122" customFormat="1" ht="13.5" customHeight="1">
      <c r="A62" s="1121"/>
      <c r="B62" s="2194"/>
      <c r="C62" s="2194"/>
      <c r="D62" s="2194"/>
      <c r="E62" s="2194"/>
      <c r="F62" s="2194"/>
      <c r="G62" s="2194"/>
      <c r="H62" s="2194"/>
      <c r="I62" s="2194"/>
      <c r="J62" s="2195"/>
      <c r="K62" s="2195"/>
      <c r="L62" s="2195"/>
      <c r="M62" s="2195"/>
      <c r="N62" s="2195"/>
      <c r="O62" s="2195"/>
      <c r="P62" s="2194"/>
      <c r="Q62" s="2194"/>
      <c r="R62" s="2194"/>
      <c r="S62" s="2194"/>
      <c r="T62" s="2194"/>
      <c r="U62" s="2194"/>
      <c r="V62" s="2194"/>
      <c r="W62" s="2436"/>
      <c r="X62" s="2436"/>
      <c r="Y62" s="2436"/>
      <c r="Z62" s="2436"/>
      <c r="AA62" s="2436"/>
      <c r="AB62" s="2436"/>
      <c r="AC62" s="2436"/>
      <c r="AD62" s="2437"/>
      <c r="AE62" s="2437"/>
      <c r="AF62" s="2437"/>
      <c r="AG62" s="2437"/>
      <c r="AH62" s="2437"/>
      <c r="AI62" s="2437"/>
      <c r="AJ62" s="2437"/>
      <c r="AK62" s="2436"/>
      <c r="AL62" s="2436"/>
      <c r="AM62" s="2436"/>
      <c r="AN62" s="2436"/>
      <c r="AO62" s="2436"/>
      <c r="AP62" s="2436"/>
      <c r="AQ62" s="1063"/>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row>
    <row r="63" spans="1:84" s="1122" customFormat="1" ht="13.5" customHeight="1">
      <c r="A63" s="1121"/>
      <c r="AQ63" s="1123"/>
    </row>
    <row r="64" spans="1:84" s="1122" customFormat="1" ht="13.5" customHeight="1">
      <c r="A64" s="1121"/>
      <c r="AQ64" s="1123"/>
    </row>
    <row r="65" spans="1:43" s="1122" customFormat="1" ht="13.5" customHeight="1">
      <c r="A65" s="1121"/>
      <c r="AQ65" s="1123"/>
    </row>
    <row r="66" spans="1:43" s="1122" customFormat="1" ht="13.5" customHeight="1">
      <c r="A66" s="1121"/>
      <c r="AQ66" s="1123"/>
    </row>
    <row r="67" spans="1:43" s="1122" customFormat="1" ht="13.5" customHeight="1">
      <c r="A67" s="1121"/>
      <c r="AQ67" s="1123"/>
    </row>
    <row r="68" spans="1:43" s="1122" customFormat="1" ht="13.5" customHeight="1">
      <c r="A68" s="1121"/>
      <c r="AQ68" s="1123"/>
    </row>
    <row r="69" spans="1:43" s="1122" customFormat="1" ht="13.5" customHeight="1">
      <c r="A69" s="1121"/>
      <c r="AQ69" s="1123"/>
    </row>
    <row r="70" spans="1:43" s="1122" customFormat="1" ht="13.5" customHeight="1">
      <c r="A70" s="1121"/>
      <c r="AQ70" s="1123"/>
    </row>
    <row r="71" spans="1:43" s="1122" customFormat="1" ht="13.5" customHeight="1">
      <c r="A71" s="1121"/>
      <c r="AQ71" s="1123"/>
    </row>
    <row r="72" spans="1:43" s="1122" customFormat="1" ht="13.5" customHeight="1">
      <c r="A72" s="1121"/>
      <c r="AQ72" s="1123"/>
    </row>
    <row r="73" spans="1:43" s="1122" customFormat="1" ht="13.5" customHeight="1">
      <c r="A73" s="1121"/>
      <c r="AQ73" s="1123"/>
    </row>
    <row r="74" spans="1:43" s="1122" customFormat="1" ht="13.5" customHeight="1">
      <c r="A74" s="1121"/>
      <c r="AQ74" s="1123"/>
    </row>
    <row r="75" spans="1:43" s="1122" customFormat="1" ht="13.5" customHeight="1">
      <c r="A75" s="1121"/>
      <c r="AQ75" s="1123"/>
    </row>
    <row r="76" spans="1:43" s="1122" customFormat="1" ht="13.5" customHeight="1">
      <c r="A76" s="1121"/>
      <c r="AQ76" s="1123"/>
    </row>
    <row r="77" spans="1:43" s="1122" customFormat="1" ht="13.5" customHeight="1">
      <c r="A77" s="1121"/>
      <c r="AQ77" s="1123"/>
    </row>
    <row r="78" spans="1:43" s="1122" customFormat="1" ht="13.5" customHeight="1">
      <c r="A78" s="1121"/>
      <c r="AQ78" s="1123"/>
    </row>
    <row r="79" spans="1:43" s="1122" customFormat="1" ht="13.5" customHeight="1">
      <c r="A79" s="1121"/>
      <c r="AQ79" s="1123"/>
    </row>
    <row r="80" spans="1:43" s="1122" customFormat="1" ht="13.5" customHeight="1">
      <c r="A80" s="1121"/>
      <c r="AQ80" s="1123"/>
    </row>
    <row r="81" spans="1:43" s="1122" customFormat="1" ht="13.5" customHeight="1">
      <c r="A81" s="1121"/>
      <c r="AQ81" s="1123"/>
    </row>
    <row r="82" spans="1:43" s="1122" customFormat="1" ht="13.5" customHeight="1">
      <c r="A82" s="1121"/>
      <c r="AQ82" s="1123"/>
    </row>
    <row r="83" spans="1:43" s="1122" customFormat="1" ht="13.5" customHeight="1">
      <c r="A83" s="1121"/>
      <c r="AQ83" s="1123"/>
    </row>
    <row r="84" spans="1:43" s="1122" customFormat="1" ht="13.5" customHeight="1">
      <c r="A84" s="1121"/>
      <c r="AQ84" s="1123"/>
    </row>
    <row r="85" spans="1:43" s="1122" customFormat="1" ht="13.5" customHeight="1">
      <c r="A85" s="1121"/>
      <c r="AQ85" s="1123"/>
    </row>
    <row r="86" spans="1:43" s="1122" customFormat="1" ht="13.5" customHeight="1">
      <c r="A86" s="1121"/>
      <c r="AQ86" s="1123"/>
    </row>
    <row r="87" spans="1:43" s="1122" customFormat="1" ht="13.5" customHeight="1">
      <c r="A87" s="1121"/>
      <c r="AQ87" s="1123"/>
    </row>
    <row r="88" spans="1:43" s="1122" customFormat="1" ht="13.5" customHeight="1">
      <c r="A88" s="1121"/>
      <c r="AQ88" s="1123"/>
    </row>
    <row r="89" spans="1:43" s="1122" customFormat="1" ht="13.5" customHeight="1">
      <c r="A89" s="1121"/>
      <c r="AQ89" s="1123"/>
    </row>
    <row r="90" spans="1:43" s="1122" customFormat="1" ht="13.5" customHeight="1">
      <c r="A90" s="1121"/>
      <c r="AQ90" s="1123"/>
    </row>
    <row r="91" spans="1:43" s="1122" customFormat="1" ht="13.5" customHeight="1">
      <c r="A91" s="1121"/>
      <c r="AQ91" s="1123"/>
    </row>
    <row r="92" spans="1:43" s="1122" customFormat="1" ht="13.5" customHeight="1">
      <c r="A92" s="1121"/>
      <c r="AQ92" s="1123"/>
    </row>
    <row r="93" spans="1:43" s="1122" customFormat="1" ht="13.5" customHeight="1">
      <c r="A93" s="1121"/>
      <c r="AQ93" s="1123"/>
    </row>
    <row r="94" spans="1:43" s="1122" customFormat="1" ht="13.5" customHeight="1">
      <c r="A94" s="1121"/>
      <c r="AQ94" s="1123"/>
    </row>
    <row r="95" spans="1:43" s="1122" customFormat="1" ht="13.5" customHeight="1">
      <c r="A95" s="1121"/>
      <c r="AQ95" s="1123"/>
    </row>
    <row r="96" spans="1:43" s="1122" customFormat="1" ht="13.5" customHeight="1">
      <c r="A96" s="1121"/>
      <c r="AQ96" s="1123"/>
    </row>
    <row r="97" spans="1:84" s="1122" customFormat="1" ht="13.5" customHeight="1">
      <c r="A97" s="1121"/>
      <c r="AQ97" s="1123"/>
    </row>
    <row r="98" spans="1:84" s="1122" customFormat="1" ht="13.5" customHeight="1">
      <c r="A98" s="1121"/>
      <c r="AQ98" s="1123"/>
    </row>
    <row r="99" spans="1:84" s="1122" customFormat="1" ht="13.5" customHeight="1">
      <c r="A99" s="1121"/>
      <c r="AQ99" s="1123"/>
    </row>
    <row r="100" spans="1:84" s="1122" customFormat="1" ht="13.5" customHeight="1">
      <c r="A100" s="1121"/>
      <c r="AQ100" s="1123"/>
    </row>
    <row r="101" spans="1:84" s="1122" customFormat="1" ht="13.5" customHeight="1">
      <c r="A101" s="1121"/>
      <c r="AQ101" s="1123"/>
    </row>
    <row r="102" spans="1:84" s="1122" customFormat="1" ht="13.5" customHeight="1">
      <c r="A102" s="1121"/>
      <c r="AQ102" s="1123"/>
    </row>
    <row r="103" spans="1:84" s="1122" customFormat="1" ht="13.5" customHeight="1">
      <c r="A103" s="1121"/>
      <c r="AQ103" s="1123"/>
    </row>
    <row r="104" spans="1:84" s="1122" customFormat="1" ht="13.5" customHeight="1">
      <c r="A104" s="1121"/>
      <c r="AQ104" s="1123"/>
    </row>
    <row r="105" spans="1:84" ht="13.5" customHeight="1">
      <c r="A105" s="1119"/>
      <c r="AQ105" s="1123"/>
      <c r="AR105" s="1122"/>
      <c r="AS105" s="1122"/>
      <c r="AT105" s="1122"/>
      <c r="AU105" s="1122"/>
      <c r="AV105" s="1122"/>
      <c r="AW105" s="1122"/>
      <c r="AX105" s="1122"/>
      <c r="AY105" s="1122"/>
      <c r="AZ105" s="1122"/>
      <c r="BA105" s="1122"/>
      <c r="BB105" s="1122"/>
      <c r="BC105" s="1122"/>
      <c r="BD105" s="1122"/>
      <c r="BE105" s="1122"/>
      <c r="BF105" s="1122"/>
      <c r="BG105" s="1122"/>
      <c r="BH105" s="1122"/>
      <c r="BI105" s="1122"/>
      <c r="BJ105" s="1122"/>
      <c r="BK105" s="1122"/>
      <c r="BL105" s="1122"/>
      <c r="BM105" s="1122"/>
      <c r="BN105" s="1122"/>
      <c r="BO105" s="1122"/>
      <c r="BP105" s="1122"/>
      <c r="BQ105" s="1122"/>
      <c r="BR105" s="1122"/>
      <c r="BS105" s="1122"/>
      <c r="BT105" s="1122"/>
      <c r="BU105" s="1122"/>
      <c r="BV105" s="1122"/>
      <c r="BW105" s="1122"/>
      <c r="BX105" s="1122"/>
      <c r="BY105" s="1122"/>
      <c r="BZ105" s="1122"/>
      <c r="CA105" s="1122"/>
      <c r="CB105" s="1122"/>
      <c r="CC105" s="1122"/>
      <c r="CD105" s="1122"/>
      <c r="CE105" s="1122"/>
      <c r="CF105" s="1122"/>
    </row>
    <row r="106" spans="1:84" ht="13.5" customHeight="1">
      <c r="A106" s="1119"/>
    </row>
    <row r="107" spans="1:84" ht="13.5" customHeight="1">
      <c r="A107" s="1119"/>
    </row>
    <row r="108" spans="1:84" ht="13.5" customHeight="1">
      <c r="A108" s="1119"/>
    </row>
    <row r="109" spans="1:84" ht="13.5" customHeight="1">
      <c r="A109" s="1119"/>
    </row>
    <row r="110" spans="1:84" ht="13.5" customHeight="1">
      <c r="A110" s="1119"/>
    </row>
    <row r="111" spans="1:84" ht="13.5" customHeight="1">
      <c r="A111" s="1119"/>
    </row>
    <row r="112" spans="1:84" ht="13.5" customHeight="1">
      <c r="A112" s="1119"/>
    </row>
    <row r="113" spans="1:1" ht="13.5" customHeight="1">
      <c r="A113" s="1119"/>
    </row>
    <row r="114" spans="1:1" ht="13.5" customHeight="1">
      <c r="A114" s="1119"/>
    </row>
    <row r="115" spans="1:1" ht="13.5" customHeight="1">
      <c r="A115" s="1119"/>
    </row>
    <row r="116" spans="1:1" ht="13.5" customHeight="1">
      <c r="A116" s="1119"/>
    </row>
    <row r="117" spans="1:1" ht="13.5" customHeight="1">
      <c r="A117" s="1119"/>
    </row>
    <row r="118" spans="1:1" ht="13.5" customHeight="1">
      <c r="A118" s="1119"/>
    </row>
    <row r="119" spans="1:1" ht="13.5" customHeight="1">
      <c r="A119" s="1119"/>
    </row>
    <row r="120" spans="1:1" ht="13.5" customHeight="1">
      <c r="A120" s="1119"/>
    </row>
    <row r="121" spans="1:1" ht="13.5" customHeight="1">
      <c r="A121" s="1119"/>
    </row>
    <row r="122" spans="1:1" ht="13.5" customHeight="1">
      <c r="A122" s="1119"/>
    </row>
    <row r="123" spans="1:1" ht="13.5" customHeight="1">
      <c r="A123" s="1119"/>
    </row>
    <row r="124" spans="1:1" ht="13.5" customHeight="1">
      <c r="A124" s="1119"/>
    </row>
    <row r="125" spans="1:1" ht="13.5" customHeight="1">
      <c r="A125" s="1119"/>
    </row>
  </sheetData>
  <mergeCells count="167">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BV41:CF42"/>
    <mergeCell ref="O43:U44"/>
    <mergeCell ref="V43:AC44"/>
    <mergeCell ref="AD43:AJ44"/>
    <mergeCell ref="AK43:AP44"/>
    <mergeCell ref="BO43:BU44"/>
    <mergeCell ref="BV43:CF44"/>
    <mergeCell ref="BO45:BU46"/>
    <mergeCell ref="BV45:CF46"/>
    <mergeCell ref="BM41:BU42"/>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I34:R35"/>
    <mergeCell ref="S34:W34"/>
    <mergeCell ref="X34:AF35"/>
    <mergeCell ref="AG34:AP35"/>
    <mergeCell ref="S35:W35"/>
    <mergeCell ref="AR35:AZ36"/>
    <mergeCell ref="BA35:BK36"/>
    <mergeCell ref="BM35:BU36"/>
    <mergeCell ref="BV35:CF36"/>
    <mergeCell ref="I32:R33"/>
    <mergeCell ref="S32:W32"/>
    <mergeCell ref="X32:AF33"/>
    <mergeCell ref="AG32:AP33"/>
    <mergeCell ref="BE32:BK33"/>
    <mergeCell ref="BL32:BS33"/>
    <mergeCell ref="BT32:BZ33"/>
    <mergeCell ref="CA32:CF33"/>
    <mergeCell ref="S33:W33"/>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14:G17"/>
    <mergeCell ref="I14:V17"/>
    <mergeCell ref="AS14:AW15"/>
    <mergeCell ref="AY14:BL15"/>
    <mergeCell ref="BN14:BR17"/>
    <mergeCell ref="BT14:CF17"/>
    <mergeCell ref="AD15:AP15"/>
    <mergeCell ref="AS16:AW17"/>
    <mergeCell ref="AY16:BL17"/>
    <mergeCell ref="Y17:AB17"/>
    <mergeCell ref="AD17:AP1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Z125"/>
  <sheetViews>
    <sheetView showGridLines="0" zoomScale="75" zoomScaleNormal="75" zoomScaleSheetLayoutView="50" workbookViewId="0">
      <selection sqref="A1:A3"/>
    </sheetView>
  </sheetViews>
  <sheetFormatPr defaultRowHeight="13.5"/>
  <cols>
    <col min="1" max="1" width="10.625" style="350" customWidth="1"/>
    <col min="2" max="2" width="3.25" style="1127" customWidth="1"/>
    <col min="3" max="3" width="19.25" style="1127" customWidth="1"/>
    <col min="4" max="4" width="26.5" style="1127" customWidth="1"/>
    <col min="5" max="5" width="4.875" style="1127" customWidth="1"/>
    <col min="6" max="6" width="28" style="1127" customWidth="1"/>
    <col min="7" max="8" width="4.625" style="1127" customWidth="1"/>
    <col min="9" max="9" width="3.875" style="1127" customWidth="1"/>
    <col min="10" max="10" width="4.625" style="1127" customWidth="1"/>
    <col min="11" max="11" width="5.625" style="1127" customWidth="1"/>
    <col min="12" max="12" width="20.625" style="1127" customWidth="1"/>
    <col min="13" max="14" width="3.875" style="1127" customWidth="1"/>
    <col min="15" max="15" width="4.625" style="1127" customWidth="1"/>
    <col min="16" max="16" width="3.875" style="1127" customWidth="1"/>
    <col min="17" max="17" width="4.625" style="1127" customWidth="1"/>
    <col min="18" max="18" width="5.625" style="1127" customWidth="1"/>
    <col min="19" max="19" width="20.625" style="1127" customWidth="1"/>
    <col min="20" max="21" width="3.75" style="1127" customWidth="1"/>
    <col min="22" max="22" width="4.625" style="1127" customWidth="1"/>
    <col min="23" max="23" width="3.875" style="1127" customWidth="1"/>
    <col min="24" max="24" width="4.625" style="1127" customWidth="1"/>
    <col min="25" max="25" width="5.625" style="1127" customWidth="1"/>
    <col min="26" max="26" width="20.625" style="1127" customWidth="1"/>
    <col min="27" max="27" width="4.125" style="1127" customWidth="1"/>
    <col min="28" max="28" width="3.875" style="1127" customWidth="1"/>
    <col min="29" max="29" width="4.625" style="1127" customWidth="1"/>
    <col min="30" max="30" width="3.875" style="1127" customWidth="1"/>
    <col min="31" max="31" width="4.625" style="1127" customWidth="1"/>
    <col min="32" max="32" width="5.625" style="1127" customWidth="1"/>
    <col min="33" max="33" width="20.625" style="1127" customWidth="1"/>
    <col min="34" max="34" width="9" style="1160"/>
    <col min="35" max="35" width="17.25" style="1160" customWidth="1"/>
    <col min="36" max="50" width="9" style="1160"/>
    <col min="51" max="16384" width="9" style="1127"/>
  </cols>
  <sheetData>
    <row r="1" spans="1:35" ht="22.5" customHeight="1">
      <c r="A1" s="1588" t="s">
        <v>1134</v>
      </c>
      <c r="B1" s="1125"/>
      <c r="C1" s="1126"/>
      <c r="D1" s="1126"/>
      <c r="E1" s="1126"/>
      <c r="F1" s="1126"/>
      <c r="AG1" s="1163" t="s">
        <v>1011</v>
      </c>
      <c r="AH1" s="1162"/>
    </row>
    <row r="2" spans="1:35" ht="22.5" customHeight="1">
      <c r="A2" s="1588"/>
      <c r="B2" s="1128"/>
      <c r="C2" s="1126"/>
      <c r="D2" s="1126"/>
      <c r="E2" s="1126"/>
      <c r="F2" s="1126"/>
    </row>
    <row r="3" spans="1:35" ht="22.5" customHeight="1">
      <c r="A3" s="1588"/>
      <c r="B3" s="1125"/>
      <c r="C3" s="1126"/>
      <c r="D3" s="1126"/>
      <c r="E3" s="1126"/>
      <c r="F3" s="1126"/>
    </row>
    <row r="4" spans="1:35" ht="32.25">
      <c r="B4" s="1126"/>
      <c r="C4" s="1126"/>
      <c r="D4" s="1126"/>
      <c r="E4" s="1126"/>
      <c r="F4" s="1126"/>
      <c r="G4" s="2848" t="s">
        <v>1352</v>
      </c>
      <c r="H4" s="2848"/>
      <c r="I4" s="2848"/>
      <c r="J4" s="2848"/>
      <c r="K4" s="2848"/>
      <c r="L4" s="2848"/>
      <c r="M4" s="2848"/>
      <c r="N4" s="2848"/>
      <c r="O4" s="2848"/>
      <c r="P4" s="2848"/>
      <c r="Q4" s="2848"/>
      <c r="R4" s="2848"/>
      <c r="S4" s="2848"/>
      <c r="T4" s="2848"/>
      <c r="U4" s="2848"/>
      <c r="V4" s="1129"/>
      <c r="AI4" s="1018">
        <f>入力シート!$D$17</f>
        <v>0</v>
      </c>
    </row>
    <row r="5" spans="1:35" ht="8.1" customHeight="1">
      <c r="B5" s="1126"/>
      <c r="C5" s="1126"/>
      <c r="D5" s="1126"/>
      <c r="E5" s="1126"/>
      <c r="F5" s="1126"/>
      <c r="G5" s="1129"/>
      <c r="H5" s="1129"/>
      <c r="I5" s="1129"/>
      <c r="J5" s="1129"/>
      <c r="K5" s="1129"/>
      <c r="L5" s="1129"/>
      <c r="M5" s="1129"/>
      <c r="N5" s="1129"/>
      <c r="O5" s="1129"/>
      <c r="P5" s="1129"/>
      <c r="Q5" s="1129"/>
      <c r="R5" s="1129"/>
      <c r="S5" s="1129"/>
      <c r="T5" s="1129"/>
      <c r="U5" s="1129"/>
      <c r="V5" s="1129"/>
      <c r="W5" s="1130"/>
      <c r="X5" s="1130"/>
      <c r="Y5" s="1130"/>
      <c r="Z5" s="1130"/>
      <c r="AA5" s="1130"/>
      <c r="AB5" s="1130"/>
      <c r="AC5" s="1130"/>
      <c r="AD5" s="1130"/>
      <c r="AE5" s="1130"/>
      <c r="AF5" s="1130"/>
      <c r="AG5" s="1130"/>
      <c r="AH5" s="1161"/>
      <c r="AI5" s="1018">
        <f>入力シート!$D$19</f>
        <v>0</v>
      </c>
    </row>
    <row r="6" spans="1:35" ht="33" customHeight="1">
      <c r="B6" s="2849" t="s">
        <v>1353</v>
      </c>
      <c r="C6" s="2850"/>
      <c r="D6" s="2851" t="str">
        <f>" 福 岡 県 "&amp;入力シート!$C$3</f>
        <v xml:space="preserve"> 福 岡 県 </v>
      </c>
      <c r="E6" s="2852"/>
      <c r="F6" s="2853"/>
      <c r="G6" s="1130"/>
      <c r="H6" s="2854" t="s">
        <v>499</v>
      </c>
      <c r="I6" s="2855"/>
      <c r="J6" s="2829" t="s">
        <v>1372</v>
      </c>
      <c r="K6" s="2830"/>
      <c r="L6" s="2831">
        <f>入力シート!D16</f>
        <v>0</v>
      </c>
      <c r="M6" s="2831"/>
      <c r="N6" s="2831"/>
      <c r="O6" s="2832"/>
      <c r="P6" s="1130"/>
      <c r="Q6" s="1130"/>
      <c r="R6" s="1130"/>
      <c r="S6" s="1130"/>
      <c r="T6" s="1130"/>
      <c r="U6" s="1130"/>
      <c r="V6" s="1130"/>
      <c r="W6" s="1130"/>
      <c r="X6" s="1130"/>
      <c r="Y6" s="1130"/>
      <c r="Z6" s="1130"/>
      <c r="AA6" s="1130"/>
      <c r="AB6" s="1130"/>
      <c r="AC6" s="1130"/>
      <c r="AD6" s="1130"/>
      <c r="AE6" s="1130"/>
      <c r="AF6" s="1130"/>
      <c r="AG6" s="1130"/>
      <c r="AH6" s="1161"/>
      <c r="AI6" s="1018">
        <f>入力シート!$D$21</f>
        <v>0</v>
      </c>
    </row>
    <row r="7" spans="1:35" ht="33" customHeight="1">
      <c r="B7" s="2849" t="s">
        <v>95</v>
      </c>
      <c r="C7" s="2850"/>
      <c r="D7" s="2851" t="str">
        <f>入力シート!$D$4&amp;入力シート!$E$4&amp;入力シート!$G$4&amp;" "&amp;入力シート!$I$4&amp;入力シート!$K$4&amp;入力シート!$O$4&amp;"　"&amp;入力シート!D6</f>
        <v>令和年度 起工第号　</v>
      </c>
      <c r="E7" s="2852"/>
      <c r="F7" s="2853"/>
      <c r="G7" s="1130"/>
      <c r="H7" s="2856"/>
      <c r="I7" s="2857"/>
      <c r="J7" s="2858" t="s">
        <v>1371</v>
      </c>
      <c r="K7" s="2827"/>
      <c r="L7" s="2827"/>
      <c r="M7" s="2827"/>
      <c r="N7" s="2827"/>
      <c r="O7" s="2828"/>
      <c r="P7" s="1130"/>
      <c r="Q7" s="1130"/>
      <c r="R7" s="1130"/>
      <c r="S7" s="1130"/>
      <c r="T7" s="1130"/>
      <c r="U7" s="1130"/>
      <c r="V7" s="1130"/>
      <c r="W7" s="1130"/>
      <c r="X7" s="1130"/>
      <c r="Y7" s="1130"/>
      <c r="Z7" s="1130"/>
      <c r="AA7" s="1130"/>
      <c r="AB7" s="1130"/>
      <c r="AC7" s="1130"/>
      <c r="AD7" s="1130"/>
      <c r="AE7" s="1130"/>
      <c r="AF7" s="1130"/>
      <c r="AG7" s="1130"/>
      <c r="AH7" s="1161"/>
    </row>
    <row r="8" spans="1:35" ht="33" customHeight="1">
      <c r="B8" s="1132"/>
      <c r="C8" s="1132"/>
      <c r="D8" s="1126"/>
      <c r="E8" s="1126"/>
      <c r="F8" s="1126"/>
      <c r="G8" s="1130"/>
      <c r="H8" s="2859" t="s">
        <v>1354</v>
      </c>
      <c r="I8" s="2859"/>
      <c r="J8" s="2860"/>
      <c r="K8" s="2860"/>
      <c r="L8" s="2860"/>
      <c r="M8" s="1133"/>
      <c r="N8" s="1130"/>
      <c r="O8" s="2860" t="s">
        <v>1355</v>
      </c>
      <c r="P8" s="2860"/>
      <c r="Q8" s="2860"/>
      <c r="R8" s="2860"/>
      <c r="S8" s="2860"/>
      <c r="T8" s="1133"/>
      <c r="U8" s="1130"/>
      <c r="V8" s="2860" t="s">
        <v>1356</v>
      </c>
      <c r="W8" s="2860"/>
      <c r="X8" s="2860"/>
      <c r="Y8" s="2860"/>
      <c r="Z8" s="2860"/>
      <c r="AA8" s="1133"/>
      <c r="AB8" s="1130"/>
      <c r="AC8" s="2860" t="s">
        <v>1357</v>
      </c>
      <c r="AD8" s="2860"/>
      <c r="AE8" s="2860"/>
      <c r="AF8" s="2860"/>
      <c r="AG8" s="2860"/>
      <c r="AH8" s="1161"/>
    </row>
    <row r="9" spans="1:35" ht="30" customHeight="1" thickBot="1">
      <c r="B9" s="2849" t="s">
        <v>1358</v>
      </c>
      <c r="C9" s="2850"/>
      <c r="D9" s="1214">
        <f>入力シート!D23</f>
        <v>0</v>
      </c>
      <c r="E9" s="1126"/>
      <c r="F9" s="1126"/>
      <c r="G9" s="1130"/>
      <c r="H9" s="2836" t="s">
        <v>1359</v>
      </c>
      <c r="I9" s="2840" t="s">
        <v>99</v>
      </c>
      <c r="J9" s="2841"/>
      <c r="K9" s="2842"/>
      <c r="L9" s="1134"/>
      <c r="M9" s="1135"/>
      <c r="N9" s="1136"/>
      <c r="O9" s="2836" t="s">
        <v>1359</v>
      </c>
      <c r="P9" s="2840" t="s">
        <v>99</v>
      </c>
      <c r="Q9" s="2841"/>
      <c r="R9" s="2842"/>
      <c r="S9" s="1134"/>
      <c r="T9" s="1135"/>
      <c r="U9" s="1130"/>
      <c r="V9" s="2836" t="s">
        <v>1359</v>
      </c>
      <c r="W9" s="2840" t="s">
        <v>99</v>
      </c>
      <c r="X9" s="2841"/>
      <c r="Y9" s="2842"/>
      <c r="Z9" s="1134"/>
      <c r="AA9" s="1135"/>
      <c r="AB9" s="1130"/>
      <c r="AC9" s="2836" t="s">
        <v>1359</v>
      </c>
      <c r="AD9" s="2840" t="s">
        <v>99</v>
      </c>
      <c r="AE9" s="2841"/>
      <c r="AF9" s="2842"/>
      <c r="AG9" s="1134"/>
      <c r="AH9" s="1161"/>
    </row>
    <row r="10" spans="1:35" ht="30" customHeight="1" thickTop="1">
      <c r="B10" s="2849" t="s">
        <v>852</v>
      </c>
      <c r="C10" s="2850"/>
      <c r="D10" s="1137"/>
      <c r="E10" s="1126"/>
      <c r="F10" s="1126"/>
      <c r="G10" s="1130"/>
      <c r="H10" s="2837"/>
      <c r="I10" s="2861" t="s">
        <v>264</v>
      </c>
      <c r="J10" s="2862"/>
      <c r="K10" s="2863"/>
      <c r="L10" s="1138"/>
      <c r="M10" s="1135"/>
      <c r="N10" s="1136"/>
      <c r="O10" s="2837"/>
      <c r="P10" s="2861" t="s">
        <v>264</v>
      </c>
      <c r="Q10" s="2862"/>
      <c r="R10" s="2863"/>
      <c r="S10" s="1138"/>
      <c r="T10" s="1135"/>
      <c r="U10" s="1130"/>
      <c r="V10" s="2837"/>
      <c r="W10" s="2861" t="s">
        <v>264</v>
      </c>
      <c r="X10" s="2862"/>
      <c r="Y10" s="2863"/>
      <c r="Z10" s="1138"/>
      <c r="AA10" s="1135"/>
      <c r="AB10" s="1130"/>
      <c r="AC10" s="2837"/>
      <c r="AD10" s="2861" t="s">
        <v>264</v>
      </c>
      <c r="AE10" s="2862"/>
      <c r="AF10" s="2863"/>
      <c r="AG10" s="1138"/>
      <c r="AH10" s="1161"/>
    </row>
    <row r="11" spans="1:35" ht="30" customHeight="1">
      <c r="B11" s="2864" t="s">
        <v>1360</v>
      </c>
      <c r="C11" s="2865"/>
      <c r="D11" s="1330">
        <f>入力シート!D26</f>
        <v>0</v>
      </c>
      <c r="E11" s="1126"/>
      <c r="F11" s="1126"/>
      <c r="G11" s="1130"/>
      <c r="H11" s="2837"/>
      <c r="I11" s="2845" t="s">
        <v>100</v>
      </c>
      <c r="J11" s="2846"/>
      <c r="K11" s="2847"/>
      <c r="L11" s="1139"/>
      <c r="M11" s="1135"/>
      <c r="N11" s="1136"/>
      <c r="O11" s="2837"/>
      <c r="P11" s="2845" t="s">
        <v>100</v>
      </c>
      <c r="Q11" s="2846"/>
      <c r="R11" s="2847"/>
      <c r="S11" s="1139"/>
      <c r="T11" s="1135"/>
      <c r="U11" s="1130"/>
      <c r="V11" s="2837"/>
      <c r="W11" s="2845" t="s">
        <v>100</v>
      </c>
      <c r="X11" s="2846"/>
      <c r="Y11" s="2847"/>
      <c r="Z11" s="1139"/>
      <c r="AA11" s="1135"/>
      <c r="AB11" s="1130"/>
      <c r="AC11" s="2837"/>
      <c r="AD11" s="2845" t="s">
        <v>100</v>
      </c>
      <c r="AE11" s="2846"/>
      <c r="AF11" s="2847"/>
      <c r="AG11" s="1139"/>
      <c r="AH11" s="1161"/>
    </row>
    <row r="12" spans="1:35" ht="30" customHeight="1" thickBot="1">
      <c r="B12" s="2866" t="s">
        <v>1599</v>
      </c>
      <c r="C12" s="2867"/>
      <c r="D12" s="1137"/>
      <c r="E12" s="1126"/>
      <c r="F12" s="1126"/>
      <c r="G12" s="1130"/>
      <c r="H12" s="2837"/>
      <c r="I12" s="2868" t="s">
        <v>1361</v>
      </c>
      <c r="J12" s="2869"/>
      <c r="K12" s="2870"/>
      <c r="L12" s="1140"/>
      <c r="M12" s="1141"/>
      <c r="N12" s="1142"/>
      <c r="O12" s="2843"/>
      <c r="P12" s="2868" t="s">
        <v>1361</v>
      </c>
      <c r="Q12" s="2869"/>
      <c r="R12" s="2870"/>
      <c r="S12" s="1140"/>
      <c r="T12" s="1141"/>
      <c r="U12" s="1142"/>
      <c r="V12" s="2837"/>
      <c r="W12" s="2868" t="s">
        <v>1361</v>
      </c>
      <c r="X12" s="2869"/>
      <c r="Y12" s="2870"/>
      <c r="Z12" s="1140"/>
      <c r="AA12" s="1141"/>
      <c r="AB12" s="1142"/>
      <c r="AC12" s="2837"/>
      <c r="AD12" s="2868" t="s">
        <v>1361</v>
      </c>
      <c r="AE12" s="2869"/>
      <c r="AF12" s="2870"/>
      <c r="AG12" s="1140"/>
      <c r="AH12" s="1161"/>
    </row>
    <row r="13" spans="1:35" ht="30" customHeight="1" thickTop="1">
      <c r="B13" s="2820" t="s">
        <v>917</v>
      </c>
      <c r="C13" s="2821"/>
      <c r="D13" s="1137"/>
      <c r="E13" s="1126"/>
      <c r="F13" s="1126"/>
      <c r="G13" s="1130"/>
      <c r="H13" s="2838"/>
      <c r="I13" s="2871" t="s">
        <v>1362</v>
      </c>
      <c r="J13" s="2872"/>
      <c r="K13" s="2873"/>
      <c r="L13" s="1246"/>
      <c r="M13" s="1145"/>
      <c r="N13" s="1146"/>
      <c r="O13" s="2844"/>
      <c r="P13" s="2871" t="s">
        <v>1362</v>
      </c>
      <c r="Q13" s="2872"/>
      <c r="R13" s="2873"/>
      <c r="S13" s="1246"/>
      <c r="T13" s="1145"/>
      <c r="U13" s="1146"/>
      <c r="V13" s="2838"/>
      <c r="W13" s="2871" t="s">
        <v>1362</v>
      </c>
      <c r="X13" s="2872"/>
      <c r="Y13" s="2873"/>
      <c r="Z13" s="1246"/>
      <c r="AA13" s="1145"/>
      <c r="AB13" s="1146"/>
      <c r="AC13" s="2838"/>
      <c r="AD13" s="2871" t="s">
        <v>1362</v>
      </c>
      <c r="AE13" s="2872"/>
      <c r="AF13" s="2873"/>
      <c r="AG13" s="1246"/>
      <c r="AH13" s="1161"/>
    </row>
    <row r="14" spans="1:35" ht="30" customHeight="1">
      <c r="B14" s="1143"/>
      <c r="C14" s="1144" t="s">
        <v>921</v>
      </c>
      <c r="D14" s="1137"/>
      <c r="E14" s="1126"/>
      <c r="F14" s="1126"/>
      <c r="G14" s="1130"/>
      <c r="H14" s="2838"/>
      <c r="I14" s="2874" t="s">
        <v>336</v>
      </c>
      <c r="J14" s="2846"/>
      <c r="K14" s="2847"/>
      <c r="L14" s="1147"/>
      <c r="M14" s="1148"/>
      <c r="N14" s="1149"/>
      <c r="O14" s="2838"/>
      <c r="P14" s="2874" t="s">
        <v>336</v>
      </c>
      <c r="Q14" s="2846"/>
      <c r="R14" s="2847"/>
      <c r="S14" s="1147"/>
      <c r="T14" s="1148"/>
      <c r="U14" s="1149"/>
      <c r="V14" s="2838"/>
      <c r="W14" s="2874" t="s">
        <v>336</v>
      </c>
      <c r="X14" s="2846"/>
      <c r="Y14" s="2847"/>
      <c r="Z14" s="1147"/>
      <c r="AA14" s="1148"/>
      <c r="AB14" s="1149"/>
      <c r="AC14" s="2838"/>
      <c r="AD14" s="2874" t="s">
        <v>336</v>
      </c>
      <c r="AE14" s="2846"/>
      <c r="AF14" s="2847"/>
      <c r="AG14" s="1147"/>
      <c r="AH14" s="1161"/>
    </row>
    <row r="15" spans="1:35" ht="30" customHeight="1">
      <c r="B15" s="2820" t="s">
        <v>917</v>
      </c>
      <c r="C15" s="2821"/>
      <c r="D15" s="1137"/>
      <c r="E15" s="1126"/>
      <c r="F15" s="1126"/>
      <c r="G15" s="1130"/>
      <c r="H15" s="2838"/>
      <c r="I15" s="2833" t="s">
        <v>1363</v>
      </c>
      <c r="J15" s="2834"/>
      <c r="K15" s="2835"/>
      <c r="L15" s="1147"/>
      <c r="M15" s="1148"/>
      <c r="N15" s="1149"/>
      <c r="O15" s="2838"/>
      <c r="P15" s="2833" t="s">
        <v>1363</v>
      </c>
      <c r="Q15" s="2834"/>
      <c r="R15" s="2835"/>
      <c r="S15" s="1147"/>
      <c r="T15" s="1148"/>
      <c r="U15" s="1149"/>
      <c r="V15" s="2838"/>
      <c r="W15" s="2833" t="s">
        <v>1363</v>
      </c>
      <c r="X15" s="2834"/>
      <c r="Y15" s="2835"/>
      <c r="Z15" s="1147"/>
      <c r="AA15" s="1148"/>
      <c r="AB15" s="1149"/>
      <c r="AC15" s="2838"/>
      <c r="AD15" s="2833" t="s">
        <v>1363</v>
      </c>
      <c r="AE15" s="2834"/>
      <c r="AF15" s="2835"/>
      <c r="AG15" s="1147"/>
      <c r="AH15" s="1161"/>
    </row>
    <row r="16" spans="1:35" ht="30" customHeight="1">
      <c r="B16" s="1143"/>
      <c r="C16" s="1144" t="s">
        <v>921</v>
      </c>
      <c r="D16" s="1137"/>
      <c r="E16" s="1126"/>
      <c r="F16" s="1126"/>
      <c r="G16" s="1130"/>
      <c r="H16" s="2839"/>
      <c r="I16" s="1150"/>
      <c r="J16" s="2875" t="s">
        <v>1414</v>
      </c>
      <c r="K16" s="2876"/>
      <c r="L16" s="1147"/>
      <c r="M16" s="1148"/>
      <c r="N16" s="1149"/>
      <c r="O16" s="2839"/>
      <c r="P16" s="1150"/>
      <c r="Q16" s="2875" t="s">
        <v>1414</v>
      </c>
      <c r="R16" s="2876"/>
      <c r="S16" s="1147"/>
      <c r="T16" s="1148"/>
      <c r="U16" s="1149"/>
      <c r="V16" s="2839"/>
      <c r="W16" s="1150"/>
      <c r="X16" s="2875" t="s">
        <v>1414</v>
      </c>
      <c r="Y16" s="2876"/>
      <c r="Z16" s="1147"/>
      <c r="AA16" s="1148"/>
      <c r="AB16" s="1149"/>
      <c r="AC16" s="2839"/>
      <c r="AD16" s="1150"/>
      <c r="AE16" s="2875" t="s">
        <v>1414</v>
      </c>
      <c r="AF16" s="2876"/>
      <c r="AG16" s="1147"/>
      <c r="AH16" s="1161"/>
    </row>
    <row r="17" spans="2:34" ht="30" customHeight="1">
      <c r="B17" s="1155"/>
      <c r="C17" s="1155"/>
      <c r="D17" s="1329"/>
      <c r="E17" s="1152"/>
      <c r="F17" s="1152"/>
      <c r="G17" s="1130"/>
      <c r="H17" s="1235" t="s">
        <v>499</v>
      </c>
      <c r="I17" s="1234"/>
      <c r="J17" s="2877" t="s">
        <v>1365</v>
      </c>
      <c r="K17" s="2878"/>
      <c r="L17" s="2879"/>
      <c r="M17" s="1151"/>
      <c r="N17" s="1149"/>
      <c r="O17" s="1235" t="s">
        <v>499</v>
      </c>
      <c r="P17" s="1234"/>
      <c r="Q17" s="2877" t="s">
        <v>1365</v>
      </c>
      <c r="R17" s="2878"/>
      <c r="S17" s="2879"/>
      <c r="T17" s="1151"/>
      <c r="U17" s="1149"/>
      <c r="V17" s="1235" t="s">
        <v>499</v>
      </c>
      <c r="W17" s="1234"/>
      <c r="X17" s="2877" t="s">
        <v>1365</v>
      </c>
      <c r="Y17" s="2878"/>
      <c r="Z17" s="2879"/>
      <c r="AA17" s="1151"/>
      <c r="AB17" s="1149"/>
      <c r="AC17" s="1235" t="s">
        <v>499</v>
      </c>
      <c r="AD17" s="1234"/>
      <c r="AE17" s="2877" t="s">
        <v>1365</v>
      </c>
      <c r="AF17" s="2878"/>
      <c r="AG17" s="2879"/>
      <c r="AH17" s="1161"/>
    </row>
    <row r="18" spans="2:34" ht="30" customHeight="1">
      <c r="B18" s="2823" t="s">
        <v>1364</v>
      </c>
      <c r="C18" s="2824"/>
      <c r="D18" s="1144" t="s">
        <v>1413</v>
      </c>
      <c r="E18" s="1126"/>
      <c r="F18" s="1126"/>
      <c r="G18" s="1130"/>
      <c r="H18" s="1130"/>
      <c r="I18" s="1130"/>
      <c r="J18" s="1130"/>
      <c r="K18" s="1130"/>
      <c r="L18" s="1130"/>
      <c r="M18" s="1148"/>
      <c r="N18" s="1149"/>
      <c r="O18" s="1130"/>
      <c r="P18" s="1130"/>
      <c r="Q18" s="1130"/>
      <c r="R18" s="1130"/>
      <c r="S18" s="1130"/>
      <c r="T18" s="1148"/>
      <c r="U18" s="1149"/>
      <c r="V18" s="1130"/>
      <c r="W18" s="1130"/>
      <c r="X18" s="1130"/>
      <c r="Y18" s="1130"/>
      <c r="Z18" s="1130"/>
      <c r="AA18" s="1148"/>
      <c r="AB18" s="1149"/>
      <c r="AC18" s="1130"/>
      <c r="AD18" s="1130"/>
      <c r="AE18" s="1130"/>
      <c r="AF18" s="1130"/>
      <c r="AG18" s="1130"/>
      <c r="AH18" s="1161"/>
    </row>
    <row r="19" spans="2:34" ht="30" customHeight="1" thickBot="1">
      <c r="B19" s="2825"/>
      <c r="C19" s="2826"/>
      <c r="D19" s="1137"/>
      <c r="E19" s="1126"/>
      <c r="F19" s="1144" t="s">
        <v>1366</v>
      </c>
      <c r="G19" s="1130"/>
      <c r="H19" s="2836" t="s">
        <v>1359</v>
      </c>
      <c r="I19" s="2840" t="s">
        <v>99</v>
      </c>
      <c r="J19" s="2841"/>
      <c r="K19" s="2842"/>
      <c r="L19" s="1134"/>
      <c r="M19" s="1148"/>
      <c r="N19" s="1149"/>
      <c r="O19" s="2836" t="s">
        <v>1359</v>
      </c>
      <c r="P19" s="2840" t="s">
        <v>99</v>
      </c>
      <c r="Q19" s="2841"/>
      <c r="R19" s="2842"/>
      <c r="S19" s="1134"/>
      <c r="T19" s="1148"/>
      <c r="U19" s="1149"/>
      <c r="V19" s="2836" t="s">
        <v>1359</v>
      </c>
      <c r="W19" s="2840" t="s">
        <v>99</v>
      </c>
      <c r="X19" s="2841"/>
      <c r="Y19" s="2842"/>
      <c r="Z19" s="1134"/>
      <c r="AA19" s="1148"/>
      <c r="AB19" s="1149"/>
      <c r="AC19" s="2836" t="s">
        <v>1359</v>
      </c>
      <c r="AD19" s="2840" t="s">
        <v>99</v>
      </c>
      <c r="AE19" s="2841"/>
      <c r="AF19" s="2842"/>
      <c r="AG19" s="1134"/>
      <c r="AH19" s="1161"/>
    </row>
    <row r="20" spans="2:34" ht="30" customHeight="1" thickTop="1">
      <c r="B20" s="1126"/>
      <c r="C20" s="1126"/>
      <c r="D20" s="1126"/>
      <c r="E20" s="1126"/>
      <c r="F20" s="1137"/>
      <c r="G20" s="1130"/>
      <c r="H20" s="2837"/>
      <c r="I20" s="2861" t="s">
        <v>264</v>
      </c>
      <c r="J20" s="2862"/>
      <c r="K20" s="2863"/>
      <c r="L20" s="1138"/>
      <c r="M20" s="1148"/>
      <c r="N20" s="1149"/>
      <c r="O20" s="2837"/>
      <c r="P20" s="2861" t="s">
        <v>264</v>
      </c>
      <c r="Q20" s="2862"/>
      <c r="R20" s="2863"/>
      <c r="S20" s="1138"/>
      <c r="T20" s="1148"/>
      <c r="U20" s="1149"/>
      <c r="V20" s="2837"/>
      <c r="W20" s="2861" t="s">
        <v>264</v>
      </c>
      <c r="X20" s="2862"/>
      <c r="Y20" s="2863"/>
      <c r="Z20" s="1138"/>
      <c r="AA20" s="1148"/>
      <c r="AB20" s="1149"/>
      <c r="AC20" s="2837"/>
      <c r="AD20" s="2861" t="s">
        <v>264</v>
      </c>
      <c r="AE20" s="2862"/>
      <c r="AF20" s="2863"/>
      <c r="AG20" s="1138"/>
      <c r="AH20" s="1161"/>
    </row>
    <row r="21" spans="2:34" ht="30" customHeight="1">
      <c r="B21" s="2823" t="s">
        <v>1367</v>
      </c>
      <c r="C21" s="2824"/>
      <c r="D21" s="1137"/>
      <c r="E21" s="1126"/>
      <c r="F21" s="1152"/>
      <c r="G21" s="1130"/>
      <c r="H21" s="2837"/>
      <c r="I21" s="2845" t="s">
        <v>100</v>
      </c>
      <c r="J21" s="2846"/>
      <c r="K21" s="2847"/>
      <c r="L21" s="1139"/>
      <c r="M21" s="1148"/>
      <c r="N21" s="1149"/>
      <c r="O21" s="2837"/>
      <c r="P21" s="2845" t="s">
        <v>100</v>
      </c>
      <c r="Q21" s="2846"/>
      <c r="R21" s="2847"/>
      <c r="S21" s="1139"/>
      <c r="T21" s="1148"/>
      <c r="U21" s="1149"/>
      <c r="V21" s="2837"/>
      <c r="W21" s="2845" t="s">
        <v>100</v>
      </c>
      <c r="X21" s="2846"/>
      <c r="Y21" s="2847"/>
      <c r="Z21" s="1139"/>
      <c r="AA21" s="1148"/>
      <c r="AB21" s="1149"/>
      <c r="AC21" s="2837"/>
      <c r="AD21" s="2845" t="s">
        <v>100</v>
      </c>
      <c r="AE21" s="2846"/>
      <c r="AF21" s="2847"/>
      <c r="AG21" s="1139"/>
      <c r="AH21" s="1161"/>
    </row>
    <row r="22" spans="2:34" ht="30" customHeight="1" thickBot="1">
      <c r="B22" s="2825"/>
      <c r="C22" s="2826"/>
      <c r="D22" s="1137"/>
      <c r="E22" s="1126"/>
      <c r="F22" s="1152"/>
      <c r="G22" s="1130"/>
      <c r="H22" s="2837"/>
      <c r="I22" s="2868" t="s">
        <v>1361</v>
      </c>
      <c r="J22" s="2869"/>
      <c r="K22" s="2870"/>
      <c r="L22" s="1140"/>
      <c r="M22" s="1153"/>
      <c r="N22" s="1154"/>
      <c r="O22" s="2843"/>
      <c r="P22" s="2868" t="s">
        <v>1361</v>
      </c>
      <c r="Q22" s="2869"/>
      <c r="R22" s="2870"/>
      <c r="S22" s="1140"/>
      <c r="T22" s="1153"/>
      <c r="U22" s="1154"/>
      <c r="V22" s="2837"/>
      <c r="W22" s="2868" t="s">
        <v>1361</v>
      </c>
      <c r="X22" s="2869"/>
      <c r="Y22" s="2870"/>
      <c r="Z22" s="1140"/>
      <c r="AA22" s="1153"/>
      <c r="AB22" s="1154"/>
      <c r="AC22" s="2837"/>
      <c r="AD22" s="2868" t="s">
        <v>1361</v>
      </c>
      <c r="AE22" s="2869"/>
      <c r="AF22" s="2870"/>
      <c r="AG22" s="1140"/>
      <c r="AH22" s="1161"/>
    </row>
    <row r="23" spans="2:34" ht="30" customHeight="1" thickTop="1">
      <c r="B23" s="1126"/>
      <c r="C23" s="1126"/>
      <c r="D23" s="1126"/>
      <c r="E23" s="1126"/>
      <c r="F23" s="1152"/>
      <c r="G23" s="1130"/>
      <c r="H23" s="2838"/>
      <c r="I23" s="2871" t="s">
        <v>1362</v>
      </c>
      <c r="J23" s="2872"/>
      <c r="K23" s="2873"/>
      <c r="L23" s="1246"/>
      <c r="M23" s="1145"/>
      <c r="N23" s="1146"/>
      <c r="O23" s="2844"/>
      <c r="P23" s="2871" t="s">
        <v>1362</v>
      </c>
      <c r="Q23" s="2872"/>
      <c r="R23" s="2873"/>
      <c r="S23" s="1246"/>
      <c r="T23" s="1145"/>
      <c r="U23" s="1146"/>
      <c r="V23" s="2838"/>
      <c r="W23" s="2871" t="s">
        <v>1362</v>
      </c>
      <c r="X23" s="2872"/>
      <c r="Y23" s="2873"/>
      <c r="Z23" s="1246"/>
      <c r="AA23" s="1145"/>
      <c r="AB23" s="1146"/>
      <c r="AC23" s="2838"/>
      <c r="AD23" s="2871" t="s">
        <v>1362</v>
      </c>
      <c r="AE23" s="2872"/>
      <c r="AF23" s="2873"/>
      <c r="AG23" s="1246"/>
      <c r="AH23" s="1161"/>
    </row>
    <row r="24" spans="2:34" ht="30" customHeight="1">
      <c r="G24" s="1130"/>
      <c r="H24" s="2838"/>
      <c r="I24" s="2874" t="s">
        <v>336</v>
      </c>
      <c r="J24" s="2846"/>
      <c r="K24" s="2847"/>
      <c r="L24" s="1147"/>
      <c r="M24" s="1148"/>
      <c r="N24" s="1149"/>
      <c r="O24" s="2838"/>
      <c r="P24" s="2874" t="s">
        <v>336</v>
      </c>
      <c r="Q24" s="2846"/>
      <c r="R24" s="2847"/>
      <c r="S24" s="1147"/>
      <c r="T24" s="1148"/>
      <c r="U24" s="1149"/>
      <c r="V24" s="2838"/>
      <c r="W24" s="2874" t="s">
        <v>336</v>
      </c>
      <c r="X24" s="2846"/>
      <c r="Y24" s="2847"/>
      <c r="Z24" s="1147"/>
      <c r="AA24" s="1148"/>
      <c r="AB24" s="1149"/>
      <c r="AC24" s="2838"/>
      <c r="AD24" s="2874" t="s">
        <v>336</v>
      </c>
      <c r="AE24" s="2846"/>
      <c r="AF24" s="2847"/>
      <c r="AG24" s="1147"/>
      <c r="AH24" s="1161"/>
    </row>
    <row r="25" spans="2:34" ht="30" customHeight="1">
      <c r="B25" s="1155"/>
      <c r="C25" s="1155"/>
      <c r="D25" s="1152"/>
      <c r="E25" s="1152"/>
      <c r="F25" s="1329"/>
      <c r="G25" s="1130"/>
      <c r="H25" s="2838"/>
      <c r="I25" s="2833" t="s">
        <v>1363</v>
      </c>
      <c r="J25" s="2834"/>
      <c r="K25" s="2835"/>
      <c r="L25" s="1147"/>
      <c r="M25" s="1148"/>
      <c r="N25" s="1149"/>
      <c r="O25" s="2838"/>
      <c r="P25" s="2833" t="s">
        <v>1363</v>
      </c>
      <c r="Q25" s="2834"/>
      <c r="R25" s="2835"/>
      <c r="S25" s="1147"/>
      <c r="T25" s="1148"/>
      <c r="U25" s="1149"/>
      <c r="V25" s="2838"/>
      <c r="W25" s="2833" t="s">
        <v>1363</v>
      </c>
      <c r="X25" s="2834"/>
      <c r="Y25" s="2835"/>
      <c r="Z25" s="1147"/>
      <c r="AA25" s="1148"/>
      <c r="AB25" s="1149"/>
      <c r="AC25" s="2838"/>
      <c r="AD25" s="2833" t="s">
        <v>1363</v>
      </c>
      <c r="AE25" s="2834"/>
      <c r="AF25" s="2835"/>
      <c r="AG25" s="1147"/>
      <c r="AH25" s="1161"/>
    </row>
    <row r="26" spans="2:34" ht="30" customHeight="1">
      <c r="B26" s="1152"/>
      <c r="C26" s="1152"/>
      <c r="D26" s="1152"/>
      <c r="E26" s="1152"/>
      <c r="F26" s="1152"/>
      <c r="G26" s="1130"/>
      <c r="H26" s="2839"/>
      <c r="I26" s="1150"/>
      <c r="J26" s="2875" t="s">
        <v>1414</v>
      </c>
      <c r="K26" s="2876"/>
      <c r="L26" s="1147"/>
      <c r="M26" s="1148"/>
      <c r="N26" s="1149"/>
      <c r="O26" s="2839"/>
      <c r="P26" s="1150"/>
      <c r="Q26" s="2875" t="s">
        <v>1414</v>
      </c>
      <c r="R26" s="2876"/>
      <c r="S26" s="1147"/>
      <c r="T26" s="1148"/>
      <c r="U26" s="1149"/>
      <c r="V26" s="2839"/>
      <c r="W26" s="1150"/>
      <c r="X26" s="2875" t="s">
        <v>1414</v>
      </c>
      <c r="Y26" s="2876"/>
      <c r="Z26" s="1147"/>
      <c r="AA26" s="1148"/>
      <c r="AB26" s="1149"/>
      <c r="AC26" s="2839"/>
      <c r="AD26" s="1150"/>
      <c r="AE26" s="2875" t="s">
        <v>1414</v>
      </c>
      <c r="AF26" s="2876"/>
      <c r="AG26" s="1147"/>
      <c r="AH26" s="1161"/>
    </row>
    <row r="27" spans="2:34" ht="30" customHeight="1">
      <c r="B27" s="1155"/>
      <c r="C27" s="1155"/>
      <c r="D27" s="1152"/>
      <c r="E27" s="1152"/>
      <c r="F27" s="1152"/>
      <c r="G27" s="1130"/>
      <c r="H27" s="1235" t="s">
        <v>499</v>
      </c>
      <c r="I27" s="1234"/>
      <c r="J27" s="2877" t="s">
        <v>1365</v>
      </c>
      <c r="K27" s="2878"/>
      <c r="L27" s="2879"/>
      <c r="M27" s="1151"/>
      <c r="N27" s="1149"/>
      <c r="O27" s="1235" t="s">
        <v>499</v>
      </c>
      <c r="P27" s="1234"/>
      <c r="Q27" s="2877" t="s">
        <v>1365</v>
      </c>
      <c r="R27" s="2878"/>
      <c r="S27" s="2879"/>
      <c r="T27" s="1151"/>
      <c r="U27" s="1149"/>
      <c r="V27" s="1235" t="s">
        <v>499</v>
      </c>
      <c r="W27" s="1234"/>
      <c r="X27" s="2877" t="s">
        <v>1365</v>
      </c>
      <c r="Y27" s="2878"/>
      <c r="Z27" s="2879"/>
      <c r="AA27" s="1151"/>
      <c r="AB27" s="1149"/>
      <c r="AC27" s="1235" t="s">
        <v>499</v>
      </c>
      <c r="AD27" s="1234"/>
      <c r="AE27" s="2877" t="s">
        <v>1365</v>
      </c>
      <c r="AF27" s="2878"/>
      <c r="AG27" s="2879"/>
      <c r="AH27" s="1161"/>
    </row>
    <row r="28" spans="2:34" ht="30" customHeight="1">
      <c r="B28" s="1155"/>
      <c r="C28" s="1155"/>
      <c r="D28" s="1152"/>
      <c r="E28" s="1152"/>
      <c r="F28" s="1152"/>
      <c r="G28" s="1130"/>
      <c r="H28" s="1130"/>
      <c r="I28" s="1130"/>
      <c r="J28" s="1130"/>
      <c r="K28" s="1130"/>
      <c r="L28" s="1130"/>
      <c r="M28" s="1148"/>
      <c r="N28" s="1149"/>
      <c r="O28" s="1130"/>
      <c r="P28" s="1130"/>
      <c r="Q28" s="1130"/>
      <c r="R28" s="1130"/>
      <c r="S28" s="1130"/>
      <c r="T28" s="1148"/>
      <c r="U28" s="1149"/>
      <c r="V28" s="1130"/>
      <c r="W28" s="1130"/>
      <c r="X28" s="1130"/>
      <c r="Y28" s="1130"/>
      <c r="Z28" s="1130"/>
      <c r="AA28" s="1148"/>
      <c r="AB28" s="1149"/>
      <c r="AC28" s="1130"/>
      <c r="AD28" s="1130"/>
      <c r="AE28" s="1130"/>
      <c r="AF28" s="1130"/>
      <c r="AG28" s="1130"/>
      <c r="AH28" s="1161"/>
    </row>
    <row r="29" spans="2:34" ht="30" customHeight="1" thickBot="1">
      <c r="B29" s="1152"/>
      <c r="C29" s="1152"/>
      <c r="D29" s="1152"/>
      <c r="E29" s="1152"/>
      <c r="F29" s="1152"/>
      <c r="G29" s="1130"/>
      <c r="H29" s="2836" t="s">
        <v>1359</v>
      </c>
      <c r="I29" s="2840" t="s">
        <v>99</v>
      </c>
      <c r="J29" s="2841"/>
      <c r="K29" s="2842"/>
      <c r="L29" s="1134"/>
      <c r="M29" s="1148"/>
      <c r="N29" s="1149"/>
      <c r="O29" s="2836" t="s">
        <v>1359</v>
      </c>
      <c r="P29" s="2840" t="s">
        <v>99</v>
      </c>
      <c r="Q29" s="2841"/>
      <c r="R29" s="2842"/>
      <c r="S29" s="1134"/>
      <c r="T29" s="1148"/>
      <c r="U29" s="1149"/>
      <c r="V29" s="2836" t="s">
        <v>1359</v>
      </c>
      <c r="W29" s="2840" t="s">
        <v>99</v>
      </c>
      <c r="X29" s="2841"/>
      <c r="Y29" s="2842"/>
      <c r="Z29" s="1134"/>
      <c r="AA29" s="1148"/>
      <c r="AB29" s="1149"/>
      <c r="AC29" s="2836" t="s">
        <v>1359</v>
      </c>
      <c r="AD29" s="2840" t="s">
        <v>99</v>
      </c>
      <c r="AE29" s="2841"/>
      <c r="AF29" s="2842"/>
      <c r="AG29" s="1134"/>
      <c r="AH29" s="1161"/>
    </row>
    <row r="30" spans="2:34" ht="30" customHeight="1" thickTop="1">
      <c r="B30" s="1152"/>
      <c r="C30" s="1152"/>
      <c r="D30" s="1152"/>
      <c r="E30" s="1152"/>
      <c r="F30" s="1152"/>
      <c r="G30" s="1130"/>
      <c r="H30" s="2837"/>
      <c r="I30" s="2861" t="s">
        <v>264</v>
      </c>
      <c r="J30" s="2862"/>
      <c r="K30" s="2863"/>
      <c r="L30" s="1138"/>
      <c r="M30" s="1148"/>
      <c r="N30" s="1149"/>
      <c r="O30" s="2837"/>
      <c r="P30" s="2861" t="s">
        <v>264</v>
      </c>
      <c r="Q30" s="2862"/>
      <c r="R30" s="2863"/>
      <c r="S30" s="1138"/>
      <c r="T30" s="1148"/>
      <c r="U30" s="1149"/>
      <c r="V30" s="2837"/>
      <c r="W30" s="2861" t="s">
        <v>264</v>
      </c>
      <c r="X30" s="2862"/>
      <c r="Y30" s="2863"/>
      <c r="Z30" s="1138"/>
      <c r="AA30" s="1148"/>
      <c r="AB30" s="1149"/>
      <c r="AC30" s="2837"/>
      <c r="AD30" s="2861" t="s">
        <v>264</v>
      </c>
      <c r="AE30" s="2862"/>
      <c r="AF30" s="2863"/>
      <c r="AG30" s="1138"/>
      <c r="AH30" s="1161"/>
    </row>
    <row r="31" spans="2:34" ht="30" customHeight="1">
      <c r="B31" s="2822"/>
      <c r="C31" s="2822"/>
      <c r="D31" s="1329"/>
      <c r="E31" s="1152"/>
      <c r="F31" s="1152"/>
      <c r="G31" s="1130"/>
      <c r="H31" s="2837"/>
      <c r="I31" s="2845" t="s">
        <v>100</v>
      </c>
      <c r="J31" s="2846"/>
      <c r="K31" s="2847"/>
      <c r="L31" s="1139"/>
      <c r="M31" s="1148"/>
      <c r="N31" s="1149"/>
      <c r="O31" s="2837"/>
      <c r="P31" s="2845" t="s">
        <v>100</v>
      </c>
      <c r="Q31" s="2846"/>
      <c r="R31" s="2847"/>
      <c r="S31" s="1139"/>
      <c r="T31" s="1148"/>
      <c r="U31" s="1149"/>
      <c r="V31" s="2837"/>
      <c r="W31" s="2845" t="s">
        <v>100</v>
      </c>
      <c r="X31" s="2846"/>
      <c r="Y31" s="2847"/>
      <c r="Z31" s="1139"/>
      <c r="AA31" s="1148"/>
      <c r="AB31" s="1149"/>
      <c r="AC31" s="2837"/>
      <c r="AD31" s="2845" t="s">
        <v>100</v>
      </c>
      <c r="AE31" s="2846"/>
      <c r="AF31" s="2847"/>
      <c r="AG31" s="1139"/>
      <c r="AH31" s="1161"/>
    </row>
    <row r="32" spans="2:34" ht="30" customHeight="1" thickBot="1">
      <c r="B32" s="2822"/>
      <c r="C32" s="2822"/>
      <c r="D32" s="1152"/>
      <c r="E32" s="1152"/>
      <c r="F32" s="1329"/>
      <c r="G32" s="1130"/>
      <c r="H32" s="2837"/>
      <c r="I32" s="2868" t="s">
        <v>1361</v>
      </c>
      <c r="J32" s="2869"/>
      <c r="K32" s="2870"/>
      <c r="L32" s="1140"/>
      <c r="M32" s="1153"/>
      <c r="N32" s="1154"/>
      <c r="O32" s="2843"/>
      <c r="P32" s="2868" t="s">
        <v>1361</v>
      </c>
      <c r="Q32" s="2869"/>
      <c r="R32" s="2870"/>
      <c r="S32" s="1140"/>
      <c r="T32" s="1153"/>
      <c r="U32" s="1154"/>
      <c r="V32" s="2837"/>
      <c r="W32" s="2868" t="s">
        <v>1361</v>
      </c>
      <c r="X32" s="2869"/>
      <c r="Y32" s="2870"/>
      <c r="Z32" s="1140"/>
      <c r="AA32" s="1153"/>
      <c r="AB32" s="1154"/>
      <c r="AC32" s="2837"/>
      <c r="AD32" s="2868" t="s">
        <v>1361</v>
      </c>
      <c r="AE32" s="2869"/>
      <c r="AF32" s="2870"/>
      <c r="AG32" s="1140"/>
      <c r="AH32" s="1161"/>
    </row>
    <row r="33" spans="1:52" ht="30" customHeight="1" thickTop="1">
      <c r="B33" s="1152"/>
      <c r="C33" s="1152"/>
      <c r="D33" s="1152"/>
      <c r="E33" s="1152"/>
      <c r="F33" s="1152"/>
      <c r="G33" s="1130"/>
      <c r="H33" s="2838"/>
      <c r="I33" s="2871" t="s">
        <v>1362</v>
      </c>
      <c r="J33" s="2872"/>
      <c r="K33" s="2873"/>
      <c r="L33" s="1246"/>
      <c r="M33" s="1156"/>
      <c r="N33" s="1157"/>
      <c r="O33" s="2844"/>
      <c r="P33" s="2871" t="s">
        <v>1362</v>
      </c>
      <c r="Q33" s="2872"/>
      <c r="R33" s="2873"/>
      <c r="S33" s="1246"/>
      <c r="T33" s="1156"/>
      <c r="U33" s="1157"/>
      <c r="V33" s="2838"/>
      <c r="W33" s="2871" t="s">
        <v>1362</v>
      </c>
      <c r="X33" s="2872"/>
      <c r="Y33" s="2873"/>
      <c r="Z33" s="1246"/>
      <c r="AA33" s="1156"/>
      <c r="AB33" s="1157"/>
      <c r="AC33" s="2838"/>
      <c r="AD33" s="2871" t="s">
        <v>1362</v>
      </c>
      <c r="AE33" s="2872"/>
      <c r="AF33" s="2873"/>
      <c r="AG33" s="1246"/>
      <c r="AH33" s="1161"/>
    </row>
    <row r="34" spans="1:52" ht="30" customHeight="1">
      <c r="B34" s="2822"/>
      <c r="C34" s="2822"/>
      <c r="D34" s="1152"/>
      <c r="E34" s="1152"/>
      <c r="F34" s="1152"/>
      <c r="G34" s="1130"/>
      <c r="H34" s="2838"/>
      <c r="I34" s="2874" t="s">
        <v>336</v>
      </c>
      <c r="J34" s="2846"/>
      <c r="K34" s="2847"/>
      <c r="L34" s="1147"/>
      <c r="M34" s="1135"/>
      <c r="N34" s="1136"/>
      <c r="O34" s="2838"/>
      <c r="P34" s="2874" t="s">
        <v>336</v>
      </c>
      <c r="Q34" s="2846"/>
      <c r="R34" s="2847"/>
      <c r="S34" s="1147"/>
      <c r="T34" s="1135"/>
      <c r="U34" s="1130"/>
      <c r="V34" s="2838"/>
      <c r="W34" s="2874" t="s">
        <v>336</v>
      </c>
      <c r="X34" s="2846"/>
      <c r="Y34" s="2847"/>
      <c r="Z34" s="1147"/>
      <c r="AA34" s="1135"/>
      <c r="AB34" s="1130"/>
      <c r="AC34" s="2838"/>
      <c r="AD34" s="2874" t="s">
        <v>336</v>
      </c>
      <c r="AE34" s="2846"/>
      <c r="AF34" s="2847"/>
      <c r="AG34" s="1147"/>
      <c r="AH34" s="1161"/>
    </row>
    <row r="35" spans="1:52" ht="30" customHeight="1">
      <c r="B35" s="2822"/>
      <c r="C35" s="2822"/>
      <c r="D35" s="1152"/>
      <c r="E35" s="1152"/>
      <c r="F35" s="1152"/>
      <c r="G35" s="1130"/>
      <c r="H35" s="2838"/>
      <c r="I35" s="2833" t="s">
        <v>1363</v>
      </c>
      <c r="J35" s="2834"/>
      <c r="K35" s="2835"/>
      <c r="L35" s="1147"/>
      <c r="M35" s="1135"/>
      <c r="N35" s="1136"/>
      <c r="O35" s="2838"/>
      <c r="P35" s="2833" t="s">
        <v>1363</v>
      </c>
      <c r="Q35" s="2834"/>
      <c r="R35" s="2835"/>
      <c r="S35" s="1147"/>
      <c r="T35" s="1135"/>
      <c r="U35" s="1130"/>
      <c r="V35" s="2838"/>
      <c r="W35" s="2833" t="s">
        <v>1363</v>
      </c>
      <c r="X35" s="2834"/>
      <c r="Y35" s="2835"/>
      <c r="Z35" s="1147"/>
      <c r="AA35" s="1135"/>
      <c r="AB35" s="1130"/>
      <c r="AC35" s="2838"/>
      <c r="AD35" s="2833" t="s">
        <v>1363</v>
      </c>
      <c r="AE35" s="2834"/>
      <c r="AF35" s="2835"/>
      <c r="AG35" s="1147"/>
      <c r="AH35" s="1161"/>
    </row>
    <row r="36" spans="1:52" ht="30" customHeight="1">
      <c r="B36" s="1152"/>
      <c r="C36" s="1152"/>
      <c r="D36" s="1152"/>
      <c r="E36" s="1152"/>
      <c r="F36" s="1152"/>
      <c r="G36" s="1130"/>
      <c r="H36" s="2839"/>
      <c r="I36" s="1150"/>
      <c r="J36" s="2875" t="s">
        <v>1414</v>
      </c>
      <c r="K36" s="2876"/>
      <c r="L36" s="1147"/>
      <c r="M36" s="1135"/>
      <c r="N36" s="1136"/>
      <c r="O36" s="2839"/>
      <c r="P36" s="1150"/>
      <c r="Q36" s="2875" t="s">
        <v>1414</v>
      </c>
      <c r="R36" s="2876"/>
      <c r="S36" s="1147"/>
      <c r="T36" s="1135"/>
      <c r="U36" s="1130"/>
      <c r="V36" s="2839"/>
      <c r="W36" s="1150"/>
      <c r="X36" s="2875" t="s">
        <v>1414</v>
      </c>
      <c r="Y36" s="2876"/>
      <c r="Z36" s="1147"/>
      <c r="AA36" s="1135"/>
      <c r="AB36" s="1130"/>
      <c r="AC36" s="2839"/>
      <c r="AD36" s="1150"/>
      <c r="AE36" s="2875" t="s">
        <v>1414</v>
      </c>
      <c r="AF36" s="2876"/>
      <c r="AG36" s="1147"/>
      <c r="AH36" s="1161"/>
    </row>
    <row r="37" spans="1:52" ht="30" customHeight="1">
      <c r="B37" s="1331"/>
      <c r="C37" s="1331"/>
      <c r="D37" s="1331"/>
      <c r="E37" s="1331"/>
      <c r="F37" s="1331"/>
      <c r="G37" s="1130"/>
      <c r="H37" s="1235" t="s">
        <v>499</v>
      </c>
      <c r="I37" s="1234"/>
      <c r="J37" s="2877" t="s">
        <v>1365</v>
      </c>
      <c r="K37" s="2878"/>
      <c r="L37" s="2879"/>
      <c r="M37" s="1158"/>
      <c r="N37" s="1136"/>
      <c r="O37" s="1235" t="s">
        <v>499</v>
      </c>
      <c r="P37" s="1234"/>
      <c r="Q37" s="2877" t="s">
        <v>1365</v>
      </c>
      <c r="R37" s="2878"/>
      <c r="S37" s="2879"/>
      <c r="T37" s="1158"/>
      <c r="U37" s="1130"/>
      <c r="V37" s="1235" t="s">
        <v>499</v>
      </c>
      <c r="W37" s="1234"/>
      <c r="X37" s="2877" t="s">
        <v>1365</v>
      </c>
      <c r="Y37" s="2878"/>
      <c r="Z37" s="2879"/>
      <c r="AA37" s="1158"/>
      <c r="AB37" s="1130"/>
      <c r="AC37" s="1235" t="s">
        <v>499</v>
      </c>
      <c r="AD37" s="1234"/>
      <c r="AE37" s="2877" t="s">
        <v>1365</v>
      </c>
      <c r="AF37" s="2878"/>
      <c r="AG37" s="2879"/>
      <c r="AH37" s="1161"/>
    </row>
    <row r="38" spans="1:52" ht="30" customHeight="1">
      <c r="G38" s="1130"/>
      <c r="H38" s="1130"/>
      <c r="I38" s="1130"/>
      <c r="J38" s="1130"/>
      <c r="K38" s="1130"/>
      <c r="L38" s="1130"/>
      <c r="M38" s="1130"/>
      <c r="N38" s="1130"/>
      <c r="O38" s="1130"/>
      <c r="P38" s="1130"/>
      <c r="Q38" s="1130"/>
      <c r="R38" s="1130"/>
      <c r="S38" s="1130"/>
      <c r="T38" s="1130"/>
      <c r="U38" s="1130"/>
      <c r="V38" s="1130"/>
      <c r="W38" s="1130"/>
      <c r="X38" s="1130"/>
      <c r="Y38" s="1130"/>
      <c r="Z38" s="1130"/>
      <c r="AA38" s="1130"/>
      <c r="AB38" s="1130"/>
      <c r="AC38" s="1130"/>
      <c r="AD38" s="1130"/>
      <c r="AE38" s="1130"/>
      <c r="AF38" s="1130"/>
      <c r="AH38" s="1161"/>
    </row>
    <row r="39" spans="1:52" ht="30" customHeight="1">
      <c r="G39" s="1130"/>
      <c r="H39" s="1130"/>
      <c r="I39" s="2880" t="s">
        <v>1313</v>
      </c>
      <c r="J39" s="2881"/>
      <c r="K39" s="2881"/>
      <c r="L39" s="2881"/>
      <c r="M39" s="2881"/>
      <c r="N39" s="2881"/>
      <c r="O39" s="2881"/>
      <c r="P39" s="2881"/>
      <c r="Q39" s="2881"/>
      <c r="R39" s="2881"/>
      <c r="S39" s="2881"/>
      <c r="T39" s="2881"/>
      <c r="U39" s="2881"/>
      <c r="V39" s="2881"/>
      <c r="W39" s="2881"/>
      <c r="X39" s="2881"/>
      <c r="Y39" s="2881"/>
      <c r="Z39" s="2881"/>
      <c r="AA39" s="2881"/>
      <c r="AB39" s="2881"/>
      <c r="AC39" s="2881"/>
      <c r="AD39" s="2881"/>
      <c r="AE39" s="2881"/>
      <c r="AF39" s="2881"/>
      <c r="AG39" s="2881"/>
      <c r="AH39" s="2881"/>
      <c r="AI39" s="2881"/>
      <c r="AJ39" s="2881"/>
      <c r="AK39" s="2881"/>
      <c r="AL39" s="2881"/>
      <c r="AM39" s="2881"/>
      <c r="AN39" s="2881"/>
      <c r="AO39" s="2881"/>
      <c r="AP39" s="2881"/>
      <c r="AQ39" s="2881"/>
      <c r="AR39" s="2881"/>
      <c r="AS39" s="2881"/>
      <c r="AT39" s="2881"/>
      <c r="AU39" s="2881"/>
      <c r="AV39" s="2881"/>
      <c r="AW39" s="2881"/>
      <c r="AX39" s="2881"/>
      <c r="AY39" s="2881"/>
      <c r="AZ39" s="2881"/>
    </row>
    <row r="40" spans="1:52" ht="30" customHeight="1">
      <c r="G40" s="1130"/>
      <c r="H40" s="1131"/>
      <c r="I40" s="2880" t="s">
        <v>1368</v>
      </c>
      <c r="J40" s="2881"/>
      <c r="K40" s="2881"/>
      <c r="L40" s="2881"/>
      <c r="M40" s="2881"/>
      <c r="N40" s="2881"/>
      <c r="O40" s="2881"/>
      <c r="P40" s="2881"/>
      <c r="Q40" s="2881"/>
      <c r="R40" s="2881"/>
      <c r="S40" s="2881"/>
      <c r="T40" s="2881"/>
      <c r="U40" s="2881"/>
      <c r="V40" s="2881"/>
      <c r="W40" s="2881"/>
      <c r="X40" s="2881"/>
      <c r="Y40" s="2881"/>
      <c r="Z40" s="2881"/>
      <c r="AA40" s="2881"/>
      <c r="AB40" s="2881"/>
      <c r="AC40" s="2881"/>
      <c r="AD40" s="2881"/>
      <c r="AE40" s="2881"/>
      <c r="AF40" s="2881"/>
      <c r="AG40" s="2881"/>
      <c r="AH40" s="2881"/>
      <c r="AI40" s="2881"/>
      <c r="AJ40" s="2881"/>
      <c r="AK40" s="2881"/>
      <c r="AL40" s="2881"/>
      <c r="AM40" s="2881"/>
      <c r="AN40" s="2881"/>
      <c r="AO40" s="2881"/>
      <c r="AP40" s="2881"/>
      <c r="AQ40" s="2881"/>
      <c r="AR40" s="2881"/>
      <c r="AS40" s="2881"/>
      <c r="AT40" s="2881"/>
      <c r="AU40" s="2881"/>
      <c r="AV40" s="2881"/>
      <c r="AW40" s="2881"/>
      <c r="AX40" s="2881"/>
      <c r="AY40" s="2881"/>
      <c r="AZ40" s="2881"/>
    </row>
    <row r="41" spans="1:52" ht="30" customHeight="1">
      <c r="G41" s="1131"/>
      <c r="H41" s="1131"/>
      <c r="I41" s="1159"/>
      <c r="J41" s="1131"/>
      <c r="K41" s="1131"/>
      <c r="L41" s="1131"/>
      <c r="M41" s="1131"/>
      <c r="N41" s="1131"/>
      <c r="O41" s="1131"/>
      <c r="P41" s="1131"/>
      <c r="Q41" s="1131"/>
      <c r="R41" s="1131"/>
      <c r="S41" s="1131"/>
      <c r="T41" s="1131"/>
      <c r="U41" s="1131"/>
      <c r="V41" s="1131"/>
      <c r="W41" s="1131"/>
      <c r="X41" s="1131"/>
      <c r="Y41" s="1131"/>
      <c r="Z41" s="1131"/>
      <c r="AA41" s="1131"/>
      <c r="AB41" s="1131"/>
      <c r="AC41" s="1131"/>
      <c r="AD41" s="1131"/>
      <c r="AE41" s="1131"/>
      <c r="AF41" s="1131"/>
      <c r="AG41" s="1131"/>
      <c r="AH41" s="1161"/>
    </row>
    <row r="42" spans="1:52" s="1160" customFormat="1" ht="30" customHeight="1">
      <c r="A42" s="1119"/>
      <c r="G42" s="1161"/>
      <c r="H42" s="1161"/>
      <c r="J42" s="1161"/>
      <c r="K42" s="1161"/>
      <c r="L42" s="1161"/>
      <c r="M42" s="1161"/>
      <c r="N42" s="1161"/>
      <c r="O42" s="1161"/>
      <c r="P42" s="1161"/>
      <c r="Q42" s="1161"/>
      <c r="R42" s="1161"/>
      <c r="S42" s="1161"/>
      <c r="T42" s="1161"/>
      <c r="U42" s="1161"/>
      <c r="V42" s="1161"/>
      <c r="W42" s="1161"/>
      <c r="X42" s="1161"/>
      <c r="Y42" s="1161"/>
      <c r="Z42" s="1161"/>
      <c r="AA42" s="1161"/>
      <c r="AB42" s="1161"/>
      <c r="AC42" s="1161"/>
      <c r="AD42" s="1161"/>
      <c r="AE42" s="1161"/>
      <c r="AF42" s="1161"/>
      <c r="AG42" s="1161"/>
      <c r="AH42" s="1161"/>
    </row>
    <row r="43" spans="1:52" s="1160" customFormat="1" ht="32.1" customHeight="1">
      <c r="A43" s="1119"/>
      <c r="G43" s="1161"/>
      <c r="H43" s="1161"/>
      <c r="J43" s="1161"/>
      <c r="K43" s="1161"/>
      <c r="L43" s="1161"/>
      <c r="M43" s="1161"/>
      <c r="N43" s="1161"/>
      <c r="O43" s="1161"/>
      <c r="P43" s="1161"/>
      <c r="Q43" s="1161"/>
      <c r="R43" s="1161"/>
      <c r="S43" s="1161"/>
      <c r="T43" s="1161"/>
      <c r="U43" s="1161"/>
      <c r="V43" s="1161"/>
      <c r="W43" s="1161"/>
      <c r="X43" s="1161"/>
      <c r="Y43" s="1161"/>
      <c r="Z43" s="1161"/>
      <c r="AA43" s="1161"/>
      <c r="AB43" s="1161"/>
      <c r="AC43" s="1161"/>
      <c r="AD43" s="1161"/>
      <c r="AE43" s="1161"/>
      <c r="AF43" s="1161"/>
      <c r="AG43" s="1161"/>
      <c r="AH43" s="1161"/>
    </row>
    <row r="44" spans="1:52" s="1160" customFormat="1" ht="20.100000000000001" customHeight="1">
      <c r="A44" s="1119"/>
      <c r="G44" s="1161"/>
      <c r="H44" s="1161"/>
      <c r="I44" s="1161"/>
      <c r="J44" s="1161"/>
      <c r="K44" s="1161"/>
      <c r="L44" s="1161"/>
      <c r="M44" s="1161"/>
      <c r="N44" s="1161"/>
      <c r="O44" s="1161"/>
      <c r="P44" s="1161"/>
      <c r="Q44" s="1161"/>
      <c r="R44" s="1161"/>
      <c r="S44" s="1161"/>
      <c r="T44" s="1161"/>
      <c r="U44" s="1161"/>
      <c r="V44" s="1161"/>
      <c r="W44" s="1161"/>
      <c r="X44" s="1161"/>
      <c r="Y44" s="1161"/>
      <c r="Z44" s="1161"/>
      <c r="AA44" s="1161"/>
      <c r="AB44" s="1161"/>
      <c r="AC44" s="1161"/>
      <c r="AD44" s="1161"/>
      <c r="AE44" s="1161"/>
      <c r="AF44" s="1161"/>
      <c r="AG44" s="1161"/>
      <c r="AH44" s="1161"/>
    </row>
    <row r="45" spans="1:52" s="1160" customFormat="1">
      <c r="A45" s="1119"/>
      <c r="G45" s="1161"/>
      <c r="N45" s="1161"/>
      <c r="AH45" s="1161"/>
    </row>
    <row r="46" spans="1:52" s="1160" customFormat="1">
      <c r="A46" s="1119"/>
      <c r="G46" s="1161"/>
      <c r="AH46" s="1161"/>
    </row>
    <row r="47" spans="1:52" s="1160" customFormat="1">
      <c r="A47" s="1119"/>
      <c r="G47" s="1161"/>
      <c r="AH47" s="1161"/>
    </row>
    <row r="48" spans="1:52" s="1160" customFormat="1">
      <c r="A48" s="1119"/>
      <c r="G48" s="1161"/>
      <c r="AH48" s="1161"/>
    </row>
    <row r="49" spans="1:1" s="1160" customFormat="1">
      <c r="A49" s="1119"/>
    </row>
    <row r="50" spans="1:1" s="1160" customFormat="1">
      <c r="A50" s="1119"/>
    </row>
    <row r="51" spans="1:1" s="1160" customFormat="1">
      <c r="A51" s="1119"/>
    </row>
    <row r="52" spans="1:1" s="1160" customFormat="1">
      <c r="A52" s="1119"/>
    </row>
    <row r="53" spans="1:1" s="1160" customFormat="1">
      <c r="A53" s="1119"/>
    </row>
    <row r="54" spans="1:1" s="1160" customFormat="1">
      <c r="A54" s="1119"/>
    </row>
    <row r="55" spans="1:1" s="1160" customFormat="1">
      <c r="A55" s="1119"/>
    </row>
    <row r="56" spans="1:1" s="1160" customFormat="1">
      <c r="A56" s="1119"/>
    </row>
    <row r="57" spans="1:1" s="1160" customFormat="1">
      <c r="A57" s="1119"/>
    </row>
    <row r="58" spans="1:1" s="1160" customFormat="1">
      <c r="A58" s="1119"/>
    </row>
    <row r="59" spans="1:1" s="1160" customFormat="1">
      <c r="A59" s="1119"/>
    </row>
    <row r="60" spans="1:1" s="1160" customFormat="1">
      <c r="A60" s="1119"/>
    </row>
    <row r="61" spans="1:1" s="1160" customFormat="1">
      <c r="A61" s="1119"/>
    </row>
    <row r="62" spans="1:1" s="1160" customFormat="1">
      <c r="A62" s="1121"/>
    </row>
    <row r="63" spans="1:1" s="1160" customFormat="1">
      <c r="A63" s="1121"/>
    </row>
    <row r="64" spans="1:1" s="1160" customFormat="1">
      <c r="A64" s="1121"/>
    </row>
    <row r="65" spans="1:1" s="1160" customFormat="1">
      <c r="A65" s="1121"/>
    </row>
    <row r="66" spans="1:1" s="1160" customFormat="1">
      <c r="A66" s="1121"/>
    </row>
    <row r="67" spans="1:1" s="1160" customFormat="1">
      <c r="A67" s="1121"/>
    </row>
    <row r="68" spans="1:1" s="1160" customFormat="1">
      <c r="A68" s="1121"/>
    </row>
    <row r="69" spans="1:1" s="1160" customFormat="1">
      <c r="A69" s="1121"/>
    </row>
    <row r="70" spans="1:1" s="1160" customFormat="1">
      <c r="A70" s="1121"/>
    </row>
    <row r="71" spans="1:1" s="1160" customFormat="1">
      <c r="A71" s="1121"/>
    </row>
    <row r="72" spans="1:1" s="1160" customFormat="1">
      <c r="A72" s="1121"/>
    </row>
    <row r="73" spans="1:1" s="1160" customFormat="1">
      <c r="A73" s="1121"/>
    </row>
    <row r="74" spans="1:1" s="1160" customFormat="1">
      <c r="A74" s="1121"/>
    </row>
    <row r="75" spans="1:1" s="1160" customFormat="1">
      <c r="A75" s="1121"/>
    </row>
    <row r="76" spans="1:1" s="1160" customFormat="1">
      <c r="A76" s="1121"/>
    </row>
    <row r="77" spans="1:1" s="1160" customFormat="1">
      <c r="A77" s="1121"/>
    </row>
    <row r="78" spans="1:1" s="1160" customFormat="1">
      <c r="A78" s="1121"/>
    </row>
    <row r="79" spans="1:1" s="1160" customFormat="1">
      <c r="A79" s="1121"/>
    </row>
    <row r="80" spans="1:1" s="1160" customFormat="1">
      <c r="A80" s="1121"/>
    </row>
    <row r="81" spans="1:1" s="1160" customFormat="1">
      <c r="A81" s="1121"/>
    </row>
    <row r="82" spans="1:1" s="1160" customFormat="1">
      <c r="A82" s="1121"/>
    </row>
    <row r="83" spans="1:1" s="1160" customFormat="1">
      <c r="A83" s="1121"/>
    </row>
    <row r="84" spans="1:1" s="1160" customFormat="1">
      <c r="A84" s="1121"/>
    </row>
    <row r="85" spans="1:1" s="1160" customFormat="1">
      <c r="A85" s="1121"/>
    </row>
    <row r="86" spans="1:1" s="1160" customFormat="1">
      <c r="A86" s="1121"/>
    </row>
    <row r="87" spans="1:1" s="1160" customFormat="1">
      <c r="A87" s="1121"/>
    </row>
    <row r="88" spans="1:1" s="1160" customFormat="1">
      <c r="A88" s="1121"/>
    </row>
    <row r="89" spans="1:1" s="1160" customFormat="1">
      <c r="A89" s="1121"/>
    </row>
    <row r="90" spans="1:1" s="1160" customFormat="1">
      <c r="A90" s="1121"/>
    </row>
    <row r="91" spans="1:1">
      <c r="A91" s="1121"/>
    </row>
    <row r="92" spans="1:1">
      <c r="A92" s="1121"/>
    </row>
    <row r="93" spans="1:1">
      <c r="A93" s="1121"/>
    </row>
    <row r="94" spans="1:1">
      <c r="A94" s="1121"/>
    </row>
    <row r="95" spans="1:1">
      <c r="A95" s="1121"/>
    </row>
    <row r="96" spans="1:1">
      <c r="A96" s="1121"/>
    </row>
    <row r="97" spans="1:1">
      <c r="A97" s="1121"/>
    </row>
    <row r="98" spans="1:1">
      <c r="A98" s="1121"/>
    </row>
    <row r="99" spans="1:1">
      <c r="A99" s="1121"/>
    </row>
    <row r="100" spans="1:1">
      <c r="A100" s="1121"/>
    </row>
    <row r="101" spans="1:1">
      <c r="A101" s="1121"/>
    </row>
    <row r="102" spans="1:1">
      <c r="A102" s="1121"/>
    </row>
    <row r="103" spans="1:1">
      <c r="A103" s="1121"/>
    </row>
    <row r="104" spans="1:1">
      <c r="A104" s="1121"/>
    </row>
    <row r="105" spans="1:1">
      <c r="A105" s="1119"/>
    </row>
    <row r="106" spans="1:1">
      <c r="A106" s="1119"/>
    </row>
    <row r="107" spans="1:1">
      <c r="A107" s="1119"/>
    </row>
    <row r="108" spans="1:1">
      <c r="A108" s="1119"/>
    </row>
    <row r="109" spans="1:1">
      <c r="A109" s="1119"/>
    </row>
    <row r="110" spans="1:1">
      <c r="A110" s="1119"/>
    </row>
    <row r="111" spans="1:1">
      <c r="A111" s="1119"/>
    </row>
    <row r="112" spans="1:1">
      <c r="A112" s="1119"/>
    </row>
    <row r="113" spans="1:1">
      <c r="A113" s="1119"/>
    </row>
    <row r="114" spans="1:1">
      <c r="A114" s="1119"/>
    </row>
    <row r="115" spans="1:1">
      <c r="A115" s="1119"/>
    </row>
    <row r="116" spans="1:1">
      <c r="A116" s="1119"/>
    </row>
    <row r="117" spans="1:1">
      <c r="A117" s="1119"/>
    </row>
    <row r="118" spans="1:1">
      <c r="A118" s="1119"/>
    </row>
    <row r="119" spans="1:1">
      <c r="A119" s="1119"/>
    </row>
    <row r="120" spans="1:1">
      <c r="A120" s="1119"/>
    </row>
    <row r="121" spans="1:1">
      <c r="A121" s="1119"/>
    </row>
    <row r="122" spans="1:1">
      <c r="A122" s="1119"/>
    </row>
    <row r="123" spans="1:1">
      <c r="A123" s="1119"/>
    </row>
    <row r="124" spans="1:1">
      <c r="A124" s="1119"/>
    </row>
    <row r="125" spans="1:1">
      <c r="A125" s="1119"/>
    </row>
  </sheetData>
  <mergeCells count="147">
    <mergeCell ref="I40:AZ40"/>
    <mergeCell ref="A1:A3"/>
    <mergeCell ref="J36:K36"/>
    <mergeCell ref="Q36:R36"/>
    <mergeCell ref="X36:Y36"/>
    <mergeCell ref="AE36:AF36"/>
    <mergeCell ref="J37:L37"/>
    <mergeCell ref="Q37:S37"/>
    <mergeCell ref="X37:Z37"/>
    <mergeCell ref="W32:Y32"/>
    <mergeCell ref="AD32:AF32"/>
    <mergeCell ref="I33:K33"/>
    <mergeCell ref="P33:R33"/>
    <mergeCell ref="W33:Y33"/>
    <mergeCell ref="AD33:AF33"/>
    <mergeCell ref="AC29:AC36"/>
    <mergeCell ref="AD29:AF29"/>
    <mergeCell ref="AE37:AG37"/>
    <mergeCell ref="I34:K34"/>
    <mergeCell ref="P34:R34"/>
    <mergeCell ref="W34:Y34"/>
    <mergeCell ref="AD34:AF34"/>
    <mergeCell ref="I35:K35"/>
    <mergeCell ref="X26:Y26"/>
    <mergeCell ref="I39:AZ39"/>
    <mergeCell ref="AD24:AF24"/>
    <mergeCell ref="I25:K25"/>
    <mergeCell ref="P25:R25"/>
    <mergeCell ref="W25:Y25"/>
    <mergeCell ref="AD25:AF25"/>
    <mergeCell ref="AD35:AF35"/>
    <mergeCell ref="J26:K26"/>
    <mergeCell ref="Q26:R26"/>
    <mergeCell ref="P29:R29"/>
    <mergeCell ref="V29:V36"/>
    <mergeCell ref="W29:Y29"/>
    <mergeCell ref="I30:K30"/>
    <mergeCell ref="P30:R30"/>
    <mergeCell ref="W30:Y30"/>
    <mergeCell ref="I31:K31"/>
    <mergeCell ref="P31:R31"/>
    <mergeCell ref="AD21:AF21"/>
    <mergeCell ref="W31:Y31"/>
    <mergeCell ref="I32:K32"/>
    <mergeCell ref="P32:R32"/>
    <mergeCell ref="P35:R35"/>
    <mergeCell ref="W35:Y35"/>
    <mergeCell ref="P19:R19"/>
    <mergeCell ref="V19:V26"/>
    <mergeCell ref="W19:Y19"/>
    <mergeCell ref="AC19:AC26"/>
    <mergeCell ref="I22:K22"/>
    <mergeCell ref="P22:R22"/>
    <mergeCell ref="W22:Y22"/>
    <mergeCell ref="AE26:AF26"/>
    <mergeCell ref="J27:L27"/>
    <mergeCell ref="Q27:S27"/>
    <mergeCell ref="X27:Z27"/>
    <mergeCell ref="AE27:AG27"/>
    <mergeCell ref="AD30:AF30"/>
    <mergeCell ref="AD31:AF31"/>
    <mergeCell ref="AD22:AF22"/>
    <mergeCell ref="I23:K23"/>
    <mergeCell ref="P23:R23"/>
    <mergeCell ref="W23:Y23"/>
    <mergeCell ref="AD23:AF23"/>
    <mergeCell ref="I24:K24"/>
    <mergeCell ref="P24:R24"/>
    <mergeCell ref="W24:Y24"/>
    <mergeCell ref="P15:R15"/>
    <mergeCell ref="W15:Y15"/>
    <mergeCell ref="AD15:AF15"/>
    <mergeCell ref="J16:K16"/>
    <mergeCell ref="Q16:R16"/>
    <mergeCell ref="X16:Y16"/>
    <mergeCell ref="AE16:AF16"/>
    <mergeCell ref="J17:L17"/>
    <mergeCell ref="Q17:S17"/>
    <mergeCell ref="X17:Z17"/>
    <mergeCell ref="AE17:AG17"/>
    <mergeCell ref="AD19:AF19"/>
    <mergeCell ref="I20:K20"/>
    <mergeCell ref="P20:R20"/>
    <mergeCell ref="W20:Y20"/>
    <mergeCell ref="AD20:AF20"/>
    <mergeCell ref="P21:R21"/>
    <mergeCell ref="W21:Y21"/>
    <mergeCell ref="W12:Y12"/>
    <mergeCell ref="AD12:AF12"/>
    <mergeCell ref="I13:K13"/>
    <mergeCell ref="P13:R13"/>
    <mergeCell ref="W13:Y13"/>
    <mergeCell ref="AD13:AF13"/>
    <mergeCell ref="I14:K14"/>
    <mergeCell ref="P14:R14"/>
    <mergeCell ref="W14:Y14"/>
    <mergeCell ref="AD14:AF14"/>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I12:K12"/>
    <mergeCell ref="P12:R12"/>
    <mergeCell ref="G4:U4"/>
    <mergeCell ref="B6:C6"/>
    <mergeCell ref="D6:F6"/>
    <mergeCell ref="H6:I7"/>
    <mergeCell ref="B7:C7"/>
    <mergeCell ref="D7:F7"/>
    <mergeCell ref="J7:K7"/>
    <mergeCell ref="H8:L8"/>
    <mergeCell ref="O8:S8"/>
    <mergeCell ref="B13:C13"/>
    <mergeCell ref="B15:C15"/>
    <mergeCell ref="B31:C32"/>
    <mergeCell ref="B34:C35"/>
    <mergeCell ref="B18:C19"/>
    <mergeCell ref="B21:C22"/>
    <mergeCell ref="L7:O7"/>
    <mergeCell ref="J6:K6"/>
    <mergeCell ref="L6:O6"/>
    <mergeCell ref="I15:K15"/>
    <mergeCell ref="H19:H26"/>
    <mergeCell ref="I19:K19"/>
    <mergeCell ref="O19:O26"/>
    <mergeCell ref="H29:H36"/>
    <mergeCell ref="I29:K29"/>
    <mergeCell ref="O29:O36"/>
    <mergeCell ref="I21:K21"/>
  </mergeCells>
  <phoneticPr fontId="2"/>
  <dataValidations count="1">
    <dataValidation type="list" allowBlank="1" showInputMessage="1" showErrorMessage="1" sqref="L7:O7">
      <formula1>$AI$4:$AI$6</formula1>
    </dataValidation>
  </dataValidations>
  <hyperlinks>
    <hyperlink ref="A1:A2" location="表紙１!A1" display="表紙１へ戻る"/>
    <hyperlink ref="A1:A3" location="表紙!A1" display="表紙へ戻る"/>
  </hyperlinks>
  <pageMargins left="1.3779527559055118" right="0.78740157480314965" top="0.74803149606299213" bottom="0.39370078740157483" header="0.27559055118110237" footer="0.27559055118110237"/>
  <pageSetup paperSize="8" scale="70" orientation="landscape" r:id="rId1"/>
  <headerFooter scaleWithDoc="0">
    <oddHeader>&amp;R　(様式１４）</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C82"/>
  <sheetViews>
    <sheetView zoomScaleNormal="100" zoomScaleSheetLayoutView="100" workbookViewId="0">
      <selection activeCell="K44" sqref="K44"/>
    </sheetView>
  </sheetViews>
  <sheetFormatPr defaultRowHeight="12"/>
  <cols>
    <col min="1" max="1" width="10.625" style="378" bestFit="1" customWidth="1"/>
    <col min="2" max="2" width="15.25" style="378" customWidth="1"/>
    <col min="3" max="3" width="8.875" style="378" customWidth="1"/>
    <col min="4" max="4" width="11" style="378" bestFit="1" customWidth="1"/>
    <col min="5" max="5" width="11" style="386" bestFit="1" customWidth="1"/>
    <col min="6" max="6" width="3.375" style="378" customWidth="1"/>
    <col min="7" max="12" width="5.625" style="378" customWidth="1"/>
    <col min="13" max="13" width="3.875" style="378" customWidth="1"/>
    <col min="14" max="16384" width="9" style="378"/>
  </cols>
  <sheetData>
    <row r="1" spans="1:29" s="369" customFormat="1" ht="13.5" customHeight="1">
      <c r="A1" s="1588" t="s">
        <v>1134</v>
      </c>
      <c r="B1" s="129"/>
      <c r="C1" s="129"/>
      <c r="D1" s="129"/>
      <c r="E1" s="129"/>
      <c r="F1" s="129"/>
      <c r="G1" s="129"/>
      <c r="H1" s="129"/>
      <c r="I1" s="129"/>
      <c r="J1" s="129"/>
      <c r="K1" s="129"/>
      <c r="L1" s="129"/>
      <c r="M1" s="129"/>
    </row>
    <row r="2" spans="1:29" s="369" customFormat="1" ht="18" customHeight="1">
      <c r="A2" s="1588"/>
      <c r="B2" s="129"/>
      <c r="C2" s="129"/>
      <c r="D2" s="376" t="s">
        <v>469</v>
      </c>
      <c r="E2" s="2912" t="s">
        <v>848</v>
      </c>
      <c r="F2" s="2913"/>
      <c r="G2" s="2913"/>
      <c r="H2" s="2914"/>
      <c r="I2" s="2912" t="s">
        <v>680</v>
      </c>
      <c r="J2" s="2914"/>
      <c r="K2" s="2912" t="s">
        <v>681</v>
      </c>
      <c r="L2" s="2914"/>
      <c r="M2" s="129"/>
      <c r="N2" s="383"/>
      <c r="O2" s="384"/>
      <c r="P2" s="384"/>
      <c r="Q2" s="384"/>
      <c r="R2" s="384"/>
      <c r="S2" s="384"/>
      <c r="T2" s="384"/>
      <c r="U2" s="384"/>
      <c r="V2" s="2916"/>
      <c r="W2" s="2917"/>
      <c r="X2" s="2917"/>
      <c r="Y2" s="2917"/>
      <c r="Z2" s="2918"/>
      <c r="AA2" s="2917"/>
      <c r="AB2" s="2917"/>
      <c r="AC2" s="2917"/>
    </row>
    <row r="3" spans="1:29" s="369" customFormat="1" ht="54" customHeight="1">
      <c r="A3" s="1588"/>
      <c r="B3" s="129"/>
      <c r="C3" s="129"/>
      <c r="D3" s="377"/>
      <c r="E3" s="2912"/>
      <c r="F3" s="2913"/>
      <c r="G3" s="2913"/>
      <c r="H3" s="2914"/>
      <c r="I3" s="2912"/>
      <c r="J3" s="2914"/>
      <c r="K3" s="2912"/>
      <c r="L3" s="2914"/>
      <c r="M3" s="129"/>
      <c r="N3" s="385"/>
      <c r="O3" s="385"/>
      <c r="P3" s="385"/>
      <c r="Q3" s="385"/>
      <c r="R3" s="385"/>
      <c r="S3" s="385"/>
      <c r="T3" s="385"/>
      <c r="U3" s="385"/>
      <c r="V3" s="2915"/>
      <c r="W3" s="2915"/>
      <c r="X3" s="2915"/>
      <c r="Y3" s="2915"/>
      <c r="Z3" s="2915"/>
      <c r="AA3" s="2915"/>
      <c r="AB3" s="2915"/>
      <c r="AC3" s="2915"/>
    </row>
    <row r="4" spans="1:29" s="369" customFormat="1" ht="18" customHeight="1">
      <c r="A4" s="368"/>
      <c r="B4" s="127"/>
      <c r="C4" s="127"/>
      <c r="D4" s="127"/>
      <c r="E4" s="127"/>
      <c r="F4" s="127"/>
      <c r="G4" s="127"/>
      <c r="H4" s="127"/>
      <c r="I4" s="127"/>
      <c r="J4" s="127"/>
      <c r="K4" s="127"/>
      <c r="L4" s="127"/>
      <c r="M4" s="127"/>
    </row>
    <row r="5" spans="1:29" ht="28.5">
      <c r="B5" s="2908" t="s">
        <v>849</v>
      </c>
      <c r="C5" s="2908"/>
      <c r="D5" s="2908"/>
      <c r="E5" s="2908"/>
      <c r="F5" s="2908"/>
      <c r="G5" s="2908"/>
      <c r="H5" s="2908"/>
      <c r="I5" s="2908"/>
      <c r="J5" s="2908"/>
      <c r="K5" s="2908"/>
      <c r="L5" s="2908"/>
      <c r="M5" s="2908"/>
    </row>
    <row r="6" spans="1:29">
      <c r="B6" s="472"/>
      <c r="C6" s="472"/>
      <c r="D6" s="472"/>
      <c r="E6" s="473"/>
      <c r="F6" s="472"/>
      <c r="G6" s="472"/>
      <c r="H6" s="472"/>
      <c r="I6" s="472"/>
      <c r="J6" s="472"/>
      <c r="K6" s="472"/>
      <c r="L6" s="472"/>
      <c r="M6" s="472"/>
    </row>
    <row r="7" spans="1:29" s="379" customFormat="1" ht="20.100000000000001" customHeight="1">
      <c r="B7" s="347" t="s">
        <v>482</v>
      </c>
      <c r="C7" s="2887" t="str">
        <f>入力シート!$D$4&amp;入力シート!$E$4&amp;入力シート!$G$4&amp;入力シート!$I$4&amp;入力シート!$K$4&amp;入力シート!$O$4</f>
        <v>令和年度起工第号</v>
      </c>
      <c r="D7" s="2889"/>
      <c r="E7" s="2888"/>
      <c r="F7" s="2887" t="s">
        <v>486</v>
      </c>
      <c r="G7" s="2888"/>
      <c r="H7" s="2887">
        <f>+入力シート!D9</f>
        <v>0</v>
      </c>
      <c r="I7" s="2889"/>
      <c r="J7" s="2889"/>
      <c r="K7" s="2889"/>
      <c r="L7" s="2889"/>
      <c r="M7" s="2888"/>
    </row>
    <row r="8" spans="1:29" s="379" customFormat="1" ht="20.100000000000001" customHeight="1">
      <c r="B8" s="347" t="s">
        <v>535</v>
      </c>
      <c r="C8" s="2887">
        <f>+入力シート!D6</f>
        <v>0</v>
      </c>
      <c r="D8" s="2889"/>
      <c r="E8" s="2888"/>
      <c r="F8" s="2887" t="s">
        <v>105</v>
      </c>
      <c r="G8" s="2888"/>
      <c r="H8" s="2909" t="str">
        <f>+TEXT(入力シート!D12,"ggge年m月d日")&amp;TEXT(入力シート!D12,) &amp;"　～　"&amp;TEXT(入力シート!D17,"ggge年m月d日")</f>
        <v>明治33年1月0日　～　明治33年1月0日</v>
      </c>
      <c r="I8" s="2910"/>
      <c r="J8" s="2910"/>
      <c r="K8" s="2910"/>
      <c r="L8" s="2910"/>
      <c r="M8" s="2911"/>
    </row>
    <row r="9" spans="1:29" s="379" customFormat="1" ht="20.100000000000001" customHeight="1">
      <c r="B9" s="474" t="s">
        <v>850</v>
      </c>
      <c r="C9" s="2887">
        <f>+入力シート!C3</f>
        <v>0</v>
      </c>
      <c r="D9" s="2889"/>
      <c r="E9" s="2888"/>
      <c r="F9" s="2887" t="s">
        <v>851</v>
      </c>
      <c r="G9" s="2888"/>
      <c r="H9" s="2905">
        <f>+入力シート!D23</f>
        <v>0</v>
      </c>
      <c r="I9" s="2906"/>
      <c r="J9" s="2906"/>
      <c r="K9" s="2906"/>
      <c r="L9" s="2906"/>
      <c r="M9" s="2907"/>
    </row>
    <row r="10" spans="1:29" s="379" customFormat="1" ht="20.100000000000001" customHeight="1">
      <c r="B10" s="347" t="s">
        <v>852</v>
      </c>
      <c r="C10" s="2890"/>
      <c r="D10" s="2890"/>
      <c r="E10" s="2890"/>
      <c r="F10" s="2890" t="s">
        <v>507</v>
      </c>
      <c r="G10" s="2890"/>
      <c r="H10" s="2890">
        <f>+入力シート!D25</f>
        <v>0</v>
      </c>
      <c r="I10" s="2890"/>
      <c r="J10" s="2890"/>
      <c r="K10" s="2890"/>
      <c r="L10" s="2890"/>
      <c r="M10" s="2890"/>
    </row>
    <row r="11" spans="1:29">
      <c r="B11" s="319"/>
      <c r="C11" s="319"/>
      <c r="D11" s="319"/>
      <c r="E11" s="475"/>
      <c r="F11" s="319"/>
      <c r="G11" s="319"/>
      <c r="H11" s="319"/>
      <c r="I11" s="319"/>
      <c r="J11" s="319"/>
      <c r="K11" s="319"/>
      <c r="L11" s="319"/>
      <c r="M11" s="319"/>
    </row>
    <row r="12" spans="1:29">
      <c r="B12" s="319"/>
      <c r="C12" s="319"/>
      <c r="D12" s="319"/>
      <c r="E12" s="475"/>
      <c r="F12" s="319"/>
      <c r="G12" s="319"/>
      <c r="H12" s="319"/>
      <c r="I12" s="319"/>
      <c r="J12" s="319"/>
      <c r="K12" s="319"/>
      <c r="L12" s="319"/>
      <c r="M12" s="319"/>
    </row>
    <row r="13" spans="1:29" ht="30" customHeight="1">
      <c r="B13" s="347" t="s">
        <v>853</v>
      </c>
      <c r="C13" s="476" t="s">
        <v>854</v>
      </c>
      <c r="D13" s="477" t="s">
        <v>855</v>
      </c>
      <c r="E13" s="477" t="s">
        <v>856</v>
      </c>
      <c r="F13" s="2887" t="s">
        <v>857</v>
      </c>
      <c r="G13" s="2888"/>
      <c r="H13" s="2890" t="s">
        <v>858</v>
      </c>
      <c r="I13" s="2890"/>
      <c r="J13" s="2890"/>
      <c r="K13" s="2890"/>
      <c r="L13" s="2887" t="s">
        <v>859</v>
      </c>
      <c r="M13" s="2888"/>
    </row>
    <row r="14" spans="1:29" ht="20.100000000000001" customHeight="1">
      <c r="B14" s="478"/>
      <c r="C14" s="478"/>
      <c r="D14" s="478"/>
      <c r="E14" s="479"/>
      <c r="F14" s="2884"/>
      <c r="G14" s="2886"/>
      <c r="H14" s="2884"/>
      <c r="I14" s="2886"/>
      <c r="J14" s="2884"/>
      <c r="K14" s="2886"/>
      <c r="L14" s="2884"/>
      <c r="M14" s="2886"/>
    </row>
    <row r="15" spans="1:29" ht="20.100000000000001" customHeight="1">
      <c r="B15" s="478"/>
      <c r="C15" s="478"/>
      <c r="D15" s="478"/>
      <c r="E15" s="479"/>
      <c r="F15" s="2884"/>
      <c r="G15" s="2886"/>
      <c r="H15" s="2884"/>
      <c r="I15" s="2886"/>
      <c r="J15" s="2884"/>
      <c r="K15" s="2886"/>
      <c r="L15" s="2884"/>
      <c r="M15" s="2886"/>
    </row>
    <row r="16" spans="1:29" ht="20.100000000000001" customHeight="1">
      <c r="B16" s="478"/>
      <c r="C16" s="478"/>
      <c r="D16" s="478"/>
      <c r="E16" s="479"/>
      <c r="F16" s="2884"/>
      <c r="G16" s="2886"/>
      <c r="H16" s="2884"/>
      <c r="I16" s="2886"/>
      <c r="J16" s="2884"/>
      <c r="K16" s="2886"/>
      <c r="L16" s="2884"/>
      <c r="M16" s="2886"/>
    </row>
    <row r="17" spans="2:13" ht="20.100000000000001" customHeight="1">
      <c r="B17" s="478"/>
      <c r="C17" s="478"/>
      <c r="D17" s="478"/>
      <c r="E17" s="479"/>
      <c r="F17" s="2884"/>
      <c r="G17" s="2886"/>
      <c r="H17" s="2884"/>
      <c r="I17" s="2886"/>
      <c r="J17" s="2884"/>
      <c r="K17" s="2886"/>
      <c r="L17" s="2884"/>
      <c r="M17" s="2886"/>
    </row>
    <row r="18" spans="2:13" ht="20.100000000000001" customHeight="1">
      <c r="B18" s="478"/>
      <c r="C18" s="478"/>
      <c r="D18" s="478"/>
      <c r="E18" s="479"/>
      <c r="F18" s="2884"/>
      <c r="G18" s="2886"/>
      <c r="H18" s="2884"/>
      <c r="I18" s="2886"/>
      <c r="J18" s="2884"/>
      <c r="K18" s="2886"/>
      <c r="L18" s="2884"/>
      <c r="M18" s="2886"/>
    </row>
    <row r="19" spans="2:13" ht="20.100000000000001" customHeight="1">
      <c r="B19" s="481"/>
      <c r="C19" s="481"/>
      <c r="D19" s="481"/>
      <c r="E19" s="482"/>
      <c r="F19" s="481"/>
      <c r="G19" s="481"/>
      <c r="H19" s="481"/>
      <c r="I19" s="481"/>
      <c r="J19" s="481"/>
      <c r="K19" s="481"/>
      <c r="L19" s="481"/>
      <c r="M19" s="481"/>
    </row>
    <row r="20" spans="2:13" s="379" customFormat="1" ht="15" customHeight="1">
      <c r="B20" s="2887" t="s">
        <v>860</v>
      </c>
      <c r="C20" s="2889"/>
      <c r="D20" s="2889"/>
      <c r="E20" s="2889"/>
      <c r="F20" s="2889"/>
      <c r="G20" s="2889"/>
      <c r="H20" s="2889"/>
      <c r="I20" s="2889"/>
      <c r="J20" s="2889"/>
      <c r="K20" s="2889"/>
      <c r="L20" s="2889"/>
      <c r="M20" s="2888"/>
    </row>
    <row r="21" spans="2:13" s="379" customFormat="1" ht="15" customHeight="1">
      <c r="B21" s="2893" t="s">
        <v>861</v>
      </c>
      <c r="C21" s="2887" t="s">
        <v>1392</v>
      </c>
      <c r="D21" s="2889"/>
      <c r="E21" s="2895"/>
      <c r="F21" s="2896" t="s">
        <v>1393</v>
      </c>
      <c r="G21" s="2897"/>
      <c r="H21" s="2897"/>
      <c r="I21" s="2897"/>
      <c r="J21" s="2897"/>
      <c r="K21" s="2898"/>
      <c r="L21" s="2899" t="s">
        <v>325</v>
      </c>
      <c r="M21" s="2898"/>
    </row>
    <row r="22" spans="2:13" s="379" customFormat="1" ht="40.5" customHeight="1">
      <c r="B22" s="2894"/>
      <c r="C22" s="483" t="s">
        <v>1394</v>
      </c>
      <c r="D22" s="347" t="s">
        <v>106</v>
      </c>
      <c r="E22" s="484" t="s">
        <v>862</v>
      </c>
      <c r="F22" s="2902" t="s">
        <v>1394</v>
      </c>
      <c r="G22" s="2903"/>
      <c r="H22" s="2887" t="s">
        <v>106</v>
      </c>
      <c r="I22" s="2888"/>
      <c r="J22" s="2904" t="s">
        <v>862</v>
      </c>
      <c r="K22" s="2903"/>
      <c r="L22" s="2900"/>
      <c r="M22" s="2901"/>
    </row>
    <row r="23" spans="2:13" ht="20.100000000000001" customHeight="1">
      <c r="B23" s="478"/>
      <c r="C23" s="478"/>
      <c r="D23" s="478"/>
      <c r="E23" s="480"/>
      <c r="F23" s="2891"/>
      <c r="G23" s="2892"/>
      <c r="H23" s="2892"/>
      <c r="I23" s="2892"/>
      <c r="J23" s="2892"/>
      <c r="K23" s="2892"/>
      <c r="L23" s="2884"/>
      <c r="M23" s="2886"/>
    </row>
    <row r="24" spans="2:13" ht="20.100000000000001" customHeight="1">
      <c r="B24" s="478"/>
      <c r="C24" s="478"/>
      <c r="D24" s="478"/>
      <c r="E24" s="480"/>
      <c r="F24" s="2891"/>
      <c r="G24" s="2892"/>
      <c r="H24" s="2892"/>
      <c r="I24" s="2892"/>
      <c r="J24" s="2892"/>
      <c r="K24" s="2892"/>
      <c r="L24" s="2884"/>
      <c r="M24" s="2886"/>
    </row>
    <row r="25" spans="2:13" ht="20.100000000000001" customHeight="1">
      <c r="B25" s="478"/>
      <c r="C25" s="478"/>
      <c r="D25" s="478"/>
      <c r="E25" s="480"/>
      <c r="F25" s="2891"/>
      <c r="G25" s="2892"/>
      <c r="H25" s="2892"/>
      <c r="I25" s="2892"/>
      <c r="J25" s="2892"/>
      <c r="K25" s="2892"/>
      <c r="L25" s="2884"/>
      <c r="M25" s="2886"/>
    </row>
    <row r="26" spans="2:13" ht="20.100000000000001" customHeight="1">
      <c r="B26" s="478"/>
      <c r="C26" s="478"/>
      <c r="D26" s="478"/>
      <c r="E26" s="480"/>
      <c r="F26" s="2891"/>
      <c r="G26" s="2892"/>
      <c r="H26" s="2892"/>
      <c r="I26" s="2892"/>
      <c r="J26" s="2892"/>
      <c r="K26" s="2892"/>
      <c r="L26" s="2884"/>
      <c r="M26" s="2886"/>
    </row>
    <row r="27" spans="2:13" ht="20.100000000000001" customHeight="1">
      <c r="B27" s="478"/>
      <c r="C27" s="478"/>
      <c r="D27" s="478"/>
      <c r="E27" s="480"/>
      <c r="F27" s="2891"/>
      <c r="G27" s="2892"/>
      <c r="H27" s="2892"/>
      <c r="I27" s="2892"/>
      <c r="J27" s="2892"/>
      <c r="K27" s="2892"/>
      <c r="L27" s="2884"/>
      <c r="M27" s="2886"/>
    </row>
    <row r="28" spans="2:13" ht="12" customHeight="1">
      <c r="B28" s="481"/>
      <c r="C28" s="481"/>
      <c r="D28" s="481"/>
      <c r="E28" s="482"/>
      <c r="F28" s="481"/>
      <c r="G28" s="481"/>
      <c r="H28" s="481"/>
      <c r="I28" s="481"/>
      <c r="J28" s="481"/>
      <c r="K28" s="481"/>
      <c r="L28" s="481"/>
      <c r="M28" s="481"/>
    </row>
    <row r="29" spans="2:13" ht="15" customHeight="1">
      <c r="B29" s="2887" t="s">
        <v>1531</v>
      </c>
      <c r="C29" s="2889"/>
      <c r="D29" s="2889"/>
      <c r="E29" s="2889"/>
      <c r="F29" s="2889"/>
      <c r="G29" s="2889"/>
      <c r="H29" s="2889"/>
      <c r="I29" s="2889"/>
      <c r="J29" s="2889"/>
      <c r="K29" s="2889"/>
      <c r="L29" s="2889"/>
      <c r="M29" s="2888"/>
    </row>
    <row r="30" spans="2:13" ht="40.5" customHeight="1">
      <c r="B30" s="347" t="s">
        <v>861</v>
      </c>
      <c r="C30" s="483" t="s">
        <v>1394</v>
      </c>
      <c r="D30" s="347" t="s">
        <v>106</v>
      </c>
      <c r="E30" s="483" t="s">
        <v>862</v>
      </c>
      <c r="F30" s="2890" t="s">
        <v>863</v>
      </c>
      <c r="G30" s="2890"/>
      <c r="H30" s="2890"/>
      <c r="I30" s="2920" t="s">
        <v>1529</v>
      </c>
      <c r="J30" s="2921"/>
      <c r="K30" s="2921"/>
      <c r="L30" s="2921"/>
      <c r="M30" s="2922"/>
    </row>
    <row r="31" spans="2:13" ht="20.100000000000001" customHeight="1">
      <c r="B31" s="478"/>
      <c r="C31" s="478"/>
      <c r="D31" s="478"/>
      <c r="E31" s="479"/>
      <c r="F31" s="2884"/>
      <c r="G31" s="2885"/>
      <c r="H31" s="2886"/>
      <c r="I31" s="2923"/>
      <c r="J31" s="2924"/>
      <c r="K31" s="2924"/>
      <c r="L31" s="2924"/>
      <c r="M31" s="2925"/>
    </row>
    <row r="32" spans="2:13" ht="20.100000000000001" customHeight="1">
      <c r="B32" s="478"/>
      <c r="C32" s="478"/>
      <c r="D32" s="478"/>
      <c r="E32" s="479"/>
      <c r="F32" s="2884"/>
      <c r="G32" s="2885"/>
      <c r="H32" s="2886"/>
      <c r="I32" s="2923"/>
      <c r="J32" s="2924"/>
      <c r="K32" s="2924"/>
      <c r="L32" s="2924"/>
      <c r="M32" s="2925"/>
    </row>
    <row r="33" spans="2:13" ht="20.100000000000001" customHeight="1">
      <c r="B33" s="478"/>
      <c r="C33" s="478"/>
      <c r="D33" s="478"/>
      <c r="E33" s="479"/>
      <c r="F33" s="2884"/>
      <c r="G33" s="2885"/>
      <c r="H33" s="2886"/>
      <c r="I33" s="2923"/>
      <c r="J33" s="2924"/>
      <c r="K33" s="2924"/>
      <c r="L33" s="2924"/>
      <c r="M33" s="2925"/>
    </row>
    <row r="34" spans="2:13" ht="20.100000000000001" customHeight="1">
      <c r="B34" s="478"/>
      <c r="C34" s="478"/>
      <c r="D34" s="478"/>
      <c r="E34" s="479"/>
      <c r="F34" s="2884"/>
      <c r="G34" s="2885"/>
      <c r="H34" s="2886"/>
      <c r="I34" s="2923"/>
      <c r="J34" s="2924"/>
      <c r="K34" s="2924"/>
      <c r="L34" s="2924"/>
      <c r="M34" s="2925"/>
    </row>
    <row r="35" spans="2:13" ht="12" customHeight="1">
      <c r="B35" s="2919" t="s">
        <v>967</v>
      </c>
      <c r="C35" s="2919"/>
      <c r="D35" s="2919"/>
      <c r="E35" s="2919"/>
      <c r="F35" s="2919"/>
      <c r="G35" s="2919"/>
      <c r="H35" s="2919"/>
      <c r="I35" s="2919"/>
      <c r="J35" s="2919"/>
      <c r="K35" s="2919"/>
      <c r="L35" s="2919"/>
      <c r="M35" s="2919"/>
    </row>
    <row r="36" spans="2:13" ht="15" customHeight="1">
      <c r="B36" s="319" t="s">
        <v>864</v>
      </c>
      <c r="C36" s="319"/>
      <c r="D36" s="319"/>
      <c r="E36" s="475"/>
      <c r="F36" s="319"/>
      <c r="G36" s="319"/>
      <c r="H36" s="319"/>
      <c r="I36" s="319"/>
      <c r="J36" s="319"/>
      <c r="K36" s="319"/>
      <c r="L36" s="319"/>
      <c r="M36" s="319"/>
    </row>
    <row r="37" spans="2:13" ht="15" customHeight="1">
      <c r="B37" s="319" t="s">
        <v>865</v>
      </c>
      <c r="C37" s="319"/>
      <c r="D37" s="319"/>
      <c r="E37" s="475"/>
      <c r="F37" s="319"/>
      <c r="G37" s="319"/>
      <c r="H37" s="319"/>
      <c r="I37" s="319"/>
      <c r="J37" s="319"/>
      <c r="K37" s="319"/>
      <c r="L37" s="319"/>
      <c r="M37" s="319"/>
    </row>
    <row r="38" spans="2:13" ht="15" customHeight="1">
      <c r="B38" s="319" t="s">
        <v>866</v>
      </c>
      <c r="C38" s="319"/>
      <c r="D38" s="319"/>
      <c r="E38" s="475"/>
      <c r="F38" s="319"/>
      <c r="G38" s="319"/>
      <c r="H38" s="319"/>
      <c r="I38" s="319"/>
      <c r="J38" s="319"/>
      <c r="K38" s="319"/>
      <c r="L38" s="319"/>
      <c r="M38" s="319"/>
    </row>
    <row r="39" spans="2:13" ht="15" customHeight="1">
      <c r="B39" s="319" t="s">
        <v>1395</v>
      </c>
      <c r="C39" s="319"/>
      <c r="D39" s="319"/>
      <c r="E39" s="475"/>
      <c r="F39" s="319"/>
      <c r="G39" s="319"/>
      <c r="H39" s="319"/>
      <c r="I39" s="319"/>
      <c r="J39" s="319"/>
      <c r="K39" s="319"/>
      <c r="L39" s="319"/>
      <c r="M39" s="319"/>
    </row>
    <row r="40" spans="2:13" ht="15" customHeight="1">
      <c r="B40" s="2882" t="s">
        <v>1514</v>
      </c>
      <c r="C40" s="2883"/>
      <c r="D40" s="2883"/>
      <c r="E40" s="2883"/>
      <c r="F40" s="2883"/>
      <c r="G40" s="2883"/>
      <c r="H40" s="2883"/>
      <c r="I40" s="2883"/>
      <c r="J40" s="2883"/>
      <c r="K40" s="2883"/>
      <c r="L40" s="2883"/>
      <c r="M40" s="319"/>
    </row>
    <row r="41" spans="2:13" ht="15" customHeight="1">
      <c r="B41" s="319" t="s">
        <v>1513</v>
      </c>
      <c r="C41" s="319"/>
      <c r="D41" s="319"/>
      <c r="E41" s="475"/>
      <c r="F41" s="319"/>
      <c r="G41" s="319"/>
      <c r="H41" s="319"/>
      <c r="I41" s="319"/>
      <c r="J41" s="319"/>
      <c r="K41" s="319"/>
      <c r="L41" s="319"/>
      <c r="M41" s="319"/>
    </row>
    <row r="42" spans="2:13" ht="15" customHeight="1">
      <c r="B42" s="319" t="s">
        <v>1515</v>
      </c>
      <c r="C42" s="319"/>
      <c r="D42" s="319"/>
      <c r="E42" s="475"/>
      <c r="F42" s="319"/>
      <c r="G42" s="319"/>
      <c r="H42" s="319"/>
      <c r="I42" s="319"/>
      <c r="J42" s="319"/>
      <c r="K42" s="319"/>
      <c r="L42" s="319"/>
      <c r="M42" s="319"/>
    </row>
    <row r="43" spans="2:13" ht="15" customHeight="1">
      <c r="B43" s="1297" t="s">
        <v>1532</v>
      </c>
      <c r="C43" s="1297"/>
      <c r="D43" s="1297"/>
      <c r="E43" s="1298"/>
      <c r="F43" s="319"/>
      <c r="G43" s="319"/>
      <c r="H43" s="319"/>
      <c r="I43" s="319"/>
      <c r="J43" s="319"/>
      <c r="K43" s="319"/>
      <c r="L43" s="319"/>
      <c r="M43" s="319"/>
    </row>
    <row r="44" spans="2:13" ht="15" customHeight="1">
      <c r="B44" s="1297" t="s">
        <v>1530</v>
      </c>
      <c r="C44" s="1297"/>
      <c r="D44" s="1297"/>
      <c r="E44" s="1298"/>
      <c r="F44" s="319"/>
      <c r="G44" s="319"/>
      <c r="H44" s="319"/>
      <c r="I44" s="319"/>
      <c r="J44" s="319"/>
      <c r="K44" s="319"/>
      <c r="L44" s="319"/>
      <c r="M44" s="319"/>
    </row>
    <row r="45" spans="2:13" ht="15" customHeight="1">
      <c r="B45" s="380"/>
      <c r="C45" s="380"/>
      <c r="D45" s="380"/>
      <c r="E45" s="381"/>
      <c r="F45" s="380"/>
      <c r="G45" s="380"/>
      <c r="H45" s="380"/>
      <c r="I45" s="380"/>
      <c r="J45" s="380"/>
      <c r="K45" s="380"/>
      <c r="L45" s="380"/>
      <c r="M45" s="380"/>
    </row>
    <row r="46" spans="2:13" ht="15" customHeight="1">
      <c r="B46" s="380"/>
      <c r="C46" s="380"/>
      <c r="D46" s="380"/>
      <c r="E46" s="381"/>
      <c r="F46" s="380"/>
      <c r="G46" s="380"/>
      <c r="H46" s="380"/>
      <c r="I46" s="380"/>
      <c r="J46" s="380"/>
      <c r="K46" s="380"/>
      <c r="L46" s="380"/>
      <c r="M46" s="380"/>
    </row>
    <row r="47" spans="2:13" ht="15" customHeight="1">
      <c r="B47" s="380"/>
      <c r="C47" s="380"/>
      <c r="D47" s="380"/>
      <c r="E47" s="381"/>
      <c r="F47" s="380"/>
      <c r="G47" s="380"/>
      <c r="H47" s="380"/>
      <c r="I47" s="380"/>
      <c r="J47" s="380"/>
      <c r="K47" s="380"/>
      <c r="L47" s="380"/>
      <c r="M47" s="380"/>
    </row>
    <row r="48" spans="2:13" ht="15" customHeight="1">
      <c r="B48" s="380"/>
      <c r="C48" s="380"/>
      <c r="D48" s="380"/>
      <c r="E48" s="381"/>
      <c r="F48" s="380"/>
      <c r="G48" s="380"/>
      <c r="H48" s="380"/>
      <c r="I48" s="380"/>
      <c r="J48" s="380"/>
      <c r="K48" s="380"/>
      <c r="L48" s="380"/>
      <c r="M48" s="380"/>
    </row>
    <row r="49" spans="2:13" ht="15" customHeight="1">
      <c r="B49" s="380"/>
      <c r="C49" s="380"/>
      <c r="D49" s="380"/>
      <c r="E49" s="381"/>
      <c r="F49" s="380"/>
      <c r="G49" s="380"/>
      <c r="H49" s="380"/>
      <c r="I49" s="380"/>
      <c r="J49" s="380"/>
      <c r="K49" s="380"/>
      <c r="L49" s="380"/>
      <c r="M49" s="380"/>
    </row>
    <row r="50" spans="2:13">
      <c r="B50" s="380"/>
      <c r="C50" s="380"/>
      <c r="D50" s="380"/>
      <c r="E50" s="381"/>
      <c r="F50" s="380"/>
      <c r="G50" s="380"/>
      <c r="H50" s="380"/>
      <c r="I50" s="380"/>
      <c r="J50" s="380"/>
      <c r="K50" s="380"/>
      <c r="L50" s="380"/>
      <c r="M50" s="380"/>
    </row>
    <row r="51" spans="2:13">
      <c r="B51" s="380"/>
      <c r="C51" s="380"/>
      <c r="D51" s="380"/>
      <c r="E51" s="381"/>
      <c r="F51" s="380"/>
      <c r="G51" s="380"/>
      <c r="H51" s="380"/>
      <c r="I51" s="380"/>
      <c r="J51" s="380"/>
      <c r="K51" s="380"/>
      <c r="L51" s="380"/>
      <c r="M51" s="380"/>
    </row>
    <row r="52" spans="2:13">
      <c r="B52" s="380"/>
      <c r="C52" s="380"/>
      <c r="D52" s="380"/>
      <c r="E52" s="381"/>
      <c r="F52" s="380"/>
      <c r="G52" s="380"/>
      <c r="H52" s="380"/>
      <c r="I52" s="380"/>
      <c r="J52" s="380"/>
      <c r="K52" s="380"/>
      <c r="L52" s="380"/>
      <c r="M52" s="380"/>
    </row>
    <row r="53" spans="2:13">
      <c r="B53" s="380"/>
      <c r="C53" s="380"/>
      <c r="D53" s="380"/>
      <c r="E53" s="381"/>
      <c r="F53" s="380"/>
      <c r="G53" s="380"/>
      <c r="H53" s="380"/>
      <c r="I53" s="380"/>
      <c r="J53" s="380"/>
      <c r="K53" s="380"/>
      <c r="L53" s="380"/>
      <c r="M53" s="380"/>
    </row>
    <row r="54" spans="2:13">
      <c r="B54" s="380"/>
      <c r="C54" s="380"/>
      <c r="D54" s="380"/>
      <c r="E54" s="381"/>
      <c r="F54" s="380"/>
      <c r="G54" s="380"/>
      <c r="H54" s="380"/>
      <c r="I54" s="380"/>
      <c r="J54" s="380"/>
      <c r="K54" s="380"/>
      <c r="L54" s="380"/>
      <c r="M54" s="380"/>
    </row>
    <row r="55" spans="2:13">
      <c r="B55" s="380"/>
      <c r="C55" s="380"/>
      <c r="D55" s="380"/>
      <c r="E55" s="381"/>
      <c r="F55" s="380"/>
      <c r="G55" s="380"/>
      <c r="H55" s="380"/>
      <c r="I55" s="380"/>
      <c r="J55" s="380"/>
      <c r="K55" s="380"/>
      <c r="L55" s="380"/>
      <c r="M55" s="380"/>
    </row>
    <row r="56" spans="2:13">
      <c r="B56" s="380"/>
      <c r="C56" s="380"/>
      <c r="D56" s="380"/>
      <c r="E56" s="381"/>
      <c r="F56" s="380"/>
      <c r="G56" s="380"/>
      <c r="H56" s="380"/>
      <c r="I56" s="380"/>
      <c r="J56" s="380"/>
      <c r="K56" s="380"/>
      <c r="L56" s="380"/>
      <c r="M56" s="380"/>
    </row>
    <row r="57" spans="2:13">
      <c r="B57" s="380"/>
      <c r="C57" s="380"/>
      <c r="D57" s="380"/>
      <c r="E57" s="381"/>
      <c r="F57" s="380"/>
      <c r="G57" s="380"/>
      <c r="H57" s="380"/>
      <c r="I57" s="380"/>
      <c r="J57" s="380"/>
      <c r="K57" s="380"/>
      <c r="L57" s="380"/>
      <c r="M57" s="380"/>
    </row>
    <row r="58" spans="2:13">
      <c r="B58" s="380"/>
      <c r="C58" s="380"/>
      <c r="D58" s="380"/>
      <c r="E58" s="381"/>
      <c r="F58" s="380"/>
      <c r="G58" s="380"/>
      <c r="H58" s="380"/>
      <c r="I58" s="380"/>
      <c r="J58" s="380"/>
      <c r="K58" s="380"/>
      <c r="L58" s="380"/>
      <c r="M58" s="380"/>
    </row>
    <row r="59" spans="2:13">
      <c r="B59" s="380"/>
      <c r="C59" s="380"/>
      <c r="D59" s="380"/>
      <c r="E59" s="381"/>
      <c r="F59" s="380"/>
      <c r="G59" s="380"/>
      <c r="H59" s="380"/>
      <c r="I59" s="380"/>
      <c r="J59" s="380"/>
      <c r="K59" s="380"/>
      <c r="L59" s="380"/>
      <c r="M59" s="380"/>
    </row>
    <row r="60" spans="2:13">
      <c r="B60" s="380"/>
      <c r="C60" s="380"/>
      <c r="D60" s="380"/>
      <c r="E60" s="381"/>
      <c r="F60" s="380"/>
      <c r="G60" s="380"/>
      <c r="H60" s="380"/>
      <c r="I60" s="380"/>
      <c r="J60" s="380"/>
      <c r="K60" s="380"/>
      <c r="L60" s="380"/>
      <c r="M60" s="380"/>
    </row>
    <row r="61" spans="2:13">
      <c r="B61" s="380"/>
      <c r="C61" s="380"/>
      <c r="D61" s="380"/>
      <c r="E61" s="381"/>
      <c r="F61" s="380"/>
      <c r="G61" s="380"/>
      <c r="H61" s="380"/>
      <c r="I61" s="380"/>
      <c r="J61" s="380"/>
      <c r="K61" s="380"/>
      <c r="L61" s="380"/>
      <c r="M61" s="380"/>
    </row>
    <row r="62" spans="2:13">
      <c r="B62" s="380"/>
      <c r="C62" s="380"/>
      <c r="D62" s="380"/>
      <c r="E62" s="381"/>
      <c r="F62" s="380"/>
      <c r="G62" s="380"/>
      <c r="H62" s="380"/>
      <c r="I62" s="380"/>
      <c r="J62" s="380"/>
      <c r="K62" s="380"/>
      <c r="L62" s="380"/>
      <c r="M62" s="380"/>
    </row>
    <row r="63" spans="2:13">
      <c r="B63" s="380"/>
      <c r="C63" s="380"/>
      <c r="D63" s="380"/>
      <c r="E63" s="381"/>
      <c r="F63" s="380"/>
      <c r="G63" s="380"/>
      <c r="H63" s="380"/>
      <c r="I63" s="380"/>
      <c r="J63" s="380"/>
      <c r="K63" s="380"/>
      <c r="L63" s="380"/>
      <c r="M63" s="380"/>
    </row>
    <row r="64" spans="2:13">
      <c r="B64" s="380"/>
      <c r="C64" s="380"/>
      <c r="D64" s="380"/>
      <c r="E64" s="381"/>
      <c r="F64" s="380"/>
      <c r="G64" s="380"/>
      <c r="H64" s="380"/>
      <c r="I64" s="380"/>
      <c r="J64" s="380"/>
      <c r="K64" s="380"/>
      <c r="L64" s="380"/>
      <c r="M64" s="380"/>
    </row>
    <row r="65" spans="2:13">
      <c r="B65" s="380"/>
      <c r="C65" s="380"/>
      <c r="D65" s="380"/>
      <c r="E65" s="381"/>
      <c r="F65" s="380"/>
      <c r="G65" s="380"/>
      <c r="H65" s="380"/>
      <c r="I65" s="380"/>
      <c r="J65" s="380"/>
      <c r="K65" s="380"/>
      <c r="L65" s="380"/>
      <c r="M65" s="380"/>
    </row>
    <row r="66" spans="2:13">
      <c r="B66" s="380"/>
      <c r="C66" s="380"/>
      <c r="D66" s="380"/>
      <c r="E66" s="381"/>
      <c r="F66" s="380"/>
      <c r="G66" s="380"/>
      <c r="H66" s="380"/>
      <c r="I66" s="380"/>
      <c r="J66" s="380"/>
      <c r="K66" s="380"/>
      <c r="L66" s="380"/>
      <c r="M66" s="380"/>
    </row>
    <row r="67" spans="2:13">
      <c r="B67" s="380"/>
      <c r="C67" s="380"/>
      <c r="D67" s="380"/>
      <c r="E67" s="381"/>
      <c r="F67" s="380"/>
      <c r="G67" s="380"/>
      <c r="H67" s="380"/>
      <c r="I67" s="380"/>
      <c r="J67" s="380"/>
      <c r="K67" s="380"/>
      <c r="L67" s="380"/>
      <c r="M67" s="380"/>
    </row>
    <row r="68" spans="2:13">
      <c r="B68" s="380"/>
      <c r="C68" s="380"/>
      <c r="D68" s="380"/>
      <c r="E68" s="381"/>
      <c r="F68" s="380"/>
      <c r="G68" s="380"/>
      <c r="H68" s="380"/>
      <c r="I68" s="380"/>
      <c r="J68" s="380"/>
      <c r="K68" s="380"/>
      <c r="L68" s="380"/>
      <c r="M68" s="380"/>
    </row>
    <row r="69" spans="2:13">
      <c r="B69" s="380"/>
      <c r="C69" s="380"/>
      <c r="D69" s="380"/>
      <c r="E69" s="381"/>
      <c r="F69" s="380"/>
      <c r="G69" s="380"/>
      <c r="H69" s="380"/>
      <c r="I69" s="380"/>
      <c r="J69" s="380"/>
      <c r="K69" s="380"/>
      <c r="L69" s="380"/>
      <c r="M69" s="380"/>
    </row>
    <row r="70" spans="2:13">
      <c r="B70" s="380"/>
      <c r="C70" s="380"/>
      <c r="D70" s="380"/>
      <c r="E70" s="381"/>
      <c r="F70" s="380"/>
      <c r="G70" s="380"/>
      <c r="H70" s="380"/>
      <c r="I70" s="380"/>
      <c r="J70" s="380"/>
      <c r="K70" s="380"/>
      <c r="L70" s="380"/>
      <c r="M70" s="380"/>
    </row>
    <row r="71" spans="2:13">
      <c r="B71" s="380"/>
      <c r="C71" s="380"/>
      <c r="D71" s="380"/>
      <c r="E71" s="381"/>
      <c r="F71" s="380"/>
      <c r="G71" s="380"/>
      <c r="H71" s="380"/>
      <c r="I71" s="380"/>
      <c r="J71" s="380"/>
      <c r="K71" s="380"/>
      <c r="L71" s="380"/>
      <c r="M71" s="380"/>
    </row>
    <row r="72" spans="2:13">
      <c r="B72" s="380"/>
      <c r="C72" s="380"/>
      <c r="D72" s="380"/>
      <c r="E72" s="381"/>
      <c r="F72" s="380"/>
      <c r="G72" s="380"/>
      <c r="H72" s="380"/>
      <c r="I72" s="380"/>
      <c r="J72" s="380"/>
      <c r="K72" s="380"/>
      <c r="L72" s="380"/>
      <c r="M72" s="380"/>
    </row>
    <row r="73" spans="2:13">
      <c r="B73" s="380"/>
      <c r="C73" s="380"/>
      <c r="D73" s="380"/>
      <c r="E73" s="381"/>
      <c r="F73" s="380"/>
      <c r="G73" s="380"/>
      <c r="H73" s="380"/>
      <c r="I73" s="380"/>
      <c r="J73" s="380"/>
      <c r="K73" s="380"/>
      <c r="L73" s="380"/>
      <c r="M73" s="380"/>
    </row>
    <row r="74" spans="2:13">
      <c r="B74" s="380"/>
      <c r="C74" s="380"/>
      <c r="D74" s="380"/>
      <c r="E74" s="381"/>
      <c r="F74" s="380"/>
      <c r="G74" s="380"/>
      <c r="H74" s="380"/>
      <c r="I74" s="380"/>
      <c r="J74" s="380"/>
      <c r="K74" s="380"/>
      <c r="L74" s="380"/>
      <c r="M74" s="380"/>
    </row>
    <row r="75" spans="2:13">
      <c r="B75" s="380"/>
      <c r="C75" s="380"/>
      <c r="D75" s="380"/>
      <c r="E75" s="381"/>
      <c r="F75" s="380"/>
      <c r="G75" s="380"/>
      <c r="H75" s="380"/>
      <c r="I75" s="380"/>
      <c r="J75" s="380"/>
      <c r="K75" s="380"/>
      <c r="L75" s="380"/>
      <c r="M75" s="380"/>
    </row>
    <row r="76" spans="2:13">
      <c r="B76" s="380"/>
      <c r="C76" s="380"/>
      <c r="D76" s="380"/>
      <c r="E76" s="381"/>
      <c r="F76" s="380"/>
      <c r="G76" s="380"/>
      <c r="H76" s="380"/>
      <c r="I76" s="380"/>
      <c r="J76" s="380"/>
      <c r="K76" s="380"/>
      <c r="L76" s="380"/>
      <c r="M76" s="380"/>
    </row>
    <row r="77" spans="2:13">
      <c r="B77" s="380"/>
      <c r="C77" s="380"/>
      <c r="D77" s="380"/>
      <c r="E77" s="381"/>
      <c r="F77" s="380"/>
      <c r="G77" s="380"/>
      <c r="H77" s="380"/>
      <c r="I77" s="380"/>
      <c r="J77" s="380"/>
      <c r="K77" s="380"/>
      <c r="L77" s="380"/>
      <c r="M77" s="380"/>
    </row>
    <row r="78" spans="2:13">
      <c r="B78" s="380"/>
      <c r="C78" s="380"/>
      <c r="D78" s="380"/>
      <c r="E78" s="381"/>
      <c r="F78" s="380"/>
      <c r="G78" s="380"/>
      <c r="H78" s="380"/>
      <c r="I78" s="380"/>
      <c r="J78" s="380"/>
      <c r="K78" s="380"/>
      <c r="L78" s="380"/>
      <c r="M78" s="380"/>
    </row>
    <row r="79" spans="2:13">
      <c r="B79" s="380"/>
      <c r="C79" s="380"/>
      <c r="D79" s="380"/>
      <c r="E79" s="381"/>
      <c r="F79" s="380"/>
      <c r="G79" s="380"/>
      <c r="H79" s="380"/>
      <c r="I79" s="380"/>
      <c r="J79" s="380"/>
      <c r="K79" s="380"/>
      <c r="L79" s="380"/>
      <c r="M79" s="380"/>
    </row>
    <row r="80" spans="2:13">
      <c r="B80" s="380"/>
      <c r="C80" s="380"/>
      <c r="D80" s="380"/>
      <c r="E80" s="381"/>
      <c r="F80" s="380"/>
      <c r="G80" s="380"/>
      <c r="H80" s="380"/>
      <c r="I80" s="380"/>
      <c r="J80" s="380"/>
      <c r="K80" s="380"/>
      <c r="L80" s="380"/>
      <c r="M80" s="380"/>
    </row>
    <row r="81" spans="2:13">
      <c r="B81" s="380"/>
      <c r="C81" s="380"/>
      <c r="D81" s="380"/>
      <c r="E81" s="381"/>
      <c r="F81" s="380"/>
      <c r="G81" s="380"/>
      <c r="H81" s="380"/>
      <c r="I81" s="380"/>
      <c r="J81" s="380"/>
      <c r="K81" s="380"/>
      <c r="L81" s="380"/>
      <c r="M81" s="380"/>
    </row>
    <row r="82" spans="2:13">
      <c r="B82" s="380"/>
      <c r="C82" s="380"/>
      <c r="D82" s="380"/>
      <c r="E82" s="381"/>
      <c r="F82" s="380"/>
      <c r="G82" s="380"/>
      <c r="H82" s="380"/>
      <c r="I82" s="380"/>
      <c r="J82" s="380"/>
      <c r="K82" s="380"/>
      <c r="L82" s="380"/>
      <c r="M82" s="380"/>
    </row>
  </sheetData>
  <mergeCells count="88">
    <mergeCell ref="B35:M35"/>
    <mergeCell ref="B29:M29"/>
    <mergeCell ref="I30:M30"/>
    <mergeCell ref="I31:M31"/>
    <mergeCell ref="I32:M32"/>
    <mergeCell ref="I33:M33"/>
    <mergeCell ref="I34:M34"/>
    <mergeCell ref="V3:Y3"/>
    <mergeCell ref="Z3:AC3"/>
    <mergeCell ref="E2:H2"/>
    <mergeCell ref="I2:J2"/>
    <mergeCell ref="K2:L2"/>
    <mergeCell ref="V2:Y2"/>
    <mergeCell ref="Z2:AC2"/>
    <mergeCell ref="B5:M5"/>
    <mergeCell ref="C8:E8"/>
    <mergeCell ref="F8:G8"/>
    <mergeCell ref="H8:M8"/>
    <mergeCell ref="E3:H3"/>
    <mergeCell ref="I3:J3"/>
    <mergeCell ref="K3:L3"/>
    <mergeCell ref="C9:E9"/>
    <mergeCell ref="F9:G9"/>
    <mergeCell ref="H9:M9"/>
    <mergeCell ref="C10:E10"/>
    <mergeCell ref="F10:G10"/>
    <mergeCell ref="H10:M10"/>
    <mergeCell ref="F13:G13"/>
    <mergeCell ref="H13:K13"/>
    <mergeCell ref="L13:M13"/>
    <mergeCell ref="F14:G14"/>
    <mergeCell ref="H14:I14"/>
    <mergeCell ref="J14:K14"/>
    <mergeCell ref="L14:M14"/>
    <mergeCell ref="F15:G15"/>
    <mergeCell ref="H15:I15"/>
    <mergeCell ref="J15:K15"/>
    <mergeCell ref="L15:M15"/>
    <mergeCell ref="F16:G16"/>
    <mergeCell ref="H16:I16"/>
    <mergeCell ref="J16:K16"/>
    <mergeCell ref="L16:M16"/>
    <mergeCell ref="F17:G17"/>
    <mergeCell ref="H17:I17"/>
    <mergeCell ref="J17:K17"/>
    <mergeCell ref="L17:M17"/>
    <mergeCell ref="F18:G18"/>
    <mergeCell ref="H18:I18"/>
    <mergeCell ref="J18:K18"/>
    <mergeCell ref="L18:M18"/>
    <mergeCell ref="C21:E21"/>
    <mergeCell ref="F21:K21"/>
    <mergeCell ref="L21:M22"/>
    <mergeCell ref="F22:G22"/>
    <mergeCell ref="H22:I22"/>
    <mergeCell ref="J22:K22"/>
    <mergeCell ref="A1:A3"/>
    <mergeCell ref="F27:G27"/>
    <mergeCell ref="H27:I27"/>
    <mergeCell ref="J27:K27"/>
    <mergeCell ref="L27:M27"/>
    <mergeCell ref="F25:G25"/>
    <mergeCell ref="H25:I25"/>
    <mergeCell ref="J25:K25"/>
    <mergeCell ref="L25:M25"/>
    <mergeCell ref="F26:G26"/>
    <mergeCell ref="H26:I26"/>
    <mergeCell ref="J26:K26"/>
    <mergeCell ref="L26:M26"/>
    <mergeCell ref="F23:G23"/>
    <mergeCell ref="H23:I23"/>
    <mergeCell ref="J23:K23"/>
    <mergeCell ref="B40:L40"/>
    <mergeCell ref="F34:H34"/>
    <mergeCell ref="F7:G7"/>
    <mergeCell ref="C7:E7"/>
    <mergeCell ref="H7:M7"/>
    <mergeCell ref="F30:H30"/>
    <mergeCell ref="F31:H31"/>
    <mergeCell ref="F32:H32"/>
    <mergeCell ref="F33:H33"/>
    <mergeCell ref="L23:M23"/>
    <mergeCell ref="F24:G24"/>
    <mergeCell ref="H24:I24"/>
    <mergeCell ref="J24:K24"/>
    <mergeCell ref="L24:M24"/>
    <mergeCell ref="B20:M20"/>
    <mergeCell ref="B21:B22"/>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scale="96" orientation="portrait" r:id="rId1"/>
  <headerFooter scaleWithDoc="0" alignWithMargins="0">
    <oddHeader>&amp;R&amp;"ＭＳ Ｐゴシック,太字"（様式１５）</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topLeftCell="A19" zoomScaleNormal="100" zoomScaleSheetLayoutView="100" workbookViewId="0">
      <selection activeCell="U36" sqref="U36"/>
    </sheetView>
  </sheetViews>
  <sheetFormatPr defaultRowHeight="13.5"/>
  <cols>
    <col min="1" max="1" width="10.625" style="350" bestFit="1" customWidth="1"/>
    <col min="2" max="2" width="1.25" style="350" customWidth="1"/>
    <col min="3" max="22" width="4.125" style="350" customWidth="1"/>
    <col min="23" max="23" width="1.25" style="350" customWidth="1"/>
    <col min="24" max="16384" width="9" style="350"/>
  </cols>
  <sheetData>
    <row r="1" spans="1:23" ht="18" customHeight="1">
      <c r="A1" s="1588" t="s">
        <v>1134</v>
      </c>
      <c r="B1" s="387"/>
      <c r="C1" s="387"/>
      <c r="D1" s="387"/>
      <c r="E1" s="387"/>
      <c r="F1" s="387"/>
      <c r="G1" s="387"/>
      <c r="H1" s="387"/>
      <c r="I1" s="387"/>
      <c r="J1" s="342"/>
      <c r="K1" s="387"/>
      <c r="L1" s="388"/>
      <c r="M1" s="2954" t="s">
        <v>120</v>
      </c>
      <c r="N1" s="2955"/>
      <c r="O1" s="2954" t="s">
        <v>119</v>
      </c>
      <c r="P1" s="2956"/>
      <c r="Q1" s="2956"/>
      <c r="R1" s="2955"/>
      <c r="S1" s="2954" t="s">
        <v>118</v>
      </c>
      <c r="T1" s="2955"/>
      <c r="U1" s="2954" t="s">
        <v>472</v>
      </c>
      <c r="V1" s="2955"/>
      <c r="W1" s="389"/>
    </row>
    <row r="2" spans="1:23" ht="49.5" customHeight="1">
      <c r="A2" s="1588"/>
      <c r="B2" s="5"/>
      <c r="C2" s="5"/>
      <c r="D2" s="5"/>
      <c r="E2" s="5"/>
      <c r="F2" s="5"/>
      <c r="G2" s="5"/>
      <c r="H2" s="5"/>
      <c r="I2" s="5"/>
      <c r="J2" s="165"/>
      <c r="K2" s="5"/>
      <c r="L2" s="345"/>
      <c r="M2" s="187"/>
      <c r="N2" s="333"/>
      <c r="O2" s="187"/>
      <c r="P2" s="390"/>
      <c r="Q2" s="390"/>
      <c r="R2" s="333"/>
      <c r="S2" s="187"/>
      <c r="T2" s="333"/>
      <c r="U2" s="187"/>
      <c r="V2" s="390"/>
      <c r="W2" s="391"/>
    </row>
    <row r="3" spans="1:23" ht="21" customHeight="1">
      <c r="A3" s="1588"/>
      <c r="B3" s="165"/>
      <c r="C3" s="165"/>
      <c r="D3" s="165"/>
      <c r="E3" s="165"/>
      <c r="F3" s="165"/>
      <c r="G3" s="165"/>
      <c r="H3" s="165"/>
      <c r="I3" s="165"/>
      <c r="J3" s="165"/>
      <c r="K3" s="165"/>
      <c r="L3" s="165"/>
      <c r="M3" s="165"/>
      <c r="N3" s="165"/>
      <c r="O3" s="165"/>
      <c r="P3" s="165"/>
      <c r="Q3" s="165"/>
      <c r="R3" s="165"/>
      <c r="S3" s="165"/>
      <c r="T3" s="165"/>
      <c r="U3" s="165"/>
      <c r="V3" s="165"/>
      <c r="W3" s="165"/>
    </row>
    <row r="4" spans="1:23" ht="21" customHeight="1">
      <c r="B4" s="392"/>
      <c r="C4" s="393"/>
      <c r="D4" s="486"/>
      <c r="E4" s="486"/>
      <c r="F4" s="486"/>
      <c r="G4" s="486"/>
      <c r="H4" s="486"/>
      <c r="I4" s="486"/>
      <c r="J4" s="486"/>
      <c r="K4" s="486"/>
      <c r="L4" s="486"/>
      <c r="M4" s="486"/>
      <c r="N4" s="486"/>
      <c r="O4" s="486"/>
      <c r="P4" s="486"/>
      <c r="Q4" s="486"/>
      <c r="R4" s="486"/>
      <c r="S4" s="486"/>
      <c r="T4" s="486"/>
      <c r="U4" s="394"/>
      <c r="V4" s="394"/>
      <c r="W4" s="395" t="s">
        <v>1481</v>
      </c>
    </row>
    <row r="5" spans="1:23" ht="18" customHeight="1">
      <c r="B5" s="391"/>
      <c r="C5" s="5"/>
      <c r="D5" s="5"/>
      <c r="E5" s="5"/>
      <c r="F5" s="5"/>
      <c r="G5" s="5"/>
      <c r="H5" s="5"/>
      <c r="I5" s="5"/>
      <c r="J5" s="5"/>
      <c r="K5" s="5"/>
      <c r="L5" s="5"/>
      <c r="M5" s="5"/>
      <c r="N5" s="5"/>
      <c r="O5" s="5"/>
      <c r="P5" s="5"/>
      <c r="Q5" s="5"/>
      <c r="R5" s="5"/>
      <c r="S5" s="5"/>
      <c r="T5" s="5"/>
      <c r="U5" s="5"/>
      <c r="V5" s="5"/>
      <c r="W5" s="345"/>
    </row>
    <row r="6" spans="1:23" ht="18" customHeight="1">
      <c r="B6" s="391"/>
      <c r="C6" s="2948"/>
      <c r="D6" s="2948"/>
      <c r="E6" s="2948"/>
      <c r="F6" s="2948"/>
      <c r="G6" s="2948"/>
      <c r="H6" s="2948"/>
      <c r="I6" s="2948"/>
      <c r="J6" s="5" t="s">
        <v>338</v>
      </c>
      <c r="K6" s="5"/>
      <c r="L6" s="5"/>
      <c r="M6" s="5"/>
      <c r="N6" s="5"/>
      <c r="O6" s="5"/>
      <c r="P6" s="5"/>
      <c r="Q6" s="5"/>
      <c r="R6" s="5"/>
      <c r="S6" s="5"/>
      <c r="T6" s="5"/>
      <c r="U6" s="5"/>
      <c r="V6" s="5"/>
      <c r="W6" s="345"/>
    </row>
    <row r="7" spans="1:23" ht="18" customHeight="1">
      <c r="B7" s="391"/>
      <c r="C7" s="5"/>
      <c r="D7" s="5"/>
      <c r="E7" s="5"/>
      <c r="F7" s="5"/>
      <c r="G7" s="5"/>
      <c r="H7" s="5"/>
      <c r="I7" s="5"/>
      <c r="J7" s="5"/>
      <c r="K7" s="5"/>
      <c r="L7" s="5"/>
      <c r="M7" s="5"/>
      <c r="N7" s="5"/>
      <c r="O7" s="5"/>
      <c r="P7" s="5"/>
      <c r="Q7" s="5"/>
      <c r="R7" s="5"/>
      <c r="S7" s="5"/>
      <c r="T7" s="5"/>
      <c r="U7" s="5"/>
      <c r="V7" s="5"/>
      <c r="W7" s="345"/>
    </row>
    <row r="8" spans="1:23" ht="18" customHeight="1">
      <c r="B8" s="391"/>
      <c r="C8" s="5"/>
      <c r="D8" s="5"/>
      <c r="E8" s="5"/>
      <c r="F8" s="5"/>
      <c r="G8" s="5"/>
      <c r="H8" s="5"/>
      <c r="I8" s="5"/>
      <c r="J8" s="5"/>
      <c r="K8" s="5"/>
      <c r="L8" s="5"/>
      <c r="M8" s="5" t="s">
        <v>98</v>
      </c>
      <c r="N8" s="5"/>
      <c r="O8" s="5">
        <f>+入力シート!D22</f>
        <v>0</v>
      </c>
      <c r="P8" s="5"/>
      <c r="Q8" s="5"/>
      <c r="R8" s="5"/>
      <c r="S8" s="5"/>
      <c r="T8" s="5"/>
      <c r="U8" s="5"/>
      <c r="V8" s="5"/>
      <c r="W8" s="345"/>
    </row>
    <row r="9" spans="1:23" ht="18" customHeight="1">
      <c r="B9" s="391"/>
      <c r="C9" s="5"/>
      <c r="D9" s="5"/>
      <c r="E9" s="5"/>
      <c r="F9" s="5"/>
      <c r="G9" s="5"/>
      <c r="H9" s="5"/>
      <c r="I9" s="5"/>
      <c r="J9" s="5"/>
      <c r="K9" s="5" t="s">
        <v>867</v>
      </c>
      <c r="L9" s="5"/>
      <c r="M9" s="5"/>
      <c r="N9" s="5"/>
      <c r="O9" s="5"/>
      <c r="P9" s="5"/>
      <c r="Q9" s="5"/>
      <c r="R9" s="5"/>
      <c r="S9" s="5"/>
      <c r="T9" s="5"/>
      <c r="U9" s="5"/>
      <c r="V9" s="5"/>
      <c r="W9" s="345"/>
    </row>
    <row r="10" spans="1:23" ht="18" customHeight="1">
      <c r="B10" s="391"/>
      <c r="C10" s="5"/>
      <c r="D10" s="5"/>
      <c r="E10" s="5"/>
      <c r="F10" s="5"/>
      <c r="G10" s="5"/>
      <c r="H10" s="5"/>
      <c r="I10" s="5"/>
      <c r="J10" s="5"/>
      <c r="K10" s="5"/>
      <c r="L10" s="5"/>
      <c r="M10" s="5" t="s">
        <v>158</v>
      </c>
      <c r="N10" s="5"/>
      <c r="O10" s="1008">
        <f>+入力シート!D23</f>
        <v>0</v>
      </c>
      <c r="P10" s="5"/>
      <c r="Q10" s="5"/>
      <c r="R10" s="5"/>
      <c r="S10" s="5"/>
      <c r="T10" s="5"/>
      <c r="U10" s="396"/>
      <c r="V10" s="5"/>
      <c r="W10" s="345"/>
    </row>
    <row r="11" spans="1:23" ht="18" customHeight="1">
      <c r="B11" s="391"/>
      <c r="C11" s="5"/>
      <c r="D11" s="5"/>
      <c r="E11" s="5"/>
      <c r="F11" s="5"/>
      <c r="G11" s="5"/>
      <c r="H11" s="5"/>
      <c r="I11" s="5"/>
      <c r="J11" s="5"/>
      <c r="K11" s="5"/>
      <c r="L11" s="5"/>
      <c r="M11" s="5"/>
      <c r="N11" s="5"/>
      <c r="O11" s="1008" t="str">
        <f>"　"&amp;入力シート!D24</f>
        <v>　</v>
      </c>
      <c r="P11" s="5"/>
      <c r="Q11" s="5"/>
      <c r="R11" s="5"/>
      <c r="S11" s="5"/>
      <c r="T11" s="5"/>
      <c r="U11" s="396"/>
      <c r="V11" s="5"/>
      <c r="W11" s="345"/>
    </row>
    <row r="12" spans="1:23" ht="18" customHeight="1">
      <c r="B12" s="391"/>
      <c r="C12" s="5"/>
      <c r="D12" s="5"/>
      <c r="E12" s="5"/>
      <c r="F12" s="5"/>
      <c r="G12" s="5"/>
      <c r="H12" s="5"/>
      <c r="I12" s="5"/>
      <c r="J12" s="5"/>
      <c r="K12" s="5"/>
      <c r="L12" s="5"/>
      <c r="M12" s="5"/>
      <c r="N12" s="5"/>
      <c r="O12" s="5"/>
      <c r="P12" s="5"/>
      <c r="Q12" s="5"/>
      <c r="R12" s="5"/>
      <c r="S12" s="5"/>
      <c r="T12" s="5"/>
      <c r="U12" s="5"/>
      <c r="V12" s="5"/>
      <c r="W12" s="345"/>
    </row>
    <row r="13" spans="1:23" ht="21">
      <c r="B13" s="391"/>
      <c r="C13" s="5"/>
      <c r="D13" s="2950" t="s">
        <v>868</v>
      </c>
      <c r="E13" s="2950"/>
      <c r="F13" s="2950"/>
      <c r="G13" s="2950"/>
      <c r="H13" s="2950"/>
      <c r="I13" s="2950"/>
      <c r="J13" s="2950"/>
      <c r="K13" s="2950"/>
      <c r="L13" s="2950"/>
      <c r="M13" s="2950"/>
      <c r="N13" s="2950"/>
      <c r="O13" s="2950"/>
      <c r="P13" s="2950"/>
      <c r="Q13" s="2950"/>
      <c r="R13" s="2950"/>
      <c r="S13" s="2950"/>
      <c r="T13" s="2950"/>
      <c r="U13" s="5"/>
      <c r="V13" s="5"/>
      <c r="W13" s="345"/>
    </row>
    <row r="14" spans="1:23" ht="18" customHeight="1">
      <c r="B14" s="391"/>
      <c r="C14" s="5"/>
      <c r="D14" s="5"/>
      <c r="E14" s="5"/>
      <c r="F14" s="5"/>
      <c r="G14" s="5"/>
      <c r="H14" s="5"/>
      <c r="I14" s="5"/>
      <c r="J14" s="5"/>
      <c r="K14" s="5"/>
      <c r="L14" s="5"/>
      <c r="M14" s="5"/>
      <c r="N14" s="5"/>
      <c r="O14" s="5"/>
      <c r="P14" s="5"/>
      <c r="Q14" s="5"/>
      <c r="R14" s="5"/>
      <c r="S14" s="5"/>
      <c r="T14" s="5"/>
      <c r="U14" s="5"/>
      <c r="V14" s="5"/>
      <c r="W14" s="345"/>
    </row>
    <row r="15" spans="1:23" ht="18" customHeight="1">
      <c r="B15" s="391"/>
      <c r="C15" s="2930" t="s">
        <v>482</v>
      </c>
      <c r="D15" s="2931"/>
      <c r="E15" s="2932"/>
      <c r="F15" s="2930" t="str">
        <f>入力シート!$D$4&amp;入力シート!$E$4&amp;入力シート!$G$4&amp;入力シート!$I$4&amp;入力シート!$K$4&amp;入力シート!$O$4</f>
        <v>令和年度起工第号</v>
      </c>
      <c r="G15" s="2931"/>
      <c r="H15" s="2931"/>
      <c r="I15" s="2931"/>
      <c r="J15" s="2931"/>
      <c r="K15" s="2931"/>
      <c r="L15" s="2932"/>
      <c r="M15" s="391"/>
      <c r="N15" s="5"/>
      <c r="O15" s="5"/>
      <c r="P15" s="5"/>
      <c r="Q15" s="5"/>
      <c r="R15" s="5"/>
      <c r="S15" s="5"/>
      <c r="T15" s="5"/>
      <c r="U15" s="5"/>
      <c r="V15" s="5"/>
      <c r="W15" s="345"/>
    </row>
    <row r="16" spans="1:23" ht="18" customHeight="1">
      <c r="B16" s="391"/>
      <c r="C16" s="2933"/>
      <c r="D16" s="2934"/>
      <c r="E16" s="2935"/>
      <c r="F16" s="2933"/>
      <c r="G16" s="2934"/>
      <c r="H16" s="2934"/>
      <c r="I16" s="2934"/>
      <c r="J16" s="2934"/>
      <c r="K16" s="2934"/>
      <c r="L16" s="2935"/>
      <c r="M16" s="400"/>
      <c r="N16" s="401"/>
      <c r="O16" s="401"/>
      <c r="P16" s="401"/>
      <c r="Q16" s="401"/>
      <c r="R16" s="401"/>
      <c r="S16" s="401"/>
      <c r="T16" s="401"/>
      <c r="U16" s="401"/>
      <c r="V16" s="401"/>
      <c r="W16" s="345"/>
    </row>
    <row r="17" spans="2:23" ht="18" customHeight="1">
      <c r="B17" s="391"/>
      <c r="C17" s="2930" t="s">
        <v>485</v>
      </c>
      <c r="D17" s="2931"/>
      <c r="E17" s="2932"/>
      <c r="F17" s="2930">
        <f>入力シート!$D$5</f>
        <v>0</v>
      </c>
      <c r="G17" s="2931"/>
      <c r="H17" s="2931"/>
      <c r="I17" s="2931"/>
      <c r="J17" s="2931"/>
      <c r="K17" s="2931"/>
      <c r="L17" s="2932"/>
      <c r="M17" s="2930" t="s">
        <v>484</v>
      </c>
      <c r="N17" s="2931"/>
      <c r="O17" s="2931"/>
      <c r="P17" s="2930">
        <f>+入力シート!D6</f>
        <v>0</v>
      </c>
      <c r="Q17" s="2931"/>
      <c r="R17" s="2931"/>
      <c r="S17" s="2931"/>
      <c r="T17" s="2931"/>
      <c r="U17" s="2931"/>
      <c r="V17" s="2932"/>
      <c r="W17" s="345"/>
    </row>
    <row r="18" spans="2:23" ht="18" customHeight="1">
      <c r="B18" s="391"/>
      <c r="C18" s="2933"/>
      <c r="D18" s="2934"/>
      <c r="E18" s="2935"/>
      <c r="F18" s="2933"/>
      <c r="G18" s="2934"/>
      <c r="H18" s="2934"/>
      <c r="I18" s="2934"/>
      <c r="J18" s="2934"/>
      <c r="K18" s="2948"/>
      <c r="L18" s="2949"/>
      <c r="M18" s="2951"/>
      <c r="N18" s="2948"/>
      <c r="O18" s="2948"/>
      <c r="P18" s="2933"/>
      <c r="Q18" s="2934"/>
      <c r="R18" s="2934"/>
      <c r="S18" s="2934"/>
      <c r="T18" s="2934"/>
      <c r="U18" s="2934"/>
      <c r="V18" s="2935"/>
      <c r="W18" s="345"/>
    </row>
    <row r="19" spans="2:23" ht="18" customHeight="1">
      <c r="B19" s="391"/>
      <c r="C19" s="2930" t="s">
        <v>122</v>
      </c>
      <c r="D19" s="2931"/>
      <c r="E19" s="2932"/>
      <c r="F19" s="2930">
        <f>+入力シート!D7</f>
        <v>0</v>
      </c>
      <c r="G19" s="2931"/>
      <c r="H19" s="2931"/>
      <c r="I19" s="2931"/>
      <c r="J19" s="2932"/>
      <c r="K19" s="2930" t="s">
        <v>486</v>
      </c>
      <c r="L19" s="2931"/>
      <c r="M19" s="2931"/>
      <c r="N19" s="2931"/>
      <c r="O19" s="2931"/>
      <c r="P19" s="2930" t="str">
        <f>入力シート!$D$8&amp;" "&amp;入力シート!D9</f>
        <v xml:space="preserve"> </v>
      </c>
      <c r="Q19" s="2931"/>
      <c r="R19" s="2931"/>
      <c r="S19" s="2931"/>
      <c r="T19" s="2931"/>
      <c r="U19" s="2931"/>
      <c r="V19" s="2932"/>
      <c r="W19" s="345"/>
    </row>
    <row r="20" spans="2:23" ht="18" customHeight="1">
      <c r="B20" s="391"/>
      <c r="C20" s="2933"/>
      <c r="D20" s="2934"/>
      <c r="E20" s="2935"/>
      <c r="F20" s="2933"/>
      <c r="G20" s="2934"/>
      <c r="H20" s="2934"/>
      <c r="I20" s="2934"/>
      <c r="J20" s="2935"/>
      <c r="K20" s="2933" t="s">
        <v>869</v>
      </c>
      <c r="L20" s="2934"/>
      <c r="M20" s="2934"/>
      <c r="N20" s="2934"/>
      <c r="O20" s="2935"/>
      <c r="P20" s="2933"/>
      <c r="Q20" s="2934"/>
      <c r="R20" s="2934"/>
      <c r="S20" s="2934"/>
      <c r="T20" s="2934"/>
      <c r="U20" s="2934"/>
      <c r="V20" s="2935"/>
      <c r="W20" s="345"/>
    </row>
    <row r="21" spans="2:23" ht="18" customHeight="1">
      <c r="B21" s="391"/>
      <c r="C21" s="2930" t="s">
        <v>870</v>
      </c>
      <c r="D21" s="2931"/>
      <c r="E21" s="2932"/>
      <c r="F21" s="2940">
        <f>+入力シート!D16</f>
        <v>0</v>
      </c>
      <c r="G21" s="2936"/>
      <c r="H21" s="2936"/>
      <c r="I21" s="2936"/>
      <c r="J21" s="2936"/>
      <c r="K21" s="2936"/>
      <c r="L21" s="2936"/>
      <c r="M21" s="2931" t="s">
        <v>596</v>
      </c>
      <c r="N21" s="2931"/>
      <c r="O21" s="2936">
        <f>+入力シート!D17</f>
        <v>0</v>
      </c>
      <c r="P21" s="2936"/>
      <c r="Q21" s="2936"/>
      <c r="R21" s="2936"/>
      <c r="S21" s="2936"/>
      <c r="T21" s="2936"/>
      <c r="U21" s="2936"/>
      <c r="V21" s="2937"/>
      <c r="W21" s="345"/>
    </row>
    <row r="22" spans="2:23" ht="18" customHeight="1">
      <c r="B22" s="391"/>
      <c r="C22" s="2933"/>
      <c r="D22" s="2934"/>
      <c r="E22" s="2935"/>
      <c r="F22" s="2941"/>
      <c r="G22" s="2938"/>
      <c r="H22" s="2938"/>
      <c r="I22" s="2938"/>
      <c r="J22" s="2938"/>
      <c r="K22" s="2938"/>
      <c r="L22" s="2938"/>
      <c r="M22" s="2934"/>
      <c r="N22" s="2934"/>
      <c r="O22" s="2938"/>
      <c r="P22" s="2938"/>
      <c r="Q22" s="2938"/>
      <c r="R22" s="2938"/>
      <c r="S22" s="2938"/>
      <c r="T22" s="2938"/>
      <c r="U22" s="2938"/>
      <c r="V22" s="2939"/>
      <c r="W22" s="345"/>
    </row>
    <row r="23" spans="2:23" ht="18" customHeight="1">
      <c r="B23" s="391"/>
      <c r="C23" s="2942" t="s">
        <v>871</v>
      </c>
      <c r="D23" s="2943"/>
      <c r="E23" s="2943"/>
      <c r="F23" s="2943"/>
      <c r="G23" s="2943"/>
      <c r="H23" s="2943"/>
      <c r="I23" s="2943"/>
      <c r="J23" s="2944"/>
      <c r="K23" s="2930"/>
      <c r="L23" s="2931"/>
      <c r="M23" s="2931"/>
      <c r="N23" s="2931"/>
      <c r="O23" s="2931"/>
      <c r="P23" s="2931"/>
      <c r="Q23" s="2931"/>
      <c r="R23" s="2931"/>
      <c r="S23" s="2931"/>
      <c r="T23" s="2931"/>
      <c r="U23" s="2931"/>
      <c r="V23" s="2932"/>
      <c r="W23" s="345"/>
    </row>
    <row r="24" spans="2:23" ht="18" customHeight="1">
      <c r="B24" s="391"/>
      <c r="C24" s="2945"/>
      <c r="D24" s="2946"/>
      <c r="E24" s="2946"/>
      <c r="F24" s="2946"/>
      <c r="G24" s="2946"/>
      <c r="H24" s="2946"/>
      <c r="I24" s="2946"/>
      <c r="J24" s="2947"/>
      <c r="K24" s="2933"/>
      <c r="L24" s="2934"/>
      <c r="M24" s="2934"/>
      <c r="N24" s="2934"/>
      <c r="O24" s="2934"/>
      <c r="P24" s="2934"/>
      <c r="Q24" s="2934"/>
      <c r="R24" s="2934"/>
      <c r="S24" s="2934"/>
      <c r="T24" s="2934"/>
      <c r="U24" s="2934"/>
      <c r="V24" s="2935"/>
      <c r="W24" s="345"/>
    </row>
    <row r="25" spans="2:23" ht="18" customHeight="1">
      <c r="B25" s="391"/>
      <c r="C25" s="2942" t="s">
        <v>61</v>
      </c>
      <c r="D25" s="2943"/>
      <c r="E25" s="2943"/>
      <c r="F25" s="2943"/>
      <c r="G25" s="2943"/>
      <c r="H25" s="2943"/>
      <c r="I25" s="2943"/>
      <c r="J25" s="2944"/>
      <c r="K25" s="2930"/>
      <c r="L25" s="2931"/>
      <c r="M25" s="2931"/>
      <c r="N25" s="2931"/>
      <c r="O25" s="2931"/>
      <c r="P25" s="2931"/>
      <c r="Q25" s="2931"/>
      <c r="R25" s="2927" t="s">
        <v>872</v>
      </c>
      <c r="S25" s="2927"/>
      <c r="T25" s="2927"/>
      <c r="U25" s="2927"/>
      <c r="V25" s="2952"/>
      <c r="W25" s="345"/>
    </row>
    <row r="26" spans="2:23" ht="18" customHeight="1">
      <c r="B26" s="391"/>
      <c r="C26" s="2945"/>
      <c r="D26" s="2946"/>
      <c r="E26" s="2946"/>
      <c r="F26" s="2946"/>
      <c r="G26" s="2946"/>
      <c r="H26" s="2946"/>
      <c r="I26" s="2946"/>
      <c r="J26" s="2947"/>
      <c r="K26" s="2933"/>
      <c r="L26" s="2934"/>
      <c r="M26" s="2934"/>
      <c r="N26" s="2934"/>
      <c r="O26" s="2934"/>
      <c r="P26" s="2934"/>
      <c r="Q26" s="2934"/>
      <c r="R26" s="2929"/>
      <c r="S26" s="2929"/>
      <c r="T26" s="2929"/>
      <c r="U26" s="2929"/>
      <c r="V26" s="2953"/>
      <c r="W26" s="345"/>
    </row>
    <row r="27" spans="2:23" ht="18" customHeight="1">
      <c r="B27" s="391"/>
      <c r="C27" s="2942" t="s">
        <v>873</v>
      </c>
      <c r="D27" s="2943"/>
      <c r="E27" s="2943"/>
      <c r="F27" s="2943"/>
      <c r="G27" s="2943"/>
      <c r="H27" s="2943"/>
      <c r="I27" s="2943"/>
      <c r="J27" s="2944"/>
      <c r="K27" s="2930"/>
      <c r="L27" s="2931"/>
      <c r="M27" s="2931"/>
      <c r="N27" s="2931"/>
      <c r="O27" s="2931"/>
      <c r="P27" s="2931"/>
      <c r="Q27" s="2931"/>
      <c r="R27" s="2931"/>
      <c r="S27" s="2931"/>
      <c r="T27" s="2931"/>
      <c r="U27" s="2931"/>
      <c r="V27" s="2932"/>
      <c r="W27" s="345"/>
    </row>
    <row r="28" spans="2:23" ht="18" customHeight="1">
      <c r="B28" s="391"/>
      <c r="C28" s="2945"/>
      <c r="D28" s="2946"/>
      <c r="E28" s="2946"/>
      <c r="F28" s="2946"/>
      <c r="G28" s="2946"/>
      <c r="H28" s="2946"/>
      <c r="I28" s="2946"/>
      <c r="J28" s="2947"/>
      <c r="K28" s="2933"/>
      <c r="L28" s="2934"/>
      <c r="M28" s="2934"/>
      <c r="N28" s="2934"/>
      <c r="O28" s="2934"/>
      <c r="P28" s="2934"/>
      <c r="Q28" s="2934"/>
      <c r="R28" s="2934"/>
      <c r="S28" s="2934"/>
      <c r="T28" s="2934"/>
      <c r="U28" s="2934"/>
      <c r="V28" s="2935"/>
      <c r="W28" s="345"/>
    </row>
    <row r="29" spans="2:23" ht="18" customHeight="1">
      <c r="B29" s="391"/>
      <c r="C29" s="2942" t="s">
        <v>874</v>
      </c>
      <c r="D29" s="2943"/>
      <c r="E29" s="2943"/>
      <c r="F29" s="2943"/>
      <c r="G29" s="2943"/>
      <c r="H29" s="2943"/>
      <c r="I29" s="2943"/>
      <c r="J29" s="2944"/>
      <c r="K29" s="2930"/>
      <c r="L29" s="2931"/>
      <c r="M29" s="2931"/>
      <c r="N29" s="2931"/>
      <c r="O29" s="2931"/>
      <c r="P29" s="2931"/>
      <c r="Q29" s="2931"/>
      <c r="R29" s="2927" t="s">
        <v>875</v>
      </c>
      <c r="S29" s="2927"/>
      <c r="T29" s="2927"/>
      <c r="U29" s="2927"/>
      <c r="V29" s="2952"/>
      <c r="W29" s="345"/>
    </row>
    <row r="30" spans="2:23" ht="18" customHeight="1">
      <c r="B30" s="391"/>
      <c r="C30" s="2945"/>
      <c r="D30" s="2946"/>
      <c r="E30" s="2946"/>
      <c r="F30" s="2946"/>
      <c r="G30" s="2946"/>
      <c r="H30" s="2946"/>
      <c r="I30" s="2946"/>
      <c r="J30" s="2947"/>
      <c r="K30" s="2933"/>
      <c r="L30" s="2934"/>
      <c r="M30" s="2934"/>
      <c r="N30" s="2934"/>
      <c r="O30" s="2934"/>
      <c r="P30" s="2934"/>
      <c r="Q30" s="2934"/>
      <c r="R30" s="2929"/>
      <c r="S30" s="2929"/>
      <c r="T30" s="2929"/>
      <c r="U30" s="2929"/>
      <c r="V30" s="2953"/>
      <c r="W30" s="345"/>
    </row>
    <row r="31" spans="2:23" ht="22.5" customHeight="1">
      <c r="B31" s="391"/>
      <c r="C31" s="397"/>
      <c r="D31" s="2926" t="s">
        <v>876</v>
      </c>
      <c r="E31" s="2927"/>
      <c r="F31" s="2927"/>
      <c r="G31" s="2927"/>
      <c r="H31" s="2927"/>
      <c r="I31" s="2927"/>
      <c r="J31" s="2927"/>
      <c r="K31" s="2927"/>
      <c r="L31" s="2927"/>
      <c r="M31" s="2927"/>
      <c r="N31" s="2927"/>
      <c r="O31" s="2927"/>
      <c r="P31" s="2927"/>
      <c r="Q31" s="2927"/>
      <c r="R31" s="2927"/>
      <c r="S31" s="2927"/>
      <c r="T31" s="2927"/>
      <c r="U31" s="2927"/>
      <c r="V31" s="402"/>
      <c r="W31" s="345"/>
    </row>
    <row r="32" spans="2:23" ht="22.5" customHeight="1">
      <c r="B32" s="391"/>
      <c r="C32" s="404"/>
      <c r="D32" s="2928"/>
      <c r="E32" s="2928"/>
      <c r="F32" s="2928"/>
      <c r="G32" s="2928"/>
      <c r="H32" s="2928"/>
      <c r="I32" s="2928"/>
      <c r="J32" s="2928"/>
      <c r="K32" s="2928"/>
      <c r="L32" s="2928"/>
      <c r="M32" s="2928"/>
      <c r="N32" s="2928"/>
      <c r="O32" s="2928"/>
      <c r="P32" s="2928"/>
      <c r="Q32" s="2928"/>
      <c r="R32" s="2928"/>
      <c r="S32" s="2928"/>
      <c r="T32" s="2928"/>
      <c r="U32" s="2928"/>
      <c r="V32" s="345"/>
      <c r="W32" s="345"/>
    </row>
    <row r="33" spans="2:23" ht="22.5" customHeight="1">
      <c r="B33" s="391"/>
      <c r="C33" s="399"/>
      <c r="D33" s="2929"/>
      <c r="E33" s="2929"/>
      <c r="F33" s="2929"/>
      <c r="G33" s="2929"/>
      <c r="H33" s="2929"/>
      <c r="I33" s="2929"/>
      <c r="J33" s="2929"/>
      <c r="K33" s="2929"/>
      <c r="L33" s="2929"/>
      <c r="M33" s="2929"/>
      <c r="N33" s="2929"/>
      <c r="O33" s="2929"/>
      <c r="P33" s="2929"/>
      <c r="Q33" s="2929"/>
      <c r="R33" s="2929"/>
      <c r="S33" s="2929"/>
      <c r="T33" s="2929"/>
      <c r="U33" s="2929"/>
      <c r="V33" s="405"/>
      <c r="W33" s="345"/>
    </row>
    <row r="34" spans="2:23" ht="18" customHeight="1">
      <c r="B34" s="391"/>
      <c r="C34" s="397"/>
      <c r="D34" s="398"/>
      <c r="E34" s="398"/>
      <c r="F34" s="398"/>
      <c r="G34" s="398"/>
      <c r="H34" s="398"/>
      <c r="I34" s="398"/>
      <c r="J34" s="398"/>
      <c r="K34" s="393"/>
      <c r="L34" s="393"/>
      <c r="M34" s="393"/>
      <c r="N34" s="393"/>
      <c r="O34" s="393"/>
      <c r="P34" s="393"/>
      <c r="Q34" s="393"/>
      <c r="R34" s="393"/>
      <c r="S34" s="393"/>
      <c r="T34" s="393"/>
      <c r="U34" s="393"/>
      <c r="V34" s="402"/>
      <c r="W34" s="345"/>
    </row>
    <row r="35" spans="2:23" ht="18" customHeight="1">
      <c r="B35" s="391"/>
      <c r="C35" s="404"/>
      <c r="D35" s="406" t="s">
        <v>877</v>
      </c>
      <c r="E35" s="403"/>
      <c r="F35" s="403"/>
      <c r="G35" s="403"/>
      <c r="H35" s="403"/>
      <c r="I35" s="403"/>
      <c r="J35" s="403"/>
      <c r="K35" s="5"/>
      <c r="L35" s="5"/>
      <c r="M35" s="5"/>
      <c r="N35" s="5"/>
      <c r="O35" s="5"/>
      <c r="P35" s="5"/>
      <c r="Q35" s="5"/>
      <c r="R35" s="5"/>
      <c r="S35" s="5"/>
      <c r="T35" s="5"/>
      <c r="U35" s="5"/>
      <c r="V35" s="345"/>
      <c r="W35" s="345"/>
    </row>
    <row r="36" spans="2:23" ht="18" customHeight="1">
      <c r="B36" s="391"/>
      <c r="C36" s="404"/>
      <c r="D36" s="403"/>
      <c r="E36" s="403"/>
      <c r="F36" s="403"/>
      <c r="G36" s="403"/>
      <c r="H36" s="403"/>
      <c r="I36" s="403"/>
      <c r="J36" s="403"/>
      <c r="K36" s="5"/>
      <c r="L36" s="5"/>
      <c r="M36" s="5"/>
      <c r="N36" s="5"/>
      <c r="O36" s="5"/>
      <c r="P36" s="5"/>
      <c r="Q36" s="5"/>
      <c r="R36" s="5"/>
      <c r="S36" s="5"/>
      <c r="T36" s="5"/>
      <c r="U36" s="5"/>
      <c r="V36" s="345"/>
      <c r="W36" s="345"/>
    </row>
    <row r="37" spans="2:23" ht="21" customHeight="1">
      <c r="B37" s="391"/>
      <c r="C37" s="391"/>
      <c r="D37" s="5" t="s">
        <v>878</v>
      </c>
      <c r="E37" s="5"/>
      <c r="F37" s="5"/>
      <c r="G37" s="5"/>
      <c r="H37" s="5"/>
      <c r="I37" s="5"/>
      <c r="J37" s="5"/>
      <c r="K37" s="5"/>
      <c r="L37" s="5"/>
      <c r="M37" s="5"/>
      <c r="N37" s="5"/>
      <c r="O37" s="5"/>
      <c r="P37" s="5"/>
      <c r="Q37" s="5"/>
      <c r="R37" s="5"/>
      <c r="S37" s="5"/>
      <c r="T37" s="5"/>
      <c r="U37" s="5"/>
      <c r="V37" s="345"/>
      <c r="W37" s="345"/>
    </row>
    <row r="38" spans="2:23" ht="21" customHeight="1">
      <c r="B38" s="391"/>
      <c r="C38" s="391"/>
      <c r="D38" s="5" t="s">
        <v>879</v>
      </c>
      <c r="E38" s="5"/>
      <c r="F38" s="5"/>
      <c r="G38" s="5"/>
      <c r="H38" s="5"/>
      <c r="I38" s="5"/>
      <c r="J38" s="5"/>
      <c r="K38" s="5"/>
      <c r="L38" s="5"/>
      <c r="M38" s="5"/>
      <c r="N38" s="5"/>
      <c r="O38" s="5"/>
      <c r="P38" s="5"/>
      <c r="Q38" s="5"/>
      <c r="R38" s="5"/>
      <c r="S38" s="5"/>
      <c r="T38" s="5"/>
      <c r="U38" s="5"/>
      <c r="V38" s="345"/>
      <c r="W38" s="345"/>
    </row>
    <row r="39" spans="2:23" ht="21" customHeight="1">
      <c r="B39" s="391"/>
      <c r="C39" s="391"/>
      <c r="D39" s="5" t="s">
        <v>880</v>
      </c>
      <c r="E39" s="5"/>
      <c r="F39" s="5"/>
      <c r="G39" s="5"/>
      <c r="H39" s="5"/>
      <c r="I39" s="5"/>
      <c r="J39" s="5"/>
      <c r="K39" s="5"/>
      <c r="L39" s="5"/>
      <c r="M39" s="5"/>
      <c r="N39" s="5"/>
      <c r="O39" s="5"/>
      <c r="P39" s="5"/>
      <c r="Q39" s="5"/>
      <c r="R39" s="5"/>
      <c r="S39" s="5"/>
      <c r="T39" s="5"/>
      <c r="U39" s="5"/>
      <c r="V39" s="345"/>
      <c r="W39" s="345"/>
    </row>
    <row r="40" spans="2:23" ht="18" customHeight="1">
      <c r="B40" s="391"/>
      <c r="C40" s="391"/>
      <c r="D40" s="5"/>
      <c r="E40" s="5"/>
      <c r="F40" s="5"/>
      <c r="G40" s="5"/>
      <c r="H40" s="5"/>
      <c r="I40" s="5"/>
      <c r="J40" s="5"/>
      <c r="K40" s="5"/>
      <c r="L40" s="5"/>
      <c r="M40" s="5"/>
      <c r="N40" s="5"/>
      <c r="O40" s="5"/>
      <c r="P40" s="5"/>
      <c r="Q40" s="5"/>
      <c r="R40" s="5"/>
      <c r="S40" s="5"/>
      <c r="T40" s="5"/>
      <c r="U40" s="5"/>
      <c r="V40" s="345"/>
      <c r="W40" s="345"/>
    </row>
    <row r="41" spans="2:23" ht="18" customHeight="1">
      <c r="B41" s="391"/>
      <c r="C41" s="391"/>
      <c r="D41" s="5"/>
      <c r="E41" s="5"/>
      <c r="F41" s="5"/>
      <c r="G41" s="5" t="s">
        <v>96</v>
      </c>
      <c r="H41" s="5"/>
      <c r="I41" s="5"/>
      <c r="J41" s="5"/>
      <c r="K41" s="5"/>
      <c r="L41" s="5"/>
      <c r="M41" s="5"/>
      <c r="N41" s="5"/>
      <c r="O41" s="5"/>
      <c r="P41" s="5"/>
      <c r="Q41" s="5"/>
      <c r="R41" s="5"/>
      <c r="S41" s="5"/>
      <c r="T41" s="5"/>
      <c r="U41" s="5"/>
      <c r="V41" s="345"/>
      <c r="W41" s="345"/>
    </row>
    <row r="42" spans="2:23" ht="18" customHeight="1">
      <c r="B42" s="391"/>
      <c r="C42" s="400"/>
      <c r="D42" s="401"/>
      <c r="E42" s="401"/>
      <c r="F42" s="401"/>
      <c r="G42" s="401" t="s">
        <v>478</v>
      </c>
      <c r="H42" s="401"/>
      <c r="I42" s="401"/>
      <c r="J42" s="401"/>
      <c r="K42" s="401"/>
      <c r="L42" s="401"/>
      <c r="M42" s="401"/>
      <c r="N42" s="401"/>
      <c r="O42" s="401"/>
      <c r="P42" s="401"/>
      <c r="Q42" s="401" t="s">
        <v>1536</v>
      </c>
      <c r="R42" s="401"/>
      <c r="S42" s="401"/>
      <c r="T42" s="401"/>
      <c r="U42" s="401"/>
      <c r="V42" s="405"/>
      <c r="W42" s="345"/>
    </row>
    <row r="43" spans="2:23">
      <c r="B43" s="400"/>
      <c r="C43" s="401"/>
      <c r="D43" s="401"/>
      <c r="E43" s="401"/>
      <c r="F43" s="401"/>
      <c r="G43" s="401"/>
      <c r="H43" s="401"/>
      <c r="I43" s="401"/>
      <c r="J43" s="401"/>
      <c r="K43" s="401"/>
      <c r="L43" s="401"/>
      <c r="M43" s="401"/>
      <c r="N43" s="401"/>
      <c r="O43" s="401"/>
      <c r="P43" s="401"/>
      <c r="Q43" s="401"/>
      <c r="R43" s="401"/>
      <c r="S43" s="401"/>
      <c r="T43" s="401"/>
      <c r="U43" s="401"/>
      <c r="V43" s="401"/>
      <c r="W43" s="405"/>
    </row>
    <row r="44" spans="2:23">
      <c r="B44" s="407"/>
      <c r="C44" s="407"/>
      <c r="D44" s="407"/>
      <c r="E44" s="407"/>
      <c r="F44" s="407"/>
      <c r="G44" s="407"/>
      <c r="H44" s="407"/>
      <c r="I44" s="407"/>
      <c r="J44" s="407"/>
      <c r="K44" s="407"/>
      <c r="L44" s="407"/>
      <c r="M44" s="407"/>
      <c r="N44" s="407"/>
      <c r="O44" s="407"/>
      <c r="P44" s="407"/>
      <c r="Q44" s="407"/>
      <c r="R44" s="407"/>
      <c r="S44" s="407"/>
      <c r="T44" s="407"/>
      <c r="U44" s="407"/>
      <c r="V44" s="407"/>
      <c r="W44" s="407"/>
    </row>
    <row r="45" spans="2:23">
      <c r="B45" s="407"/>
      <c r="C45" s="407"/>
      <c r="D45" s="407"/>
      <c r="E45" s="407"/>
      <c r="F45" s="407"/>
      <c r="G45" s="407"/>
      <c r="H45" s="407"/>
      <c r="I45" s="407"/>
      <c r="J45" s="407"/>
      <c r="K45" s="407"/>
      <c r="L45" s="407"/>
      <c r="M45" s="407"/>
      <c r="N45" s="407"/>
      <c r="O45" s="407"/>
      <c r="P45" s="407"/>
      <c r="Q45" s="407"/>
      <c r="R45" s="407"/>
      <c r="S45" s="407"/>
      <c r="T45" s="407"/>
      <c r="U45" s="407"/>
      <c r="V45" s="407"/>
      <c r="W45" s="407"/>
    </row>
    <row r="46" spans="2:23">
      <c r="B46" s="407"/>
      <c r="C46" s="407"/>
      <c r="D46" s="407"/>
      <c r="E46" s="407"/>
      <c r="F46" s="407"/>
      <c r="G46" s="407"/>
      <c r="H46" s="407"/>
      <c r="I46" s="407"/>
      <c r="J46" s="407"/>
      <c r="K46" s="407"/>
      <c r="L46" s="407"/>
      <c r="M46" s="407"/>
      <c r="N46" s="407"/>
      <c r="O46" s="407"/>
      <c r="P46" s="407"/>
      <c r="Q46" s="407"/>
      <c r="R46" s="407"/>
      <c r="S46" s="407"/>
      <c r="T46" s="407"/>
      <c r="U46" s="407"/>
      <c r="V46" s="407"/>
      <c r="W46" s="407"/>
    </row>
    <row r="47" spans="2:23">
      <c r="B47" s="407"/>
      <c r="C47" s="407"/>
      <c r="D47" s="407"/>
      <c r="E47" s="407"/>
      <c r="F47" s="407"/>
      <c r="G47" s="407"/>
      <c r="H47" s="407"/>
      <c r="I47" s="407"/>
      <c r="J47" s="407"/>
      <c r="K47" s="407"/>
      <c r="L47" s="407"/>
      <c r="M47" s="407"/>
      <c r="N47" s="407"/>
      <c r="O47" s="407"/>
      <c r="P47" s="407"/>
      <c r="Q47" s="407"/>
      <c r="R47" s="407"/>
      <c r="S47" s="407"/>
      <c r="T47" s="407"/>
      <c r="U47" s="407"/>
      <c r="V47" s="407"/>
      <c r="W47" s="407"/>
    </row>
    <row r="48" spans="2:23">
      <c r="B48" s="407"/>
      <c r="C48" s="407"/>
      <c r="D48" s="407"/>
      <c r="E48" s="407"/>
      <c r="F48" s="407"/>
      <c r="G48" s="407"/>
      <c r="H48" s="407"/>
      <c r="I48" s="407"/>
      <c r="J48" s="407"/>
      <c r="K48" s="407"/>
      <c r="L48" s="407"/>
      <c r="M48" s="407"/>
      <c r="N48" s="407"/>
      <c r="O48" s="407"/>
      <c r="P48" s="407"/>
      <c r="Q48" s="407"/>
      <c r="R48" s="407"/>
      <c r="S48" s="407"/>
      <c r="T48" s="407"/>
      <c r="U48" s="407"/>
      <c r="V48" s="407"/>
      <c r="W48" s="407"/>
    </row>
    <row r="49" spans="2:23">
      <c r="B49" s="407"/>
      <c r="C49" s="407"/>
      <c r="D49" s="407"/>
      <c r="E49" s="407"/>
      <c r="F49" s="407"/>
      <c r="G49" s="407"/>
      <c r="H49" s="407"/>
      <c r="I49" s="407"/>
      <c r="J49" s="407"/>
      <c r="K49" s="407"/>
      <c r="L49" s="407"/>
      <c r="M49" s="407"/>
      <c r="N49" s="407"/>
      <c r="O49" s="407"/>
      <c r="P49" s="407"/>
      <c r="Q49" s="407"/>
      <c r="R49" s="407"/>
      <c r="S49" s="407"/>
      <c r="T49" s="407"/>
      <c r="U49" s="407"/>
      <c r="V49" s="407"/>
      <c r="W49" s="407"/>
    </row>
    <row r="50" spans="2:23">
      <c r="B50" s="407"/>
      <c r="C50" s="407"/>
      <c r="D50" s="407"/>
      <c r="E50" s="407"/>
      <c r="F50" s="407"/>
      <c r="G50" s="407"/>
      <c r="H50" s="407"/>
      <c r="I50" s="407"/>
      <c r="J50" s="407"/>
      <c r="K50" s="407"/>
      <c r="L50" s="407"/>
      <c r="M50" s="407"/>
      <c r="N50" s="407"/>
      <c r="O50" s="407"/>
      <c r="P50" s="407"/>
      <c r="Q50" s="407"/>
      <c r="R50" s="407"/>
      <c r="S50" s="407"/>
      <c r="T50" s="407"/>
      <c r="U50" s="407"/>
      <c r="V50" s="407"/>
      <c r="W50" s="407"/>
    </row>
    <row r="51" spans="2:23">
      <c r="B51" s="407"/>
      <c r="C51" s="407"/>
      <c r="D51" s="407"/>
      <c r="E51" s="407"/>
      <c r="F51" s="407"/>
      <c r="G51" s="407"/>
      <c r="H51" s="407"/>
      <c r="I51" s="407"/>
      <c r="J51" s="407"/>
      <c r="K51" s="407"/>
      <c r="L51" s="407"/>
      <c r="M51" s="407"/>
      <c r="N51" s="407"/>
      <c r="O51" s="407"/>
      <c r="P51" s="407"/>
      <c r="Q51" s="407"/>
      <c r="R51" s="407"/>
      <c r="S51" s="407"/>
      <c r="T51" s="407"/>
      <c r="U51" s="407"/>
      <c r="V51" s="407"/>
      <c r="W51" s="407"/>
    </row>
    <row r="52" spans="2:23">
      <c r="B52" s="407"/>
      <c r="C52" s="407"/>
      <c r="D52" s="407"/>
      <c r="E52" s="407"/>
      <c r="F52" s="407"/>
      <c r="G52" s="407"/>
      <c r="H52" s="407"/>
      <c r="I52" s="407"/>
      <c r="J52" s="407"/>
      <c r="K52" s="407"/>
      <c r="L52" s="407"/>
      <c r="M52" s="407"/>
      <c r="N52" s="407"/>
      <c r="O52" s="407"/>
      <c r="P52" s="407"/>
      <c r="Q52" s="407"/>
      <c r="R52" s="407"/>
      <c r="S52" s="407"/>
      <c r="T52" s="407"/>
      <c r="U52" s="407"/>
      <c r="V52" s="407"/>
      <c r="W52" s="407"/>
    </row>
    <row r="53" spans="2:23">
      <c r="B53" s="407"/>
      <c r="C53" s="407"/>
      <c r="D53" s="407"/>
      <c r="E53" s="407"/>
      <c r="F53" s="407"/>
      <c r="G53" s="407"/>
      <c r="H53" s="407"/>
      <c r="I53" s="407"/>
      <c r="J53" s="407"/>
      <c r="K53" s="407"/>
      <c r="L53" s="407"/>
      <c r="M53" s="407"/>
      <c r="N53" s="407"/>
      <c r="O53" s="407"/>
      <c r="P53" s="407"/>
      <c r="Q53" s="407"/>
      <c r="R53" s="407"/>
      <c r="S53" s="407"/>
      <c r="T53" s="407"/>
      <c r="U53" s="407"/>
      <c r="V53" s="407"/>
      <c r="W53" s="407"/>
    </row>
    <row r="54" spans="2:23">
      <c r="B54" s="407"/>
      <c r="C54" s="407"/>
      <c r="D54" s="407"/>
      <c r="E54" s="407"/>
      <c r="F54" s="407"/>
      <c r="G54" s="407"/>
      <c r="H54" s="407"/>
      <c r="I54" s="407"/>
      <c r="J54" s="407"/>
      <c r="K54" s="407"/>
      <c r="L54" s="407"/>
      <c r="M54" s="407"/>
      <c r="N54" s="407"/>
      <c r="O54" s="407"/>
      <c r="P54" s="407"/>
      <c r="Q54" s="407"/>
      <c r="R54" s="407"/>
      <c r="S54" s="407"/>
      <c r="T54" s="407"/>
      <c r="U54" s="407"/>
      <c r="V54" s="407"/>
      <c r="W54" s="407"/>
    </row>
    <row r="55" spans="2:23">
      <c r="B55" s="407"/>
      <c r="C55" s="407"/>
      <c r="D55" s="407"/>
      <c r="E55" s="407"/>
      <c r="F55" s="407"/>
      <c r="G55" s="407"/>
      <c r="H55" s="407"/>
      <c r="I55" s="407"/>
      <c r="J55" s="407"/>
      <c r="K55" s="407"/>
      <c r="L55" s="407"/>
      <c r="M55" s="407"/>
      <c r="N55" s="407"/>
      <c r="O55" s="407"/>
      <c r="P55" s="407"/>
      <c r="Q55" s="407"/>
      <c r="R55" s="407"/>
      <c r="S55" s="407"/>
      <c r="T55" s="407"/>
      <c r="U55" s="407"/>
      <c r="V55" s="407"/>
      <c r="W55" s="407"/>
    </row>
    <row r="56" spans="2:23">
      <c r="B56" s="407"/>
      <c r="C56" s="407"/>
      <c r="D56" s="407"/>
      <c r="E56" s="407"/>
      <c r="F56" s="407"/>
      <c r="G56" s="407"/>
      <c r="H56" s="407"/>
      <c r="I56" s="407"/>
      <c r="J56" s="407"/>
      <c r="K56" s="407"/>
      <c r="L56" s="407"/>
      <c r="M56" s="407"/>
      <c r="N56" s="407"/>
      <c r="O56" s="407"/>
      <c r="P56" s="407"/>
      <c r="Q56" s="407"/>
      <c r="R56" s="407"/>
      <c r="S56" s="407"/>
      <c r="T56" s="407"/>
      <c r="U56" s="407"/>
      <c r="V56" s="407"/>
      <c r="W56" s="407"/>
    </row>
    <row r="57" spans="2:23">
      <c r="B57" s="407"/>
      <c r="C57" s="407"/>
      <c r="D57" s="407"/>
      <c r="E57" s="407"/>
      <c r="F57" s="407"/>
      <c r="G57" s="407"/>
      <c r="H57" s="407"/>
      <c r="I57" s="407"/>
      <c r="J57" s="407"/>
      <c r="K57" s="407"/>
      <c r="L57" s="407"/>
      <c r="M57" s="407"/>
      <c r="N57" s="407"/>
      <c r="O57" s="407"/>
      <c r="P57" s="407"/>
      <c r="Q57" s="407"/>
      <c r="R57" s="407"/>
      <c r="S57" s="407"/>
      <c r="T57" s="407"/>
      <c r="U57" s="407"/>
      <c r="V57" s="407"/>
      <c r="W57" s="407"/>
    </row>
    <row r="58" spans="2:23">
      <c r="B58" s="407"/>
      <c r="C58" s="407"/>
      <c r="D58" s="407"/>
      <c r="E58" s="407"/>
      <c r="F58" s="407"/>
      <c r="G58" s="407"/>
      <c r="H58" s="407"/>
      <c r="I58" s="407"/>
      <c r="J58" s="407"/>
      <c r="K58" s="407"/>
      <c r="L58" s="407"/>
      <c r="M58" s="407"/>
      <c r="N58" s="407"/>
      <c r="O58" s="407"/>
      <c r="P58" s="407"/>
      <c r="Q58" s="407"/>
      <c r="R58" s="407"/>
      <c r="S58" s="407"/>
      <c r="T58" s="407"/>
      <c r="U58" s="407"/>
      <c r="V58" s="407"/>
      <c r="W58" s="407"/>
    </row>
    <row r="59" spans="2:23">
      <c r="B59" s="407"/>
      <c r="C59" s="407"/>
      <c r="D59" s="407"/>
      <c r="E59" s="407"/>
      <c r="F59" s="407"/>
      <c r="G59" s="407"/>
      <c r="H59" s="407"/>
      <c r="I59" s="407"/>
      <c r="J59" s="407"/>
      <c r="K59" s="407"/>
      <c r="L59" s="407"/>
      <c r="M59" s="407"/>
      <c r="N59" s="407"/>
      <c r="O59" s="407"/>
      <c r="P59" s="407"/>
      <c r="Q59" s="407"/>
      <c r="R59" s="407"/>
      <c r="S59" s="407"/>
      <c r="T59" s="407"/>
      <c r="U59" s="407"/>
      <c r="V59" s="407"/>
      <c r="W59" s="407"/>
    </row>
    <row r="60" spans="2:23">
      <c r="B60" s="407"/>
      <c r="C60" s="407"/>
      <c r="D60" s="407"/>
      <c r="E60" s="407"/>
      <c r="F60" s="407"/>
      <c r="G60" s="407"/>
      <c r="H60" s="407"/>
      <c r="I60" s="407"/>
      <c r="J60" s="407"/>
      <c r="K60" s="407"/>
      <c r="L60" s="407"/>
      <c r="M60" s="407"/>
      <c r="N60" s="407"/>
      <c r="O60" s="407"/>
      <c r="P60" s="407"/>
      <c r="Q60" s="407"/>
      <c r="R60" s="407"/>
      <c r="S60" s="407"/>
      <c r="T60" s="407"/>
      <c r="U60" s="407"/>
      <c r="V60" s="407"/>
      <c r="W60" s="407"/>
    </row>
    <row r="61" spans="2:23">
      <c r="B61" s="407"/>
      <c r="C61" s="407"/>
      <c r="D61" s="407"/>
      <c r="E61" s="407"/>
      <c r="F61" s="407"/>
      <c r="G61" s="407"/>
      <c r="H61" s="407"/>
      <c r="I61" s="407"/>
      <c r="J61" s="407"/>
      <c r="K61" s="407"/>
      <c r="L61" s="407"/>
      <c r="M61" s="407"/>
      <c r="N61" s="407"/>
      <c r="O61" s="407"/>
      <c r="P61" s="407"/>
      <c r="Q61" s="407"/>
      <c r="R61" s="407"/>
      <c r="S61" s="407"/>
      <c r="T61" s="407"/>
      <c r="U61" s="407"/>
      <c r="V61" s="407"/>
      <c r="W61" s="407"/>
    </row>
    <row r="62" spans="2:23">
      <c r="B62" s="407"/>
      <c r="C62" s="407"/>
      <c r="D62" s="407"/>
      <c r="E62" s="407"/>
      <c r="F62" s="407"/>
      <c r="G62" s="407"/>
      <c r="H62" s="407"/>
      <c r="I62" s="407"/>
      <c r="J62" s="407"/>
      <c r="K62" s="407"/>
      <c r="L62" s="407"/>
      <c r="M62" s="407"/>
      <c r="N62" s="407"/>
      <c r="O62" s="407"/>
      <c r="P62" s="407"/>
      <c r="Q62" s="407"/>
      <c r="R62" s="407"/>
      <c r="S62" s="407"/>
      <c r="T62" s="407"/>
      <c r="U62" s="407"/>
      <c r="V62" s="407"/>
      <c r="W62" s="407"/>
    </row>
    <row r="63" spans="2:23">
      <c r="B63" s="407"/>
      <c r="C63" s="407"/>
      <c r="D63" s="407"/>
      <c r="E63" s="407"/>
      <c r="F63" s="407"/>
      <c r="G63" s="407"/>
      <c r="H63" s="407"/>
      <c r="I63" s="407"/>
      <c r="J63" s="407"/>
      <c r="K63" s="407"/>
      <c r="L63" s="407"/>
      <c r="M63" s="407"/>
      <c r="N63" s="407"/>
      <c r="O63" s="407"/>
      <c r="P63" s="407"/>
      <c r="Q63" s="407"/>
      <c r="R63" s="407"/>
      <c r="S63" s="407"/>
      <c r="T63" s="407"/>
      <c r="U63" s="407"/>
      <c r="V63" s="407"/>
      <c r="W63" s="407"/>
    </row>
    <row r="64" spans="2:23">
      <c r="B64" s="407"/>
      <c r="C64" s="407"/>
      <c r="D64" s="407"/>
      <c r="E64" s="407"/>
      <c r="F64" s="407"/>
      <c r="G64" s="407"/>
      <c r="H64" s="407"/>
      <c r="I64" s="407"/>
      <c r="J64" s="407"/>
      <c r="K64" s="407"/>
      <c r="L64" s="407"/>
      <c r="M64" s="407"/>
      <c r="N64" s="407"/>
      <c r="O64" s="407"/>
      <c r="P64" s="407"/>
      <c r="Q64" s="407"/>
      <c r="R64" s="407"/>
      <c r="S64" s="407"/>
      <c r="T64" s="407"/>
      <c r="U64" s="407"/>
      <c r="V64" s="407"/>
      <c r="W64" s="407"/>
    </row>
    <row r="65" spans="2:23">
      <c r="B65" s="407"/>
      <c r="C65" s="407"/>
      <c r="D65" s="407"/>
      <c r="E65" s="407"/>
      <c r="F65" s="407"/>
      <c r="G65" s="407"/>
      <c r="H65" s="407"/>
      <c r="I65" s="407"/>
      <c r="J65" s="407"/>
      <c r="K65" s="407"/>
      <c r="L65" s="407"/>
      <c r="M65" s="407"/>
      <c r="N65" s="407"/>
      <c r="O65" s="407"/>
      <c r="P65" s="407"/>
      <c r="Q65" s="407"/>
      <c r="R65" s="407"/>
      <c r="S65" s="407"/>
      <c r="T65" s="407"/>
      <c r="U65" s="407"/>
      <c r="V65" s="407"/>
      <c r="W65" s="407"/>
    </row>
    <row r="66" spans="2:23">
      <c r="B66" s="407"/>
      <c r="C66" s="407"/>
      <c r="D66" s="407"/>
      <c r="E66" s="407"/>
      <c r="F66" s="407"/>
      <c r="G66" s="407"/>
      <c r="H66" s="407"/>
      <c r="I66" s="407"/>
      <c r="J66" s="407"/>
      <c r="K66" s="407"/>
      <c r="L66" s="407"/>
      <c r="M66" s="407"/>
      <c r="N66" s="407"/>
      <c r="O66" s="407"/>
      <c r="P66" s="407"/>
      <c r="Q66" s="407"/>
      <c r="R66" s="407"/>
      <c r="S66" s="407"/>
      <c r="T66" s="407"/>
      <c r="U66" s="407"/>
      <c r="V66" s="407"/>
      <c r="W66" s="407"/>
    </row>
    <row r="67" spans="2:23">
      <c r="B67" s="407"/>
      <c r="C67" s="407"/>
      <c r="D67" s="407"/>
      <c r="E67" s="407"/>
      <c r="F67" s="407"/>
      <c r="G67" s="407"/>
      <c r="H67" s="407"/>
      <c r="I67" s="407"/>
      <c r="J67" s="407"/>
      <c r="K67" s="407"/>
      <c r="L67" s="407"/>
      <c r="M67" s="407"/>
      <c r="N67" s="407"/>
      <c r="O67" s="407"/>
      <c r="P67" s="407"/>
      <c r="Q67" s="407"/>
      <c r="R67" s="407"/>
      <c r="S67" s="407"/>
      <c r="T67" s="407"/>
      <c r="U67" s="407"/>
      <c r="V67" s="407"/>
      <c r="W67" s="407"/>
    </row>
    <row r="68" spans="2:23">
      <c r="B68" s="407"/>
      <c r="C68" s="407"/>
      <c r="D68" s="407"/>
      <c r="E68" s="407"/>
      <c r="F68" s="407"/>
      <c r="G68" s="407"/>
      <c r="H68" s="407"/>
      <c r="I68" s="407"/>
      <c r="J68" s="407"/>
      <c r="K68" s="407"/>
      <c r="L68" s="407"/>
      <c r="M68" s="407"/>
      <c r="N68" s="407"/>
      <c r="O68" s="407"/>
      <c r="P68" s="407"/>
      <c r="Q68" s="407"/>
      <c r="R68" s="407"/>
      <c r="S68" s="407"/>
      <c r="T68" s="407"/>
      <c r="U68" s="407"/>
      <c r="V68" s="407"/>
      <c r="W68" s="407"/>
    </row>
    <row r="69" spans="2:23">
      <c r="B69" s="407"/>
      <c r="C69" s="407"/>
      <c r="D69" s="407"/>
      <c r="E69" s="407"/>
      <c r="F69" s="407"/>
      <c r="G69" s="407"/>
      <c r="H69" s="407"/>
      <c r="I69" s="407"/>
      <c r="J69" s="407"/>
      <c r="K69" s="407"/>
      <c r="L69" s="407"/>
      <c r="M69" s="407"/>
      <c r="N69" s="407"/>
      <c r="O69" s="407"/>
      <c r="P69" s="407"/>
      <c r="Q69" s="407"/>
      <c r="R69" s="407"/>
      <c r="S69" s="407"/>
      <c r="T69" s="407"/>
      <c r="U69" s="407"/>
      <c r="V69" s="407"/>
      <c r="W69" s="407"/>
    </row>
    <row r="70" spans="2:23">
      <c r="B70" s="407"/>
      <c r="C70" s="407"/>
      <c r="D70" s="407"/>
      <c r="E70" s="407"/>
      <c r="F70" s="407"/>
      <c r="G70" s="407"/>
      <c r="H70" s="407"/>
      <c r="I70" s="407"/>
      <c r="J70" s="407"/>
      <c r="K70" s="407"/>
      <c r="L70" s="407"/>
      <c r="M70" s="407"/>
      <c r="N70" s="407"/>
      <c r="O70" s="407"/>
      <c r="P70" s="407"/>
      <c r="Q70" s="407"/>
      <c r="R70" s="407"/>
      <c r="S70" s="407"/>
      <c r="T70" s="407"/>
      <c r="U70" s="407"/>
      <c r="V70" s="407"/>
      <c r="W70" s="407"/>
    </row>
    <row r="71" spans="2:23">
      <c r="B71" s="407"/>
      <c r="C71" s="407"/>
      <c r="D71" s="407"/>
      <c r="E71" s="407"/>
      <c r="F71" s="407"/>
      <c r="G71" s="407"/>
      <c r="H71" s="407"/>
      <c r="I71" s="407"/>
      <c r="J71" s="407"/>
      <c r="K71" s="407"/>
      <c r="L71" s="407"/>
      <c r="M71" s="407"/>
      <c r="N71" s="407"/>
      <c r="O71" s="407"/>
      <c r="P71" s="407"/>
      <c r="Q71" s="407"/>
      <c r="R71" s="407"/>
      <c r="S71" s="407"/>
      <c r="T71" s="407"/>
      <c r="U71" s="407"/>
      <c r="V71" s="407"/>
      <c r="W71" s="407"/>
    </row>
    <row r="72" spans="2:23">
      <c r="B72" s="407"/>
      <c r="C72" s="407"/>
      <c r="D72" s="407"/>
      <c r="E72" s="407"/>
      <c r="F72" s="407"/>
      <c r="G72" s="407"/>
      <c r="H72" s="407"/>
      <c r="I72" s="407"/>
      <c r="J72" s="407"/>
      <c r="K72" s="407"/>
      <c r="L72" s="407"/>
      <c r="M72" s="407"/>
      <c r="N72" s="407"/>
      <c r="O72" s="407"/>
      <c r="P72" s="407"/>
      <c r="Q72" s="407"/>
      <c r="R72" s="407"/>
      <c r="S72" s="407"/>
      <c r="T72" s="407"/>
      <c r="U72" s="407"/>
      <c r="V72" s="407"/>
      <c r="W72" s="407"/>
    </row>
  </sheetData>
  <mergeCells count="33">
    <mergeCell ref="A1:A3"/>
    <mergeCell ref="M1:N1"/>
    <mergeCell ref="O1:R1"/>
    <mergeCell ref="S1:T1"/>
    <mergeCell ref="U1:V1"/>
    <mergeCell ref="D13:T13"/>
    <mergeCell ref="C6:I6"/>
    <mergeCell ref="M17:O18"/>
    <mergeCell ref="K27:V28"/>
    <mergeCell ref="K29:Q30"/>
    <mergeCell ref="R29:V30"/>
    <mergeCell ref="C15:E16"/>
    <mergeCell ref="C23:J24"/>
    <mergeCell ref="K23:V24"/>
    <mergeCell ref="C25:J26"/>
    <mergeCell ref="K25:Q26"/>
    <mergeCell ref="R25:V26"/>
    <mergeCell ref="C17:E18"/>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U47"/>
  <sheetViews>
    <sheetView topLeftCell="A16" zoomScaleNormal="100" workbookViewId="0">
      <selection sqref="A1:A3"/>
    </sheetView>
  </sheetViews>
  <sheetFormatPr defaultRowHeight="13.5"/>
  <cols>
    <col min="1" max="1" width="10" style="369" customWidth="1"/>
    <col min="2" max="44" width="2.875" style="369" customWidth="1"/>
    <col min="45" max="45" width="1.75" style="369" customWidth="1"/>
    <col min="46" max="69" width="2.875" style="369" customWidth="1"/>
    <col min="70" max="16384" width="9" style="369"/>
  </cols>
  <sheetData>
    <row r="1" spans="1:73" ht="33.75" customHeight="1">
      <c r="A1" s="1588" t="s">
        <v>1134</v>
      </c>
      <c r="B1" s="317" t="s">
        <v>808</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588"/>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588"/>
      <c r="B3" s="3030" t="s">
        <v>524</v>
      </c>
      <c r="C3" s="3030"/>
      <c r="D3" s="3030"/>
      <c r="E3" s="3030"/>
      <c r="F3" s="3030"/>
      <c r="G3" s="3030"/>
      <c r="H3" s="129"/>
      <c r="I3" s="127"/>
      <c r="J3" s="127"/>
      <c r="K3" s="2957"/>
      <c r="L3" s="2957"/>
      <c r="M3" s="2957"/>
      <c r="N3" s="2957"/>
      <c r="O3" s="2957"/>
      <c r="P3" s="129"/>
      <c r="Q3" s="318"/>
      <c r="R3" s="319"/>
      <c r="S3" s="318"/>
      <c r="T3" s="318"/>
      <c r="U3" s="318"/>
      <c r="V3" s="318"/>
      <c r="W3" s="318"/>
      <c r="X3" s="318"/>
      <c r="Y3" s="318"/>
      <c r="Z3" s="318"/>
      <c r="AA3" s="318"/>
      <c r="AB3" s="319"/>
      <c r="AC3" s="2958" t="s">
        <v>525</v>
      </c>
      <c r="AD3" s="2959"/>
      <c r="AE3" s="2959"/>
      <c r="AF3" s="2959"/>
      <c r="AG3" s="2960"/>
      <c r="AH3" s="2961"/>
      <c r="AI3" s="2961"/>
      <c r="AJ3" s="2961"/>
      <c r="AK3" s="2961"/>
      <c r="AL3" s="2961"/>
      <c r="AM3" s="2961"/>
      <c r="AN3" s="2961"/>
      <c r="AO3" s="2961"/>
      <c r="AP3" s="2961"/>
      <c r="AQ3" s="2961"/>
      <c r="AR3" s="2961"/>
      <c r="AS3" s="2961"/>
      <c r="AT3" s="2961"/>
      <c r="AU3" s="2961"/>
      <c r="AV3" s="2961"/>
      <c r="AW3" s="2961"/>
      <c r="AX3" s="2961"/>
      <c r="AY3" s="2961"/>
      <c r="AZ3" s="2961"/>
      <c r="BA3" s="2961"/>
      <c r="BB3" s="2962"/>
      <c r="BC3" s="128"/>
      <c r="BD3" s="128"/>
      <c r="BE3" s="128"/>
      <c r="BF3" s="128"/>
      <c r="BG3" s="128"/>
      <c r="BH3" s="128"/>
      <c r="BI3" s="128"/>
      <c r="BJ3" s="128"/>
      <c r="BK3" s="128"/>
      <c r="BL3" s="128"/>
      <c r="BM3" s="128"/>
      <c r="BN3" s="128"/>
      <c r="BO3" s="128"/>
      <c r="BP3" s="127"/>
      <c r="BQ3" s="127"/>
    </row>
    <row r="4" spans="1:73" ht="21" customHeight="1" thickBot="1">
      <c r="B4" s="3030"/>
      <c r="C4" s="3030"/>
      <c r="D4" s="3030"/>
      <c r="E4" s="3030"/>
      <c r="F4" s="3030"/>
      <c r="G4" s="3030"/>
      <c r="H4" s="129"/>
      <c r="I4" s="129"/>
      <c r="J4" s="320"/>
      <c r="K4" s="2957"/>
      <c r="L4" s="2957"/>
      <c r="M4" s="2957"/>
      <c r="N4" s="2957"/>
      <c r="O4" s="2957"/>
      <c r="P4" s="127"/>
      <c r="Q4" s="2963" t="s">
        <v>526</v>
      </c>
      <c r="R4" s="2964"/>
      <c r="S4" s="2964"/>
      <c r="T4" s="2964"/>
      <c r="U4" s="2964"/>
      <c r="V4" s="2964"/>
      <c r="W4" s="2964"/>
      <c r="X4" s="2997"/>
      <c r="Y4" s="2998"/>
      <c r="Z4" s="2999"/>
      <c r="AA4" s="319"/>
      <c r="AB4" s="319"/>
      <c r="AC4" s="3000" t="s">
        <v>527</v>
      </c>
      <c r="AD4" s="3001"/>
      <c r="AE4" s="3001"/>
      <c r="AF4" s="3002"/>
      <c r="AG4" s="3003">
        <f>入力シート!D23</f>
        <v>0</v>
      </c>
      <c r="AH4" s="3004"/>
      <c r="AI4" s="3004"/>
      <c r="AJ4" s="3004"/>
      <c r="AK4" s="3004"/>
      <c r="AL4" s="3004"/>
      <c r="AM4" s="3004"/>
      <c r="AN4" s="3004"/>
      <c r="AO4" s="3004"/>
      <c r="AP4" s="3004"/>
      <c r="AQ4" s="3004"/>
      <c r="AR4" s="3004"/>
      <c r="AS4" s="3004"/>
      <c r="AT4" s="3004"/>
      <c r="AU4" s="3004"/>
      <c r="AV4" s="3004"/>
      <c r="AW4" s="3004"/>
      <c r="AX4" s="3004"/>
      <c r="AY4" s="3004"/>
      <c r="AZ4" s="3004"/>
      <c r="BA4" s="3004"/>
      <c r="BB4" s="3005"/>
      <c r="BC4" s="2986" t="s">
        <v>528</v>
      </c>
      <c r="BD4" s="2986"/>
      <c r="BE4" s="2986"/>
      <c r="BF4" s="2986"/>
      <c r="BG4" s="2987"/>
      <c r="BH4" s="3006" t="s">
        <v>1481</v>
      </c>
      <c r="BI4" s="3007"/>
      <c r="BJ4" s="3007"/>
      <c r="BK4" s="3007"/>
      <c r="BL4" s="3007"/>
      <c r="BM4" s="3007"/>
      <c r="BN4" s="3007"/>
      <c r="BO4" s="3008"/>
      <c r="BP4" s="446"/>
      <c r="BQ4" s="127"/>
    </row>
    <row r="5" spans="1:73" ht="21" customHeight="1">
      <c r="B5" s="2963" t="s">
        <v>818</v>
      </c>
      <c r="C5" s="2964"/>
      <c r="D5" s="2964"/>
      <c r="E5" s="2964"/>
      <c r="F5" s="2964"/>
      <c r="G5" s="3011" t="str">
        <f>"福 岡 県 "&amp;入力シート!C3</f>
        <v xml:space="preserve">福 岡 県 </v>
      </c>
      <c r="H5" s="3012"/>
      <c r="I5" s="3012"/>
      <c r="J5" s="3012"/>
      <c r="K5" s="3012"/>
      <c r="L5" s="3012"/>
      <c r="M5" s="3012"/>
      <c r="N5" s="3012"/>
      <c r="O5" s="3012"/>
      <c r="P5" s="3013"/>
      <c r="Q5" s="3017" t="s">
        <v>469</v>
      </c>
      <c r="R5" s="3017"/>
      <c r="S5" s="3018"/>
      <c r="T5" s="3019"/>
      <c r="U5" s="3020"/>
      <c r="V5" s="3020"/>
      <c r="W5" s="3020"/>
      <c r="X5" s="3020"/>
      <c r="Y5" s="3020"/>
      <c r="Z5" s="3021"/>
      <c r="AA5" s="318"/>
      <c r="AB5" s="319"/>
      <c r="AC5" s="3022" t="s">
        <v>529</v>
      </c>
      <c r="AD5" s="3023"/>
      <c r="AE5" s="3023"/>
      <c r="AF5" s="3024"/>
      <c r="AG5" s="3025"/>
      <c r="AH5" s="3026"/>
      <c r="AI5" s="3026"/>
      <c r="AJ5" s="3026"/>
      <c r="AK5" s="3026"/>
      <c r="AL5" s="3026"/>
      <c r="AM5" s="3026"/>
      <c r="AN5" s="3026"/>
      <c r="AO5" s="3026"/>
      <c r="AP5" s="3026"/>
      <c r="AQ5" s="3026"/>
      <c r="AR5" s="3026"/>
      <c r="AS5" s="3026"/>
      <c r="AT5" s="3026"/>
      <c r="AU5" s="3027"/>
      <c r="AV5" s="3017" t="s">
        <v>819</v>
      </c>
      <c r="AW5" s="3018"/>
      <c r="AX5" s="3031"/>
      <c r="AY5" s="2890"/>
      <c r="AZ5" s="2890"/>
      <c r="BA5" s="2890"/>
      <c r="BB5" s="2890"/>
      <c r="BC5" s="3017" t="s">
        <v>531</v>
      </c>
      <c r="BD5" s="3017"/>
      <c r="BE5" s="3017"/>
      <c r="BF5" s="3017"/>
      <c r="BG5" s="3018"/>
      <c r="BH5" s="2965"/>
      <c r="BI5" s="2966"/>
      <c r="BJ5" s="2966"/>
      <c r="BK5" s="2966"/>
      <c r="BL5" s="2966"/>
      <c r="BM5" s="2966"/>
      <c r="BN5" s="2966"/>
      <c r="BO5" s="2967"/>
      <c r="BP5" s="446"/>
      <c r="BQ5" s="127"/>
    </row>
    <row r="6" spans="1:73" ht="21" customHeight="1" thickBot="1">
      <c r="B6" s="3009"/>
      <c r="C6" s="3010"/>
      <c r="D6" s="3010"/>
      <c r="E6" s="3010"/>
      <c r="F6" s="3010"/>
      <c r="G6" s="3014"/>
      <c r="H6" s="3015"/>
      <c r="I6" s="3015"/>
      <c r="J6" s="3015"/>
      <c r="K6" s="3015"/>
      <c r="L6" s="3015"/>
      <c r="M6" s="3015"/>
      <c r="N6" s="3015"/>
      <c r="O6" s="3015"/>
      <c r="P6" s="3016"/>
      <c r="Q6" s="2968" t="s">
        <v>819</v>
      </c>
      <c r="R6" s="2968"/>
      <c r="S6" s="2969"/>
      <c r="T6" s="2970"/>
      <c r="U6" s="2971"/>
      <c r="V6" s="2971"/>
      <c r="W6" s="2971"/>
      <c r="X6" s="2971"/>
      <c r="Y6" s="2971"/>
      <c r="Z6" s="2972"/>
      <c r="AA6" s="318"/>
      <c r="AB6" s="319"/>
      <c r="AC6" s="2973" t="s">
        <v>532</v>
      </c>
      <c r="AD6" s="2968"/>
      <c r="AE6" s="2968"/>
      <c r="AF6" s="2969"/>
      <c r="AG6" s="2974">
        <f>入力シート!D22</f>
        <v>0</v>
      </c>
      <c r="AH6" s="2975"/>
      <c r="AI6" s="2975"/>
      <c r="AJ6" s="2975"/>
      <c r="AK6" s="2975"/>
      <c r="AL6" s="2975"/>
      <c r="AM6" s="2975"/>
      <c r="AN6" s="2975"/>
      <c r="AO6" s="2975"/>
      <c r="AP6" s="2975"/>
      <c r="AQ6" s="2975"/>
      <c r="AR6" s="2975"/>
      <c r="AS6" s="2975"/>
      <c r="AT6" s="2975"/>
      <c r="AU6" s="2976"/>
      <c r="AV6" s="2968" t="s">
        <v>820</v>
      </c>
      <c r="AW6" s="2969"/>
      <c r="AX6" s="2977"/>
      <c r="AY6" s="2978"/>
      <c r="AZ6" s="2978"/>
      <c r="BA6" s="2978"/>
      <c r="BB6" s="2978"/>
      <c r="BC6" s="2968" t="s">
        <v>534</v>
      </c>
      <c r="BD6" s="2968"/>
      <c r="BE6" s="2968"/>
      <c r="BF6" s="2968"/>
      <c r="BG6" s="2969"/>
      <c r="BH6" s="2979"/>
      <c r="BI6" s="2980"/>
      <c r="BJ6" s="2980"/>
      <c r="BK6" s="2980"/>
      <c r="BL6" s="2980"/>
      <c r="BM6" s="2980"/>
      <c r="BN6" s="2980"/>
      <c r="BO6" s="2981"/>
      <c r="BP6" s="446"/>
      <c r="BQ6" s="127"/>
    </row>
    <row r="7" spans="1:73" ht="21" customHeight="1" thickBot="1">
      <c r="B7" s="321"/>
      <c r="C7" s="321"/>
      <c r="D7" s="321"/>
      <c r="E7" s="321"/>
      <c r="F7" s="321"/>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127"/>
      <c r="BQ7" s="127"/>
    </row>
    <row r="8" spans="1:73" ht="21" customHeight="1">
      <c r="B8" s="2985" t="s">
        <v>535</v>
      </c>
      <c r="C8" s="2986"/>
      <c r="D8" s="2986"/>
      <c r="E8" s="2986"/>
      <c r="F8" s="2987"/>
      <c r="G8" s="2991" t="str">
        <f>入力シート!$D$5&amp;" "&amp;入力シート!$D$8&amp;"　"&amp;入力シート!$D$7&amp;"　"&amp;入力シート!$D$4&amp;入力シート!$E$4&amp;入力シート!$G$4&amp;入力シート!$I$4&amp;入力シート!$K$4&amp;入力シート!$O$4&amp;"　"&amp;入力シート!D6</f>
        <v xml:space="preserve"> 　　令和年度起工第号　</v>
      </c>
      <c r="H8" s="2992"/>
      <c r="I8" s="2992"/>
      <c r="J8" s="2992"/>
      <c r="K8" s="2992"/>
      <c r="L8" s="2992"/>
      <c r="M8" s="2992"/>
      <c r="N8" s="2992"/>
      <c r="O8" s="2992"/>
      <c r="P8" s="2992"/>
      <c r="Q8" s="2992"/>
      <c r="R8" s="2992"/>
      <c r="S8" s="2992"/>
      <c r="T8" s="2992"/>
      <c r="U8" s="2992"/>
      <c r="V8" s="2992"/>
      <c r="W8" s="2992"/>
      <c r="X8" s="2992"/>
      <c r="Y8" s="2992"/>
      <c r="Z8" s="2992"/>
      <c r="AA8" s="2992"/>
      <c r="AB8" s="2992"/>
      <c r="AC8" s="2992"/>
      <c r="AD8" s="2992"/>
      <c r="AE8" s="2992"/>
      <c r="AF8" s="2993"/>
      <c r="AG8" s="2986" t="s">
        <v>487</v>
      </c>
      <c r="AH8" s="2986"/>
      <c r="AI8" s="2986"/>
      <c r="AJ8" s="2986"/>
      <c r="AK8" s="2994">
        <v>0</v>
      </c>
      <c r="AL8" s="2995"/>
      <c r="AM8" s="2995"/>
      <c r="AN8" s="2995"/>
      <c r="AO8" s="2995"/>
      <c r="AP8" s="2995"/>
      <c r="AQ8" s="2996"/>
      <c r="AR8" s="2982" t="s">
        <v>536</v>
      </c>
      <c r="AS8" s="2983"/>
      <c r="AT8" s="2983"/>
      <c r="AU8" s="2983"/>
      <c r="AV8" s="2983"/>
      <c r="AW8" s="2983"/>
      <c r="AX8" s="2984"/>
      <c r="AY8" s="322"/>
      <c r="AZ8" s="2985" t="s">
        <v>537</v>
      </c>
      <c r="BA8" s="2986"/>
      <c r="BB8" s="2986"/>
      <c r="BC8" s="2987"/>
      <c r="BD8" s="2988" t="s">
        <v>821</v>
      </c>
      <c r="BE8" s="2989"/>
      <c r="BF8" s="2989"/>
      <c r="BG8" s="2989"/>
      <c r="BH8" s="2986" t="s">
        <v>538</v>
      </c>
      <c r="BI8" s="2986"/>
      <c r="BJ8" s="2986"/>
      <c r="BK8" s="2990"/>
      <c r="BL8" s="3028" t="s">
        <v>539</v>
      </c>
      <c r="BM8" s="2989"/>
      <c r="BN8" s="2989"/>
      <c r="BO8" s="3029"/>
      <c r="BP8" s="446"/>
      <c r="BQ8" s="127"/>
      <c r="BT8" s="369">
        <f>入力シート!$D$13</f>
        <v>0</v>
      </c>
      <c r="BU8" s="416">
        <f>入力シート!$D$17</f>
        <v>0</v>
      </c>
    </row>
    <row r="9" spans="1:73" ht="21" customHeight="1">
      <c r="B9" s="3048" t="s">
        <v>0</v>
      </c>
      <c r="C9" s="3049"/>
      <c r="D9" s="3049"/>
      <c r="E9" s="3049"/>
      <c r="F9" s="3050"/>
      <c r="G9" s="3051">
        <f>入力シート!D9</f>
        <v>0</v>
      </c>
      <c r="H9" s="3052"/>
      <c r="I9" s="3052"/>
      <c r="J9" s="3052"/>
      <c r="K9" s="3052"/>
      <c r="L9" s="3052"/>
      <c r="M9" s="3052"/>
      <c r="N9" s="3052"/>
      <c r="O9" s="3052"/>
      <c r="P9" s="3052"/>
      <c r="Q9" s="3052"/>
      <c r="R9" s="3052"/>
      <c r="S9" s="3052"/>
      <c r="T9" s="3052"/>
      <c r="U9" s="3053"/>
      <c r="V9" s="3017" t="s">
        <v>1</v>
      </c>
      <c r="W9" s="3017"/>
      <c r="X9" s="3017"/>
      <c r="Y9" s="3017"/>
      <c r="Z9" s="3017"/>
      <c r="AA9" s="3018"/>
      <c r="AB9" s="3054"/>
      <c r="AC9" s="3055"/>
      <c r="AD9" s="3055"/>
      <c r="AE9" s="3055"/>
      <c r="AF9" s="3056"/>
      <c r="AG9" s="3017" t="s">
        <v>2</v>
      </c>
      <c r="AH9" s="3017"/>
      <c r="AI9" s="3017"/>
      <c r="AJ9" s="3017"/>
      <c r="AK9" s="3039">
        <f>入力シート!D12</f>
        <v>0</v>
      </c>
      <c r="AL9" s="3040"/>
      <c r="AM9" s="3040"/>
      <c r="AN9" s="3040"/>
      <c r="AO9" s="3040"/>
      <c r="AP9" s="3040"/>
      <c r="AQ9" s="3041"/>
      <c r="AR9" s="3057" t="s">
        <v>3</v>
      </c>
      <c r="AS9" s="3058"/>
      <c r="AT9" s="3058"/>
      <c r="AU9" s="3058"/>
      <c r="AV9" s="3058"/>
      <c r="AW9" s="3058"/>
      <c r="AX9" s="3059"/>
      <c r="AY9" s="322"/>
      <c r="AZ9" s="3060" t="s">
        <v>4</v>
      </c>
      <c r="BA9" s="3017"/>
      <c r="BB9" s="3017"/>
      <c r="BC9" s="3018"/>
      <c r="BD9" s="3061" t="s">
        <v>821</v>
      </c>
      <c r="BE9" s="3034"/>
      <c r="BF9" s="3034"/>
      <c r="BG9" s="3034"/>
      <c r="BH9" s="3017" t="s">
        <v>6</v>
      </c>
      <c r="BI9" s="3017"/>
      <c r="BJ9" s="3017"/>
      <c r="BK9" s="3032"/>
      <c r="BL9" s="3033" t="s">
        <v>539</v>
      </c>
      <c r="BM9" s="3034"/>
      <c r="BN9" s="3034"/>
      <c r="BO9" s="3035"/>
      <c r="BP9" s="446"/>
      <c r="BQ9" s="127"/>
      <c r="BT9" s="369">
        <f>入力シート!$D$14</f>
        <v>0</v>
      </c>
      <c r="BU9" s="416">
        <f>入力シート!$D$19</f>
        <v>0</v>
      </c>
    </row>
    <row r="10" spans="1:73" ht="21" customHeight="1" thickBot="1">
      <c r="B10" s="3000" t="s">
        <v>7</v>
      </c>
      <c r="C10" s="3001"/>
      <c r="D10" s="3001"/>
      <c r="E10" s="3001"/>
      <c r="F10" s="3002"/>
      <c r="G10" s="3036"/>
      <c r="H10" s="3037"/>
      <c r="I10" s="3037"/>
      <c r="J10" s="3037"/>
      <c r="K10" s="3037"/>
      <c r="L10" s="3037"/>
      <c r="M10" s="3037"/>
      <c r="N10" s="3037"/>
      <c r="O10" s="3037"/>
      <c r="P10" s="3037"/>
      <c r="Q10" s="3037"/>
      <c r="R10" s="3037"/>
      <c r="S10" s="3037"/>
      <c r="T10" s="3037"/>
      <c r="U10" s="3037"/>
      <c r="V10" s="3037"/>
      <c r="W10" s="3037"/>
      <c r="X10" s="3037"/>
      <c r="Y10" s="3037"/>
      <c r="Z10" s="3037"/>
      <c r="AA10" s="3037"/>
      <c r="AB10" s="3037"/>
      <c r="AC10" s="3037"/>
      <c r="AD10" s="3037"/>
      <c r="AE10" s="3037"/>
      <c r="AF10" s="3038"/>
      <c r="AG10" s="3017" t="s">
        <v>8</v>
      </c>
      <c r="AH10" s="3017"/>
      <c r="AI10" s="3017"/>
      <c r="AJ10" s="3017"/>
      <c r="AK10" s="3039"/>
      <c r="AL10" s="3040"/>
      <c r="AM10" s="3040"/>
      <c r="AN10" s="3040"/>
      <c r="AO10" s="3040"/>
      <c r="AP10" s="3040"/>
      <c r="AQ10" s="3041"/>
      <c r="AR10" s="3042" t="s">
        <v>9</v>
      </c>
      <c r="AS10" s="3043"/>
      <c r="AT10" s="3043"/>
      <c r="AU10" s="3043"/>
      <c r="AV10" s="3043"/>
      <c r="AW10" s="3043"/>
      <c r="AX10" s="3044"/>
      <c r="AY10" s="322"/>
      <c r="AZ10" s="2973" t="s">
        <v>10</v>
      </c>
      <c r="BA10" s="2968"/>
      <c r="BB10" s="2968"/>
      <c r="BC10" s="2969"/>
      <c r="BD10" s="2977"/>
      <c r="BE10" s="2978"/>
      <c r="BF10" s="2978"/>
      <c r="BG10" s="2978"/>
      <c r="BH10" s="2968" t="s">
        <v>11</v>
      </c>
      <c r="BI10" s="2968"/>
      <c r="BJ10" s="2968"/>
      <c r="BK10" s="3045"/>
      <c r="BL10" s="3046"/>
      <c r="BM10" s="2978"/>
      <c r="BN10" s="2978"/>
      <c r="BO10" s="3047"/>
      <c r="BP10" s="446"/>
      <c r="BQ10" s="127"/>
      <c r="BT10" s="369">
        <f>入力シート!$D$15</f>
        <v>0</v>
      </c>
      <c r="BU10" s="416">
        <f>入力シート!$D$21</f>
        <v>0</v>
      </c>
    </row>
    <row r="11" spans="1:73" ht="21" customHeight="1" thickBot="1">
      <c r="B11" s="3060" t="s">
        <v>12</v>
      </c>
      <c r="C11" s="3017"/>
      <c r="D11" s="3017"/>
      <c r="E11" s="3017"/>
      <c r="F11" s="3018"/>
      <c r="G11" s="3062"/>
      <c r="H11" s="3063"/>
      <c r="I11" s="3063"/>
      <c r="J11" s="3063"/>
      <c r="K11" s="3063"/>
      <c r="L11" s="3063"/>
      <c r="M11" s="3063"/>
      <c r="N11" s="3063"/>
      <c r="O11" s="3063"/>
      <c r="P11" s="3063"/>
      <c r="Q11" s="3063"/>
      <c r="R11" s="3063"/>
      <c r="S11" s="3063"/>
      <c r="T11" s="3063"/>
      <c r="U11" s="3064"/>
      <c r="V11" s="3017" t="s">
        <v>13</v>
      </c>
      <c r="W11" s="3017"/>
      <c r="X11" s="3017"/>
      <c r="Y11" s="3017"/>
      <c r="Z11" s="3017"/>
      <c r="AA11" s="3018"/>
      <c r="AB11" s="3031"/>
      <c r="AC11" s="2890"/>
      <c r="AD11" s="2890"/>
      <c r="AE11" s="2890"/>
      <c r="AF11" s="2890"/>
      <c r="AG11" s="2890"/>
      <c r="AH11" s="2890"/>
      <c r="AI11" s="2890"/>
      <c r="AJ11" s="2890"/>
      <c r="AK11" s="2890"/>
      <c r="AL11" s="2890"/>
      <c r="AM11" s="2890"/>
      <c r="AN11" s="2890"/>
      <c r="AO11" s="2890"/>
      <c r="AP11" s="2890"/>
      <c r="AQ11" s="3068"/>
      <c r="AR11" s="3069" t="s">
        <v>1509</v>
      </c>
      <c r="AS11" s="3070"/>
      <c r="AT11" s="3070"/>
      <c r="AU11" s="3070"/>
      <c r="AV11" s="3070"/>
      <c r="AW11" s="3070"/>
      <c r="AX11" s="3071"/>
      <c r="AY11" s="322"/>
      <c r="AZ11" s="322"/>
      <c r="BA11" s="322"/>
      <c r="BB11" s="322"/>
      <c r="BC11" s="322"/>
      <c r="BD11" s="322"/>
      <c r="BE11" s="322"/>
      <c r="BF11" s="322"/>
      <c r="BG11" s="322"/>
      <c r="BH11" s="322"/>
      <c r="BI11" s="322"/>
      <c r="BJ11" s="322"/>
      <c r="BK11" s="322"/>
      <c r="BL11" s="322"/>
      <c r="BM11" s="322"/>
      <c r="BN11" s="322"/>
      <c r="BO11" s="322"/>
      <c r="BP11" s="129"/>
      <c r="BQ11" s="127"/>
    </row>
    <row r="12" spans="1:73" ht="15.75" customHeight="1" thickBot="1">
      <c r="B12" s="2973"/>
      <c r="C12" s="2968"/>
      <c r="D12" s="2968"/>
      <c r="E12" s="2968"/>
      <c r="F12" s="2969"/>
      <c r="G12" s="3065"/>
      <c r="H12" s="3066"/>
      <c r="I12" s="3066"/>
      <c r="J12" s="3066"/>
      <c r="K12" s="3066"/>
      <c r="L12" s="3066"/>
      <c r="M12" s="3066"/>
      <c r="N12" s="3066"/>
      <c r="O12" s="3066"/>
      <c r="P12" s="3066"/>
      <c r="Q12" s="3066"/>
      <c r="R12" s="3066"/>
      <c r="S12" s="3066"/>
      <c r="T12" s="3066"/>
      <c r="U12" s="3067"/>
      <c r="V12" s="2968"/>
      <c r="W12" s="2968"/>
      <c r="X12" s="2968"/>
      <c r="Y12" s="2968"/>
      <c r="Z12" s="2968"/>
      <c r="AA12" s="2969"/>
      <c r="AB12" s="2977"/>
      <c r="AC12" s="2978"/>
      <c r="AD12" s="2978"/>
      <c r="AE12" s="2978"/>
      <c r="AF12" s="2978"/>
      <c r="AG12" s="2978"/>
      <c r="AH12" s="2978"/>
      <c r="AI12" s="2978"/>
      <c r="AJ12" s="2978"/>
      <c r="AK12" s="2978"/>
      <c r="AL12" s="2978"/>
      <c r="AM12" s="2978"/>
      <c r="AN12" s="2978"/>
      <c r="AO12" s="2978"/>
      <c r="AP12" s="2978"/>
      <c r="AQ12" s="3047"/>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129"/>
      <c r="BQ12" s="127"/>
    </row>
    <row r="13" spans="1:73" ht="9.75" customHeight="1">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c r="B15" s="3085" t="s">
        <v>809</v>
      </c>
      <c r="C15" s="3085"/>
      <c r="D15" s="3085"/>
      <c r="E15" s="3085"/>
      <c r="F15" s="3085"/>
      <c r="G15" s="3085"/>
      <c r="H15" s="3085"/>
      <c r="I15" s="3085"/>
      <c r="J15" s="3085"/>
      <c r="K15" s="3085"/>
      <c r="L15" s="3085"/>
      <c r="M15" s="3085"/>
      <c r="N15" s="3085"/>
      <c r="O15" s="3085"/>
      <c r="P15" s="3085"/>
      <c r="Q15" s="3085"/>
      <c r="R15" s="3085"/>
      <c r="S15" s="3085"/>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c r="B16" s="3085"/>
      <c r="C16" s="3085"/>
      <c r="D16" s="3085"/>
      <c r="E16" s="3085"/>
      <c r="F16" s="3085"/>
      <c r="G16" s="3085"/>
      <c r="H16" s="3085"/>
      <c r="I16" s="3085"/>
      <c r="J16" s="3085"/>
      <c r="K16" s="3085"/>
      <c r="L16" s="3085"/>
      <c r="M16" s="3085"/>
      <c r="N16" s="3085"/>
      <c r="O16" s="3085"/>
      <c r="P16" s="3085"/>
      <c r="Q16" s="3085"/>
      <c r="R16" s="3085"/>
      <c r="S16" s="3085"/>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985" t="s">
        <v>14</v>
      </c>
      <c r="C18" s="2986"/>
      <c r="D18" s="2986"/>
      <c r="E18" s="2986"/>
      <c r="F18" s="2986"/>
      <c r="G18" s="2986"/>
      <c r="H18" s="2986"/>
      <c r="I18" s="2986"/>
      <c r="J18" s="2986"/>
      <c r="K18" s="2986"/>
      <c r="L18" s="2986"/>
      <c r="M18" s="2986"/>
      <c r="N18" s="2986"/>
      <c r="O18" s="2986"/>
      <c r="P18" s="2986"/>
      <c r="Q18" s="2986"/>
      <c r="R18" s="2986"/>
      <c r="S18" s="2986"/>
      <c r="T18" s="2986"/>
      <c r="U18" s="2986"/>
      <c r="V18" s="2986" t="s">
        <v>15</v>
      </c>
      <c r="W18" s="2986"/>
      <c r="X18" s="2986"/>
      <c r="Y18" s="2986"/>
      <c r="Z18" s="2986"/>
      <c r="AA18" s="2986"/>
      <c r="AB18" s="2986"/>
      <c r="AC18" s="2986"/>
      <c r="AD18" s="2986"/>
      <c r="AE18" s="2986"/>
      <c r="AF18" s="2986"/>
      <c r="AG18" s="2986"/>
      <c r="AH18" s="2986"/>
      <c r="AI18" s="2986"/>
      <c r="AJ18" s="2986"/>
      <c r="AK18" s="2986"/>
      <c r="AL18" s="2986"/>
      <c r="AM18" s="2986"/>
      <c r="AN18" s="2986"/>
      <c r="AO18" s="2986"/>
      <c r="AP18" s="2986"/>
      <c r="AQ18" s="2986"/>
      <c r="AR18" s="2986"/>
      <c r="AS18" s="2986"/>
      <c r="AT18" s="2986"/>
      <c r="AU18" s="2986"/>
      <c r="AV18" s="2986"/>
      <c r="AW18" s="2986"/>
      <c r="AX18" s="2986"/>
      <c r="AY18" s="2986"/>
      <c r="AZ18" s="2986"/>
      <c r="BA18" s="2986"/>
      <c r="BB18" s="2986"/>
      <c r="BC18" s="2986"/>
      <c r="BD18" s="2986"/>
      <c r="BE18" s="2986"/>
      <c r="BF18" s="2986"/>
      <c r="BG18" s="2986"/>
      <c r="BH18" s="2986"/>
      <c r="BI18" s="2986"/>
      <c r="BJ18" s="2986"/>
      <c r="BK18" s="2986"/>
      <c r="BL18" s="2986"/>
      <c r="BM18" s="2986"/>
      <c r="BN18" s="3072" t="s">
        <v>16</v>
      </c>
      <c r="BO18" s="3072"/>
      <c r="BP18" s="3072"/>
      <c r="BQ18" s="3073"/>
    </row>
    <row r="19" spans="2:69">
      <c r="B19" s="3060" t="s">
        <v>17</v>
      </c>
      <c r="C19" s="3017"/>
      <c r="D19" s="3017"/>
      <c r="E19" s="3017"/>
      <c r="F19" s="3017"/>
      <c r="G19" s="3017" t="s">
        <v>18</v>
      </c>
      <c r="H19" s="3017"/>
      <c r="I19" s="3017"/>
      <c r="J19" s="3017" t="s">
        <v>19</v>
      </c>
      <c r="K19" s="3017"/>
      <c r="L19" s="3017"/>
      <c r="M19" s="3017"/>
      <c r="N19" s="3017"/>
      <c r="O19" s="3017" t="s">
        <v>20</v>
      </c>
      <c r="P19" s="3017"/>
      <c r="Q19" s="3017"/>
      <c r="R19" s="3017" t="s">
        <v>21</v>
      </c>
      <c r="S19" s="3017"/>
      <c r="T19" s="3017"/>
      <c r="U19" s="3017"/>
      <c r="V19" s="3017" t="s">
        <v>22</v>
      </c>
      <c r="W19" s="3017"/>
      <c r="X19" s="3017"/>
      <c r="Y19" s="3017"/>
      <c r="Z19" s="3017"/>
      <c r="AA19" s="3017"/>
      <c r="AB19" s="3017"/>
      <c r="AC19" s="3017"/>
      <c r="AD19" s="3017"/>
      <c r="AE19" s="3017"/>
      <c r="AF19" s="3018"/>
      <c r="AG19" s="3080" t="s">
        <v>23</v>
      </c>
      <c r="AH19" s="3017"/>
      <c r="AI19" s="3017"/>
      <c r="AJ19" s="3032"/>
      <c r="AK19" s="3083" t="s">
        <v>24</v>
      </c>
      <c r="AL19" s="3017"/>
      <c r="AM19" s="3017"/>
      <c r="AN19" s="3017"/>
      <c r="AO19" s="3017" t="s">
        <v>25</v>
      </c>
      <c r="AP19" s="3017"/>
      <c r="AQ19" s="3017"/>
      <c r="AR19" s="3017"/>
      <c r="AS19" s="3017"/>
      <c r="AT19" s="3017"/>
      <c r="AU19" s="3017"/>
      <c r="AV19" s="3017"/>
      <c r="AW19" s="3017"/>
      <c r="AX19" s="3017"/>
      <c r="AY19" s="3017"/>
      <c r="AZ19" s="3017"/>
      <c r="BA19" s="3017" t="s">
        <v>26</v>
      </c>
      <c r="BB19" s="3017"/>
      <c r="BC19" s="3017"/>
      <c r="BD19" s="3017"/>
      <c r="BE19" s="3017"/>
      <c r="BF19" s="3017"/>
      <c r="BG19" s="3017" t="s">
        <v>27</v>
      </c>
      <c r="BH19" s="3017"/>
      <c r="BI19" s="3017"/>
      <c r="BJ19" s="3017"/>
      <c r="BK19" s="3017"/>
      <c r="BL19" s="3017"/>
      <c r="BM19" s="3017"/>
      <c r="BN19" s="3074"/>
      <c r="BO19" s="3074"/>
      <c r="BP19" s="3074"/>
      <c r="BQ19" s="3075"/>
    </row>
    <row r="20" spans="2:69" ht="14.25" thickBot="1">
      <c r="B20" s="2973"/>
      <c r="C20" s="2968"/>
      <c r="D20" s="3078"/>
      <c r="E20" s="3078"/>
      <c r="F20" s="3078"/>
      <c r="G20" s="3078"/>
      <c r="H20" s="3078"/>
      <c r="I20" s="3078"/>
      <c r="J20" s="3078"/>
      <c r="K20" s="3078"/>
      <c r="L20" s="3078"/>
      <c r="M20" s="3078"/>
      <c r="N20" s="3078"/>
      <c r="O20" s="3078"/>
      <c r="P20" s="3078"/>
      <c r="Q20" s="3078"/>
      <c r="R20" s="2968"/>
      <c r="S20" s="2968"/>
      <c r="T20" s="2968"/>
      <c r="U20" s="2968"/>
      <c r="V20" s="3078"/>
      <c r="W20" s="3078"/>
      <c r="X20" s="3078"/>
      <c r="Y20" s="3078"/>
      <c r="Z20" s="3078"/>
      <c r="AA20" s="3078"/>
      <c r="AB20" s="3078"/>
      <c r="AC20" s="3078"/>
      <c r="AD20" s="3078"/>
      <c r="AE20" s="3078"/>
      <c r="AF20" s="3079"/>
      <c r="AG20" s="3081"/>
      <c r="AH20" s="3078"/>
      <c r="AI20" s="3078"/>
      <c r="AJ20" s="3082"/>
      <c r="AK20" s="3084"/>
      <c r="AL20" s="3078"/>
      <c r="AM20" s="3078"/>
      <c r="AN20" s="3078"/>
      <c r="AO20" s="3078"/>
      <c r="AP20" s="3078"/>
      <c r="AQ20" s="3078"/>
      <c r="AR20" s="3078"/>
      <c r="AS20" s="3078"/>
      <c r="AT20" s="3078"/>
      <c r="AU20" s="3078"/>
      <c r="AV20" s="3078"/>
      <c r="AW20" s="3078"/>
      <c r="AX20" s="3078"/>
      <c r="AY20" s="3078"/>
      <c r="AZ20" s="3078"/>
      <c r="BA20" s="3078"/>
      <c r="BB20" s="3078"/>
      <c r="BC20" s="3078"/>
      <c r="BD20" s="3078"/>
      <c r="BE20" s="3078"/>
      <c r="BF20" s="3078"/>
      <c r="BG20" s="3078"/>
      <c r="BH20" s="3078"/>
      <c r="BI20" s="3078"/>
      <c r="BJ20" s="3078"/>
      <c r="BK20" s="3078"/>
      <c r="BL20" s="3078"/>
      <c r="BM20" s="3078"/>
      <c r="BN20" s="3076"/>
      <c r="BO20" s="3076"/>
      <c r="BP20" s="3076"/>
      <c r="BQ20" s="3077"/>
    </row>
    <row r="21" spans="2:69" ht="17.25" customHeight="1">
      <c r="B21" s="3086" t="s">
        <v>28</v>
      </c>
      <c r="C21" s="3087"/>
      <c r="D21" s="3092" t="s">
        <v>29</v>
      </c>
      <c r="E21" s="3093"/>
      <c r="F21" s="3093"/>
      <c r="G21" s="3098"/>
      <c r="H21" s="3098"/>
      <c r="I21" s="3098"/>
      <c r="J21" s="3099"/>
      <c r="K21" s="3099"/>
      <c r="L21" s="3099"/>
      <c r="M21" s="3099"/>
      <c r="N21" s="3099"/>
      <c r="O21" s="3100"/>
      <c r="P21" s="3100"/>
      <c r="Q21" s="3100"/>
      <c r="R21" s="3101"/>
      <c r="S21" s="3102"/>
      <c r="T21" s="3103" t="s">
        <v>30</v>
      </c>
      <c r="U21" s="3104"/>
      <c r="V21" s="3105"/>
      <c r="W21" s="3105"/>
      <c r="X21" s="3105"/>
      <c r="Y21" s="3105"/>
      <c r="Z21" s="3105"/>
      <c r="AA21" s="3105"/>
      <c r="AB21" s="3105"/>
      <c r="AC21" s="3105"/>
      <c r="AD21" s="3105"/>
      <c r="AE21" s="3105"/>
      <c r="AF21" s="3106"/>
      <c r="AG21" s="3107"/>
      <c r="AH21" s="3105"/>
      <c r="AI21" s="3105"/>
      <c r="AJ21" s="3108"/>
      <c r="AK21" s="3121"/>
      <c r="AL21" s="3105"/>
      <c r="AM21" s="3105"/>
      <c r="AN21" s="3105"/>
      <c r="AO21" s="3105"/>
      <c r="AP21" s="3105"/>
      <c r="AQ21" s="3105"/>
      <c r="AR21" s="3105"/>
      <c r="AS21" s="3105"/>
      <c r="AT21" s="3105"/>
      <c r="AU21" s="3105"/>
      <c r="AV21" s="3105"/>
      <c r="AW21" s="3105"/>
      <c r="AX21" s="3105"/>
      <c r="AY21" s="3105"/>
      <c r="AZ21" s="3105"/>
      <c r="BA21" s="3122"/>
      <c r="BB21" s="3122"/>
      <c r="BC21" s="3122"/>
      <c r="BD21" s="3122"/>
      <c r="BE21" s="3122"/>
      <c r="BF21" s="3122"/>
      <c r="BG21" s="3123"/>
      <c r="BH21" s="3124"/>
      <c r="BI21" s="3124"/>
      <c r="BJ21" s="3124"/>
      <c r="BK21" s="3117" t="s">
        <v>31</v>
      </c>
      <c r="BL21" s="3117"/>
      <c r="BM21" s="3118"/>
      <c r="BN21" s="3119"/>
      <c r="BO21" s="3119"/>
      <c r="BP21" s="3119"/>
      <c r="BQ21" s="3120"/>
    </row>
    <row r="22" spans="2:69" ht="17.25" customHeight="1">
      <c r="B22" s="3088"/>
      <c r="C22" s="3089"/>
      <c r="D22" s="3094"/>
      <c r="E22" s="3095"/>
      <c r="F22" s="3095"/>
      <c r="G22" s="3137"/>
      <c r="H22" s="3137"/>
      <c r="I22" s="3137"/>
      <c r="J22" s="3138"/>
      <c r="K22" s="3138"/>
      <c r="L22" s="3138"/>
      <c r="M22" s="3138"/>
      <c r="N22" s="3138"/>
      <c r="O22" s="2890"/>
      <c r="P22" s="2890"/>
      <c r="Q22" s="2890"/>
      <c r="R22" s="3139"/>
      <c r="S22" s="3128"/>
      <c r="T22" s="3140" t="s">
        <v>31</v>
      </c>
      <c r="U22" s="3141"/>
      <c r="V22" s="3110"/>
      <c r="W22" s="3110"/>
      <c r="X22" s="3110"/>
      <c r="Y22" s="3110"/>
      <c r="Z22" s="3110"/>
      <c r="AA22" s="3110"/>
      <c r="AB22" s="3110"/>
      <c r="AC22" s="3110"/>
      <c r="AD22" s="3110"/>
      <c r="AE22" s="3110"/>
      <c r="AF22" s="3142"/>
      <c r="AG22" s="3109"/>
      <c r="AH22" s="3110"/>
      <c r="AI22" s="3110"/>
      <c r="AJ22" s="3111"/>
      <c r="AK22" s="3143"/>
      <c r="AL22" s="3110"/>
      <c r="AM22" s="3110"/>
      <c r="AN22" s="3110"/>
      <c r="AO22" s="3110"/>
      <c r="AP22" s="3110"/>
      <c r="AQ22" s="3110"/>
      <c r="AR22" s="3110"/>
      <c r="AS22" s="3110"/>
      <c r="AT22" s="3110"/>
      <c r="AU22" s="3110"/>
      <c r="AV22" s="3110"/>
      <c r="AW22" s="3110"/>
      <c r="AX22" s="3110"/>
      <c r="AY22" s="3110"/>
      <c r="AZ22" s="3110"/>
      <c r="BA22" s="3125"/>
      <c r="BB22" s="3125"/>
      <c r="BC22" s="3125"/>
      <c r="BD22" s="3125"/>
      <c r="BE22" s="3125"/>
      <c r="BF22" s="3125"/>
      <c r="BG22" s="3126"/>
      <c r="BH22" s="3127"/>
      <c r="BI22" s="3127"/>
      <c r="BJ22" s="3127"/>
      <c r="BK22" s="3128" t="s">
        <v>31</v>
      </c>
      <c r="BL22" s="3128"/>
      <c r="BM22" s="3129"/>
      <c r="BN22" s="3130"/>
      <c r="BO22" s="3130"/>
      <c r="BP22" s="3130"/>
      <c r="BQ22" s="3131"/>
    </row>
    <row r="23" spans="2:69" ht="17.25" customHeight="1" thickBot="1">
      <c r="B23" s="3088"/>
      <c r="C23" s="3089"/>
      <c r="D23" s="3096"/>
      <c r="E23" s="3097"/>
      <c r="F23" s="3097"/>
      <c r="G23" s="3010" t="s">
        <v>32</v>
      </c>
      <c r="H23" s="3010"/>
      <c r="I23" s="3010"/>
      <c r="J23" s="3010"/>
      <c r="K23" s="3010"/>
      <c r="L23" s="3010"/>
      <c r="M23" s="3010"/>
      <c r="N23" s="3010"/>
      <c r="O23" s="3010"/>
      <c r="P23" s="3010"/>
      <c r="Q23" s="3010"/>
      <c r="R23" s="3113"/>
      <c r="S23" s="3114"/>
      <c r="T23" s="3115" t="s">
        <v>33</v>
      </c>
      <c r="U23" s="3116"/>
      <c r="V23" s="3132"/>
      <c r="W23" s="3132"/>
      <c r="X23" s="3132"/>
      <c r="Y23" s="3132"/>
      <c r="Z23" s="3132"/>
      <c r="AA23" s="3132"/>
      <c r="AB23" s="3132"/>
      <c r="AC23" s="3132"/>
      <c r="AD23" s="3132"/>
      <c r="AE23" s="3132"/>
      <c r="AF23" s="3133"/>
      <c r="AG23" s="3134"/>
      <c r="AH23" s="3132"/>
      <c r="AI23" s="3132"/>
      <c r="AJ23" s="3135"/>
      <c r="AK23" s="3136"/>
      <c r="AL23" s="3132"/>
      <c r="AM23" s="3132"/>
      <c r="AN23" s="3132"/>
      <c r="AO23" s="3132"/>
      <c r="AP23" s="3132"/>
      <c r="AQ23" s="3132"/>
      <c r="AR23" s="3132"/>
      <c r="AS23" s="3132"/>
      <c r="AT23" s="3132"/>
      <c r="AU23" s="3132"/>
      <c r="AV23" s="3132"/>
      <c r="AW23" s="3132"/>
      <c r="AX23" s="3132"/>
      <c r="AY23" s="3132"/>
      <c r="AZ23" s="3132"/>
      <c r="BA23" s="3132"/>
      <c r="BB23" s="3132"/>
      <c r="BC23" s="3132"/>
      <c r="BD23" s="3132"/>
      <c r="BE23" s="3132"/>
      <c r="BF23" s="3132"/>
      <c r="BG23" s="3126"/>
      <c r="BH23" s="3127"/>
      <c r="BI23" s="3127"/>
      <c r="BJ23" s="3127"/>
      <c r="BK23" s="3128" t="s">
        <v>33</v>
      </c>
      <c r="BL23" s="3128"/>
      <c r="BM23" s="3129"/>
      <c r="BN23" s="3144"/>
      <c r="BO23" s="3144"/>
      <c r="BP23" s="3144"/>
      <c r="BQ23" s="3145"/>
    </row>
    <row r="24" spans="2:69" ht="17.25" customHeight="1">
      <c r="B24" s="3088"/>
      <c r="C24" s="3089"/>
      <c r="D24" s="3146" t="s">
        <v>34</v>
      </c>
      <c r="E24" s="3147"/>
      <c r="F24" s="3147"/>
      <c r="G24" s="3099"/>
      <c r="H24" s="3099"/>
      <c r="I24" s="3099"/>
      <c r="J24" s="3100"/>
      <c r="K24" s="3100"/>
      <c r="L24" s="3100"/>
      <c r="M24" s="3100"/>
      <c r="N24" s="3100"/>
      <c r="O24" s="3100"/>
      <c r="P24" s="3100"/>
      <c r="Q24" s="3100"/>
      <c r="R24" s="3101"/>
      <c r="S24" s="3102"/>
      <c r="T24" s="3103" t="s">
        <v>35</v>
      </c>
      <c r="U24" s="3104"/>
      <c r="V24" s="3105"/>
      <c r="W24" s="3105"/>
      <c r="X24" s="3105"/>
      <c r="Y24" s="3105"/>
      <c r="Z24" s="3105"/>
      <c r="AA24" s="3105"/>
      <c r="AB24" s="3105"/>
      <c r="AC24" s="3105"/>
      <c r="AD24" s="3105"/>
      <c r="AE24" s="3105"/>
      <c r="AF24" s="3106"/>
      <c r="AG24" s="3107"/>
      <c r="AH24" s="3105"/>
      <c r="AI24" s="3105"/>
      <c r="AJ24" s="3108"/>
      <c r="AK24" s="3121"/>
      <c r="AL24" s="3105"/>
      <c r="AM24" s="3105"/>
      <c r="AN24" s="3105"/>
      <c r="AO24" s="3105"/>
      <c r="AP24" s="3105"/>
      <c r="AQ24" s="3105"/>
      <c r="AR24" s="3105"/>
      <c r="AS24" s="3105"/>
      <c r="AT24" s="3105"/>
      <c r="AU24" s="3105"/>
      <c r="AV24" s="3105"/>
      <c r="AW24" s="3105"/>
      <c r="AX24" s="3105"/>
      <c r="AY24" s="3105"/>
      <c r="AZ24" s="3105"/>
      <c r="BA24" s="3105"/>
      <c r="BB24" s="3105"/>
      <c r="BC24" s="3105"/>
      <c r="BD24" s="3105"/>
      <c r="BE24" s="3105"/>
      <c r="BF24" s="3105"/>
      <c r="BG24" s="3123"/>
      <c r="BH24" s="3124"/>
      <c r="BI24" s="3124"/>
      <c r="BJ24" s="3124"/>
      <c r="BK24" s="3117" t="s">
        <v>35</v>
      </c>
      <c r="BL24" s="3117"/>
      <c r="BM24" s="3118"/>
      <c r="BN24" s="3105"/>
      <c r="BO24" s="3105"/>
      <c r="BP24" s="3105"/>
      <c r="BQ24" s="3152"/>
    </row>
    <row r="25" spans="2:69" ht="17.25" customHeight="1">
      <c r="B25" s="3088"/>
      <c r="C25" s="3089"/>
      <c r="D25" s="3148"/>
      <c r="E25" s="3149"/>
      <c r="F25" s="3149"/>
      <c r="G25" s="3138"/>
      <c r="H25" s="3138"/>
      <c r="I25" s="3138"/>
      <c r="J25" s="2890"/>
      <c r="K25" s="2890"/>
      <c r="L25" s="2890"/>
      <c r="M25" s="2890"/>
      <c r="N25" s="2890"/>
      <c r="O25" s="2890"/>
      <c r="P25" s="2890"/>
      <c r="Q25" s="2890"/>
      <c r="R25" s="3139"/>
      <c r="S25" s="3128"/>
      <c r="T25" s="3140" t="s">
        <v>35</v>
      </c>
      <c r="U25" s="3141"/>
      <c r="V25" s="3110"/>
      <c r="W25" s="3110"/>
      <c r="X25" s="3110"/>
      <c r="Y25" s="3110"/>
      <c r="Z25" s="3110"/>
      <c r="AA25" s="3110"/>
      <c r="AB25" s="3110"/>
      <c r="AC25" s="3110"/>
      <c r="AD25" s="3110"/>
      <c r="AE25" s="3110"/>
      <c r="AF25" s="3142"/>
      <c r="AG25" s="3109"/>
      <c r="AH25" s="3110"/>
      <c r="AI25" s="3110"/>
      <c r="AJ25" s="3111"/>
      <c r="AK25" s="3143"/>
      <c r="AL25" s="3110"/>
      <c r="AM25" s="3110"/>
      <c r="AN25" s="3110"/>
      <c r="AO25" s="3110"/>
      <c r="AP25" s="3110"/>
      <c r="AQ25" s="3110"/>
      <c r="AR25" s="3110"/>
      <c r="AS25" s="3110"/>
      <c r="AT25" s="3110"/>
      <c r="AU25" s="3110"/>
      <c r="AV25" s="3110"/>
      <c r="AW25" s="3110"/>
      <c r="AX25" s="3110"/>
      <c r="AY25" s="3110"/>
      <c r="AZ25" s="3110"/>
      <c r="BA25" s="3110"/>
      <c r="BB25" s="3110"/>
      <c r="BC25" s="3110"/>
      <c r="BD25" s="3110"/>
      <c r="BE25" s="3110"/>
      <c r="BF25" s="3110"/>
      <c r="BG25" s="3126"/>
      <c r="BH25" s="3127"/>
      <c r="BI25" s="3127"/>
      <c r="BJ25" s="3127"/>
      <c r="BK25" s="3128" t="s">
        <v>35</v>
      </c>
      <c r="BL25" s="3128"/>
      <c r="BM25" s="3129"/>
      <c r="BN25" s="3110"/>
      <c r="BO25" s="3110"/>
      <c r="BP25" s="3110"/>
      <c r="BQ25" s="3153"/>
    </row>
    <row r="26" spans="2:69" ht="17.25" customHeight="1" thickBot="1">
      <c r="B26" s="3088"/>
      <c r="C26" s="3089"/>
      <c r="D26" s="3150"/>
      <c r="E26" s="3151"/>
      <c r="F26" s="3151"/>
      <c r="G26" s="3010" t="s">
        <v>32</v>
      </c>
      <c r="H26" s="3010"/>
      <c r="I26" s="3010"/>
      <c r="J26" s="3010"/>
      <c r="K26" s="3010"/>
      <c r="L26" s="3010"/>
      <c r="M26" s="3010"/>
      <c r="N26" s="3010"/>
      <c r="O26" s="3010"/>
      <c r="P26" s="3010"/>
      <c r="Q26" s="3010"/>
      <c r="R26" s="3154"/>
      <c r="S26" s="3155"/>
      <c r="T26" s="3115" t="s">
        <v>33</v>
      </c>
      <c r="U26" s="3116"/>
      <c r="V26" s="3132"/>
      <c r="W26" s="3132"/>
      <c r="X26" s="3132"/>
      <c r="Y26" s="3132"/>
      <c r="Z26" s="3132"/>
      <c r="AA26" s="3132"/>
      <c r="AB26" s="3132"/>
      <c r="AC26" s="3132"/>
      <c r="AD26" s="3132"/>
      <c r="AE26" s="3132"/>
      <c r="AF26" s="3133"/>
      <c r="AG26" s="3134"/>
      <c r="AH26" s="3132"/>
      <c r="AI26" s="3132"/>
      <c r="AJ26" s="3135"/>
      <c r="AK26" s="3136"/>
      <c r="AL26" s="3132"/>
      <c r="AM26" s="3132"/>
      <c r="AN26" s="3132"/>
      <c r="AO26" s="3132"/>
      <c r="AP26" s="3132"/>
      <c r="AQ26" s="3132"/>
      <c r="AR26" s="3132"/>
      <c r="AS26" s="3132"/>
      <c r="AT26" s="3132"/>
      <c r="AU26" s="3132"/>
      <c r="AV26" s="3132"/>
      <c r="AW26" s="3132"/>
      <c r="AX26" s="3132"/>
      <c r="AY26" s="3132"/>
      <c r="AZ26" s="3132"/>
      <c r="BA26" s="3132"/>
      <c r="BB26" s="3132"/>
      <c r="BC26" s="3132"/>
      <c r="BD26" s="3132"/>
      <c r="BE26" s="3132"/>
      <c r="BF26" s="3132"/>
      <c r="BG26" s="3126"/>
      <c r="BH26" s="3127"/>
      <c r="BI26" s="3127"/>
      <c r="BJ26" s="3127"/>
      <c r="BK26" s="3128" t="s">
        <v>33</v>
      </c>
      <c r="BL26" s="3128"/>
      <c r="BM26" s="3129"/>
      <c r="BN26" s="3132"/>
      <c r="BO26" s="3132"/>
      <c r="BP26" s="3132"/>
      <c r="BQ26" s="3156"/>
    </row>
    <row r="27" spans="2:69" ht="17.25" customHeight="1">
      <c r="B27" s="3088"/>
      <c r="C27" s="3089"/>
      <c r="D27" s="3092" t="s">
        <v>36</v>
      </c>
      <c r="E27" s="3093"/>
      <c r="F27" s="3093"/>
      <c r="G27" s="3100"/>
      <c r="H27" s="3100"/>
      <c r="I27" s="3100"/>
      <c r="J27" s="3100"/>
      <c r="K27" s="3100"/>
      <c r="L27" s="3100"/>
      <c r="M27" s="3100"/>
      <c r="N27" s="3100"/>
      <c r="O27" s="3100"/>
      <c r="P27" s="3100"/>
      <c r="Q27" s="3112"/>
      <c r="R27" s="3101"/>
      <c r="S27" s="3102"/>
      <c r="T27" s="3103" t="s">
        <v>30</v>
      </c>
      <c r="U27" s="3104"/>
      <c r="V27" s="3105"/>
      <c r="W27" s="3105"/>
      <c r="X27" s="3105"/>
      <c r="Y27" s="3105"/>
      <c r="Z27" s="3105"/>
      <c r="AA27" s="3105"/>
      <c r="AB27" s="3105"/>
      <c r="AC27" s="3105"/>
      <c r="AD27" s="3105"/>
      <c r="AE27" s="3105"/>
      <c r="AF27" s="3106"/>
      <c r="AG27" s="3107"/>
      <c r="AH27" s="3105"/>
      <c r="AI27" s="3105"/>
      <c r="AJ27" s="3108"/>
      <c r="AK27" s="3121"/>
      <c r="AL27" s="3105"/>
      <c r="AM27" s="3105"/>
      <c r="AN27" s="3105"/>
      <c r="AO27" s="3105"/>
      <c r="AP27" s="3105"/>
      <c r="AQ27" s="3105"/>
      <c r="AR27" s="3105"/>
      <c r="AS27" s="3105"/>
      <c r="AT27" s="3105"/>
      <c r="AU27" s="3105"/>
      <c r="AV27" s="3105"/>
      <c r="AW27" s="3105"/>
      <c r="AX27" s="3105"/>
      <c r="AY27" s="3105"/>
      <c r="AZ27" s="3105"/>
      <c r="BA27" s="3105"/>
      <c r="BB27" s="3105"/>
      <c r="BC27" s="3105"/>
      <c r="BD27" s="3105"/>
      <c r="BE27" s="3105"/>
      <c r="BF27" s="3105"/>
      <c r="BG27" s="3123"/>
      <c r="BH27" s="3124"/>
      <c r="BI27" s="3124"/>
      <c r="BJ27" s="3124"/>
      <c r="BK27" s="3117" t="s">
        <v>30</v>
      </c>
      <c r="BL27" s="3117"/>
      <c r="BM27" s="3118"/>
      <c r="BN27" s="3105"/>
      <c r="BO27" s="3105"/>
      <c r="BP27" s="3105"/>
      <c r="BQ27" s="3152"/>
    </row>
    <row r="28" spans="2:69" ht="17.25" customHeight="1">
      <c r="B28" s="3088"/>
      <c r="C28" s="3089"/>
      <c r="D28" s="3094"/>
      <c r="E28" s="3095"/>
      <c r="F28" s="3095"/>
      <c r="G28" s="2890"/>
      <c r="H28" s="2890"/>
      <c r="I28" s="2890"/>
      <c r="J28" s="2890"/>
      <c r="K28" s="2890"/>
      <c r="L28" s="2890"/>
      <c r="M28" s="2890"/>
      <c r="N28" s="2890"/>
      <c r="O28" s="2890"/>
      <c r="P28" s="2890"/>
      <c r="Q28" s="2887"/>
      <c r="R28" s="3139"/>
      <c r="S28" s="3128"/>
      <c r="T28" s="3140" t="s">
        <v>30</v>
      </c>
      <c r="U28" s="3141"/>
      <c r="V28" s="3110"/>
      <c r="W28" s="3110"/>
      <c r="X28" s="3110"/>
      <c r="Y28" s="3110"/>
      <c r="Z28" s="3110"/>
      <c r="AA28" s="3110"/>
      <c r="AB28" s="3110"/>
      <c r="AC28" s="3110"/>
      <c r="AD28" s="3110"/>
      <c r="AE28" s="3110"/>
      <c r="AF28" s="3142"/>
      <c r="AG28" s="3109"/>
      <c r="AH28" s="3110"/>
      <c r="AI28" s="3110"/>
      <c r="AJ28" s="3111"/>
      <c r="AK28" s="3143"/>
      <c r="AL28" s="3110"/>
      <c r="AM28" s="3110"/>
      <c r="AN28" s="3110"/>
      <c r="AO28" s="3110"/>
      <c r="AP28" s="3110"/>
      <c r="AQ28" s="3110"/>
      <c r="AR28" s="3110"/>
      <c r="AS28" s="3110"/>
      <c r="AT28" s="3110"/>
      <c r="AU28" s="3110"/>
      <c r="AV28" s="3110"/>
      <c r="AW28" s="3110"/>
      <c r="AX28" s="3110"/>
      <c r="AY28" s="3110"/>
      <c r="AZ28" s="3110"/>
      <c r="BA28" s="3110"/>
      <c r="BB28" s="3110"/>
      <c r="BC28" s="3110"/>
      <c r="BD28" s="3110"/>
      <c r="BE28" s="3110"/>
      <c r="BF28" s="3110"/>
      <c r="BG28" s="3126"/>
      <c r="BH28" s="3127"/>
      <c r="BI28" s="3127"/>
      <c r="BJ28" s="3127"/>
      <c r="BK28" s="3128" t="s">
        <v>30</v>
      </c>
      <c r="BL28" s="3128"/>
      <c r="BM28" s="3129"/>
      <c r="BN28" s="3110"/>
      <c r="BO28" s="3110"/>
      <c r="BP28" s="3110"/>
      <c r="BQ28" s="3153"/>
    </row>
    <row r="29" spans="2:69" ht="17.25" customHeight="1" thickBot="1">
      <c r="B29" s="3088"/>
      <c r="C29" s="3089"/>
      <c r="D29" s="3096"/>
      <c r="E29" s="3097"/>
      <c r="F29" s="3097"/>
      <c r="G29" s="3010" t="s">
        <v>32</v>
      </c>
      <c r="H29" s="3010"/>
      <c r="I29" s="3010"/>
      <c r="J29" s="3010"/>
      <c r="K29" s="3010"/>
      <c r="L29" s="3010"/>
      <c r="M29" s="3010"/>
      <c r="N29" s="3010"/>
      <c r="O29" s="3010"/>
      <c r="P29" s="3010"/>
      <c r="Q29" s="3010"/>
      <c r="R29" s="3154"/>
      <c r="S29" s="3155"/>
      <c r="T29" s="3115" t="s">
        <v>33</v>
      </c>
      <c r="U29" s="3116"/>
      <c r="V29" s="3132"/>
      <c r="W29" s="3132"/>
      <c r="X29" s="3132"/>
      <c r="Y29" s="3132"/>
      <c r="Z29" s="3132"/>
      <c r="AA29" s="3132"/>
      <c r="AB29" s="3132"/>
      <c r="AC29" s="3132"/>
      <c r="AD29" s="3132"/>
      <c r="AE29" s="3132"/>
      <c r="AF29" s="3133"/>
      <c r="AG29" s="3134"/>
      <c r="AH29" s="3132"/>
      <c r="AI29" s="3132"/>
      <c r="AJ29" s="3135"/>
      <c r="AK29" s="3136"/>
      <c r="AL29" s="3132"/>
      <c r="AM29" s="3132"/>
      <c r="AN29" s="3132"/>
      <c r="AO29" s="3132"/>
      <c r="AP29" s="3132"/>
      <c r="AQ29" s="3132"/>
      <c r="AR29" s="3132"/>
      <c r="AS29" s="3132"/>
      <c r="AT29" s="3132"/>
      <c r="AU29" s="3132"/>
      <c r="AV29" s="3132"/>
      <c r="AW29" s="3132"/>
      <c r="AX29" s="3132"/>
      <c r="AY29" s="3132"/>
      <c r="AZ29" s="3132"/>
      <c r="BA29" s="3132"/>
      <c r="BB29" s="3132"/>
      <c r="BC29" s="3132"/>
      <c r="BD29" s="3132"/>
      <c r="BE29" s="3132"/>
      <c r="BF29" s="3132"/>
      <c r="BG29" s="3126"/>
      <c r="BH29" s="3127"/>
      <c r="BI29" s="3127"/>
      <c r="BJ29" s="3127"/>
      <c r="BK29" s="3128" t="s">
        <v>33</v>
      </c>
      <c r="BL29" s="3128"/>
      <c r="BM29" s="3129"/>
      <c r="BN29" s="3132"/>
      <c r="BO29" s="3132"/>
      <c r="BP29" s="3132"/>
      <c r="BQ29" s="3156"/>
    </row>
    <row r="30" spans="2:69" ht="17.25" customHeight="1">
      <c r="B30" s="3088"/>
      <c r="C30" s="3089"/>
      <c r="D30" s="3157" t="s">
        <v>37</v>
      </c>
      <c r="E30" s="3147"/>
      <c r="F30" s="3147"/>
      <c r="G30" s="3100"/>
      <c r="H30" s="3100"/>
      <c r="I30" s="3100"/>
      <c r="J30" s="3100"/>
      <c r="K30" s="3100"/>
      <c r="L30" s="3100"/>
      <c r="M30" s="3100"/>
      <c r="N30" s="3100"/>
      <c r="O30" s="3100"/>
      <c r="P30" s="3100"/>
      <c r="Q30" s="3112"/>
      <c r="R30" s="3101"/>
      <c r="S30" s="3102"/>
      <c r="T30" s="3103" t="s">
        <v>38</v>
      </c>
      <c r="U30" s="3104"/>
      <c r="V30" s="3105"/>
      <c r="W30" s="3105"/>
      <c r="X30" s="3105"/>
      <c r="Y30" s="3105"/>
      <c r="Z30" s="3105"/>
      <c r="AA30" s="3105"/>
      <c r="AB30" s="3105"/>
      <c r="AC30" s="3105"/>
      <c r="AD30" s="3105"/>
      <c r="AE30" s="3105"/>
      <c r="AF30" s="3106"/>
      <c r="AG30" s="3107"/>
      <c r="AH30" s="3105"/>
      <c r="AI30" s="3105"/>
      <c r="AJ30" s="3108"/>
      <c r="AK30" s="3121"/>
      <c r="AL30" s="3105"/>
      <c r="AM30" s="3105"/>
      <c r="AN30" s="3105"/>
      <c r="AO30" s="3105"/>
      <c r="AP30" s="3105"/>
      <c r="AQ30" s="3105"/>
      <c r="AR30" s="3105"/>
      <c r="AS30" s="3105"/>
      <c r="AT30" s="3105"/>
      <c r="AU30" s="3105"/>
      <c r="AV30" s="3105"/>
      <c r="AW30" s="3105"/>
      <c r="AX30" s="3105"/>
      <c r="AY30" s="3105"/>
      <c r="AZ30" s="3105"/>
      <c r="BA30" s="3105"/>
      <c r="BB30" s="3105"/>
      <c r="BC30" s="3105"/>
      <c r="BD30" s="3105"/>
      <c r="BE30" s="3105"/>
      <c r="BF30" s="3105"/>
      <c r="BG30" s="3123"/>
      <c r="BH30" s="3124"/>
      <c r="BI30" s="3124"/>
      <c r="BJ30" s="3124"/>
      <c r="BK30" s="3117" t="s">
        <v>38</v>
      </c>
      <c r="BL30" s="3117"/>
      <c r="BM30" s="3118"/>
      <c r="BN30" s="3105"/>
      <c r="BO30" s="3105"/>
      <c r="BP30" s="3105"/>
      <c r="BQ30" s="3152"/>
    </row>
    <row r="31" spans="2:69" ht="17.25" customHeight="1">
      <c r="B31" s="3088"/>
      <c r="C31" s="3089"/>
      <c r="D31" s="3148"/>
      <c r="E31" s="3149"/>
      <c r="F31" s="3149"/>
      <c r="G31" s="2890"/>
      <c r="H31" s="2890"/>
      <c r="I31" s="2890"/>
      <c r="J31" s="2890"/>
      <c r="K31" s="2890"/>
      <c r="L31" s="2890"/>
      <c r="M31" s="2890"/>
      <c r="N31" s="2890"/>
      <c r="O31" s="2890"/>
      <c r="P31" s="2890"/>
      <c r="Q31" s="2887"/>
      <c r="R31" s="3139"/>
      <c r="S31" s="3128"/>
      <c r="T31" s="3140" t="s">
        <v>38</v>
      </c>
      <c r="U31" s="3141"/>
      <c r="V31" s="3110"/>
      <c r="W31" s="3110"/>
      <c r="X31" s="3110"/>
      <c r="Y31" s="3110"/>
      <c r="Z31" s="3110"/>
      <c r="AA31" s="3110"/>
      <c r="AB31" s="3110"/>
      <c r="AC31" s="3110"/>
      <c r="AD31" s="3110"/>
      <c r="AE31" s="3110"/>
      <c r="AF31" s="3142"/>
      <c r="AG31" s="3109"/>
      <c r="AH31" s="3110"/>
      <c r="AI31" s="3110"/>
      <c r="AJ31" s="3111"/>
      <c r="AK31" s="3143"/>
      <c r="AL31" s="3110"/>
      <c r="AM31" s="3110"/>
      <c r="AN31" s="3110"/>
      <c r="AO31" s="3110"/>
      <c r="AP31" s="3110"/>
      <c r="AQ31" s="3110"/>
      <c r="AR31" s="3110"/>
      <c r="AS31" s="3110"/>
      <c r="AT31" s="3110"/>
      <c r="AU31" s="3110"/>
      <c r="AV31" s="3110"/>
      <c r="AW31" s="3110"/>
      <c r="AX31" s="3110"/>
      <c r="AY31" s="3110"/>
      <c r="AZ31" s="3110"/>
      <c r="BA31" s="3110"/>
      <c r="BB31" s="3110"/>
      <c r="BC31" s="3110"/>
      <c r="BD31" s="3110"/>
      <c r="BE31" s="3110"/>
      <c r="BF31" s="3110"/>
      <c r="BG31" s="3126"/>
      <c r="BH31" s="3127"/>
      <c r="BI31" s="3127"/>
      <c r="BJ31" s="3127"/>
      <c r="BK31" s="3128" t="s">
        <v>38</v>
      </c>
      <c r="BL31" s="3128"/>
      <c r="BM31" s="3129"/>
      <c r="BN31" s="3110"/>
      <c r="BO31" s="3110"/>
      <c r="BP31" s="3110"/>
      <c r="BQ31" s="3153"/>
    </row>
    <row r="32" spans="2:69" ht="17.25" customHeight="1" thickBot="1">
      <c r="B32" s="3090"/>
      <c r="C32" s="3091"/>
      <c r="D32" s="3150"/>
      <c r="E32" s="3151"/>
      <c r="F32" s="3151"/>
      <c r="G32" s="3010" t="s">
        <v>32</v>
      </c>
      <c r="H32" s="3010"/>
      <c r="I32" s="3010"/>
      <c r="J32" s="3010"/>
      <c r="K32" s="3010"/>
      <c r="L32" s="3010"/>
      <c r="M32" s="3010"/>
      <c r="N32" s="3010"/>
      <c r="O32" s="3010"/>
      <c r="P32" s="3010"/>
      <c r="Q32" s="3010"/>
      <c r="R32" s="3154"/>
      <c r="S32" s="3155"/>
      <c r="T32" s="3115" t="s">
        <v>33</v>
      </c>
      <c r="U32" s="3116"/>
      <c r="V32" s="3132"/>
      <c r="W32" s="3132"/>
      <c r="X32" s="3132"/>
      <c r="Y32" s="3132"/>
      <c r="Z32" s="3132"/>
      <c r="AA32" s="3132"/>
      <c r="AB32" s="3132"/>
      <c r="AC32" s="3132"/>
      <c r="AD32" s="3132"/>
      <c r="AE32" s="3132"/>
      <c r="AF32" s="3133"/>
      <c r="AG32" s="3134"/>
      <c r="AH32" s="3132"/>
      <c r="AI32" s="3132"/>
      <c r="AJ32" s="3135"/>
      <c r="AK32" s="3136"/>
      <c r="AL32" s="3132"/>
      <c r="AM32" s="3132"/>
      <c r="AN32" s="3132"/>
      <c r="AO32" s="3132"/>
      <c r="AP32" s="3132"/>
      <c r="AQ32" s="3132"/>
      <c r="AR32" s="3132"/>
      <c r="AS32" s="3132"/>
      <c r="AT32" s="3132"/>
      <c r="AU32" s="3132"/>
      <c r="AV32" s="3132"/>
      <c r="AW32" s="3132"/>
      <c r="AX32" s="3132"/>
      <c r="AY32" s="3132"/>
      <c r="AZ32" s="3132"/>
      <c r="BA32" s="3132"/>
      <c r="BB32" s="3132"/>
      <c r="BC32" s="3132"/>
      <c r="BD32" s="3132"/>
      <c r="BE32" s="3132"/>
      <c r="BF32" s="3132"/>
      <c r="BG32" s="3126"/>
      <c r="BH32" s="3127"/>
      <c r="BI32" s="3127"/>
      <c r="BJ32" s="3127"/>
      <c r="BK32" s="3128" t="s">
        <v>33</v>
      </c>
      <c r="BL32" s="3128"/>
      <c r="BM32" s="3129"/>
      <c r="BN32" s="3132"/>
      <c r="BO32" s="3132"/>
      <c r="BP32" s="3132"/>
      <c r="BQ32" s="3156"/>
    </row>
    <row r="33" spans="2:69" ht="17.25" customHeight="1">
      <c r="B33" s="3188" t="s">
        <v>39</v>
      </c>
      <c r="C33" s="3189"/>
      <c r="D33" s="3092" t="s">
        <v>40</v>
      </c>
      <c r="E33" s="3093"/>
      <c r="F33" s="3093"/>
      <c r="G33" s="3100"/>
      <c r="H33" s="3100"/>
      <c r="I33" s="3100"/>
      <c r="J33" s="3100"/>
      <c r="K33" s="3100"/>
      <c r="L33" s="3100"/>
      <c r="M33" s="3100"/>
      <c r="N33" s="3100"/>
      <c r="O33" s="3100"/>
      <c r="P33" s="3100"/>
      <c r="Q33" s="3112"/>
      <c r="R33" s="3106"/>
      <c r="S33" s="3158"/>
      <c r="T33" s="3159" t="s">
        <v>41</v>
      </c>
      <c r="U33" s="3160"/>
      <c r="V33" s="3105"/>
      <c r="W33" s="3105"/>
      <c r="X33" s="3105"/>
      <c r="Y33" s="3105"/>
      <c r="Z33" s="3105"/>
      <c r="AA33" s="3105"/>
      <c r="AB33" s="3105"/>
      <c r="AC33" s="3105"/>
      <c r="AD33" s="3105"/>
      <c r="AE33" s="3105"/>
      <c r="AF33" s="3106"/>
      <c r="AG33" s="3107"/>
      <c r="AH33" s="3105"/>
      <c r="AI33" s="3105"/>
      <c r="AJ33" s="3108"/>
      <c r="AK33" s="3121"/>
      <c r="AL33" s="3105"/>
      <c r="AM33" s="3105"/>
      <c r="AN33" s="3105"/>
      <c r="AO33" s="3105"/>
      <c r="AP33" s="3105"/>
      <c r="AQ33" s="3105"/>
      <c r="AR33" s="3105"/>
      <c r="AS33" s="3105"/>
      <c r="AT33" s="3105"/>
      <c r="AU33" s="3105"/>
      <c r="AV33" s="3105"/>
      <c r="AW33" s="3105"/>
      <c r="AX33" s="3105"/>
      <c r="AY33" s="3105"/>
      <c r="AZ33" s="3105"/>
      <c r="BA33" s="3105"/>
      <c r="BB33" s="3105"/>
      <c r="BC33" s="3105"/>
      <c r="BD33" s="3105"/>
      <c r="BE33" s="3105"/>
      <c r="BF33" s="3105"/>
      <c r="BG33" s="3161"/>
      <c r="BH33" s="3162"/>
      <c r="BI33" s="3162"/>
      <c r="BJ33" s="3162"/>
      <c r="BK33" s="3117" t="s">
        <v>42</v>
      </c>
      <c r="BL33" s="3117"/>
      <c r="BM33" s="3118"/>
      <c r="BN33" s="3105"/>
      <c r="BO33" s="3105"/>
      <c r="BP33" s="3105"/>
      <c r="BQ33" s="3152"/>
    </row>
    <row r="34" spans="2:69" ht="17.25" customHeight="1">
      <c r="B34" s="3190"/>
      <c r="C34" s="3191"/>
      <c r="D34" s="3094"/>
      <c r="E34" s="3095"/>
      <c r="F34" s="3095"/>
      <c r="G34" s="2890"/>
      <c r="H34" s="2890"/>
      <c r="I34" s="2890"/>
      <c r="J34" s="2890"/>
      <c r="K34" s="2890"/>
      <c r="L34" s="2890"/>
      <c r="M34" s="2890"/>
      <c r="N34" s="2890"/>
      <c r="O34" s="2890"/>
      <c r="P34" s="2890"/>
      <c r="Q34" s="2887"/>
      <c r="R34" s="3163"/>
      <c r="S34" s="3164"/>
      <c r="T34" s="3165" t="s">
        <v>41</v>
      </c>
      <c r="U34" s="3166"/>
      <c r="V34" s="3110"/>
      <c r="W34" s="3110"/>
      <c r="X34" s="3110"/>
      <c r="Y34" s="3110"/>
      <c r="Z34" s="3110"/>
      <c r="AA34" s="3110"/>
      <c r="AB34" s="3110"/>
      <c r="AC34" s="3110"/>
      <c r="AD34" s="3110"/>
      <c r="AE34" s="3110"/>
      <c r="AF34" s="3142"/>
      <c r="AG34" s="3109"/>
      <c r="AH34" s="3110"/>
      <c r="AI34" s="3110"/>
      <c r="AJ34" s="3111"/>
      <c r="AK34" s="3143"/>
      <c r="AL34" s="3110"/>
      <c r="AM34" s="3110"/>
      <c r="AN34" s="3110"/>
      <c r="AO34" s="3110"/>
      <c r="AP34" s="3110"/>
      <c r="AQ34" s="3110"/>
      <c r="AR34" s="3110"/>
      <c r="AS34" s="3110"/>
      <c r="AT34" s="3110"/>
      <c r="AU34" s="3110"/>
      <c r="AV34" s="3110"/>
      <c r="AW34" s="3110"/>
      <c r="AX34" s="3110"/>
      <c r="AY34" s="3110"/>
      <c r="AZ34" s="3110"/>
      <c r="BA34" s="3110"/>
      <c r="BB34" s="3110"/>
      <c r="BC34" s="3110"/>
      <c r="BD34" s="3110"/>
      <c r="BE34" s="3110"/>
      <c r="BF34" s="3110"/>
      <c r="BG34" s="3142"/>
      <c r="BH34" s="3167"/>
      <c r="BI34" s="3167"/>
      <c r="BJ34" s="3167"/>
      <c r="BK34" s="3128" t="s">
        <v>42</v>
      </c>
      <c r="BL34" s="3128"/>
      <c r="BM34" s="3129"/>
      <c r="BN34" s="3110"/>
      <c r="BO34" s="3110"/>
      <c r="BP34" s="3110"/>
      <c r="BQ34" s="3153"/>
    </row>
    <row r="35" spans="2:69" ht="17.25" customHeight="1" thickBot="1">
      <c r="B35" s="3190"/>
      <c r="C35" s="3191"/>
      <c r="D35" s="3096"/>
      <c r="E35" s="3097"/>
      <c r="F35" s="3097"/>
      <c r="G35" s="3010" t="s">
        <v>32</v>
      </c>
      <c r="H35" s="3010"/>
      <c r="I35" s="3010"/>
      <c r="J35" s="3010"/>
      <c r="K35" s="3010"/>
      <c r="L35" s="3010"/>
      <c r="M35" s="3010"/>
      <c r="N35" s="3010"/>
      <c r="O35" s="3010"/>
      <c r="P35" s="3010"/>
      <c r="Q35" s="3010"/>
      <c r="R35" s="3133"/>
      <c r="S35" s="3168"/>
      <c r="T35" s="3169" t="s">
        <v>41</v>
      </c>
      <c r="U35" s="3170"/>
      <c r="V35" s="3132"/>
      <c r="W35" s="3132"/>
      <c r="X35" s="3132"/>
      <c r="Y35" s="3132"/>
      <c r="Z35" s="3132"/>
      <c r="AA35" s="3132"/>
      <c r="AB35" s="3132"/>
      <c r="AC35" s="3132"/>
      <c r="AD35" s="3132"/>
      <c r="AE35" s="3132"/>
      <c r="AF35" s="3133"/>
      <c r="AG35" s="3134"/>
      <c r="AH35" s="3132"/>
      <c r="AI35" s="3132"/>
      <c r="AJ35" s="3135"/>
      <c r="AK35" s="3136"/>
      <c r="AL35" s="3132"/>
      <c r="AM35" s="3132"/>
      <c r="AN35" s="3132"/>
      <c r="AO35" s="3132"/>
      <c r="AP35" s="3132"/>
      <c r="AQ35" s="3132"/>
      <c r="AR35" s="3132"/>
      <c r="AS35" s="3132"/>
      <c r="AT35" s="3132"/>
      <c r="AU35" s="3132"/>
      <c r="AV35" s="3132"/>
      <c r="AW35" s="3132"/>
      <c r="AX35" s="3132"/>
      <c r="AY35" s="3132"/>
      <c r="AZ35" s="3132"/>
      <c r="BA35" s="3132"/>
      <c r="BB35" s="3132"/>
      <c r="BC35" s="3132"/>
      <c r="BD35" s="3132"/>
      <c r="BE35" s="3132"/>
      <c r="BF35" s="3132"/>
      <c r="BG35" s="3163"/>
      <c r="BH35" s="3164"/>
      <c r="BI35" s="3164"/>
      <c r="BJ35" s="3164"/>
      <c r="BK35" s="3171" t="s">
        <v>42</v>
      </c>
      <c r="BL35" s="3171"/>
      <c r="BM35" s="3172"/>
      <c r="BN35" s="3132"/>
      <c r="BO35" s="3132"/>
      <c r="BP35" s="3132"/>
      <c r="BQ35" s="3156"/>
    </row>
    <row r="36" spans="2:69" ht="17.25" customHeight="1">
      <c r="B36" s="3190"/>
      <c r="C36" s="3191"/>
      <c r="D36" s="3092" t="s">
        <v>43</v>
      </c>
      <c r="E36" s="3093"/>
      <c r="F36" s="3093"/>
      <c r="G36" s="3100"/>
      <c r="H36" s="3100"/>
      <c r="I36" s="3100"/>
      <c r="J36" s="3100"/>
      <c r="K36" s="3100"/>
      <c r="L36" s="3100"/>
      <c r="M36" s="3100"/>
      <c r="N36" s="3100"/>
      <c r="O36" s="3100"/>
      <c r="P36" s="3100"/>
      <c r="Q36" s="3112"/>
      <c r="R36" s="3106"/>
      <c r="S36" s="3158"/>
      <c r="T36" s="3102" t="s">
        <v>44</v>
      </c>
      <c r="U36" s="3173"/>
      <c r="V36" s="3105"/>
      <c r="W36" s="3105"/>
      <c r="X36" s="3105"/>
      <c r="Y36" s="3105"/>
      <c r="Z36" s="3105"/>
      <c r="AA36" s="3105"/>
      <c r="AB36" s="3105"/>
      <c r="AC36" s="3105"/>
      <c r="AD36" s="3105"/>
      <c r="AE36" s="3105"/>
      <c r="AF36" s="3106"/>
      <c r="AG36" s="3107"/>
      <c r="AH36" s="3105"/>
      <c r="AI36" s="3105"/>
      <c r="AJ36" s="3108"/>
      <c r="AK36" s="3121"/>
      <c r="AL36" s="3105"/>
      <c r="AM36" s="3105"/>
      <c r="AN36" s="3105"/>
      <c r="AO36" s="3105"/>
      <c r="AP36" s="3105"/>
      <c r="AQ36" s="3105"/>
      <c r="AR36" s="3105"/>
      <c r="AS36" s="3105"/>
      <c r="AT36" s="3105"/>
      <c r="AU36" s="3105"/>
      <c r="AV36" s="3105"/>
      <c r="AW36" s="3105"/>
      <c r="AX36" s="3105"/>
      <c r="AY36" s="3105"/>
      <c r="AZ36" s="3105"/>
      <c r="BA36" s="3105"/>
      <c r="BB36" s="3105"/>
      <c r="BC36" s="3105"/>
      <c r="BD36" s="3105"/>
      <c r="BE36" s="3105"/>
      <c r="BF36" s="3105"/>
      <c r="BG36" s="3161"/>
      <c r="BH36" s="3162"/>
      <c r="BI36" s="3162"/>
      <c r="BJ36" s="3162"/>
      <c r="BK36" s="3117" t="s">
        <v>45</v>
      </c>
      <c r="BL36" s="3117"/>
      <c r="BM36" s="3118"/>
      <c r="BN36" s="3105"/>
      <c r="BO36" s="3105"/>
      <c r="BP36" s="3105"/>
      <c r="BQ36" s="3152"/>
    </row>
    <row r="37" spans="2:69" ht="17.25" customHeight="1">
      <c r="B37" s="3190"/>
      <c r="C37" s="3191"/>
      <c r="D37" s="3094"/>
      <c r="E37" s="3095"/>
      <c r="F37" s="3095"/>
      <c r="G37" s="2890"/>
      <c r="H37" s="2890"/>
      <c r="I37" s="2890"/>
      <c r="J37" s="2890"/>
      <c r="K37" s="2890"/>
      <c r="L37" s="2890"/>
      <c r="M37" s="2890"/>
      <c r="N37" s="2890"/>
      <c r="O37" s="2890"/>
      <c r="P37" s="2890"/>
      <c r="Q37" s="2887"/>
      <c r="R37" s="3163"/>
      <c r="S37" s="3164"/>
      <c r="T37" s="3171" t="s">
        <v>44</v>
      </c>
      <c r="U37" s="3172"/>
      <c r="V37" s="3110"/>
      <c r="W37" s="3110"/>
      <c r="X37" s="3110"/>
      <c r="Y37" s="3110"/>
      <c r="Z37" s="3110"/>
      <c r="AA37" s="3110"/>
      <c r="AB37" s="3110"/>
      <c r="AC37" s="3110"/>
      <c r="AD37" s="3110"/>
      <c r="AE37" s="3110"/>
      <c r="AF37" s="3142"/>
      <c r="AG37" s="3109"/>
      <c r="AH37" s="3110"/>
      <c r="AI37" s="3110"/>
      <c r="AJ37" s="3111"/>
      <c r="AK37" s="3143"/>
      <c r="AL37" s="3110"/>
      <c r="AM37" s="3110"/>
      <c r="AN37" s="3110"/>
      <c r="AO37" s="3110"/>
      <c r="AP37" s="3110"/>
      <c r="AQ37" s="3110"/>
      <c r="AR37" s="3110"/>
      <c r="AS37" s="3110"/>
      <c r="AT37" s="3110"/>
      <c r="AU37" s="3110"/>
      <c r="AV37" s="3110"/>
      <c r="AW37" s="3110"/>
      <c r="AX37" s="3110"/>
      <c r="AY37" s="3110"/>
      <c r="AZ37" s="3110"/>
      <c r="BA37" s="3110"/>
      <c r="BB37" s="3110"/>
      <c r="BC37" s="3110"/>
      <c r="BD37" s="3110"/>
      <c r="BE37" s="3110"/>
      <c r="BF37" s="3110"/>
      <c r="BG37" s="3142"/>
      <c r="BH37" s="3167"/>
      <c r="BI37" s="3167"/>
      <c r="BJ37" s="3167"/>
      <c r="BK37" s="3128" t="s">
        <v>45</v>
      </c>
      <c r="BL37" s="3128"/>
      <c r="BM37" s="3129"/>
      <c r="BN37" s="3110"/>
      <c r="BO37" s="3110"/>
      <c r="BP37" s="3110"/>
      <c r="BQ37" s="3153"/>
    </row>
    <row r="38" spans="2:69" ht="17.25" customHeight="1" thickBot="1">
      <c r="B38" s="3190"/>
      <c r="C38" s="3191"/>
      <c r="D38" s="3096"/>
      <c r="E38" s="3097"/>
      <c r="F38" s="3097"/>
      <c r="G38" s="3010" t="s">
        <v>32</v>
      </c>
      <c r="H38" s="3010"/>
      <c r="I38" s="3010"/>
      <c r="J38" s="3010"/>
      <c r="K38" s="3010"/>
      <c r="L38" s="3010"/>
      <c r="M38" s="3010"/>
      <c r="N38" s="3010"/>
      <c r="O38" s="3010"/>
      <c r="P38" s="3010"/>
      <c r="Q38" s="3010"/>
      <c r="R38" s="3133"/>
      <c r="S38" s="3168"/>
      <c r="T38" s="3155" t="s">
        <v>46</v>
      </c>
      <c r="U38" s="3176"/>
      <c r="V38" s="3132"/>
      <c r="W38" s="3132"/>
      <c r="X38" s="3132"/>
      <c r="Y38" s="3132"/>
      <c r="Z38" s="3132"/>
      <c r="AA38" s="3132"/>
      <c r="AB38" s="3132"/>
      <c r="AC38" s="3132"/>
      <c r="AD38" s="3132"/>
      <c r="AE38" s="3132"/>
      <c r="AF38" s="3133"/>
      <c r="AG38" s="3134"/>
      <c r="AH38" s="3132"/>
      <c r="AI38" s="3132"/>
      <c r="AJ38" s="3135"/>
      <c r="AK38" s="3136"/>
      <c r="AL38" s="3132"/>
      <c r="AM38" s="3132"/>
      <c r="AN38" s="3132"/>
      <c r="AO38" s="3132"/>
      <c r="AP38" s="3132"/>
      <c r="AQ38" s="3132"/>
      <c r="AR38" s="3132"/>
      <c r="AS38" s="3132"/>
      <c r="AT38" s="3132"/>
      <c r="AU38" s="3132"/>
      <c r="AV38" s="3132"/>
      <c r="AW38" s="3132"/>
      <c r="AX38" s="3132"/>
      <c r="AY38" s="3132"/>
      <c r="AZ38" s="3132"/>
      <c r="BA38" s="3132"/>
      <c r="BB38" s="3132"/>
      <c r="BC38" s="3132"/>
      <c r="BD38" s="3132"/>
      <c r="BE38" s="3132"/>
      <c r="BF38" s="3132"/>
      <c r="BG38" s="3163"/>
      <c r="BH38" s="3164"/>
      <c r="BI38" s="3164"/>
      <c r="BJ38" s="3164"/>
      <c r="BK38" s="3171" t="s">
        <v>47</v>
      </c>
      <c r="BL38" s="3171"/>
      <c r="BM38" s="3172"/>
      <c r="BN38" s="3132"/>
      <c r="BO38" s="3132"/>
      <c r="BP38" s="3132"/>
      <c r="BQ38" s="3156"/>
    </row>
    <row r="39" spans="2:69" ht="17.25" customHeight="1">
      <c r="B39" s="3190"/>
      <c r="C39" s="3191"/>
      <c r="D39" s="3146" t="s">
        <v>282</v>
      </c>
      <c r="E39" s="3093"/>
      <c r="F39" s="3093"/>
      <c r="G39" s="3100"/>
      <c r="H39" s="3100"/>
      <c r="I39" s="3100"/>
      <c r="J39" s="3100"/>
      <c r="K39" s="3100"/>
      <c r="L39" s="3100"/>
      <c r="M39" s="3100"/>
      <c r="N39" s="3100"/>
      <c r="O39" s="3100"/>
      <c r="P39" s="3100"/>
      <c r="Q39" s="3112"/>
      <c r="R39" s="3106"/>
      <c r="S39" s="3158"/>
      <c r="T39" s="3102" t="s">
        <v>284</v>
      </c>
      <c r="U39" s="3173"/>
      <c r="V39" s="3105"/>
      <c r="W39" s="3105"/>
      <c r="X39" s="3105"/>
      <c r="Y39" s="3105"/>
      <c r="Z39" s="3105"/>
      <c r="AA39" s="3105"/>
      <c r="AB39" s="3105"/>
      <c r="AC39" s="3105"/>
      <c r="AD39" s="3105"/>
      <c r="AE39" s="3105"/>
      <c r="AF39" s="3106"/>
      <c r="AG39" s="3107"/>
      <c r="AH39" s="3105"/>
      <c r="AI39" s="3105"/>
      <c r="AJ39" s="3108"/>
      <c r="AK39" s="3121"/>
      <c r="AL39" s="3105"/>
      <c r="AM39" s="3105"/>
      <c r="AN39" s="3105"/>
      <c r="AO39" s="3105"/>
      <c r="AP39" s="3105"/>
      <c r="AQ39" s="3105"/>
      <c r="AR39" s="3105"/>
      <c r="AS39" s="3105"/>
      <c r="AT39" s="3105"/>
      <c r="AU39" s="3105"/>
      <c r="AV39" s="3105"/>
      <c r="AW39" s="3105"/>
      <c r="AX39" s="3105"/>
      <c r="AY39" s="3105"/>
      <c r="AZ39" s="3105"/>
      <c r="BA39" s="3105"/>
      <c r="BB39" s="3105"/>
      <c r="BC39" s="3105"/>
      <c r="BD39" s="3105"/>
      <c r="BE39" s="3105"/>
      <c r="BF39" s="3105"/>
      <c r="BG39" s="3161"/>
      <c r="BH39" s="3162"/>
      <c r="BI39" s="3162"/>
      <c r="BJ39" s="3162"/>
      <c r="BK39" s="3117" t="s">
        <v>284</v>
      </c>
      <c r="BL39" s="3117"/>
      <c r="BM39" s="3118"/>
      <c r="BN39" s="3105"/>
      <c r="BO39" s="3105"/>
      <c r="BP39" s="3105"/>
      <c r="BQ39" s="3152"/>
    </row>
    <row r="40" spans="2:69" ht="17.25" customHeight="1">
      <c r="B40" s="3190"/>
      <c r="C40" s="3191"/>
      <c r="D40" s="3094"/>
      <c r="E40" s="3095"/>
      <c r="F40" s="3095"/>
      <c r="G40" s="2890"/>
      <c r="H40" s="2890"/>
      <c r="I40" s="2890"/>
      <c r="J40" s="2890"/>
      <c r="K40" s="2890"/>
      <c r="L40" s="2890"/>
      <c r="M40" s="2890"/>
      <c r="N40" s="2890"/>
      <c r="O40" s="2890"/>
      <c r="P40" s="2890"/>
      <c r="Q40" s="2887"/>
      <c r="R40" s="3163"/>
      <c r="S40" s="3164"/>
      <c r="T40" s="3171" t="s">
        <v>284</v>
      </c>
      <c r="U40" s="3172"/>
      <c r="V40" s="3110"/>
      <c r="W40" s="3110"/>
      <c r="X40" s="3110"/>
      <c r="Y40" s="3110"/>
      <c r="Z40" s="3110"/>
      <c r="AA40" s="3110"/>
      <c r="AB40" s="3110"/>
      <c r="AC40" s="3110"/>
      <c r="AD40" s="3110"/>
      <c r="AE40" s="3110"/>
      <c r="AF40" s="3142"/>
      <c r="AG40" s="3109"/>
      <c r="AH40" s="3110"/>
      <c r="AI40" s="3110"/>
      <c r="AJ40" s="3111"/>
      <c r="AK40" s="3143"/>
      <c r="AL40" s="3110"/>
      <c r="AM40" s="3110"/>
      <c r="AN40" s="3110"/>
      <c r="AO40" s="3110"/>
      <c r="AP40" s="3110"/>
      <c r="AQ40" s="3110"/>
      <c r="AR40" s="3110"/>
      <c r="AS40" s="3110"/>
      <c r="AT40" s="3110"/>
      <c r="AU40" s="3110"/>
      <c r="AV40" s="3110"/>
      <c r="AW40" s="3110"/>
      <c r="AX40" s="3110"/>
      <c r="AY40" s="3110"/>
      <c r="AZ40" s="3110"/>
      <c r="BA40" s="3110"/>
      <c r="BB40" s="3110"/>
      <c r="BC40" s="3110"/>
      <c r="BD40" s="3110"/>
      <c r="BE40" s="3110"/>
      <c r="BF40" s="3110"/>
      <c r="BG40" s="3142"/>
      <c r="BH40" s="3167"/>
      <c r="BI40" s="3167"/>
      <c r="BJ40" s="3167"/>
      <c r="BK40" s="3128" t="s">
        <v>284</v>
      </c>
      <c r="BL40" s="3128"/>
      <c r="BM40" s="3129"/>
      <c r="BN40" s="3110"/>
      <c r="BO40" s="3110"/>
      <c r="BP40" s="3110"/>
      <c r="BQ40" s="3153"/>
    </row>
    <row r="41" spans="2:69" ht="17.25" customHeight="1" thickBot="1">
      <c r="B41" s="3190"/>
      <c r="C41" s="3191"/>
      <c r="D41" s="3096"/>
      <c r="E41" s="3097"/>
      <c r="F41" s="3097"/>
      <c r="G41" s="3010" t="s">
        <v>32</v>
      </c>
      <c r="H41" s="3010"/>
      <c r="I41" s="3010"/>
      <c r="J41" s="3010"/>
      <c r="K41" s="3010"/>
      <c r="L41" s="3010"/>
      <c r="M41" s="3010"/>
      <c r="N41" s="3010"/>
      <c r="O41" s="3010"/>
      <c r="P41" s="3010"/>
      <c r="Q41" s="3010"/>
      <c r="R41" s="3133"/>
      <c r="S41" s="3168"/>
      <c r="T41" s="3155" t="s">
        <v>284</v>
      </c>
      <c r="U41" s="3176"/>
      <c r="V41" s="3132"/>
      <c r="W41" s="3132"/>
      <c r="X41" s="3132"/>
      <c r="Y41" s="3132"/>
      <c r="Z41" s="3132"/>
      <c r="AA41" s="3132"/>
      <c r="AB41" s="3132"/>
      <c r="AC41" s="3132"/>
      <c r="AD41" s="3132"/>
      <c r="AE41" s="3132"/>
      <c r="AF41" s="3133"/>
      <c r="AG41" s="3134"/>
      <c r="AH41" s="3132"/>
      <c r="AI41" s="3132"/>
      <c r="AJ41" s="3135"/>
      <c r="AK41" s="3136"/>
      <c r="AL41" s="3132"/>
      <c r="AM41" s="3132"/>
      <c r="AN41" s="3132"/>
      <c r="AO41" s="3132"/>
      <c r="AP41" s="3132"/>
      <c r="AQ41" s="3132"/>
      <c r="AR41" s="3132"/>
      <c r="AS41" s="3132"/>
      <c r="AT41" s="3132"/>
      <c r="AU41" s="3132"/>
      <c r="AV41" s="3132"/>
      <c r="AW41" s="3132"/>
      <c r="AX41" s="3132"/>
      <c r="AY41" s="3132"/>
      <c r="AZ41" s="3132"/>
      <c r="BA41" s="3132"/>
      <c r="BB41" s="3132"/>
      <c r="BC41" s="3132"/>
      <c r="BD41" s="3132"/>
      <c r="BE41" s="3132"/>
      <c r="BF41" s="3132"/>
      <c r="BG41" s="3163"/>
      <c r="BH41" s="3164"/>
      <c r="BI41" s="3164"/>
      <c r="BJ41" s="3164"/>
      <c r="BK41" s="3171" t="s">
        <v>284</v>
      </c>
      <c r="BL41" s="3171"/>
      <c r="BM41" s="3172"/>
      <c r="BN41" s="3132"/>
      <c r="BO41" s="3132"/>
      <c r="BP41" s="3132"/>
      <c r="BQ41" s="3156"/>
    </row>
    <row r="42" spans="2:69" ht="17.25" customHeight="1">
      <c r="B42" s="3190"/>
      <c r="C42" s="3191"/>
      <c r="D42" s="3092" t="s">
        <v>283</v>
      </c>
      <c r="E42" s="3093"/>
      <c r="F42" s="3093"/>
      <c r="G42" s="3100"/>
      <c r="H42" s="3100"/>
      <c r="I42" s="3100"/>
      <c r="J42" s="3100"/>
      <c r="K42" s="3100"/>
      <c r="L42" s="3100"/>
      <c r="M42" s="3100"/>
      <c r="N42" s="3100"/>
      <c r="O42" s="3100"/>
      <c r="P42" s="3100"/>
      <c r="Q42" s="3112"/>
      <c r="R42" s="3106"/>
      <c r="S42" s="3158"/>
      <c r="T42" s="3103" t="s">
        <v>38</v>
      </c>
      <c r="U42" s="3104"/>
      <c r="V42" s="3105"/>
      <c r="W42" s="3105"/>
      <c r="X42" s="3105"/>
      <c r="Y42" s="3105"/>
      <c r="Z42" s="3105"/>
      <c r="AA42" s="3105"/>
      <c r="AB42" s="3105"/>
      <c r="AC42" s="3105"/>
      <c r="AD42" s="3105"/>
      <c r="AE42" s="3105"/>
      <c r="AF42" s="3106"/>
      <c r="AG42" s="3107"/>
      <c r="AH42" s="3105"/>
      <c r="AI42" s="3105"/>
      <c r="AJ42" s="3108"/>
      <c r="AK42" s="3121"/>
      <c r="AL42" s="3105"/>
      <c r="AM42" s="3105"/>
      <c r="AN42" s="3105"/>
      <c r="AO42" s="3105"/>
      <c r="AP42" s="3105"/>
      <c r="AQ42" s="3105"/>
      <c r="AR42" s="3105"/>
      <c r="AS42" s="3105"/>
      <c r="AT42" s="3105"/>
      <c r="AU42" s="3105"/>
      <c r="AV42" s="3105"/>
      <c r="AW42" s="3105"/>
      <c r="AX42" s="3105"/>
      <c r="AY42" s="3105"/>
      <c r="AZ42" s="3105"/>
      <c r="BA42" s="3105"/>
      <c r="BB42" s="3105"/>
      <c r="BC42" s="3105"/>
      <c r="BD42" s="3105"/>
      <c r="BE42" s="3105"/>
      <c r="BF42" s="3105"/>
      <c r="BG42" s="3161"/>
      <c r="BH42" s="3162"/>
      <c r="BI42" s="3162"/>
      <c r="BJ42" s="3162"/>
      <c r="BK42" s="3117" t="s">
        <v>38</v>
      </c>
      <c r="BL42" s="3117"/>
      <c r="BM42" s="3118"/>
      <c r="BN42" s="3105"/>
      <c r="BO42" s="3105"/>
      <c r="BP42" s="3105"/>
      <c r="BQ42" s="3152"/>
    </row>
    <row r="43" spans="2:69" ht="17.25" customHeight="1">
      <c r="B43" s="3190"/>
      <c r="C43" s="3191"/>
      <c r="D43" s="3094"/>
      <c r="E43" s="3095"/>
      <c r="F43" s="3095"/>
      <c r="G43" s="2890"/>
      <c r="H43" s="2890"/>
      <c r="I43" s="2890"/>
      <c r="J43" s="2890"/>
      <c r="K43" s="2890"/>
      <c r="L43" s="2890"/>
      <c r="M43" s="2890"/>
      <c r="N43" s="2890"/>
      <c r="O43" s="2890"/>
      <c r="P43" s="2890"/>
      <c r="Q43" s="2887"/>
      <c r="R43" s="3163"/>
      <c r="S43" s="3164"/>
      <c r="T43" s="3140" t="s">
        <v>38</v>
      </c>
      <c r="U43" s="3141"/>
      <c r="V43" s="3110"/>
      <c r="W43" s="3110"/>
      <c r="X43" s="3110"/>
      <c r="Y43" s="3110"/>
      <c r="Z43" s="3110"/>
      <c r="AA43" s="3110"/>
      <c r="AB43" s="3110"/>
      <c r="AC43" s="3110"/>
      <c r="AD43" s="3110"/>
      <c r="AE43" s="3110"/>
      <c r="AF43" s="3142"/>
      <c r="AG43" s="3109"/>
      <c r="AH43" s="3110"/>
      <c r="AI43" s="3110"/>
      <c r="AJ43" s="3111"/>
      <c r="AK43" s="3143"/>
      <c r="AL43" s="3110"/>
      <c r="AM43" s="3110"/>
      <c r="AN43" s="3110"/>
      <c r="AO43" s="3110"/>
      <c r="AP43" s="3110"/>
      <c r="AQ43" s="3110"/>
      <c r="AR43" s="3110"/>
      <c r="AS43" s="3110"/>
      <c r="AT43" s="3110"/>
      <c r="AU43" s="3110"/>
      <c r="AV43" s="3110"/>
      <c r="AW43" s="3110"/>
      <c r="AX43" s="3110"/>
      <c r="AY43" s="3110"/>
      <c r="AZ43" s="3110"/>
      <c r="BA43" s="3110"/>
      <c r="BB43" s="3110"/>
      <c r="BC43" s="3110"/>
      <c r="BD43" s="3110"/>
      <c r="BE43" s="3110"/>
      <c r="BF43" s="3110"/>
      <c r="BG43" s="3142"/>
      <c r="BH43" s="3167"/>
      <c r="BI43" s="3167"/>
      <c r="BJ43" s="3167"/>
      <c r="BK43" s="3128" t="s">
        <v>38</v>
      </c>
      <c r="BL43" s="3128"/>
      <c r="BM43" s="3129"/>
      <c r="BN43" s="3110"/>
      <c r="BO43" s="3110"/>
      <c r="BP43" s="3110"/>
      <c r="BQ43" s="3153"/>
    </row>
    <row r="44" spans="2:69" ht="17.25" customHeight="1" thickBot="1">
      <c r="B44" s="3190"/>
      <c r="C44" s="3191"/>
      <c r="D44" s="3096"/>
      <c r="E44" s="3097"/>
      <c r="F44" s="3097"/>
      <c r="G44" s="3010" t="s">
        <v>32</v>
      </c>
      <c r="H44" s="3010"/>
      <c r="I44" s="3010"/>
      <c r="J44" s="3010"/>
      <c r="K44" s="3010"/>
      <c r="L44" s="3010"/>
      <c r="M44" s="3010"/>
      <c r="N44" s="3010"/>
      <c r="O44" s="3010"/>
      <c r="P44" s="3010"/>
      <c r="Q44" s="3010"/>
      <c r="R44" s="3133"/>
      <c r="S44" s="3168"/>
      <c r="T44" s="3115" t="s">
        <v>33</v>
      </c>
      <c r="U44" s="3116"/>
      <c r="V44" s="3132"/>
      <c r="W44" s="3132"/>
      <c r="X44" s="3132"/>
      <c r="Y44" s="3132"/>
      <c r="Z44" s="3132"/>
      <c r="AA44" s="3132"/>
      <c r="AB44" s="3132"/>
      <c r="AC44" s="3132"/>
      <c r="AD44" s="3132"/>
      <c r="AE44" s="3132"/>
      <c r="AF44" s="3133"/>
      <c r="AG44" s="3134"/>
      <c r="AH44" s="3132"/>
      <c r="AI44" s="3132"/>
      <c r="AJ44" s="3135"/>
      <c r="AK44" s="3136"/>
      <c r="AL44" s="3132"/>
      <c r="AM44" s="3132"/>
      <c r="AN44" s="3132"/>
      <c r="AO44" s="3132"/>
      <c r="AP44" s="3132"/>
      <c r="AQ44" s="3132"/>
      <c r="AR44" s="3132"/>
      <c r="AS44" s="3132"/>
      <c r="AT44" s="3132"/>
      <c r="AU44" s="3132"/>
      <c r="AV44" s="3132"/>
      <c r="AW44" s="3132"/>
      <c r="AX44" s="3132"/>
      <c r="AY44" s="3132"/>
      <c r="AZ44" s="3132"/>
      <c r="BA44" s="3132"/>
      <c r="BB44" s="3132"/>
      <c r="BC44" s="3132"/>
      <c r="BD44" s="3132"/>
      <c r="BE44" s="3132"/>
      <c r="BF44" s="3132"/>
      <c r="BG44" s="3163"/>
      <c r="BH44" s="3164"/>
      <c r="BI44" s="3164"/>
      <c r="BJ44" s="3164"/>
      <c r="BK44" s="3128" t="s">
        <v>33</v>
      </c>
      <c r="BL44" s="3128"/>
      <c r="BM44" s="3129"/>
      <c r="BN44" s="3132"/>
      <c r="BO44" s="3132"/>
      <c r="BP44" s="3132"/>
      <c r="BQ44" s="3156"/>
    </row>
    <row r="45" spans="2:69" ht="17.25" customHeight="1">
      <c r="B45" s="3190"/>
      <c r="C45" s="3191"/>
      <c r="D45" s="3177" t="s">
        <v>39</v>
      </c>
      <c r="E45" s="3178"/>
      <c r="F45" s="3178"/>
      <c r="G45" s="3183"/>
      <c r="H45" s="3103"/>
      <c r="I45" s="3103"/>
      <c r="J45" s="3103"/>
      <c r="K45" s="3103"/>
      <c r="L45" s="3103"/>
      <c r="M45" s="3103"/>
      <c r="N45" s="3104"/>
      <c r="O45" s="3105"/>
      <c r="P45" s="3105"/>
      <c r="Q45" s="3106"/>
      <c r="R45" s="3101"/>
      <c r="S45" s="3102"/>
      <c r="T45" s="3103" t="s">
        <v>38</v>
      </c>
      <c r="U45" s="3104"/>
      <c r="V45" s="3101"/>
      <c r="W45" s="3102"/>
      <c r="X45" s="3102"/>
      <c r="Y45" s="3102"/>
      <c r="Z45" s="3102"/>
      <c r="AA45" s="3102"/>
      <c r="AB45" s="3102"/>
      <c r="AC45" s="3102"/>
      <c r="AD45" s="3102"/>
      <c r="AE45" s="3102"/>
      <c r="AF45" s="3175"/>
      <c r="AG45" s="3174"/>
      <c r="AH45" s="3102"/>
      <c r="AI45" s="3102"/>
      <c r="AJ45" s="3175"/>
      <c r="AK45" s="3174"/>
      <c r="AL45" s="3102"/>
      <c r="AM45" s="3102"/>
      <c r="AN45" s="3173"/>
      <c r="AO45" s="3101"/>
      <c r="AP45" s="3102"/>
      <c r="AQ45" s="3102"/>
      <c r="AR45" s="3102"/>
      <c r="AS45" s="3102"/>
      <c r="AT45" s="3102"/>
      <c r="AU45" s="3102"/>
      <c r="AV45" s="3102"/>
      <c r="AW45" s="3102"/>
      <c r="AX45" s="3102"/>
      <c r="AY45" s="3102"/>
      <c r="AZ45" s="3173"/>
      <c r="BA45" s="3101"/>
      <c r="BB45" s="3102"/>
      <c r="BC45" s="3102"/>
      <c r="BD45" s="3102"/>
      <c r="BE45" s="3102"/>
      <c r="BF45" s="3173"/>
      <c r="BG45" s="3123"/>
      <c r="BH45" s="3124"/>
      <c r="BI45" s="3124"/>
      <c r="BJ45" s="3124"/>
      <c r="BK45" s="3117" t="s">
        <v>31</v>
      </c>
      <c r="BL45" s="3117"/>
      <c r="BM45" s="3118"/>
      <c r="BN45" s="3119"/>
      <c r="BO45" s="3119"/>
      <c r="BP45" s="3119"/>
      <c r="BQ45" s="3120"/>
    </row>
    <row r="46" spans="2:69" ht="17.25" customHeight="1">
      <c r="B46" s="3190"/>
      <c r="C46" s="3191"/>
      <c r="D46" s="3179"/>
      <c r="E46" s="3180"/>
      <c r="F46" s="3180"/>
      <c r="G46" s="3142"/>
      <c r="H46" s="3167"/>
      <c r="I46" s="3167"/>
      <c r="J46" s="3167"/>
      <c r="K46" s="3167"/>
      <c r="L46" s="3167"/>
      <c r="M46" s="3167"/>
      <c r="N46" s="3143"/>
      <c r="O46" s="2890"/>
      <c r="P46" s="2890"/>
      <c r="Q46" s="2887"/>
      <c r="R46" s="3139"/>
      <c r="S46" s="3128"/>
      <c r="T46" s="3140" t="s">
        <v>31</v>
      </c>
      <c r="U46" s="3141"/>
      <c r="V46" s="3110"/>
      <c r="W46" s="3110"/>
      <c r="X46" s="3110"/>
      <c r="Y46" s="3110"/>
      <c r="Z46" s="3110"/>
      <c r="AA46" s="3110"/>
      <c r="AB46" s="3110"/>
      <c r="AC46" s="3110"/>
      <c r="AD46" s="3110"/>
      <c r="AE46" s="3110"/>
      <c r="AF46" s="3142"/>
      <c r="AG46" s="3109"/>
      <c r="AH46" s="3110"/>
      <c r="AI46" s="3110"/>
      <c r="AJ46" s="3111"/>
      <c r="AK46" s="3143"/>
      <c r="AL46" s="3110"/>
      <c r="AM46" s="3110"/>
      <c r="AN46" s="3110"/>
      <c r="AO46" s="3110"/>
      <c r="AP46" s="3110"/>
      <c r="AQ46" s="3110"/>
      <c r="AR46" s="3110"/>
      <c r="AS46" s="3110"/>
      <c r="AT46" s="3110"/>
      <c r="AU46" s="3110"/>
      <c r="AV46" s="3110"/>
      <c r="AW46" s="3110"/>
      <c r="AX46" s="3110"/>
      <c r="AY46" s="3110"/>
      <c r="AZ46" s="3110"/>
      <c r="BA46" s="3110"/>
      <c r="BB46" s="3110"/>
      <c r="BC46" s="3110"/>
      <c r="BD46" s="3110"/>
      <c r="BE46" s="3110"/>
      <c r="BF46" s="3110"/>
      <c r="BG46" s="3126"/>
      <c r="BH46" s="3127"/>
      <c r="BI46" s="3127"/>
      <c r="BJ46" s="3127"/>
      <c r="BK46" s="3128" t="s">
        <v>31</v>
      </c>
      <c r="BL46" s="3128"/>
      <c r="BM46" s="3129"/>
      <c r="BN46" s="3130"/>
      <c r="BO46" s="3130"/>
      <c r="BP46" s="3130"/>
      <c r="BQ46" s="3131"/>
    </row>
    <row r="47" spans="2:69" ht="17.25" customHeight="1" thickBot="1">
      <c r="B47" s="3192"/>
      <c r="C47" s="3193"/>
      <c r="D47" s="3181"/>
      <c r="E47" s="3182"/>
      <c r="F47" s="3182"/>
      <c r="G47" s="3010" t="s">
        <v>32</v>
      </c>
      <c r="H47" s="3010"/>
      <c r="I47" s="3010"/>
      <c r="J47" s="3010"/>
      <c r="K47" s="3010"/>
      <c r="L47" s="3010"/>
      <c r="M47" s="3010"/>
      <c r="N47" s="3010"/>
      <c r="O47" s="3010"/>
      <c r="P47" s="3010"/>
      <c r="Q47" s="3010"/>
      <c r="R47" s="3154"/>
      <c r="S47" s="3155"/>
      <c r="T47" s="3115" t="s">
        <v>33</v>
      </c>
      <c r="U47" s="3116"/>
      <c r="V47" s="3132"/>
      <c r="W47" s="3132"/>
      <c r="X47" s="3132"/>
      <c r="Y47" s="3132"/>
      <c r="Z47" s="3132"/>
      <c r="AA47" s="3132"/>
      <c r="AB47" s="3132"/>
      <c r="AC47" s="3132"/>
      <c r="AD47" s="3132"/>
      <c r="AE47" s="3132"/>
      <c r="AF47" s="3133"/>
      <c r="AG47" s="3134"/>
      <c r="AH47" s="3132"/>
      <c r="AI47" s="3132"/>
      <c r="AJ47" s="3135"/>
      <c r="AK47" s="3136"/>
      <c r="AL47" s="3132"/>
      <c r="AM47" s="3132"/>
      <c r="AN47" s="3132"/>
      <c r="AO47" s="3132"/>
      <c r="AP47" s="3132"/>
      <c r="AQ47" s="3132"/>
      <c r="AR47" s="3132"/>
      <c r="AS47" s="3132"/>
      <c r="AT47" s="3132"/>
      <c r="AU47" s="3132"/>
      <c r="AV47" s="3132"/>
      <c r="AW47" s="3132"/>
      <c r="AX47" s="3132"/>
      <c r="AY47" s="3132"/>
      <c r="AZ47" s="3132"/>
      <c r="BA47" s="3132"/>
      <c r="BB47" s="3132"/>
      <c r="BC47" s="3132"/>
      <c r="BD47" s="3132"/>
      <c r="BE47" s="3132"/>
      <c r="BF47" s="3132"/>
      <c r="BG47" s="3184"/>
      <c r="BH47" s="3185"/>
      <c r="BI47" s="3185"/>
      <c r="BJ47" s="3185"/>
      <c r="BK47" s="3155" t="s">
        <v>33</v>
      </c>
      <c r="BL47" s="3155"/>
      <c r="BM47" s="3176"/>
      <c r="BN47" s="3186"/>
      <c r="BO47" s="3186"/>
      <c r="BP47" s="3186"/>
      <c r="BQ47" s="3187"/>
    </row>
  </sheetData>
  <mergeCells count="420">
    <mergeCell ref="R44:S44"/>
    <mergeCell ref="T44:U44"/>
    <mergeCell ref="V44:AF44"/>
    <mergeCell ref="BA43:BF43"/>
    <mergeCell ref="A1:A3"/>
    <mergeCell ref="BK44:BM44"/>
    <mergeCell ref="BN44:BQ44"/>
    <mergeCell ref="B33:C47"/>
    <mergeCell ref="AG44:AJ44"/>
    <mergeCell ref="AK44:AN44"/>
    <mergeCell ref="AO44:AZ44"/>
    <mergeCell ref="BA44:BF44"/>
    <mergeCell ref="G44:Q44"/>
    <mergeCell ref="AO43:AZ43"/>
    <mergeCell ref="D42:F44"/>
    <mergeCell ref="G42:I42"/>
    <mergeCell ref="J42:N42"/>
    <mergeCell ref="O42:Q42"/>
    <mergeCell ref="R42:S42"/>
    <mergeCell ref="T42:U42"/>
    <mergeCell ref="V42:AF42"/>
    <mergeCell ref="AG42:AJ42"/>
    <mergeCell ref="BK42:BM42"/>
    <mergeCell ref="AK42:AN42"/>
    <mergeCell ref="G43:I43"/>
    <mergeCell ref="J43:N43"/>
    <mergeCell ref="O43:Q43"/>
    <mergeCell ref="R43:S43"/>
    <mergeCell ref="T43:U43"/>
    <mergeCell ref="V43:AF43"/>
    <mergeCell ref="AG43:AJ43"/>
    <mergeCell ref="AK43:AN43"/>
    <mergeCell ref="BG43:BJ43"/>
    <mergeCell ref="BG39:BJ39"/>
    <mergeCell ref="R40:S40"/>
    <mergeCell ref="BA40:BF40"/>
    <mergeCell ref="BG40:BJ40"/>
    <mergeCell ref="BN40:BQ40"/>
    <mergeCell ref="R39:S39"/>
    <mergeCell ref="T39:U39"/>
    <mergeCell ref="V39:AF39"/>
    <mergeCell ref="AG39:AJ39"/>
    <mergeCell ref="BK39:BM39"/>
    <mergeCell ref="AO40:AZ40"/>
    <mergeCell ref="AK39:AN39"/>
    <mergeCell ref="AO39:AZ39"/>
    <mergeCell ref="BA39:BF39"/>
    <mergeCell ref="BK40:BM40"/>
    <mergeCell ref="D39:F41"/>
    <mergeCell ref="G39:I39"/>
    <mergeCell ref="J39:N39"/>
    <mergeCell ref="O39:Q39"/>
    <mergeCell ref="G41:Q41"/>
    <mergeCell ref="G40:I40"/>
    <mergeCell ref="T40:U40"/>
    <mergeCell ref="AK41:AN41"/>
    <mergeCell ref="AO41:AZ41"/>
    <mergeCell ref="R41:S41"/>
    <mergeCell ref="T41:U41"/>
    <mergeCell ref="V41:AF41"/>
    <mergeCell ref="AG41:AJ41"/>
    <mergeCell ref="V40:AF40"/>
    <mergeCell ref="AG40:AJ40"/>
    <mergeCell ref="AK40:AN40"/>
    <mergeCell ref="BG44:BJ44"/>
    <mergeCell ref="BK43:BM43"/>
    <mergeCell ref="BA41:BF41"/>
    <mergeCell ref="AO42:AZ42"/>
    <mergeCell ref="BA42:BF42"/>
    <mergeCell ref="BN47:BQ47"/>
    <mergeCell ref="AG47:AJ47"/>
    <mergeCell ref="AK47:AN47"/>
    <mergeCell ref="AO47:AZ47"/>
    <mergeCell ref="BA47:BF47"/>
    <mergeCell ref="BG41:BJ41"/>
    <mergeCell ref="BK41:BM41"/>
    <mergeCell ref="BN41:BQ41"/>
    <mergeCell ref="BN42:BQ42"/>
    <mergeCell ref="BN43:BQ43"/>
    <mergeCell ref="BN46:BQ46"/>
    <mergeCell ref="BG42:BJ42"/>
    <mergeCell ref="G46:N46"/>
    <mergeCell ref="O46:Q46"/>
    <mergeCell ref="R46:S46"/>
    <mergeCell ref="T46:U46"/>
    <mergeCell ref="BA46:BF46"/>
    <mergeCell ref="BG46:BJ46"/>
    <mergeCell ref="BK46:BM46"/>
    <mergeCell ref="D45:F47"/>
    <mergeCell ref="G45:N45"/>
    <mergeCell ref="O45:Q45"/>
    <mergeCell ref="R45:S45"/>
    <mergeCell ref="T45:U45"/>
    <mergeCell ref="V45:AF45"/>
    <mergeCell ref="R47:S47"/>
    <mergeCell ref="T47:U47"/>
    <mergeCell ref="V47:AF47"/>
    <mergeCell ref="G47:Q47"/>
    <mergeCell ref="BG47:BJ47"/>
    <mergeCell ref="BK47:BM47"/>
    <mergeCell ref="V46:AF46"/>
    <mergeCell ref="AG46:AJ46"/>
    <mergeCell ref="AK46:AN46"/>
    <mergeCell ref="AO46:AZ46"/>
    <mergeCell ref="T37:U37"/>
    <mergeCell ref="V37:AF37"/>
    <mergeCell ref="AG45:AJ45"/>
    <mergeCell ref="BK45:BM45"/>
    <mergeCell ref="BN37:BQ37"/>
    <mergeCell ref="G38:Q38"/>
    <mergeCell ref="R38:S38"/>
    <mergeCell ref="T38:U38"/>
    <mergeCell ref="V38:AF38"/>
    <mergeCell ref="AG38:AJ38"/>
    <mergeCell ref="AK38:AN38"/>
    <mergeCell ref="AO38:AZ38"/>
    <mergeCell ref="BN45:BQ45"/>
    <mergeCell ref="AK45:AN45"/>
    <mergeCell ref="AO45:AZ45"/>
    <mergeCell ref="BA45:BF45"/>
    <mergeCell ref="BG45:BJ45"/>
    <mergeCell ref="BK38:BM38"/>
    <mergeCell ref="BN38:BQ38"/>
    <mergeCell ref="BA38:BF38"/>
    <mergeCell ref="BG38:BJ38"/>
    <mergeCell ref="BN39:BQ39"/>
    <mergeCell ref="J40:N40"/>
    <mergeCell ref="O40:Q40"/>
    <mergeCell ref="BG37:BJ37"/>
    <mergeCell ref="BK37:BM37"/>
    <mergeCell ref="BK35:BM35"/>
    <mergeCell ref="BN35:BQ35"/>
    <mergeCell ref="D36:F38"/>
    <mergeCell ref="G36:I36"/>
    <mergeCell ref="J36:N36"/>
    <mergeCell ref="O36:Q36"/>
    <mergeCell ref="R36:S36"/>
    <mergeCell ref="T36:U36"/>
    <mergeCell ref="AG37:AJ37"/>
    <mergeCell ref="AK37:AN37"/>
    <mergeCell ref="AO37:AZ37"/>
    <mergeCell ref="BK36:BM36"/>
    <mergeCell ref="BN36:BQ36"/>
    <mergeCell ref="AK36:AN36"/>
    <mergeCell ref="AO36:AZ36"/>
    <mergeCell ref="BA36:BF36"/>
    <mergeCell ref="BG36:BJ36"/>
    <mergeCell ref="BA37:BF37"/>
    <mergeCell ref="G37:I37"/>
    <mergeCell ref="J37:N37"/>
    <mergeCell ref="O37:Q37"/>
    <mergeCell ref="R37:S37"/>
    <mergeCell ref="V36:AF36"/>
    <mergeCell ref="AG36:AJ36"/>
    <mergeCell ref="BN34:BQ34"/>
    <mergeCell ref="G35:Q35"/>
    <mergeCell ref="R35:S35"/>
    <mergeCell ref="T35:U35"/>
    <mergeCell ref="V35:AF35"/>
    <mergeCell ref="AG35:AJ35"/>
    <mergeCell ref="AK35:AN35"/>
    <mergeCell ref="AO35:AZ35"/>
    <mergeCell ref="BK33:BM33"/>
    <mergeCell ref="BN33:BQ33"/>
    <mergeCell ref="AG33:AJ33"/>
    <mergeCell ref="AK33:AN33"/>
    <mergeCell ref="AO33:AZ33"/>
    <mergeCell ref="BA33:BF33"/>
    <mergeCell ref="G34:I34"/>
    <mergeCell ref="J34:N34"/>
    <mergeCell ref="O34:Q34"/>
    <mergeCell ref="R34:S34"/>
    <mergeCell ref="T34:U34"/>
    <mergeCell ref="V34:AF34"/>
    <mergeCell ref="AO34:AZ34"/>
    <mergeCell ref="BA34:BF34"/>
    <mergeCell ref="BG34:BJ34"/>
    <mergeCell ref="BK34:BM34"/>
    <mergeCell ref="D33:F35"/>
    <mergeCell ref="G33:I33"/>
    <mergeCell ref="J33:N33"/>
    <mergeCell ref="O33:Q33"/>
    <mergeCell ref="R33:S33"/>
    <mergeCell ref="T33:U33"/>
    <mergeCell ref="V33:AF33"/>
    <mergeCell ref="BG33:BJ33"/>
    <mergeCell ref="AG34:AJ34"/>
    <mergeCell ref="AK34:AN34"/>
    <mergeCell ref="BA35:BF35"/>
    <mergeCell ref="BG35:BJ35"/>
    <mergeCell ref="BN31:BQ31"/>
    <mergeCell ref="G32:Q32"/>
    <mergeCell ref="R32:S32"/>
    <mergeCell ref="T32:U32"/>
    <mergeCell ref="V32:AF32"/>
    <mergeCell ref="AG32:AJ32"/>
    <mergeCell ref="AK32:AN32"/>
    <mergeCell ref="AO32:AZ32"/>
    <mergeCell ref="BA32:BF32"/>
    <mergeCell ref="BG32:BJ32"/>
    <mergeCell ref="BK32:BM32"/>
    <mergeCell ref="BN32:BQ32"/>
    <mergeCell ref="AO31:AZ31"/>
    <mergeCell ref="BA31:BF31"/>
    <mergeCell ref="BK29:BM29"/>
    <mergeCell ref="BN29:BQ29"/>
    <mergeCell ref="D30:F32"/>
    <mergeCell ref="G30:I30"/>
    <mergeCell ref="J30:N30"/>
    <mergeCell ref="O30:Q30"/>
    <mergeCell ref="R30:S30"/>
    <mergeCell ref="T30:U30"/>
    <mergeCell ref="BK30:BM30"/>
    <mergeCell ref="BN30:BQ30"/>
    <mergeCell ref="AG30:AJ30"/>
    <mergeCell ref="AK30:AN30"/>
    <mergeCell ref="AO30:AZ30"/>
    <mergeCell ref="BA30:BF30"/>
    <mergeCell ref="BG31:BJ31"/>
    <mergeCell ref="BK31:BM31"/>
    <mergeCell ref="G31:I31"/>
    <mergeCell ref="J31:N31"/>
    <mergeCell ref="O31:Q31"/>
    <mergeCell ref="R31:S31"/>
    <mergeCell ref="T31:U31"/>
    <mergeCell ref="V31:AF31"/>
    <mergeCell ref="BG30:BJ30"/>
    <mergeCell ref="AK31:AN31"/>
    <mergeCell ref="G28:I28"/>
    <mergeCell ref="J28:N28"/>
    <mergeCell ref="O28:Q28"/>
    <mergeCell ref="R28:S28"/>
    <mergeCell ref="T28:U28"/>
    <mergeCell ref="V28:AF28"/>
    <mergeCell ref="AG28:AJ28"/>
    <mergeCell ref="AK28:AN28"/>
    <mergeCell ref="AO28:AZ28"/>
    <mergeCell ref="G29:Q29"/>
    <mergeCell ref="R29:S29"/>
    <mergeCell ref="T29:U29"/>
    <mergeCell ref="V29:AF29"/>
    <mergeCell ref="AG29:AJ29"/>
    <mergeCell ref="AK29:AN29"/>
    <mergeCell ref="AO29:AZ29"/>
    <mergeCell ref="BA29:BF29"/>
    <mergeCell ref="BG29:BJ29"/>
    <mergeCell ref="BK27:BM27"/>
    <mergeCell ref="BN27:BQ27"/>
    <mergeCell ref="AK27:AN27"/>
    <mergeCell ref="AO27:AZ27"/>
    <mergeCell ref="BA27:BF27"/>
    <mergeCell ref="BG27:BJ27"/>
    <mergeCell ref="BA28:BF28"/>
    <mergeCell ref="BG28:BJ28"/>
    <mergeCell ref="BK28:BM28"/>
    <mergeCell ref="BN28:BQ28"/>
    <mergeCell ref="BN25:BQ25"/>
    <mergeCell ref="G26:Q26"/>
    <mergeCell ref="R26:S26"/>
    <mergeCell ref="T26:U26"/>
    <mergeCell ref="V26:AF26"/>
    <mergeCell ref="AG26:AJ26"/>
    <mergeCell ref="AK26:AN26"/>
    <mergeCell ref="AO26:AZ26"/>
    <mergeCell ref="BA26:BF26"/>
    <mergeCell ref="BG26:BJ26"/>
    <mergeCell ref="BK26:BM26"/>
    <mergeCell ref="BN26:BQ26"/>
    <mergeCell ref="AO25:AZ25"/>
    <mergeCell ref="BA25:BF25"/>
    <mergeCell ref="BK23:BM23"/>
    <mergeCell ref="BN23:BQ23"/>
    <mergeCell ref="D24:F26"/>
    <mergeCell ref="G24:I24"/>
    <mergeCell ref="J24:N24"/>
    <mergeCell ref="O24:Q24"/>
    <mergeCell ref="R24:S24"/>
    <mergeCell ref="T24:U24"/>
    <mergeCell ref="BK24:BM24"/>
    <mergeCell ref="BN24:BQ24"/>
    <mergeCell ref="AG24:AJ24"/>
    <mergeCell ref="AK24:AN24"/>
    <mergeCell ref="AO24:AZ24"/>
    <mergeCell ref="BA24:BF24"/>
    <mergeCell ref="BG25:BJ25"/>
    <mergeCell ref="BK25:BM25"/>
    <mergeCell ref="G25:I25"/>
    <mergeCell ref="J25:N25"/>
    <mergeCell ref="O25:Q25"/>
    <mergeCell ref="R25:S25"/>
    <mergeCell ref="T25:U25"/>
    <mergeCell ref="V25:AF25"/>
    <mergeCell ref="BG24:BJ24"/>
    <mergeCell ref="AK25:AN25"/>
    <mergeCell ref="V23:AF23"/>
    <mergeCell ref="AG23:AJ23"/>
    <mergeCell ref="AK23:AN23"/>
    <mergeCell ref="AO23:AZ23"/>
    <mergeCell ref="BA23:BF23"/>
    <mergeCell ref="BG23:BJ23"/>
    <mergeCell ref="G22:I22"/>
    <mergeCell ref="J22:N22"/>
    <mergeCell ref="O22:Q22"/>
    <mergeCell ref="R22:S22"/>
    <mergeCell ref="T22:U22"/>
    <mergeCell ref="V22:AF22"/>
    <mergeCell ref="AG22:AJ22"/>
    <mergeCell ref="AK22:AN22"/>
    <mergeCell ref="AO22:AZ22"/>
    <mergeCell ref="BK21:BM21"/>
    <mergeCell ref="BN21:BQ21"/>
    <mergeCell ref="AK21:AN21"/>
    <mergeCell ref="AO21:AZ21"/>
    <mergeCell ref="BA21:BF21"/>
    <mergeCell ref="BG21:BJ21"/>
    <mergeCell ref="BA22:BF22"/>
    <mergeCell ref="BG22:BJ22"/>
    <mergeCell ref="BK22:BM22"/>
    <mergeCell ref="BN22:BQ22"/>
    <mergeCell ref="B21:C32"/>
    <mergeCell ref="D21:F23"/>
    <mergeCell ref="G21:I21"/>
    <mergeCell ref="J21:N21"/>
    <mergeCell ref="O21:Q21"/>
    <mergeCell ref="R21:S21"/>
    <mergeCell ref="T21:U21"/>
    <mergeCell ref="V21:AF21"/>
    <mergeCell ref="AG21:AJ21"/>
    <mergeCell ref="V24:AF24"/>
    <mergeCell ref="AG25:AJ25"/>
    <mergeCell ref="D27:F29"/>
    <mergeCell ref="G27:I27"/>
    <mergeCell ref="J27:N27"/>
    <mergeCell ref="O27:Q27"/>
    <mergeCell ref="R27:S27"/>
    <mergeCell ref="T27:U27"/>
    <mergeCell ref="V27:AF27"/>
    <mergeCell ref="AG27:AJ27"/>
    <mergeCell ref="V30:AF30"/>
    <mergeCell ref="AG31:AJ31"/>
    <mergeCell ref="G23:Q23"/>
    <mergeCell ref="R23:S23"/>
    <mergeCell ref="T23:U23"/>
    <mergeCell ref="B11:F12"/>
    <mergeCell ref="G11:U12"/>
    <mergeCell ref="V11:AA12"/>
    <mergeCell ref="AB11:AQ12"/>
    <mergeCell ref="AR11:AX11"/>
    <mergeCell ref="BN18:BQ20"/>
    <mergeCell ref="B19:F20"/>
    <mergeCell ref="G19:I20"/>
    <mergeCell ref="J19:N20"/>
    <mergeCell ref="O19:Q20"/>
    <mergeCell ref="R19:U20"/>
    <mergeCell ref="V19:AF20"/>
    <mergeCell ref="AG19:AJ20"/>
    <mergeCell ref="AK19:AN20"/>
    <mergeCell ref="AO19:AZ20"/>
    <mergeCell ref="BA19:BF20"/>
    <mergeCell ref="B15:S16"/>
    <mergeCell ref="B18:U18"/>
    <mergeCell ref="V18:BM18"/>
    <mergeCell ref="BG19:BM20"/>
    <mergeCell ref="BH9:BK9"/>
    <mergeCell ref="BL9:BO9"/>
    <mergeCell ref="B10:F10"/>
    <mergeCell ref="G10:AF10"/>
    <mergeCell ref="AG10:AJ10"/>
    <mergeCell ref="AK10:AQ10"/>
    <mergeCell ref="AR10:AX10"/>
    <mergeCell ref="AZ10:BC10"/>
    <mergeCell ref="BD10:BG10"/>
    <mergeCell ref="BH10:BK10"/>
    <mergeCell ref="BL10:BO10"/>
    <mergeCell ref="B9:F9"/>
    <mergeCell ref="G9:U9"/>
    <mergeCell ref="V9:AA9"/>
    <mergeCell ref="AB9:AF9"/>
    <mergeCell ref="AG9:AJ9"/>
    <mergeCell ref="AK9:AQ9"/>
    <mergeCell ref="AR9:AX9"/>
    <mergeCell ref="AZ9:BC9"/>
    <mergeCell ref="BD9:BG9"/>
    <mergeCell ref="AR8:AX8"/>
    <mergeCell ref="AZ8:BC8"/>
    <mergeCell ref="BD8:BG8"/>
    <mergeCell ref="BH8:BK8"/>
    <mergeCell ref="B8:F8"/>
    <mergeCell ref="G8:AF8"/>
    <mergeCell ref="AG8:AJ8"/>
    <mergeCell ref="AK8:AQ8"/>
    <mergeCell ref="X4:Z4"/>
    <mergeCell ref="AC4:AF4"/>
    <mergeCell ref="AG4:BB4"/>
    <mergeCell ref="BC4:BG4"/>
    <mergeCell ref="BH4:BO4"/>
    <mergeCell ref="B5:F6"/>
    <mergeCell ref="G5:P6"/>
    <mergeCell ref="Q5:S5"/>
    <mergeCell ref="T5:Z5"/>
    <mergeCell ref="AC5:AF5"/>
    <mergeCell ref="AG5:AU5"/>
    <mergeCell ref="AV5:AW5"/>
    <mergeCell ref="BL8:BO8"/>
    <mergeCell ref="B3:G4"/>
    <mergeCell ref="AX5:BB5"/>
    <mergeCell ref="BC5:BG5"/>
    <mergeCell ref="K3:O4"/>
    <mergeCell ref="AC3:AF3"/>
    <mergeCell ref="AG3:BB3"/>
    <mergeCell ref="Q4:W4"/>
    <mergeCell ref="BH5:BO5"/>
    <mergeCell ref="Q6:S6"/>
    <mergeCell ref="T6:Z6"/>
    <mergeCell ref="AC6:AF6"/>
    <mergeCell ref="AG6:AU6"/>
    <mergeCell ref="AV6:AW6"/>
    <mergeCell ref="AX6:BB6"/>
    <mergeCell ref="BC6:BG6"/>
    <mergeCell ref="BH6:BO6"/>
  </mergeCells>
  <phoneticPr fontId="2"/>
  <dataValidations count="2">
    <dataValidation type="list" allowBlank="1" showInputMessage="1" showErrorMessage="1" sqref="AK8:AQ8">
      <formula1>$BT$8:$BT$10</formula1>
    </dataValidation>
    <dataValidation type="list" allowBlank="1" showInputMessage="1" showErrorMessage="1" sqref="AK10:AQ10">
      <formula1>$BU$8:$BU$10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Ｐゴシック,太字"（様式１７）</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T47"/>
  <sheetViews>
    <sheetView workbookViewId="0">
      <selection sqref="A1:A3"/>
    </sheetView>
  </sheetViews>
  <sheetFormatPr defaultRowHeight="13.5"/>
  <cols>
    <col min="1" max="1" width="10" style="369" customWidth="1"/>
    <col min="2" max="2" width="3.625" style="369" customWidth="1"/>
    <col min="3" max="8" width="2.75" style="369" customWidth="1"/>
    <col min="9" max="9" width="2.125" style="369" customWidth="1"/>
    <col min="10" max="10" width="2.25" style="369" customWidth="1"/>
    <col min="11" max="53" width="2.75" style="369" customWidth="1"/>
    <col min="54" max="59" width="2.25" style="369" customWidth="1"/>
    <col min="60" max="65" width="2.625" style="369" customWidth="1"/>
    <col min="66" max="68" width="2.75" style="369" customWidth="1"/>
    <col min="69" max="72" width="2.625" style="369" customWidth="1"/>
    <col min="73" max="79" width="2.875" style="369" customWidth="1"/>
    <col min="80" max="16384" width="9" style="369"/>
  </cols>
  <sheetData>
    <row r="1" spans="1:72" ht="29.25" customHeight="1">
      <c r="A1" s="1588" t="s">
        <v>1134</v>
      </c>
      <c r="B1" s="324" t="s">
        <v>811</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588"/>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588"/>
      <c r="B3" s="211" t="s">
        <v>810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963" t="s">
        <v>48</v>
      </c>
      <c r="C5" s="2964"/>
      <c r="D5" s="2964"/>
      <c r="E5" s="2964"/>
      <c r="F5" s="2964"/>
      <c r="G5" s="2964"/>
      <c r="H5" s="3357" t="s">
        <v>49</v>
      </c>
      <c r="I5" s="3358"/>
      <c r="J5" s="3358"/>
      <c r="K5" s="3359"/>
      <c r="L5" s="2958" t="s">
        <v>50</v>
      </c>
      <c r="M5" s="2959"/>
      <c r="N5" s="2959"/>
      <c r="O5" s="2959"/>
      <c r="P5" s="2959"/>
      <c r="Q5" s="2959"/>
      <c r="R5" s="2959"/>
      <c r="S5" s="2959"/>
      <c r="T5" s="2959"/>
      <c r="U5" s="2987" t="s">
        <v>51</v>
      </c>
      <c r="V5" s="2959"/>
      <c r="W5" s="2959"/>
      <c r="X5" s="2959"/>
      <c r="Y5" s="2959"/>
      <c r="Z5" s="3283"/>
      <c r="AA5" s="2964" t="s">
        <v>52</v>
      </c>
      <c r="AB5" s="2964"/>
      <c r="AC5" s="2964"/>
      <c r="AD5" s="2964"/>
      <c r="AE5" s="2964"/>
      <c r="AF5" s="2964"/>
      <c r="AG5" s="2964"/>
      <c r="AH5" s="2964"/>
      <c r="AI5" s="2964"/>
      <c r="AJ5" s="2964"/>
      <c r="AK5" s="2964"/>
      <c r="AL5" s="2964"/>
      <c r="AM5" s="2964"/>
      <c r="AN5" s="2964"/>
      <c r="AO5" s="2964"/>
      <c r="AP5" s="2964"/>
      <c r="AQ5" s="2964"/>
      <c r="AR5" s="2964"/>
      <c r="AS5" s="2964"/>
      <c r="AT5" s="2964"/>
      <c r="AU5" s="2964"/>
      <c r="AV5" s="2964"/>
      <c r="AW5" s="2964"/>
      <c r="AX5" s="2964"/>
      <c r="AY5" s="2964"/>
      <c r="AZ5" s="2964"/>
      <c r="BA5" s="2964"/>
      <c r="BB5" s="2964"/>
      <c r="BC5" s="2964"/>
      <c r="BD5" s="2964"/>
      <c r="BE5" s="2964"/>
      <c r="BF5" s="2964"/>
      <c r="BG5" s="2964"/>
      <c r="BH5" s="2964"/>
      <c r="BI5" s="2964"/>
      <c r="BJ5" s="2964"/>
      <c r="BK5" s="2964"/>
      <c r="BL5" s="2964"/>
      <c r="BM5" s="2964"/>
      <c r="BN5" s="2964"/>
      <c r="BO5" s="2964"/>
      <c r="BP5" s="2964"/>
      <c r="BQ5" s="3311" t="s">
        <v>53</v>
      </c>
      <c r="BR5" s="3312"/>
      <c r="BS5" s="3312"/>
      <c r="BT5" s="3313"/>
    </row>
    <row r="6" spans="1:72" ht="9.75" customHeight="1">
      <c r="B6" s="325"/>
      <c r="C6" s="3291" t="s">
        <v>54</v>
      </c>
      <c r="D6" s="3292"/>
      <c r="E6" s="3292"/>
      <c r="F6" s="3292"/>
      <c r="G6" s="3292"/>
      <c r="H6" s="3360"/>
      <c r="I6" s="3361"/>
      <c r="J6" s="3361"/>
      <c r="K6" s="3362"/>
      <c r="L6" s="3322" t="s">
        <v>55</v>
      </c>
      <c r="M6" s="3323"/>
      <c r="N6" s="3324"/>
      <c r="O6" s="3323" t="s">
        <v>56</v>
      </c>
      <c r="P6" s="3323"/>
      <c r="Q6" s="3323"/>
      <c r="R6" s="487"/>
      <c r="S6" s="487"/>
      <c r="T6" s="487"/>
      <c r="U6" s="3079" t="s">
        <v>57</v>
      </c>
      <c r="V6" s="3326"/>
      <c r="W6" s="3326"/>
      <c r="X6" s="3328" t="s">
        <v>58</v>
      </c>
      <c r="Y6" s="3329"/>
      <c r="Z6" s="3330"/>
      <c r="AA6" s="3326" t="s">
        <v>59</v>
      </c>
      <c r="AB6" s="3326"/>
      <c r="AC6" s="3326"/>
      <c r="AD6" s="3326"/>
      <c r="AE6" s="3326"/>
      <c r="AF6" s="3326"/>
      <c r="AG6" s="3326"/>
      <c r="AH6" s="3334" t="s">
        <v>60</v>
      </c>
      <c r="AI6" s="3335"/>
      <c r="AJ6" s="3338" t="s">
        <v>13</v>
      </c>
      <c r="AK6" s="3338"/>
      <c r="AL6" s="3339"/>
      <c r="AM6" s="3335" t="s">
        <v>285</v>
      </c>
      <c r="AN6" s="3352"/>
      <c r="AO6" s="3352"/>
      <c r="AP6" s="3352"/>
      <c r="AQ6" s="3352"/>
      <c r="AR6" s="3352"/>
      <c r="AS6" s="3352"/>
      <c r="AT6" s="3352"/>
      <c r="AU6" s="3334" t="s">
        <v>61</v>
      </c>
      <c r="AV6" s="3326"/>
      <c r="AW6" s="3326"/>
      <c r="AX6" s="3339" t="s">
        <v>62</v>
      </c>
      <c r="AY6" s="3355"/>
      <c r="AZ6" s="3355"/>
      <c r="BA6" s="3355"/>
      <c r="BB6" s="3078" t="s">
        <v>63</v>
      </c>
      <c r="BC6" s="3078"/>
      <c r="BD6" s="3078"/>
      <c r="BE6" s="3078"/>
      <c r="BF6" s="3078"/>
      <c r="BG6" s="3079"/>
      <c r="BH6" s="3284"/>
      <c r="BI6" s="3049"/>
      <c r="BJ6" s="3049"/>
      <c r="BK6" s="3049"/>
      <c r="BL6" s="3049"/>
      <c r="BM6" s="3049"/>
      <c r="BN6" s="3343" t="s">
        <v>64</v>
      </c>
      <c r="BO6" s="3343"/>
      <c r="BP6" s="3344"/>
      <c r="BQ6" s="3314"/>
      <c r="BR6" s="3315"/>
      <c r="BS6" s="3315"/>
      <c r="BT6" s="3316"/>
    </row>
    <row r="7" spans="1:72" ht="19.5" customHeight="1" thickBot="1">
      <c r="B7" s="325"/>
      <c r="C7" s="3320"/>
      <c r="D7" s="3321"/>
      <c r="E7" s="3321"/>
      <c r="F7" s="3321"/>
      <c r="G7" s="3321"/>
      <c r="H7" s="3363"/>
      <c r="I7" s="3364"/>
      <c r="J7" s="3364"/>
      <c r="K7" s="3365"/>
      <c r="L7" s="3009"/>
      <c r="M7" s="3010"/>
      <c r="N7" s="3325"/>
      <c r="O7" s="3010"/>
      <c r="P7" s="3010"/>
      <c r="Q7" s="3010"/>
      <c r="R7" s="3347" t="s">
        <v>65</v>
      </c>
      <c r="S7" s="3348"/>
      <c r="T7" s="3349"/>
      <c r="U7" s="3327"/>
      <c r="V7" s="3010"/>
      <c r="W7" s="3010"/>
      <c r="X7" s="3331"/>
      <c r="Y7" s="3332"/>
      <c r="Z7" s="3333"/>
      <c r="AA7" s="3010"/>
      <c r="AB7" s="3010"/>
      <c r="AC7" s="3010"/>
      <c r="AD7" s="3010"/>
      <c r="AE7" s="3010"/>
      <c r="AF7" s="3010"/>
      <c r="AG7" s="3010"/>
      <c r="AH7" s="3336"/>
      <c r="AI7" s="3337"/>
      <c r="AJ7" s="3340"/>
      <c r="AK7" s="3340"/>
      <c r="AL7" s="3341"/>
      <c r="AM7" s="3337"/>
      <c r="AN7" s="3353"/>
      <c r="AO7" s="3353"/>
      <c r="AP7" s="3353"/>
      <c r="AQ7" s="3353"/>
      <c r="AR7" s="3353"/>
      <c r="AS7" s="3353"/>
      <c r="AT7" s="3353"/>
      <c r="AU7" s="3354"/>
      <c r="AV7" s="3323"/>
      <c r="AW7" s="3323"/>
      <c r="AX7" s="3341"/>
      <c r="AY7" s="3356"/>
      <c r="AZ7" s="3356"/>
      <c r="BA7" s="3356"/>
      <c r="BB7" s="3342"/>
      <c r="BC7" s="3342"/>
      <c r="BD7" s="3342"/>
      <c r="BE7" s="3342"/>
      <c r="BF7" s="3342"/>
      <c r="BG7" s="3327"/>
      <c r="BH7" s="3350" t="s">
        <v>66</v>
      </c>
      <c r="BI7" s="3351"/>
      <c r="BJ7" s="3351"/>
      <c r="BK7" s="3351"/>
      <c r="BL7" s="3351"/>
      <c r="BM7" s="3351"/>
      <c r="BN7" s="3345"/>
      <c r="BO7" s="3345"/>
      <c r="BP7" s="3346"/>
      <c r="BQ7" s="3317"/>
      <c r="BR7" s="3318"/>
      <c r="BS7" s="3318"/>
      <c r="BT7" s="3319"/>
    </row>
    <row r="8" spans="1:72" ht="16.149999999999999" customHeight="1">
      <c r="B8" s="3285" t="s">
        <v>67</v>
      </c>
      <c r="C8" s="2963" t="s">
        <v>68</v>
      </c>
      <c r="D8" s="2964"/>
      <c r="E8" s="2964"/>
      <c r="F8" s="2964"/>
      <c r="G8" s="3223"/>
      <c r="H8" s="3288"/>
      <c r="I8" s="3289"/>
      <c r="J8" s="3289"/>
      <c r="K8" s="3290"/>
      <c r="L8" s="3230"/>
      <c r="M8" s="3231"/>
      <c r="N8" s="3231"/>
      <c r="O8" s="3308"/>
      <c r="P8" s="3309"/>
      <c r="Q8" s="3310"/>
      <c r="R8" s="3225"/>
      <c r="S8" s="3225"/>
      <c r="T8" s="3226"/>
      <c r="U8" s="3201"/>
      <c r="V8" s="3201"/>
      <c r="W8" s="3201"/>
      <c r="X8" s="3213"/>
      <c r="Y8" s="3201"/>
      <c r="Z8" s="3202"/>
      <c r="AA8" s="3209" t="s">
        <v>69</v>
      </c>
      <c r="AB8" s="3210"/>
      <c r="AC8" s="3210"/>
      <c r="AD8" s="3302"/>
      <c r="AE8" s="3302"/>
      <c r="AF8" s="3302"/>
      <c r="AG8" s="3303"/>
      <c r="AH8" s="3304"/>
      <c r="AI8" s="3305"/>
      <c r="AJ8" s="3306"/>
      <c r="AK8" s="3302"/>
      <c r="AL8" s="3307"/>
      <c r="AM8" s="3373"/>
      <c r="AN8" s="3374"/>
      <c r="AO8" s="3374"/>
      <c r="AP8" s="3374"/>
      <c r="AQ8" s="3374"/>
      <c r="AR8" s="3374"/>
      <c r="AS8" s="3374"/>
      <c r="AT8" s="3305"/>
      <c r="AU8" s="3270" t="s">
        <v>75</v>
      </c>
      <c r="AV8" s="3271"/>
      <c r="AW8" s="3272"/>
      <c r="AX8" s="3306"/>
      <c r="AY8" s="3302"/>
      <c r="AZ8" s="3302"/>
      <c r="BA8" s="3307"/>
      <c r="BB8" s="3368"/>
      <c r="BC8" s="3369"/>
      <c r="BD8" s="3369"/>
      <c r="BE8" s="3369"/>
      <c r="BF8" s="3271" t="s">
        <v>70</v>
      </c>
      <c r="BG8" s="3271"/>
      <c r="BH8" s="3370"/>
      <c r="BI8" s="3371"/>
      <c r="BJ8" s="3371"/>
      <c r="BK8" s="3371"/>
      <c r="BL8" s="3271" t="s">
        <v>70</v>
      </c>
      <c r="BM8" s="3372"/>
      <c r="BN8" s="3380"/>
      <c r="BO8" s="3381"/>
      <c r="BP8" s="3382"/>
      <c r="BQ8" s="3383"/>
      <c r="BR8" s="3384"/>
      <c r="BS8" s="3384"/>
      <c r="BT8" s="3385"/>
    </row>
    <row r="9" spans="1:72" ht="16.149999999999999" customHeight="1" thickBot="1">
      <c r="B9" s="3286"/>
      <c r="C9" s="3009"/>
      <c r="D9" s="3010"/>
      <c r="E9" s="3010"/>
      <c r="F9" s="3010"/>
      <c r="G9" s="3224"/>
      <c r="H9" s="3206" t="s">
        <v>70</v>
      </c>
      <c r="I9" s="3207"/>
      <c r="J9" s="3207"/>
      <c r="K9" s="3208"/>
      <c r="L9" s="3232"/>
      <c r="M9" s="3233"/>
      <c r="N9" s="3233"/>
      <c r="O9" s="3281" t="s">
        <v>73</v>
      </c>
      <c r="P9" s="3258"/>
      <c r="Q9" s="3258"/>
      <c r="R9" s="3258" t="s">
        <v>70</v>
      </c>
      <c r="S9" s="3258"/>
      <c r="T9" s="3259"/>
      <c r="U9" s="3212"/>
      <c r="V9" s="3212"/>
      <c r="W9" s="3212"/>
      <c r="X9" s="3214"/>
      <c r="Y9" s="3212"/>
      <c r="Z9" s="3215"/>
      <c r="AA9" s="3220" t="s">
        <v>71</v>
      </c>
      <c r="AB9" s="3221"/>
      <c r="AC9" s="3221"/>
      <c r="AD9" s="3222"/>
      <c r="AE9" s="3222"/>
      <c r="AF9" s="3222"/>
      <c r="AG9" s="3222"/>
      <c r="AH9" s="3257"/>
      <c r="AI9" s="3240"/>
      <c r="AJ9" s="3241"/>
      <c r="AK9" s="3241"/>
      <c r="AL9" s="3245"/>
      <c r="AM9" s="3240"/>
      <c r="AN9" s="3241"/>
      <c r="AO9" s="3241"/>
      <c r="AP9" s="3241"/>
      <c r="AQ9" s="3241"/>
      <c r="AR9" s="3241"/>
      <c r="AS9" s="3241"/>
      <c r="AT9" s="3257"/>
      <c r="AU9" s="3242" t="s">
        <v>72</v>
      </c>
      <c r="AV9" s="3243"/>
      <c r="AW9" s="3244"/>
      <c r="AX9" s="3241"/>
      <c r="AY9" s="3241"/>
      <c r="AZ9" s="3241"/>
      <c r="BA9" s="3245"/>
      <c r="BB9" s="3243"/>
      <c r="BC9" s="3391"/>
      <c r="BD9" s="3391"/>
      <c r="BE9" s="3391"/>
      <c r="BF9" s="3243" t="s">
        <v>70</v>
      </c>
      <c r="BG9" s="3244"/>
      <c r="BH9" s="3389"/>
      <c r="BI9" s="3390"/>
      <c r="BJ9" s="3390"/>
      <c r="BK9" s="3390"/>
      <c r="BL9" s="3261" t="s">
        <v>70</v>
      </c>
      <c r="BM9" s="3262"/>
      <c r="BN9" s="3246" t="s">
        <v>70</v>
      </c>
      <c r="BO9" s="3246"/>
      <c r="BP9" s="3247"/>
      <c r="BQ9" s="3386"/>
      <c r="BR9" s="3387"/>
      <c r="BS9" s="3387"/>
      <c r="BT9" s="3388"/>
    </row>
    <row r="10" spans="1:72" ht="16.149999999999999" customHeight="1">
      <c r="B10" s="3286"/>
      <c r="C10" s="3194" t="s">
        <v>288</v>
      </c>
      <c r="D10" s="3195"/>
      <c r="E10" s="3195"/>
      <c r="F10" s="3195"/>
      <c r="G10" s="3196"/>
      <c r="H10" s="3200"/>
      <c r="I10" s="3201"/>
      <c r="J10" s="3201"/>
      <c r="K10" s="3202"/>
      <c r="L10" s="3230"/>
      <c r="M10" s="3231"/>
      <c r="N10" s="3231"/>
      <c r="O10" s="3274"/>
      <c r="P10" s="3225"/>
      <c r="Q10" s="3225"/>
      <c r="R10" s="3225"/>
      <c r="S10" s="3225"/>
      <c r="T10" s="3226"/>
      <c r="U10" s="3201"/>
      <c r="V10" s="3201"/>
      <c r="W10" s="3201"/>
      <c r="X10" s="3213"/>
      <c r="Y10" s="3201"/>
      <c r="Z10" s="3202"/>
      <c r="AA10" s="3209" t="s">
        <v>69</v>
      </c>
      <c r="AB10" s="3210"/>
      <c r="AC10" s="3210"/>
      <c r="AD10" s="3229"/>
      <c r="AE10" s="3229"/>
      <c r="AF10" s="3229"/>
      <c r="AG10" s="3229"/>
      <c r="AH10" s="3273"/>
      <c r="AI10" s="3234"/>
      <c r="AJ10" s="3235"/>
      <c r="AK10" s="3235"/>
      <c r="AL10" s="3263"/>
      <c r="AM10" s="3234"/>
      <c r="AN10" s="3235"/>
      <c r="AO10" s="3235"/>
      <c r="AP10" s="3235"/>
      <c r="AQ10" s="3235"/>
      <c r="AR10" s="3235"/>
      <c r="AS10" s="3235"/>
      <c r="AT10" s="3235"/>
      <c r="AU10" s="3260" t="s">
        <v>72</v>
      </c>
      <c r="AV10" s="3261"/>
      <c r="AW10" s="3262"/>
      <c r="AX10" s="3235"/>
      <c r="AY10" s="3235"/>
      <c r="AZ10" s="3235"/>
      <c r="BA10" s="3263"/>
      <c r="BB10" s="3261" t="s">
        <v>70</v>
      </c>
      <c r="BC10" s="3261"/>
      <c r="BD10" s="3261"/>
      <c r="BE10" s="3261"/>
      <c r="BF10" s="3261"/>
      <c r="BG10" s="3261"/>
      <c r="BH10" s="3375"/>
      <c r="BI10" s="3376"/>
      <c r="BJ10" s="3376"/>
      <c r="BK10" s="3376"/>
      <c r="BL10" s="3376"/>
      <c r="BM10" s="3376"/>
      <c r="BN10" s="3392"/>
      <c r="BO10" s="3392"/>
      <c r="BP10" s="3393"/>
      <c r="BQ10" s="3229"/>
      <c r="BR10" s="3229"/>
      <c r="BS10" s="3229"/>
      <c r="BT10" s="3366"/>
    </row>
    <row r="11" spans="1:72" ht="16.149999999999999" customHeight="1" thickBot="1">
      <c r="B11" s="3286"/>
      <c r="C11" s="3197"/>
      <c r="D11" s="3198"/>
      <c r="E11" s="3198"/>
      <c r="F11" s="3198"/>
      <c r="G11" s="3199"/>
      <c r="H11" s="3206" t="s">
        <v>70</v>
      </c>
      <c r="I11" s="3207"/>
      <c r="J11" s="3207"/>
      <c r="K11" s="3208"/>
      <c r="L11" s="3232"/>
      <c r="M11" s="3233"/>
      <c r="N11" s="3233"/>
      <c r="O11" s="3281" t="s">
        <v>73</v>
      </c>
      <c r="P11" s="3258"/>
      <c r="Q11" s="3258"/>
      <c r="R11" s="3258" t="s">
        <v>73</v>
      </c>
      <c r="S11" s="3258"/>
      <c r="T11" s="3259"/>
      <c r="U11" s="3212"/>
      <c r="V11" s="3212"/>
      <c r="W11" s="3212"/>
      <c r="X11" s="3282"/>
      <c r="Y11" s="3207"/>
      <c r="Z11" s="3208"/>
      <c r="AA11" s="3220" t="s">
        <v>71</v>
      </c>
      <c r="AB11" s="3221"/>
      <c r="AC11" s="3221"/>
      <c r="AD11" s="3264"/>
      <c r="AE11" s="3264"/>
      <c r="AF11" s="3264"/>
      <c r="AG11" s="3264"/>
      <c r="AH11" s="3265"/>
      <c r="AI11" s="3266"/>
      <c r="AJ11" s="3236"/>
      <c r="AK11" s="3236"/>
      <c r="AL11" s="3237"/>
      <c r="AM11" s="3266"/>
      <c r="AN11" s="3236"/>
      <c r="AO11" s="3236"/>
      <c r="AP11" s="3236"/>
      <c r="AQ11" s="3236"/>
      <c r="AR11" s="3236"/>
      <c r="AS11" s="3236"/>
      <c r="AT11" s="3236"/>
      <c r="AU11" s="3267" t="s">
        <v>72</v>
      </c>
      <c r="AV11" s="3268"/>
      <c r="AW11" s="3269"/>
      <c r="AX11" s="3236"/>
      <c r="AY11" s="3236"/>
      <c r="AZ11" s="3236"/>
      <c r="BA11" s="3237"/>
      <c r="BB11" s="3268" t="s">
        <v>70</v>
      </c>
      <c r="BC11" s="3268"/>
      <c r="BD11" s="3268"/>
      <c r="BE11" s="3268"/>
      <c r="BF11" s="3268"/>
      <c r="BG11" s="3268"/>
      <c r="BH11" s="3379"/>
      <c r="BI11" s="3246"/>
      <c r="BJ11" s="3246"/>
      <c r="BK11" s="3246"/>
      <c r="BL11" s="3246"/>
      <c r="BM11" s="3246"/>
      <c r="BN11" s="3377" t="s">
        <v>70</v>
      </c>
      <c r="BO11" s="3377"/>
      <c r="BP11" s="3378"/>
      <c r="BQ11" s="3264"/>
      <c r="BR11" s="3264"/>
      <c r="BS11" s="3264"/>
      <c r="BT11" s="3367"/>
    </row>
    <row r="12" spans="1:72" ht="16.149999999999999" customHeight="1">
      <c r="B12" s="3286"/>
      <c r="C12" s="3291" t="s">
        <v>74</v>
      </c>
      <c r="D12" s="3292"/>
      <c r="E12" s="3292"/>
      <c r="F12" s="3292"/>
      <c r="G12" s="3293"/>
      <c r="H12" s="3297"/>
      <c r="I12" s="3298"/>
      <c r="J12" s="3298"/>
      <c r="K12" s="3299"/>
      <c r="L12" s="3231"/>
      <c r="M12" s="3231"/>
      <c r="N12" s="3231"/>
      <c r="O12" s="3308"/>
      <c r="P12" s="3309"/>
      <c r="Q12" s="3310"/>
      <c r="R12" s="3225"/>
      <c r="S12" s="3225"/>
      <c r="T12" s="3226"/>
      <c r="U12" s="3201"/>
      <c r="V12" s="3201"/>
      <c r="W12" s="3201"/>
      <c r="X12" s="3213"/>
      <c r="Y12" s="3201"/>
      <c r="Z12" s="3202"/>
      <c r="AA12" s="3209" t="s">
        <v>69</v>
      </c>
      <c r="AB12" s="3210"/>
      <c r="AC12" s="3210"/>
      <c r="AD12" s="3302"/>
      <c r="AE12" s="3302"/>
      <c r="AF12" s="3302"/>
      <c r="AG12" s="3303"/>
      <c r="AH12" s="3304"/>
      <c r="AI12" s="3305"/>
      <c r="AJ12" s="3306"/>
      <c r="AK12" s="3302"/>
      <c r="AL12" s="3307"/>
      <c r="AM12" s="3373"/>
      <c r="AN12" s="3374"/>
      <c r="AO12" s="3374"/>
      <c r="AP12" s="3374"/>
      <c r="AQ12" s="3374"/>
      <c r="AR12" s="3374"/>
      <c r="AS12" s="3374"/>
      <c r="AT12" s="3305"/>
      <c r="AU12" s="3270" t="s">
        <v>75</v>
      </c>
      <c r="AV12" s="3271"/>
      <c r="AW12" s="3272"/>
      <c r="AX12" s="3306"/>
      <c r="AY12" s="3302"/>
      <c r="AZ12" s="3302"/>
      <c r="BA12" s="3307"/>
      <c r="BB12" s="3271"/>
      <c r="BC12" s="3394"/>
      <c r="BD12" s="3394"/>
      <c r="BE12" s="3394"/>
      <c r="BF12" s="3271" t="s">
        <v>70</v>
      </c>
      <c r="BG12" s="3271"/>
      <c r="BH12" s="3370"/>
      <c r="BI12" s="3371"/>
      <c r="BJ12" s="3371"/>
      <c r="BK12" s="3371"/>
      <c r="BL12" s="3271" t="s">
        <v>70</v>
      </c>
      <c r="BM12" s="3372"/>
      <c r="BN12" s="3380"/>
      <c r="BO12" s="3381"/>
      <c r="BP12" s="3382"/>
      <c r="BQ12" s="3383"/>
      <c r="BR12" s="3384"/>
      <c r="BS12" s="3384"/>
      <c r="BT12" s="3385"/>
    </row>
    <row r="13" spans="1:72" ht="16.149999999999999" customHeight="1" thickBot="1">
      <c r="B13" s="3287"/>
      <c r="C13" s="3294"/>
      <c r="D13" s="3295"/>
      <c r="E13" s="3295"/>
      <c r="F13" s="3295"/>
      <c r="G13" s="3296"/>
      <c r="H13" s="3206" t="s">
        <v>70</v>
      </c>
      <c r="I13" s="3300"/>
      <c r="J13" s="3300"/>
      <c r="K13" s="3301"/>
      <c r="L13" s="3233"/>
      <c r="M13" s="3233"/>
      <c r="N13" s="3233"/>
      <c r="O13" s="3281" t="s">
        <v>73</v>
      </c>
      <c r="P13" s="3258"/>
      <c r="Q13" s="3258"/>
      <c r="R13" s="3258" t="s">
        <v>73</v>
      </c>
      <c r="S13" s="3258"/>
      <c r="T13" s="3259"/>
      <c r="U13" s="3212"/>
      <c r="V13" s="3212"/>
      <c r="W13" s="3212"/>
      <c r="X13" s="3214"/>
      <c r="Y13" s="3212"/>
      <c r="Z13" s="3215"/>
      <c r="AA13" s="3220" t="s">
        <v>71</v>
      </c>
      <c r="AB13" s="3221"/>
      <c r="AC13" s="3221"/>
      <c r="AD13" s="3222"/>
      <c r="AE13" s="3222"/>
      <c r="AF13" s="3222"/>
      <c r="AG13" s="3222"/>
      <c r="AH13" s="3257"/>
      <c r="AI13" s="3240"/>
      <c r="AJ13" s="3241"/>
      <c r="AK13" s="3241"/>
      <c r="AL13" s="3245"/>
      <c r="AM13" s="3240"/>
      <c r="AN13" s="3241"/>
      <c r="AO13" s="3241"/>
      <c r="AP13" s="3241"/>
      <c r="AQ13" s="3241"/>
      <c r="AR13" s="3241"/>
      <c r="AS13" s="3241"/>
      <c r="AT13" s="3241"/>
      <c r="AU13" s="3242" t="s">
        <v>76</v>
      </c>
      <c r="AV13" s="3243"/>
      <c r="AW13" s="3244"/>
      <c r="AX13" s="3241"/>
      <c r="AY13" s="3241"/>
      <c r="AZ13" s="3241"/>
      <c r="BA13" s="3245"/>
      <c r="BB13" s="3243"/>
      <c r="BC13" s="3391"/>
      <c r="BD13" s="3391"/>
      <c r="BE13" s="3391"/>
      <c r="BF13" s="3243" t="s">
        <v>77</v>
      </c>
      <c r="BG13" s="3244"/>
      <c r="BH13" s="3396"/>
      <c r="BI13" s="3397"/>
      <c r="BJ13" s="3397"/>
      <c r="BK13" s="3397"/>
      <c r="BL13" s="3243" t="s">
        <v>77</v>
      </c>
      <c r="BM13" s="3398"/>
      <c r="BN13" s="3246" t="s">
        <v>77</v>
      </c>
      <c r="BO13" s="3246"/>
      <c r="BP13" s="3247"/>
      <c r="BQ13" s="3386"/>
      <c r="BR13" s="3387"/>
      <c r="BS13" s="3387"/>
      <c r="BT13" s="3388"/>
    </row>
    <row r="14" spans="1:72" ht="16.149999999999999" customHeight="1">
      <c r="B14" s="3401" t="s">
        <v>78</v>
      </c>
      <c r="C14" s="2963" t="s">
        <v>286</v>
      </c>
      <c r="D14" s="2964"/>
      <c r="E14" s="2964"/>
      <c r="F14" s="2964"/>
      <c r="G14" s="3223"/>
      <c r="H14" s="3200"/>
      <c r="I14" s="3201"/>
      <c r="J14" s="3201"/>
      <c r="K14" s="3202"/>
      <c r="L14" s="3230"/>
      <c r="M14" s="3231"/>
      <c r="N14" s="3231"/>
      <c r="O14" s="3274"/>
      <c r="P14" s="3225"/>
      <c r="Q14" s="3225"/>
      <c r="R14" s="3225"/>
      <c r="S14" s="3225"/>
      <c r="T14" s="3226"/>
      <c r="U14" s="3201"/>
      <c r="V14" s="3201"/>
      <c r="W14" s="3201"/>
      <c r="X14" s="3213"/>
      <c r="Y14" s="3201"/>
      <c r="Z14" s="3202"/>
      <c r="AA14" s="3209" t="s">
        <v>69</v>
      </c>
      <c r="AB14" s="3210"/>
      <c r="AC14" s="3210"/>
      <c r="AD14" s="3211"/>
      <c r="AE14" s="3211"/>
      <c r="AF14" s="3211"/>
      <c r="AG14" s="3211"/>
      <c r="AH14" s="3251"/>
      <c r="AI14" s="3252"/>
      <c r="AJ14" s="3253"/>
      <c r="AK14" s="3253"/>
      <c r="AL14" s="3254"/>
      <c r="AM14" s="3252"/>
      <c r="AN14" s="3253"/>
      <c r="AO14" s="3253"/>
      <c r="AP14" s="3253"/>
      <c r="AQ14" s="3253"/>
      <c r="AR14" s="3253"/>
      <c r="AS14" s="3253"/>
      <c r="AT14" s="3253"/>
      <c r="AU14" s="3270" t="s">
        <v>76</v>
      </c>
      <c r="AV14" s="3271"/>
      <c r="AW14" s="3272"/>
      <c r="AX14" s="3253"/>
      <c r="AY14" s="3253"/>
      <c r="AZ14" s="3253"/>
      <c r="BA14" s="3254"/>
      <c r="BB14" s="3271" t="s">
        <v>77</v>
      </c>
      <c r="BC14" s="3271"/>
      <c r="BD14" s="3271"/>
      <c r="BE14" s="3271"/>
      <c r="BF14" s="3271"/>
      <c r="BG14" s="3271"/>
      <c r="BH14" s="3375"/>
      <c r="BI14" s="3376"/>
      <c r="BJ14" s="3376"/>
      <c r="BK14" s="3376"/>
      <c r="BL14" s="3376"/>
      <c r="BM14" s="3376"/>
      <c r="BN14" s="3255"/>
      <c r="BO14" s="3255"/>
      <c r="BP14" s="3256"/>
      <c r="BQ14" s="3211"/>
      <c r="BR14" s="3211"/>
      <c r="BS14" s="3211"/>
      <c r="BT14" s="3238"/>
    </row>
    <row r="15" spans="1:72" ht="16.149999999999999" customHeight="1" thickBot="1">
      <c r="B15" s="3402"/>
      <c r="C15" s="3009"/>
      <c r="D15" s="3010"/>
      <c r="E15" s="3010"/>
      <c r="F15" s="3010"/>
      <c r="G15" s="3224"/>
      <c r="H15" s="3206" t="s">
        <v>77</v>
      </c>
      <c r="I15" s="3207"/>
      <c r="J15" s="3207"/>
      <c r="K15" s="3208"/>
      <c r="L15" s="3232"/>
      <c r="M15" s="3233"/>
      <c r="N15" s="3233"/>
      <c r="O15" s="3281" t="s">
        <v>73</v>
      </c>
      <c r="P15" s="3258"/>
      <c r="Q15" s="3258"/>
      <c r="R15" s="3258" t="s">
        <v>73</v>
      </c>
      <c r="S15" s="3258"/>
      <c r="T15" s="3259"/>
      <c r="U15" s="3212"/>
      <c r="V15" s="3212"/>
      <c r="W15" s="3212"/>
      <c r="X15" s="3282" t="s">
        <v>73</v>
      </c>
      <c r="Y15" s="3207"/>
      <c r="Z15" s="3208"/>
      <c r="AA15" s="3220" t="s">
        <v>71</v>
      </c>
      <c r="AB15" s="3221"/>
      <c r="AC15" s="3221"/>
      <c r="AD15" s="3222"/>
      <c r="AE15" s="3222"/>
      <c r="AF15" s="3222"/>
      <c r="AG15" s="3222"/>
      <c r="AH15" s="3257"/>
      <c r="AI15" s="3240"/>
      <c r="AJ15" s="3241"/>
      <c r="AK15" s="3241"/>
      <c r="AL15" s="3245"/>
      <c r="AM15" s="3240"/>
      <c r="AN15" s="3241"/>
      <c r="AO15" s="3241"/>
      <c r="AP15" s="3241"/>
      <c r="AQ15" s="3241"/>
      <c r="AR15" s="3241"/>
      <c r="AS15" s="3241"/>
      <c r="AT15" s="3241"/>
      <c r="AU15" s="3242" t="s">
        <v>76</v>
      </c>
      <c r="AV15" s="3243"/>
      <c r="AW15" s="3244"/>
      <c r="AX15" s="3241"/>
      <c r="AY15" s="3241"/>
      <c r="AZ15" s="3241"/>
      <c r="BA15" s="3245"/>
      <c r="BB15" s="3243" t="s">
        <v>77</v>
      </c>
      <c r="BC15" s="3243"/>
      <c r="BD15" s="3243"/>
      <c r="BE15" s="3243"/>
      <c r="BF15" s="3243"/>
      <c r="BG15" s="3243"/>
      <c r="BH15" s="3379"/>
      <c r="BI15" s="3246"/>
      <c r="BJ15" s="3246"/>
      <c r="BK15" s="3246"/>
      <c r="BL15" s="3246"/>
      <c r="BM15" s="3246"/>
      <c r="BN15" s="3246" t="s">
        <v>77</v>
      </c>
      <c r="BO15" s="3246"/>
      <c r="BP15" s="3247"/>
      <c r="BQ15" s="3222"/>
      <c r="BR15" s="3222"/>
      <c r="BS15" s="3222"/>
      <c r="BT15" s="3239"/>
    </row>
    <row r="16" spans="1:72" ht="16.149999999999999" customHeight="1">
      <c r="B16" s="3402"/>
      <c r="C16" s="3194" t="s">
        <v>287</v>
      </c>
      <c r="D16" s="3195"/>
      <c r="E16" s="3195"/>
      <c r="F16" s="3195"/>
      <c r="G16" s="3196"/>
      <c r="H16" s="3200"/>
      <c r="I16" s="3201"/>
      <c r="J16" s="3201"/>
      <c r="K16" s="3202"/>
      <c r="L16" s="3230"/>
      <c r="M16" s="3231"/>
      <c r="N16" s="3231"/>
      <c r="O16" s="3274"/>
      <c r="P16" s="3225"/>
      <c r="Q16" s="3225"/>
      <c r="R16" s="3225"/>
      <c r="S16" s="3225"/>
      <c r="T16" s="3226"/>
      <c r="U16" s="3201"/>
      <c r="V16" s="3201"/>
      <c r="W16" s="3201"/>
      <c r="X16" s="3213"/>
      <c r="Y16" s="3201"/>
      <c r="Z16" s="3202"/>
      <c r="AA16" s="3209" t="s">
        <v>69</v>
      </c>
      <c r="AB16" s="3210"/>
      <c r="AC16" s="3210"/>
      <c r="AD16" s="3229"/>
      <c r="AE16" s="3229"/>
      <c r="AF16" s="3229"/>
      <c r="AG16" s="3229"/>
      <c r="AH16" s="3273"/>
      <c r="AI16" s="3234"/>
      <c r="AJ16" s="3235"/>
      <c r="AK16" s="3235"/>
      <c r="AL16" s="3263"/>
      <c r="AM16" s="3234"/>
      <c r="AN16" s="3235"/>
      <c r="AO16" s="3235"/>
      <c r="AP16" s="3235"/>
      <c r="AQ16" s="3235"/>
      <c r="AR16" s="3235"/>
      <c r="AS16" s="3235"/>
      <c r="AT16" s="3235"/>
      <c r="AU16" s="3260" t="s">
        <v>76</v>
      </c>
      <c r="AV16" s="3261"/>
      <c r="AW16" s="3262"/>
      <c r="AX16" s="3235"/>
      <c r="AY16" s="3235"/>
      <c r="AZ16" s="3235"/>
      <c r="BA16" s="3263"/>
      <c r="BB16" s="3261" t="s">
        <v>77</v>
      </c>
      <c r="BC16" s="3261"/>
      <c r="BD16" s="3261"/>
      <c r="BE16" s="3261"/>
      <c r="BF16" s="3261"/>
      <c r="BG16" s="3261"/>
      <c r="BH16" s="3399"/>
      <c r="BI16" s="3400"/>
      <c r="BJ16" s="3400"/>
      <c r="BK16" s="3400"/>
      <c r="BL16" s="3400"/>
      <c r="BM16" s="3400"/>
      <c r="BN16" s="3392"/>
      <c r="BO16" s="3392"/>
      <c r="BP16" s="3393"/>
      <c r="BQ16" s="3229"/>
      <c r="BR16" s="3229"/>
      <c r="BS16" s="3229"/>
      <c r="BT16" s="3366"/>
    </row>
    <row r="17" spans="2:72" ht="16.149999999999999" customHeight="1" thickBot="1">
      <c r="B17" s="3402"/>
      <c r="C17" s="3197"/>
      <c r="D17" s="3198"/>
      <c r="E17" s="3198"/>
      <c r="F17" s="3198"/>
      <c r="G17" s="3199"/>
      <c r="H17" s="3206" t="s">
        <v>77</v>
      </c>
      <c r="I17" s="3207"/>
      <c r="J17" s="3207"/>
      <c r="K17" s="3208"/>
      <c r="L17" s="3232"/>
      <c r="M17" s="3233"/>
      <c r="N17" s="3233"/>
      <c r="O17" s="3281" t="s">
        <v>73</v>
      </c>
      <c r="P17" s="3258"/>
      <c r="Q17" s="3258"/>
      <c r="R17" s="3258" t="s">
        <v>73</v>
      </c>
      <c r="S17" s="3258"/>
      <c r="T17" s="3259"/>
      <c r="U17" s="3212"/>
      <c r="V17" s="3212"/>
      <c r="W17" s="3212"/>
      <c r="X17" s="3282" t="s">
        <v>73</v>
      </c>
      <c r="Y17" s="3207"/>
      <c r="Z17" s="3208"/>
      <c r="AA17" s="3220" t="s">
        <v>71</v>
      </c>
      <c r="AB17" s="3221"/>
      <c r="AC17" s="3221"/>
      <c r="AD17" s="3264"/>
      <c r="AE17" s="3264"/>
      <c r="AF17" s="3264"/>
      <c r="AG17" s="3264"/>
      <c r="AH17" s="3265"/>
      <c r="AI17" s="3266"/>
      <c r="AJ17" s="3236"/>
      <c r="AK17" s="3236"/>
      <c r="AL17" s="3237"/>
      <c r="AM17" s="3266"/>
      <c r="AN17" s="3236"/>
      <c r="AO17" s="3236"/>
      <c r="AP17" s="3236"/>
      <c r="AQ17" s="3236"/>
      <c r="AR17" s="3236"/>
      <c r="AS17" s="3236"/>
      <c r="AT17" s="3236"/>
      <c r="AU17" s="3267" t="s">
        <v>76</v>
      </c>
      <c r="AV17" s="3268"/>
      <c r="AW17" s="3269"/>
      <c r="AX17" s="3236"/>
      <c r="AY17" s="3236"/>
      <c r="AZ17" s="3236"/>
      <c r="BA17" s="3237"/>
      <c r="BB17" s="3268" t="s">
        <v>77</v>
      </c>
      <c r="BC17" s="3268"/>
      <c r="BD17" s="3268"/>
      <c r="BE17" s="3268"/>
      <c r="BF17" s="3268"/>
      <c r="BG17" s="3268"/>
      <c r="BH17" s="3395"/>
      <c r="BI17" s="3377"/>
      <c r="BJ17" s="3377"/>
      <c r="BK17" s="3377"/>
      <c r="BL17" s="3377"/>
      <c r="BM17" s="3377"/>
      <c r="BN17" s="3377" t="s">
        <v>77</v>
      </c>
      <c r="BO17" s="3377"/>
      <c r="BP17" s="3378"/>
      <c r="BQ17" s="3264"/>
      <c r="BR17" s="3264"/>
      <c r="BS17" s="3264"/>
      <c r="BT17" s="3367"/>
    </row>
    <row r="18" spans="2:72" ht="16.149999999999999" customHeight="1">
      <c r="B18" s="3402"/>
      <c r="C18" s="2963" t="s">
        <v>80</v>
      </c>
      <c r="D18" s="2964"/>
      <c r="E18" s="2964"/>
      <c r="F18" s="2964"/>
      <c r="G18" s="3223"/>
      <c r="H18" s="3200"/>
      <c r="I18" s="3201"/>
      <c r="J18" s="3201"/>
      <c r="K18" s="3202"/>
      <c r="L18" s="3230"/>
      <c r="M18" s="3231"/>
      <c r="N18" s="3231"/>
      <c r="O18" s="3274"/>
      <c r="P18" s="3225"/>
      <c r="Q18" s="3225"/>
      <c r="R18" s="3225"/>
      <c r="S18" s="3225"/>
      <c r="T18" s="3226"/>
      <c r="U18" s="3201"/>
      <c r="V18" s="3201"/>
      <c r="W18" s="3201"/>
      <c r="X18" s="3213"/>
      <c r="Y18" s="3201"/>
      <c r="Z18" s="3202"/>
      <c r="AA18" s="3209" t="s">
        <v>69</v>
      </c>
      <c r="AB18" s="3210"/>
      <c r="AC18" s="3210"/>
      <c r="AD18" s="3211"/>
      <c r="AE18" s="3211"/>
      <c r="AF18" s="3211"/>
      <c r="AG18" s="3211"/>
      <c r="AH18" s="3251"/>
      <c r="AI18" s="3252"/>
      <c r="AJ18" s="3253"/>
      <c r="AK18" s="3253"/>
      <c r="AL18" s="3254"/>
      <c r="AM18" s="3252"/>
      <c r="AN18" s="3253"/>
      <c r="AO18" s="3253"/>
      <c r="AP18" s="3253"/>
      <c r="AQ18" s="3253"/>
      <c r="AR18" s="3253"/>
      <c r="AS18" s="3253"/>
      <c r="AT18" s="3253"/>
      <c r="AU18" s="3270" t="s">
        <v>76</v>
      </c>
      <c r="AV18" s="3271"/>
      <c r="AW18" s="3272"/>
      <c r="AX18" s="3253"/>
      <c r="AY18" s="3253"/>
      <c r="AZ18" s="3253"/>
      <c r="BA18" s="3254"/>
      <c r="BB18" s="3271" t="s">
        <v>77</v>
      </c>
      <c r="BC18" s="3271"/>
      <c r="BD18" s="3271"/>
      <c r="BE18" s="3271"/>
      <c r="BF18" s="3271"/>
      <c r="BG18" s="3271"/>
      <c r="BH18" s="3375" t="s">
        <v>77</v>
      </c>
      <c r="BI18" s="3376"/>
      <c r="BJ18" s="3376"/>
      <c r="BK18" s="3376"/>
      <c r="BL18" s="3376"/>
      <c r="BM18" s="3376"/>
      <c r="BN18" s="3255"/>
      <c r="BO18" s="3255"/>
      <c r="BP18" s="3256"/>
      <c r="BQ18" s="3211"/>
      <c r="BR18" s="3211"/>
      <c r="BS18" s="3211"/>
      <c r="BT18" s="3238"/>
    </row>
    <row r="19" spans="2:72" ht="16.149999999999999" customHeight="1" thickBot="1">
      <c r="B19" s="3402"/>
      <c r="C19" s="3009"/>
      <c r="D19" s="3010"/>
      <c r="E19" s="3010"/>
      <c r="F19" s="3010"/>
      <c r="G19" s="3224"/>
      <c r="H19" s="3206" t="s">
        <v>77</v>
      </c>
      <c r="I19" s="3207"/>
      <c r="J19" s="3207"/>
      <c r="K19" s="3208"/>
      <c r="L19" s="3232"/>
      <c r="M19" s="3233"/>
      <c r="N19" s="3233"/>
      <c r="O19" s="3281" t="s">
        <v>73</v>
      </c>
      <c r="P19" s="3258"/>
      <c r="Q19" s="3258"/>
      <c r="R19" s="3258" t="s">
        <v>73</v>
      </c>
      <c r="S19" s="3258"/>
      <c r="T19" s="3259"/>
      <c r="U19" s="3212"/>
      <c r="V19" s="3212"/>
      <c r="W19" s="3212"/>
      <c r="X19" s="3282" t="s">
        <v>73</v>
      </c>
      <c r="Y19" s="3207"/>
      <c r="Z19" s="3208"/>
      <c r="AA19" s="3220" t="s">
        <v>71</v>
      </c>
      <c r="AB19" s="3221"/>
      <c r="AC19" s="3221"/>
      <c r="AD19" s="3222"/>
      <c r="AE19" s="3222"/>
      <c r="AF19" s="3222"/>
      <c r="AG19" s="3222"/>
      <c r="AH19" s="3257"/>
      <c r="AI19" s="3240"/>
      <c r="AJ19" s="3241"/>
      <c r="AK19" s="3241"/>
      <c r="AL19" s="3245"/>
      <c r="AM19" s="3240"/>
      <c r="AN19" s="3241"/>
      <c r="AO19" s="3241"/>
      <c r="AP19" s="3241"/>
      <c r="AQ19" s="3241"/>
      <c r="AR19" s="3241"/>
      <c r="AS19" s="3241"/>
      <c r="AT19" s="3241"/>
      <c r="AU19" s="3242" t="s">
        <v>76</v>
      </c>
      <c r="AV19" s="3243"/>
      <c r="AW19" s="3244"/>
      <c r="AX19" s="3241"/>
      <c r="AY19" s="3241"/>
      <c r="AZ19" s="3241"/>
      <c r="BA19" s="3245"/>
      <c r="BB19" s="3243" t="s">
        <v>77</v>
      </c>
      <c r="BC19" s="3243"/>
      <c r="BD19" s="3243"/>
      <c r="BE19" s="3243"/>
      <c r="BF19" s="3243"/>
      <c r="BG19" s="3243"/>
      <c r="BH19" s="3379" t="s">
        <v>77</v>
      </c>
      <c r="BI19" s="3246"/>
      <c r="BJ19" s="3246"/>
      <c r="BK19" s="3246"/>
      <c r="BL19" s="3246"/>
      <c r="BM19" s="3246"/>
      <c r="BN19" s="3246" t="s">
        <v>77</v>
      </c>
      <c r="BO19" s="3246"/>
      <c r="BP19" s="3247"/>
      <c r="BQ19" s="3222"/>
      <c r="BR19" s="3222"/>
      <c r="BS19" s="3222"/>
      <c r="BT19" s="3239"/>
    </row>
    <row r="20" spans="2:72" ht="16.149999999999999" customHeight="1">
      <c r="B20" s="3402"/>
      <c r="C20" s="2963" t="s">
        <v>81</v>
      </c>
      <c r="D20" s="2964"/>
      <c r="E20" s="2964"/>
      <c r="F20" s="2964"/>
      <c r="G20" s="3223"/>
      <c r="H20" s="3200"/>
      <c r="I20" s="3201"/>
      <c r="J20" s="3201"/>
      <c r="K20" s="3202"/>
      <c r="L20" s="3203"/>
      <c r="M20" s="3203"/>
      <c r="N20" s="3203"/>
      <c r="O20" s="3204"/>
      <c r="P20" s="3205"/>
      <c r="Q20" s="3205"/>
      <c r="R20" s="3205"/>
      <c r="S20" s="3205"/>
      <c r="T20" s="3216"/>
      <c r="U20" s="3217"/>
      <c r="V20" s="3217"/>
      <c r="W20" s="3217"/>
      <c r="X20" s="3218"/>
      <c r="Y20" s="3217"/>
      <c r="Z20" s="3219"/>
      <c r="AA20" s="3209" t="s">
        <v>69</v>
      </c>
      <c r="AB20" s="3210"/>
      <c r="AC20" s="3210"/>
      <c r="AD20" s="3211"/>
      <c r="AE20" s="3211"/>
      <c r="AF20" s="3211"/>
      <c r="AG20" s="3211"/>
      <c r="AH20" s="3251"/>
      <c r="AI20" s="3252"/>
      <c r="AJ20" s="3253"/>
      <c r="AK20" s="3253"/>
      <c r="AL20" s="3254"/>
      <c r="AM20" s="3252"/>
      <c r="AN20" s="3253"/>
      <c r="AO20" s="3253"/>
      <c r="AP20" s="3253"/>
      <c r="AQ20" s="3253"/>
      <c r="AR20" s="3253"/>
      <c r="AS20" s="3253"/>
      <c r="AT20" s="3253"/>
      <c r="AU20" s="3270" t="s">
        <v>76</v>
      </c>
      <c r="AV20" s="3271"/>
      <c r="AW20" s="3272"/>
      <c r="AX20" s="3253"/>
      <c r="AY20" s="3253"/>
      <c r="AZ20" s="3253"/>
      <c r="BA20" s="3254"/>
      <c r="BB20" s="3271" t="s">
        <v>77</v>
      </c>
      <c r="BC20" s="3271"/>
      <c r="BD20" s="3271"/>
      <c r="BE20" s="3271"/>
      <c r="BF20" s="3271"/>
      <c r="BG20" s="3271"/>
      <c r="BH20" s="3375"/>
      <c r="BI20" s="3376"/>
      <c r="BJ20" s="3376"/>
      <c r="BK20" s="3376"/>
      <c r="BL20" s="3376"/>
      <c r="BM20" s="3376"/>
      <c r="BN20" s="3255"/>
      <c r="BO20" s="3255"/>
      <c r="BP20" s="3256"/>
      <c r="BQ20" s="3211"/>
      <c r="BR20" s="3211"/>
      <c r="BS20" s="3211"/>
      <c r="BT20" s="3238"/>
    </row>
    <row r="21" spans="2:72" ht="16.149999999999999" customHeight="1" thickBot="1">
      <c r="B21" s="3402"/>
      <c r="C21" s="3009"/>
      <c r="D21" s="3010"/>
      <c r="E21" s="3010"/>
      <c r="F21" s="3010"/>
      <c r="G21" s="3224"/>
      <c r="H21" s="3206" t="s">
        <v>77</v>
      </c>
      <c r="I21" s="3207"/>
      <c r="J21" s="3207"/>
      <c r="K21" s="3208"/>
      <c r="L21" s="3203"/>
      <c r="M21" s="3203"/>
      <c r="N21" s="3203"/>
      <c r="O21" s="3204"/>
      <c r="P21" s="3205"/>
      <c r="Q21" s="3205"/>
      <c r="R21" s="3205"/>
      <c r="S21" s="3205"/>
      <c r="T21" s="3216"/>
      <c r="U21" s="3217"/>
      <c r="V21" s="3217"/>
      <c r="W21" s="3217"/>
      <c r="X21" s="3218"/>
      <c r="Y21" s="3217"/>
      <c r="Z21" s="3219"/>
      <c r="AA21" s="3220" t="s">
        <v>71</v>
      </c>
      <c r="AB21" s="3221"/>
      <c r="AC21" s="3221"/>
      <c r="AD21" s="3222"/>
      <c r="AE21" s="3222"/>
      <c r="AF21" s="3222"/>
      <c r="AG21" s="3222"/>
      <c r="AH21" s="3257"/>
      <c r="AI21" s="3240"/>
      <c r="AJ21" s="3241"/>
      <c r="AK21" s="3241"/>
      <c r="AL21" s="3245"/>
      <c r="AM21" s="3240"/>
      <c r="AN21" s="3241"/>
      <c r="AO21" s="3241"/>
      <c r="AP21" s="3241"/>
      <c r="AQ21" s="3241"/>
      <c r="AR21" s="3241"/>
      <c r="AS21" s="3241"/>
      <c r="AT21" s="3241"/>
      <c r="AU21" s="3242" t="s">
        <v>79</v>
      </c>
      <c r="AV21" s="3243"/>
      <c r="AW21" s="3244"/>
      <c r="AX21" s="3241"/>
      <c r="AY21" s="3241"/>
      <c r="AZ21" s="3241"/>
      <c r="BA21" s="3245"/>
      <c r="BB21" s="3243" t="s">
        <v>77</v>
      </c>
      <c r="BC21" s="3243"/>
      <c r="BD21" s="3243"/>
      <c r="BE21" s="3243"/>
      <c r="BF21" s="3243"/>
      <c r="BG21" s="3243"/>
      <c r="BH21" s="3379"/>
      <c r="BI21" s="3246"/>
      <c r="BJ21" s="3246"/>
      <c r="BK21" s="3246"/>
      <c r="BL21" s="3246"/>
      <c r="BM21" s="3246"/>
      <c r="BN21" s="3246" t="s">
        <v>77</v>
      </c>
      <c r="BO21" s="3246"/>
      <c r="BP21" s="3247"/>
      <c r="BQ21" s="3222"/>
      <c r="BR21" s="3222"/>
      <c r="BS21" s="3222"/>
      <c r="BT21" s="3239"/>
    </row>
    <row r="22" spans="2:72" ht="16.149999999999999" customHeight="1">
      <c r="B22" s="3402"/>
      <c r="C22" s="3291" t="s">
        <v>293</v>
      </c>
      <c r="D22" s="2964"/>
      <c r="E22" s="2964"/>
      <c r="F22" s="2964"/>
      <c r="G22" s="3223"/>
      <c r="H22" s="3200"/>
      <c r="I22" s="3201"/>
      <c r="J22" s="3201"/>
      <c r="K22" s="3202"/>
      <c r="L22" s="3230"/>
      <c r="M22" s="3231"/>
      <c r="N22" s="3231"/>
      <c r="O22" s="3274"/>
      <c r="P22" s="3225"/>
      <c r="Q22" s="3225"/>
      <c r="R22" s="3225"/>
      <c r="S22" s="3225"/>
      <c r="T22" s="3226"/>
      <c r="U22" s="3201"/>
      <c r="V22" s="3201"/>
      <c r="W22" s="3201"/>
      <c r="X22" s="3213"/>
      <c r="Y22" s="3201"/>
      <c r="Z22" s="3202"/>
      <c r="AA22" s="3209" t="s">
        <v>69</v>
      </c>
      <c r="AB22" s="3210"/>
      <c r="AC22" s="3210"/>
      <c r="AD22" s="3211"/>
      <c r="AE22" s="3211"/>
      <c r="AF22" s="3211"/>
      <c r="AG22" s="3211"/>
      <c r="AH22" s="3251"/>
      <c r="AI22" s="3252"/>
      <c r="AJ22" s="3253"/>
      <c r="AK22" s="3253"/>
      <c r="AL22" s="3254"/>
      <c r="AM22" s="3252"/>
      <c r="AN22" s="3253"/>
      <c r="AO22" s="3253"/>
      <c r="AP22" s="3253"/>
      <c r="AQ22" s="3253"/>
      <c r="AR22" s="3253"/>
      <c r="AS22" s="3253"/>
      <c r="AT22" s="3253"/>
      <c r="AU22" s="3270" t="s">
        <v>76</v>
      </c>
      <c r="AV22" s="3271"/>
      <c r="AW22" s="3272"/>
      <c r="AX22" s="3253"/>
      <c r="AY22" s="3253"/>
      <c r="AZ22" s="3253"/>
      <c r="BA22" s="3254"/>
      <c r="BB22" s="3271" t="s">
        <v>289</v>
      </c>
      <c r="BC22" s="3271"/>
      <c r="BD22" s="3271"/>
      <c r="BE22" s="3271"/>
      <c r="BF22" s="3271"/>
      <c r="BG22" s="3271"/>
      <c r="BH22" s="3375"/>
      <c r="BI22" s="3376"/>
      <c r="BJ22" s="3376"/>
      <c r="BK22" s="3376"/>
      <c r="BL22" s="3376"/>
      <c r="BM22" s="3376"/>
      <c r="BN22" s="3255"/>
      <c r="BO22" s="3255"/>
      <c r="BP22" s="3256"/>
      <c r="BQ22" s="3211"/>
      <c r="BR22" s="3211"/>
      <c r="BS22" s="3211"/>
      <c r="BT22" s="3238"/>
    </row>
    <row r="23" spans="2:72" ht="16.149999999999999" customHeight="1" thickBot="1">
      <c r="B23" s="3402"/>
      <c r="C23" s="3009"/>
      <c r="D23" s="3010"/>
      <c r="E23" s="3010"/>
      <c r="F23" s="3010"/>
      <c r="G23" s="3224"/>
      <c r="H23" s="3206" t="s">
        <v>289</v>
      </c>
      <c r="I23" s="3207"/>
      <c r="J23" s="3207"/>
      <c r="K23" s="3208"/>
      <c r="L23" s="3232"/>
      <c r="M23" s="3233"/>
      <c r="N23" s="3233"/>
      <c r="O23" s="3275"/>
      <c r="P23" s="3227"/>
      <c r="Q23" s="3227"/>
      <c r="R23" s="3227"/>
      <c r="S23" s="3227"/>
      <c r="T23" s="3228"/>
      <c r="U23" s="3212"/>
      <c r="V23" s="3212"/>
      <c r="W23" s="3212"/>
      <c r="X23" s="3214"/>
      <c r="Y23" s="3212"/>
      <c r="Z23" s="3215"/>
      <c r="AA23" s="3220" t="s">
        <v>71</v>
      </c>
      <c r="AB23" s="3221"/>
      <c r="AC23" s="3221"/>
      <c r="AD23" s="3222"/>
      <c r="AE23" s="3222"/>
      <c r="AF23" s="3222"/>
      <c r="AG23" s="3222"/>
      <c r="AH23" s="3257"/>
      <c r="AI23" s="3240"/>
      <c r="AJ23" s="3241"/>
      <c r="AK23" s="3241"/>
      <c r="AL23" s="3245"/>
      <c r="AM23" s="3240"/>
      <c r="AN23" s="3241"/>
      <c r="AO23" s="3241"/>
      <c r="AP23" s="3241"/>
      <c r="AQ23" s="3241"/>
      <c r="AR23" s="3241"/>
      <c r="AS23" s="3241"/>
      <c r="AT23" s="3241"/>
      <c r="AU23" s="3242" t="s">
        <v>79</v>
      </c>
      <c r="AV23" s="3243"/>
      <c r="AW23" s="3244"/>
      <c r="AX23" s="3241"/>
      <c r="AY23" s="3241"/>
      <c r="AZ23" s="3241"/>
      <c r="BA23" s="3245"/>
      <c r="BB23" s="3243" t="s">
        <v>289</v>
      </c>
      <c r="BC23" s="3243"/>
      <c r="BD23" s="3243"/>
      <c r="BE23" s="3243"/>
      <c r="BF23" s="3243"/>
      <c r="BG23" s="3243"/>
      <c r="BH23" s="3379"/>
      <c r="BI23" s="3246"/>
      <c r="BJ23" s="3246"/>
      <c r="BK23" s="3246"/>
      <c r="BL23" s="3246"/>
      <c r="BM23" s="3246"/>
      <c r="BN23" s="3246" t="s">
        <v>289</v>
      </c>
      <c r="BO23" s="3246"/>
      <c r="BP23" s="3247"/>
      <c r="BQ23" s="3222"/>
      <c r="BR23" s="3222"/>
      <c r="BS23" s="3222"/>
      <c r="BT23" s="3239"/>
    </row>
    <row r="24" spans="2:72" ht="16.149999999999999" customHeight="1">
      <c r="B24" s="3402"/>
      <c r="C24" s="3194" t="s">
        <v>294</v>
      </c>
      <c r="D24" s="3276"/>
      <c r="E24" s="3276"/>
      <c r="F24" s="3276"/>
      <c r="G24" s="3277"/>
      <c r="H24" s="3200"/>
      <c r="I24" s="3201"/>
      <c r="J24" s="3201"/>
      <c r="K24" s="3202"/>
      <c r="L24" s="3230"/>
      <c r="M24" s="3231"/>
      <c r="N24" s="3231"/>
      <c r="O24" s="3274"/>
      <c r="P24" s="3225"/>
      <c r="Q24" s="3225"/>
      <c r="R24" s="3225"/>
      <c r="S24" s="3225"/>
      <c r="T24" s="3226"/>
      <c r="U24" s="3201"/>
      <c r="V24" s="3201"/>
      <c r="W24" s="3201"/>
      <c r="X24" s="3213"/>
      <c r="Y24" s="3201"/>
      <c r="Z24" s="3202"/>
      <c r="AA24" s="3209" t="s">
        <v>69</v>
      </c>
      <c r="AB24" s="3210"/>
      <c r="AC24" s="3210"/>
      <c r="AD24" s="3211"/>
      <c r="AE24" s="3211"/>
      <c r="AF24" s="3211"/>
      <c r="AG24" s="3211"/>
      <c r="AH24" s="3251"/>
      <c r="AI24" s="3252"/>
      <c r="AJ24" s="3253"/>
      <c r="AK24" s="3253"/>
      <c r="AL24" s="3254"/>
      <c r="AM24" s="3252"/>
      <c r="AN24" s="3253"/>
      <c r="AO24" s="3253"/>
      <c r="AP24" s="3253"/>
      <c r="AQ24" s="3253"/>
      <c r="AR24" s="3253"/>
      <c r="AS24" s="3253"/>
      <c r="AT24" s="3253"/>
      <c r="AU24" s="3270" t="s">
        <v>76</v>
      </c>
      <c r="AV24" s="3271"/>
      <c r="AW24" s="3272"/>
      <c r="AX24" s="3253"/>
      <c r="AY24" s="3253"/>
      <c r="AZ24" s="3253"/>
      <c r="BA24" s="3254"/>
      <c r="BB24" s="3271" t="s">
        <v>77</v>
      </c>
      <c r="BC24" s="3271"/>
      <c r="BD24" s="3271"/>
      <c r="BE24" s="3271"/>
      <c r="BF24" s="3271"/>
      <c r="BG24" s="3271"/>
      <c r="BH24" s="3375"/>
      <c r="BI24" s="3376"/>
      <c r="BJ24" s="3376"/>
      <c r="BK24" s="3376"/>
      <c r="BL24" s="3376"/>
      <c r="BM24" s="3376"/>
      <c r="BN24" s="3255"/>
      <c r="BO24" s="3255"/>
      <c r="BP24" s="3256"/>
      <c r="BQ24" s="3211"/>
      <c r="BR24" s="3211"/>
      <c r="BS24" s="3211"/>
      <c r="BT24" s="3238"/>
    </row>
    <row r="25" spans="2:72" ht="16.149999999999999" customHeight="1" thickBot="1">
      <c r="B25" s="3402"/>
      <c r="C25" s="3278"/>
      <c r="D25" s="3279"/>
      <c r="E25" s="3279"/>
      <c r="F25" s="3279"/>
      <c r="G25" s="3280"/>
      <c r="H25" s="3206" t="s">
        <v>77</v>
      </c>
      <c r="I25" s="3207"/>
      <c r="J25" s="3207"/>
      <c r="K25" s="3208"/>
      <c r="L25" s="3232"/>
      <c r="M25" s="3233"/>
      <c r="N25" s="3233"/>
      <c r="O25" s="3275"/>
      <c r="P25" s="3227"/>
      <c r="Q25" s="3227"/>
      <c r="R25" s="3227"/>
      <c r="S25" s="3227"/>
      <c r="T25" s="3228"/>
      <c r="U25" s="3212"/>
      <c r="V25" s="3212"/>
      <c r="W25" s="3212"/>
      <c r="X25" s="3214"/>
      <c r="Y25" s="3212"/>
      <c r="Z25" s="3215"/>
      <c r="AA25" s="3220" t="s">
        <v>71</v>
      </c>
      <c r="AB25" s="3221"/>
      <c r="AC25" s="3221"/>
      <c r="AD25" s="3222"/>
      <c r="AE25" s="3222"/>
      <c r="AF25" s="3222"/>
      <c r="AG25" s="3222"/>
      <c r="AH25" s="3257"/>
      <c r="AI25" s="3240"/>
      <c r="AJ25" s="3241"/>
      <c r="AK25" s="3241"/>
      <c r="AL25" s="3245"/>
      <c r="AM25" s="3240"/>
      <c r="AN25" s="3241"/>
      <c r="AO25" s="3241"/>
      <c r="AP25" s="3241"/>
      <c r="AQ25" s="3241"/>
      <c r="AR25" s="3241"/>
      <c r="AS25" s="3241"/>
      <c r="AT25" s="3241"/>
      <c r="AU25" s="3242" t="s">
        <v>79</v>
      </c>
      <c r="AV25" s="3243"/>
      <c r="AW25" s="3244"/>
      <c r="AX25" s="3241"/>
      <c r="AY25" s="3241"/>
      <c r="AZ25" s="3241"/>
      <c r="BA25" s="3245"/>
      <c r="BB25" s="3243" t="s">
        <v>77</v>
      </c>
      <c r="BC25" s="3243"/>
      <c r="BD25" s="3243"/>
      <c r="BE25" s="3243"/>
      <c r="BF25" s="3243"/>
      <c r="BG25" s="3243"/>
      <c r="BH25" s="3379"/>
      <c r="BI25" s="3246"/>
      <c r="BJ25" s="3246"/>
      <c r="BK25" s="3246"/>
      <c r="BL25" s="3246"/>
      <c r="BM25" s="3246"/>
      <c r="BN25" s="3246" t="s">
        <v>77</v>
      </c>
      <c r="BO25" s="3246"/>
      <c r="BP25" s="3247"/>
      <c r="BQ25" s="3222"/>
      <c r="BR25" s="3222"/>
      <c r="BS25" s="3222"/>
      <c r="BT25" s="3239"/>
    </row>
    <row r="26" spans="2:72" ht="16.149999999999999" customHeight="1">
      <c r="B26" s="3402"/>
      <c r="C26" s="2963" t="s">
        <v>291</v>
      </c>
      <c r="D26" s="2964"/>
      <c r="E26" s="2964"/>
      <c r="F26" s="2964"/>
      <c r="G26" s="3223"/>
      <c r="H26" s="3200"/>
      <c r="I26" s="3201"/>
      <c r="J26" s="3201"/>
      <c r="K26" s="3202"/>
      <c r="L26" s="3230"/>
      <c r="M26" s="3231"/>
      <c r="N26" s="3231"/>
      <c r="O26" s="3274"/>
      <c r="P26" s="3225"/>
      <c r="Q26" s="3225"/>
      <c r="R26" s="3225"/>
      <c r="S26" s="3225"/>
      <c r="T26" s="3226"/>
      <c r="U26" s="3201"/>
      <c r="V26" s="3201"/>
      <c r="W26" s="3201"/>
      <c r="X26" s="3213"/>
      <c r="Y26" s="3201"/>
      <c r="Z26" s="3202"/>
      <c r="AA26" s="3209" t="s">
        <v>69</v>
      </c>
      <c r="AB26" s="3210"/>
      <c r="AC26" s="3210"/>
      <c r="AD26" s="3229"/>
      <c r="AE26" s="3229"/>
      <c r="AF26" s="3229"/>
      <c r="AG26" s="3229"/>
      <c r="AH26" s="3273"/>
      <c r="AI26" s="3234"/>
      <c r="AJ26" s="3235"/>
      <c r="AK26" s="3235"/>
      <c r="AL26" s="3263"/>
      <c r="AM26" s="3234"/>
      <c r="AN26" s="3235"/>
      <c r="AO26" s="3235"/>
      <c r="AP26" s="3235"/>
      <c r="AQ26" s="3235"/>
      <c r="AR26" s="3235"/>
      <c r="AS26" s="3235"/>
      <c r="AT26" s="3235"/>
      <c r="AU26" s="3260" t="s">
        <v>76</v>
      </c>
      <c r="AV26" s="3261"/>
      <c r="AW26" s="3262"/>
      <c r="AX26" s="3235"/>
      <c r="AY26" s="3235"/>
      <c r="AZ26" s="3235"/>
      <c r="BA26" s="3263"/>
      <c r="BB26" s="3261" t="s">
        <v>77</v>
      </c>
      <c r="BC26" s="3261"/>
      <c r="BD26" s="3261"/>
      <c r="BE26" s="3261"/>
      <c r="BF26" s="3261"/>
      <c r="BG26" s="3261"/>
      <c r="BH26" s="3399"/>
      <c r="BI26" s="3400"/>
      <c r="BJ26" s="3400"/>
      <c r="BK26" s="3400"/>
      <c r="BL26" s="3400"/>
      <c r="BM26" s="3400"/>
      <c r="BN26" s="3392"/>
      <c r="BO26" s="3392"/>
      <c r="BP26" s="3393"/>
      <c r="BQ26" s="3229"/>
      <c r="BR26" s="3229"/>
      <c r="BS26" s="3229"/>
      <c r="BT26" s="3366"/>
    </row>
    <row r="27" spans="2:72" ht="16.149999999999999" customHeight="1" thickBot="1">
      <c r="B27" s="3402"/>
      <c r="C27" s="3009"/>
      <c r="D27" s="3010"/>
      <c r="E27" s="3010"/>
      <c r="F27" s="3010"/>
      <c r="G27" s="3224"/>
      <c r="H27" s="3206" t="s">
        <v>77</v>
      </c>
      <c r="I27" s="3207"/>
      <c r="J27" s="3207"/>
      <c r="K27" s="3208"/>
      <c r="L27" s="3232"/>
      <c r="M27" s="3233"/>
      <c r="N27" s="3233"/>
      <c r="O27" s="3275"/>
      <c r="P27" s="3227"/>
      <c r="Q27" s="3227"/>
      <c r="R27" s="3227"/>
      <c r="S27" s="3227"/>
      <c r="T27" s="3228"/>
      <c r="U27" s="3212"/>
      <c r="V27" s="3212"/>
      <c r="W27" s="3212"/>
      <c r="X27" s="3214"/>
      <c r="Y27" s="3212"/>
      <c r="Z27" s="3215"/>
      <c r="AA27" s="3220" t="s">
        <v>71</v>
      </c>
      <c r="AB27" s="3221"/>
      <c r="AC27" s="3221"/>
      <c r="AD27" s="3264"/>
      <c r="AE27" s="3264"/>
      <c r="AF27" s="3264"/>
      <c r="AG27" s="3264"/>
      <c r="AH27" s="3265"/>
      <c r="AI27" s="3266"/>
      <c r="AJ27" s="3236"/>
      <c r="AK27" s="3236"/>
      <c r="AL27" s="3237"/>
      <c r="AM27" s="3266"/>
      <c r="AN27" s="3236"/>
      <c r="AO27" s="3236"/>
      <c r="AP27" s="3236"/>
      <c r="AQ27" s="3236"/>
      <c r="AR27" s="3236"/>
      <c r="AS27" s="3236"/>
      <c r="AT27" s="3236"/>
      <c r="AU27" s="3267" t="s">
        <v>79</v>
      </c>
      <c r="AV27" s="3268"/>
      <c r="AW27" s="3269"/>
      <c r="AX27" s="3236"/>
      <c r="AY27" s="3236"/>
      <c r="AZ27" s="3236"/>
      <c r="BA27" s="3237"/>
      <c r="BB27" s="3268" t="s">
        <v>77</v>
      </c>
      <c r="BC27" s="3268"/>
      <c r="BD27" s="3268"/>
      <c r="BE27" s="3268"/>
      <c r="BF27" s="3268"/>
      <c r="BG27" s="3268"/>
      <c r="BH27" s="3395"/>
      <c r="BI27" s="3377"/>
      <c r="BJ27" s="3377"/>
      <c r="BK27" s="3377"/>
      <c r="BL27" s="3377"/>
      <c r="BM27" s="3377"/>
      <c r="BN27" s="3377" t="s">
        <v>77</v>
      </c>
      <c r="BO27" s="3377"/>
      <c r="BP27" s="3378"/>
      <c r="BQ27" s="3264"/>
      <c r="BR27" s="3264"/>
      <c r="BS27" s="3264"/>
      <c r="BT27" s="3367"/>
    </row>
    <row r="28" spans="2:72" ht="16.149999999999999" customHeight="1">
      <c r="B28" s="3402"/>
      <c r="C28" s="2963" t="s">
        <v>82</v>
      </c>
      <c r="D28" s="2964"/>
      <c r="E28" s="2964"/>
      <c r="F28" s="2964"/>
      <c r="G28" s="3223"/>
      <c r="H28" s="3200"/>
      <c r="I28" s="3201"/>
      <c r="J28" s="3201"/>
      <c r="K28" s="3202"/>
      <c r="L28" s="3203"/>
      <c r="M28" s="3203"/>
      <c r="N28" s="3203"/>
      <c r="O28" s="3204"/>
      <c r="P28" s="3205"/>
      <c r="Q28" s="3205"/>
      <c r="R28" s="3205"/>
      <c r="S28" s="3205"/>
      <c r="T28" s="3216"/>
      <c r="U28" s="3217"/>
      <c r="V28" s="3217"/>
      <c r="W28" s="3217"/>
      <c r="X28" s="3218"/>
      <c r="Y28" s="3217"/>
      <c r="Z28" s="3219"/>
      <c r="AA28" s="3209" t="s">
        <v>69</v>
      </c>
      <c r="AB28" s="3210"/>
      <c r="AC28" s="3210"/>
      <c r="AD28" s="3211"/>
      <c r="AE28" s="3211"/>
      <c r="AF28" s="3211"/>
      <c r="AG28" s="3211"/>
      <c r="AH28" s="3251"/>
      <c r="AI28" s="3252"/>
      <c r="AJ28" s="3253"/>
      <c r="AK28" s="3253"/>
      <c r="AL28" s="3254"/>
      <c r="AM28" s="3252"/>
      <c r="AN28" s="3253"/>
      <c r="AO28" s="3253"/>
      <c r="AP28" s="3253"/>
      <c r="AQ28" s="3253"/>
      <c r="AR28" s="3253"/>
      <c r="AS28" s="3253"/>
      <c r="AT28" s="3253"/>
      <c r="AU28" s="3270" t="s">
        <v>76</v>
      </c>
      <c r="AV28" s="3271"/>
      <c r="AW28" s="3272"/>
      <c r="AX28" s="3253"/>
      <c r="AY28" s="3253"/>
      <c r="AZ28" s="3253"/>
      <c r="BA28" s="3254"/>
      <c r="BB28" s="3271" t="s">
        <v>77</v>
      </c>
      <c r="BC28" s="3271"/>
      <c r="BD28" s="3271"/>
      <c r="BE28" s="3271"/>
      <c r="BF28" s="3271"/>
      <c r="BG28" s="3271"/>
      <c r="BH28" s="3375"/>
      <c r="BI28" s="3376"/>
      <c r="BJ28" s="3376"/>
      <c r="BK28" s="3376"/>
      <c r="BL28" s="3376"/>
      <c r="BM28" s="3376"/>
      <c r="BN28" s="3255"/>
      <c r="BO28" s="3255"/>
      <c r="BP28" s="3256"/>
      <c r="BQ28" s="3211"/>
      <c r="BR28" s="3211"/>
      <c r="BS28" s="3211"/>
      <c r="BT28" s="3238"/>
    </row>
    <row r="29" spans="2:72" ht="16.149999999999999" customHeight="1" thickBot="1">
      <c r="B29" s="3402"/>
      <c r="C29" s="3009"/>
      <c r="D29" s="3010"/>
      <c r="E29" s="3010"/>
      <c r="F29" s="3010"/>
      <c r="G29" s="3224"/>
      <c r="H29" s="3206" t="s">
        <v>77</v>
      </c>
      <c r="I29" s="3207"/>
      <c r="J29" s="3207"/>
      <c r="K29" s="3208"/>
      <c r="L29" s="3203"/>
      <c r="M29" s="3203"/>
      <c r="N29" s="3203"/>
      <c r="O29" s="3204"/>
      <c r="P29" s="3205"/>
      <c r="Q29" s="3205"/>
      <c r="R29" s="3205"/>
      <c r="S29" s="3205"/>
      <c r="T29" s="3216"/>
      <c r="U29" s="3217"/>
      <c r="V29" s="3217"/>
      <c r="W29" s="3217"/>
      <c r="X29" s="3248"/>
      <c r="Y29" s="3249"/>
      <c r="Z29" s="3250"/>
      <c r="AA29" s="3220" t="s">
        <v>71</v>
      </c>
      <c r="AB29" s="3221"/>
      <c r="AC29" s="3221"/>
      <c r="AD29" s="3222"/>
      <c r="AE29" s="3222"/>
      <c r="AF29" s="3222"/>
      <c r="AG29" s="3222"/>
      <c r="AH29" s="3257"/>
      <c r="AI29" s="3240"/>
      <c r="AJ29" s="3241"/>
      <c r="AK29" s="3241"/>
      <c r="AL29" s="3245"/>
      <c r="AM29" s="3240"/>
      <c r="AN29" s="3241"/>
      <c r="AO29" s="3241"/>
      <c r="AP29" s="3241"/>
      <c r="AQ29" s="3241"/>
      <c r="AR29" s="3241"/>
      <c r="AS29" s="3241"/>
      <c r="AT29" s="3241"/>
      <c r="AU29" s="3242" t="s">
        <v>76</v>
      </c>
      <c r="AV29" s="3243"/>
      <c r="AW29" s="3244"/>
      <c r="AX29" s="3241"/>
      <c r="AY29" s="3241"/>
      <c r="AZ29" s="3241"/>
      <c r="BA29" s="3245"/>
      <c r="BB29" s="3243" t="s">
        <v>77</v>
      </c>
      <c r="BC29" s="3243"/>
      <c r="BD29" s="3243"/>
      <c r="BE29" s="3243"/>
      <c r="BF29" s="3243"/>
      <c r="BG29" s="3243"/>
      <c r="BH29" s="3379"/>
      <c r="BI29" s="3246"/>
      <c r="BJ29" s="3246"/>
      <c r="BK29" s="3246"/>
      <c r="BL29" s="3246"/>
      <c r="BM29" s="3246"/>
      <c r="BN29" s="3246" t="s">
        <v>77</v>
      </c>
      <c r="BO29" s="3246"/>
      <c r="BP29" s="3247"/>
      <c r="BQ29" s="3222"/>
      <c r="BR29" s="3222"/>
      <c r="BS29" s="3222"/>
      <c r="BT29" s="3239"/>
    </row>
    <row r="30" spans="2:72" ht="16.149999999999999" customHeight="1">
      <c r="B30" s="3402"/>
      <c r="C30" s="3291" t="s">
        <v>83</v>
      </c>
      <c r="D30" s="3292"/>
      <c r="E30" s="3292"/>
      <c r="F30" s="3292"/>
      <c r="G30" s="3293"/>
      <c r="H30" s="3200"/>
      <c r="I30" s="3201"/>
      <c r="J30" s="3201"/>
      <c r="K30" s="3202"/>
      <c r="L30" s="3230"/>
      <c r="M30" s="3231"/>
      <c r="N30" s="3231"/>
      <c r="O30" s="3274"/>
      <c r="P30" s="3225"/>
      <c r="Q30" s="3225"/>
      <c r="R30" s="3225"/>
      <c r="S30" s="3225"/>
      <c r="T30" s="3226"/>
      <c r="U30" s="3201"/>
      <c r="V30" s="3201"/>
      <c r="W30" s="3201"/>
      <c r="X30" s="3213"/>
      <c r="Y30" s="3201"/>
      <c r="Z30" s="3202"/>
      <c r="AA30" s="3209" t="s">
        <v>69</v>
      </c>
      <c r="AB30" s="3210"/>
      <c r="AC30" s="3210"/>
      <c r="AD30" s="3229"/>
      <c r="AE30" s="3229"/>
      <c r="AF30" s="3229"/>
      <c r="AG30" s="3229"/>
      <c r="AH30" s="3273"/>
      <c r="AI30" s="3234"/>
      <c r="AJ30" s="3235"/>
      <c r="AK30" s="3235"/>
      <c r="AL30" s="3263"/>
      <c r="AM30" s="3234"/>
      <c r="AN30" s="3235"/>
      <c r="AO30" s="3235"/>
      <c r="AP30" s="3235"/>
      <c r="AQ30" s="3235"/>
      <c r="AR30" s="3235"/>
      <c r="AS30" s="3235"/>
      <c r="AT30" s="3235"/>
      <c r="AU30" s="3260" t="s">
        <v>76</v>
      </c>
      <c r="AV30" s="3261"/>
      <c r="AW30" s="3262"/>
      <c r="AX30" s="3235"/>
      <c r="AY30" s="3235"/>
      <c r="AZ30" s="3235"/>
      <c r="BA30" s="3263"/>
      <c r="BB30" s="3261" t="s">
        <v>77</v>
      </c>
      <c r="BC30" s="3261"/>
      <c r="BD30" s="3261"/>
      <c r="BE30" s="3261"/>
      <c r="BF30" s="3261"/>
      <c r="BG30" s="3261"/>
      <c r="BH30" s="3399"/>
      <c r="BI30" s="3400"/>
      <c r="BJ30" s="3400"/>
      <c r="BK30" s="3400"/>
      <c r="BL30" s="3400"/>
      <c r="BM30" s="3400"/>
      <c r="BN30" s="3392"/>
      <c r="BO30" s="3392"/>
      <c r="BP30" s="3393"/>
      <c r="BQ30" s="3229"/>
      <c r="BR30" s="3229"/>
      <c r="BS30" s="3229"/>
      <c r="BT30" s="3366"/>
    </row>
    <row r="31" spans="2:72" ht="16.149999999999999" customHeight="1" thickBot="1">
      <c r="B31" s="3402"/>
      <c r="C31" s="3294"/>
      <c r="D31" s="3295"/>
      <c r="E31" s="3295"/>
      <c r="F31" s="3295"/>
      <c r="G31" s="3296"/>
      <c r="H31" s="3206" t="s">
        <v>77</v>
      </c>
      <c r="I31" s="3207"/>
      <c r="J31" s="3207"/>
      <c r="K31" s="3208"/>
      <c r="L31" s="3232"/>
      <c r="M31" s="3233"/>
      <c r="N31" s="3233"/>
      <c r="O31" s="3275"/>
      <c r="P31" s="3227"/>
      <c r="Q31" s="3227"/>
      <c r="R31" s="3227"/>
      <c r="S31" s="3227"/>
      <c r="T31" s="3228"/>
      <c r="U31" s="3212"/>
      <c r="V31" s="3212"/>
      <c r="W31" s="3212"/>
      <c r="X31" s="3214"/>
      <c r="Y31" s="3212"/>
      <c r="Z31" s="3215"/>
      <c r="AA31" s="3220" t="s">
        <v>71</v>
      </c>
      <c r="AB31" s="3221"/>
      <c r="AC31" s="3221"/>
      <c r="AD31" s="3264"/>
      <c r="AE31" s="3264"/>
      <c r="AF31" s="3264"/>
      <c r="AG31" s="3264"/>
      <c r="AH31" s="3265"/>
      <c r="AI31" s="3266"/>
      <c r="AJ31" s="3236"/>
      <c r="AK31" s="3236"/>
      <c r="AL31" s="3237"/>
      <c r="AM31" s="3266"/>
      <c r="AN31" s="3236"/>
      <c r="AO31" s="3236"/>
      <c r="AP31" s="3236"/>
      <c r="AQ31" s="3236"/>
      <c r="AR31" s="3236"/>
      <c r="AS31" s="3236"/>
      <c r="AT31" s="3236"/>
      <c r="AU31" s="3267" t="s">
        <v>79</v>
      </c>
      <c r="AV31" s="3268"/>
      <c r="AW31" s="3269"/>
      <c r="AX31" s="3236"/>
      <c r="AY31" s="3236"/>
      <c r="AZ31" s="3236"/>
      <c r="BA31" s="3237"/>
      <c r="BB31" s="3268" t="s">
        <v>77</v>
      </c>
      <c r="BC31" s="3268"/>
      <c r="BD31" s="3268"/>
      <c r="BE31" s="3268"/>
      <c r="BF31" s="3268"/>
      <c r="BG31" s="3268"/>
      <c r="BH31" s="3395"/>
      <c r="BI31" s="3377"/>
      <c r="BJ31" s="3377"/>
      <c r="BK31" s="3377"/>
      <c r="BL31" s="3377"/>
      <c r="BM31" s="3377"/>
      <c r="BN31" s="3377" t="s">
        <v>84</v>
      </c>
      <c r="BO31" s="3377"/>
      <c r="BP31" s="3378"/>
      <c r="BQ31" s="3264"/>
      <c r="BR31" s="3264"/>
      <c r="BS31" s="3264"/>
      <c r="BT31" s="3367"/>
    </row>
    <row r="32" spans="2:72" ht="16.149999999999999" customHeight="1">
      <c r="B32" s="3402"/>
      <c r="C32" s="3194" t="s">
        <v>290</v>
      </c>
      <c r="D32" s="3195"/>
      <c r="E32" s="3195"/>
      <c r="F32" s="3195"/>
      <c r="G32" s="3196"/>
      <c r="H32" s="3200"/>
      <c r="I32" s="3201"/>
      <c r="J32" s="3201"/>
      <c r="K32" s="3202"/>
      <c r="L32" s="3230"/>
      <c r="M32" s="3231"/>
      <c r="N32" s="3231"/>
      <c r="O32" s="3274"/>
      <c r="P32" s="3225"/>
      <c r="Q32" s="3225"/>
      <c r="R32" s="3225"/>
      <c r="S32" s="3225"/>
      <c r="T32" s="3226"/>
      <c r="U32" s="3201"/>
      <c r="V32" s="3201"/>
      <c r="W32" s="3201"/>
      <c r="X32" s="3213"/>
      <c r="Y32" s="3201"/>
      <c r="Z32" s="3202"/>
      <c r="AA32" s="3209" t="s">
        <v>69</v>
      </c>
      <c r="AB32" s="3210"/>
      <c r="AC32" s="3210"/>
      <c r="AD32" s="3211"/>
      <c r="AE32" s="3211"/>
      <c r="AF32" s="3211"/>
      <c r="AG32" s="3211"/>
      <c r="AH32" s="3251"/>
      <c r="AI32" s="3252"/>
      <c r="AJ32" s="3253"/>
      <c r="AK32" s="3253"/>
      <c r="AL32" s="3254"/>
      <c r="AM32" s="3252"/>
      <c r="AN32" s="3253"/>
      <c r="AO32" s="3253"/>
      <c r="AP32" s="3253"/>
      <c r="AQ32" s="3253"/>
      <c r="AR32" s="3253"/>
      <c r="AS32" s="3253"/>
      <c r="AT32" s="3253"/>
      <c r="AU32" s="3270" t="s">
        <v>76</v>
      </c>
      <c r="AV32" s="3271"/>
      <c r="AW32" s="3272"/>
      <c r="AX32" s="3253"/>
      <c r="AY32" s="3253"/>
      <c r="AZ32" s="3253"/>
      <c r="BA32" s="3254"/>
      <c r="BB32" s="3271" t="s">
        <v>77</v>
      </c>
      <c r="BC32" s="3271"/>
      <c r="BD32" s="3271"/>
      <c r="BE32" s="3271"/>
      <c r="BF32" s="3271"/>
      <c r="BG32" s="3271"/>
      <c r="BH32" s="3375"/>
      <c r="BI32" s="3376"/>
      <c r="BJ32" s="3376"/>
      <c r="BK32" s="3376"/>
      <c r="BL32" s="3376"/>
      <c r="BM32" s="3376"/>
      <c r="BN32" s="3255"/>
      <c r="BO32" s="3255"/>
      <c r="BP32" s="3256"/>
      <c r="BQ32" s="3211"/>
      <c r="BR32" s="3211"/>
      <c r="BS32" s="3211"/>
      <c r="BT32" s="3238"/>
    </row>
    <row r="33" spans="2:72" ht="16.149999999999999" customHeight="1" thickBot="1">
      <c r="B33" s="3402"/>
      <c r="C33" s="3197"/>
      <c r="D33" s="3198"/>
      <c r="E33" s="3198"/>
      <c r="F33" s="3198"/>
      <c r="G33" s="3199"/>
      <c r="H33" s="3206" t="s">
        <v>77</v>
      </c>
      <c r="I33" s="3207"/>
      <c r="J33" s="3207"/>
      <c r="K33" s="3208"/>
      <c r="L33" s="3232"/>
      <c r="M33" s="3233"/>
      <c r="N33" s="3233"/>
      <c r="O33" s="3275"/>
      <c r="P33" s="3227"/>
      <c r="Q33" s="3227"/>
      <c r="R33" s="3227"/>
      <c r="S33" s="3227"/>
      <c r="T33" s="3228"/>
      <c r="U33" s="3212"/>
      <c r="V33" s="3212"/>
      <c r="W33" s="3212"/>
      <c r="X33" s="3214"/>
      <c r="Y33" s="3212"/>
      <c r="Z33" s="3215"/>
      <c r="AA33" s="3220" t="s">
        <v>71</v>
      </c>
      <c r="AB33" s="3221"/>
      <c r="AC33" s="3221"/>
      <c r="AD33" s="3222"/>
      <c r="AE33" s="3222"/>
      <c r="AF33" s="3222"/>
      <c r="AG33" s="3222"/>
      <c r="AH33" s="3257"/>
      <c r="AI33" s="3240"/>
      <c r="AJ33" s="3241"/>
      <c r="AK33" s="3241"/>
      <c r="AL33" s="3245"/>
      <c r="AM33" s="3240"/>
      <c r="AN33" s="3241"/>
      <c r="AO33" s="3241"/>
      <c r="AP33" s="3241"/>
      <c r="AQ33" s="3241"/>
      <c r="AR33" s="3241"/>
      <c r="AS33" s="3241"/>
      <c r="AT33" s="3241"/>
      <c r="AU33" s="3242" t="s">
        <v>79</v>
      </c>
      <c r="AV33" s="3243"/>
      <c r="AW33" s="3244"/>
      <c r="AX33" s="3241"/>
      <c r="AY33" s="3241"/>
      <c r="AZ33" s="3241"/>
      <c r="BA33" s="3245"/>
      <c r="BB33" s="3243" t="s">
        <v>77</v>
      </c>
      <c r="BC33" s="3243"/>
      <c r="BD33" s="3243"/>
      <c r="BE33" s="3243"/>
      <c r="BF33" s="3243"/>
      <c r="BG33" s="3243"/>
      <c r="BH33" s="3379"/>
      <c r="BI33" s="3246"/>
      <c r="BJ33" s="3246"/>
      <c r="BK33" s="3246"/>
      <c r="BL33" s="3246"/>
      <c r="BM33" s="3246"/>
      <c r="BN33" s="3246" t="s">
        <v>77</v>
      </c>
      <c r="BO33" s="3246"/>
      <c r="BP33" s="3247"/>
      <c r="BQ33" s="3222"/>
      <c r="BR33" s="3222"/>
      <c r="BS33" s="3222"/>
      <c r="BT33" s="3239"/>
    </row>
    <row r="34" spans="2:72" ht="16.149999999999999" customHeight="1">
      <c r="B34" s="3402"/>
      <c r="C34" s="3194" t="s">
        <v>295</v>
      </c>
      <c r="D34" s="3195"/>
      <c r="E34" s="3195"/>
      <c r="F34" s="3195"/>
      <c r="G34" s="3196"/>
      <c r="H34" s="3200"/>
      <c r="I34" s="3201"/>
      <c r="J34" s="3201"/>
      <c r="K34" s="3202"/>
      <c r="L34" s="3203"/>
      <c r="M34" s="3203"/>
      <c r="N34" s="3203"/>
      <c r="O34" s="3204"/>
      <c r="P34" s="3205"/>
      <c r="Q34" s="3205"/>
      <c r="R34" s="3205"/>
      <c r="S34" s="3205"/>
      <c r="T34" s="3216"/>
      <c r="U34" s="3217"/>
      <c r="V34" s="3217"/>
      <c r="W34" s="3217"/>
      <c r="X34" s="3218"/>
      <c r="Y34" s="3217"/>
      <c r="Z34" s="3219"/>
      <c r="AA34" s="3209" t="s">
        <v>69</v>
      </c>
      <c r="AB34" s="3210"/>
      <c r="AC34" s="3210"/>
      <c r="AD34" s="3211"/>
      <c r="AE34" s="3211"/>
      <c r="AF34" s="3211"/>
      <c r="AG34" s="3211"/>
      <c r="AH34" s="3251"/>
      <c r="AI34" s="3252"/>
      <c r="AJ34" s="3253"/>
      <c r="AK34" s="3253"/>
      <c r="AL34" s="3254"/>
      <c r="AM34" s="3252"/>
      <c r="AN34" s="3253"/>
      <c r="AO34" s="3253"/>
      <c r="AP34" s="3253"/>
      <c r="AQ34" s="3253"/>
      <c r="AR34" s="3253"/>
      <c r="AS34" s="3253"/>
      <c r="AT34" s="3253"/>
      <c r="AU34" s="3270" t="s">
        <v>76</v>
      </c>
      <c r="AV34" s="3271"/>
      <c r="AW34" s="3272"/>
      <c r="AX34" s="3253"/>
      <c r="AY34" s="3253"/>
      <c r="AZ34" s="3253"/>
      <c r="BA34" s="3254"/>
      <c r="BB34" s="3271" t="s">
        <v>77</v>
      </c>
      <c r="BC34" s="3271"/>
      <c r="BD34" s="3271"/>
      <c r="BE34" s="3271"/>
      <c r="BF34" s="3271"/>
      <c r="BG34" s="3271"/>
      <c r="BH34" s="3375"/>
      <c r="BI34" s="3376"/>
      <c r="BJ34" s="3376"/>
      <c r="BK34" s="3376"/>
      <c r="BL34" s="3376"/>
      <c r="BM34" s="3376"/>
      <c r="BN34" s="3255"/>
      <c r="BO34" s="3255"/>
      <c r="BP34" s="3256"/>
      <c r="BQ34" s="3211"/>
      <c r="BR34" s="3211"/>
      <c r="BS34" s="3211"/>
      <c r="BT34" s="3238"/>
    </row>
    <row r="35" spans="2:72" ht="16.149999999999999" customHeight="1" thickBot="1">
      <c r="B35" s="3403"/>
      <c r="C35" s="3197"/>
      <c r="D35" s="3198"/>
      <c r="E35" s="3198"/>
      <c r="F35" s="3198"/>
      <c r="G35" s="3199"/>
      <c r="H35" s="3206" t="s">
        <v>77</v>
      </c>
      <c r="I35" s="3207"/>
      <c r="J35" s="3207"/>
      <c r="K35" s="3208"/>
      <c r="L35" s="3203"/>
      <c r="M35" s="3203"/>
      <c r="N35" s="3203"/>
      <c r="O35" s="3204"/>
      <c r="P35" s="3205"/>
      <c r="Q35" s="3205"/>
      <c r="R35" s="3205"/>
      <c r="S35" s="3205"/>
      <c r="T35" s="3216"/>
      <c r="U35" s="3217"/>
      <c r="V35" s="3217"/>
      <c r="W35" s="3217"/>
      <c r="X35" s="3218"/>
      <c r="Y35" s="3217"/>
      <c r="Z35" s="3219"/>
      <c r="AA35" s="3220" t="s">
        <v>71</v>
      </c>
      <c r="AB35" s="3221"/>
      <c r="AC35" s="3221"/>
      <c r="AD35" s="3222"/>
      <c r="AE35" s="3222"/>
      <c r="AF35" s="3222"/>
      <c r="AG35" s="3222"/>
      <c r="AH35" s="3257"/>
      <c r="AI35" s="3240"/>
      <c r="AJ35" s="3241"/>
      <c r="AK35" s="3241"/>
      <c r="AL35" s="3245"/>
      <c r="AM35" s="3240"/>
      <c r="AN35" s="3241"/>
      <c r="AO35" s="3241"/>
      <c r="AP35" s="3241"/>
      <c r="AQ35" s="3241"/>
      <c r="AR35" s="3241"/>
      <c r="AS35" s="3241"/>
      <c r="AT35" s="3241"/>
      <c r="AU35" s="3242" t="s">
        <v>79</v>
      </c>
      <c r="AV35" s="3243"/>
      <c r="AW35" s="3244"/>
      <c r="AX35" s="3241"/>
      <c r="AY35" s="3241"/>
      <c r="AZ35" s="3241"/>
      <c r="BA35" s="3245"/>
      <c r="BB35" s="3243" t="s">
        <v>77</v>
      </c>
      <c r="BC35" s="3243"/>
      <c r="BD35" s="3243"/>
      <c r="BE35" s="3243"/>
      <c r="BF35" s="3243"/>
      <c r="BG35" s="3243"/>
      <c r="BH35" s="3379"/>
      <c r="BI35" s="3246"/>
      <c r="BJ35" s="3246"/>
      <c r="BK35" s="3246"/>
      <c r="BL35" s="3246"/>
      <c r="BM35" s="3246"/>
      <c r="BN35" s="3246" t="s">
        <v>77</v>
      </c>
      <c r="BO35" s="3246"/>
      <c r="BP35" s="3247"/>
      <c r="BQ35" s="3222"/>
      <c r="BR35" s="3222"/>
      <c r="BS35" s="3222"/>
      <c r="BT35" s="3239"/>
    </row>
    <row r="36" spans="2:72" ht="16.149999999999999" customHeight="1">
      <c r="B36" s="3401" t="s">
        <v>85</v>
      </c>
      <c r="C36" s="3291" t="s">
        <v>86</v>
      </c>
      <c r="D36" s="3292"/>
      <c r="E36" s="3292"/>
      <c r="F36" s="3292"/>
      <c r="G36" s="3293"/>
      <c r="H36" s="3200"/>
      <c r="I36" s="3201"/>
      <c r="J36" s="3201"/>
      <c r="K36" s="3202"/>
      <c r="L36" s="3230"/>
      <c r="M36" s="3231"/>
      <c r="N36" s="3231"/>
      <c r="O36" s="3274"/>
      <c r="P36" s="3225"/>
      <c r="Q36" s="3225"/>
      <c r="R36" s="3225"/>
      <c r="S36" s="3225"/>
      <c r="T36" s="3226"/>
      <c r="U36" s="3201"/>
      <c r="V36" s="3201"/>
      <c r="W36" s="3201"/>
      <c r="X36" s="3213"/>
      <c r="Y36" s="3201"/>
      <c r="Z36" s="3202"/>
      <c r="AA36" s="3209" t="s">
        <v>69</v>
      </c>
      <c r="AB36" s="3210"/>
      <c r="AC36" s="3210"/>
      <c r="AD36" s="3229"/>
      <c r="AE36" s="3229"/>
      <c r="AF36" s="3229"/>
      <c r="AG36" s="3229"/>
      <c r="AH36" s="3273"/>
      <c r="AI36" s="3234"/>
      <c r="AJ36" s="3235"/>
      <c r="AK36" s="3235"/>
      <c r="AL36" s="3263"/>
      <c r="AM36" s="3234"/>
      <c r="AN36" s="3235"/>
      <c r="AO36" s="3235"/>
      <c r="AP36" s="3235"/>
      <c r="AQ36" s="3235"/>
      <c r="AR36" s="3235"/>
      <c r="AS36" s="3235"/>
      <c r="AT36" s="3235"/>
      <c r="AU36" s="3260" t="s">
        <v>76</v>
      </c>
      <c r="AV36" s="3261"/>
      <c r="AW36" s="3262"/>
      <c r="AX36" s="3235"/>
      <c r="AY36" s="3235"/>
      <c r="AZ36" s="3235"/>
      <c r="BA36" s="3263"/>
      <c r="BB36" s="3261" t="s">
        <v>87</v>
      </c>
      <c r="BC36" s="3261"/>
      <c r="BD36" s="3261"/>
      <c r="BE36" s="3261"/>
      <c r="BF36" s="3261"/>
      <c r="BG36" s="3261"/>
      <c r="BH36" s="3399" t="s">
        <v>87</v>
      </c>
      <c r="BI36" s="3400"/>
      <c r="BJ36" s="3400"/>
      <c r="BK36" s="3400"/>
      <c r="BL36" s="3400"/>
      <c r="BM36" s="3400"/>
      <c r="BN36" s="3409"/>
      <c r="BO36" s="3409"/>
      <c r="BP36" s="3410"/>
      <c r="BQ36" s="3229"/>
      <c r="BR36" s="3229"/>
      <c r="BS36" s="3229"/>
      <c r="BT36" s="3366"/>
    </row>
    <row r="37" spans="2:72" ht="16.149999999999999" customHeight="1" thickBot="1">
      <c r="B37" s="3402"/>
      <c r="C37" s="3294"/>
      <c r="D37" s="3295"/>
      <c r="E37" s="3295"/>
      <c r="F37" s="3295"/>
      <c r="G37" s="3296"/>
      <c r="H37" s="3206" t="s">
        <v>88</v>
      </c>
      <c r="I37" s="3207"/>
      <c r="J37" s="3207"/>
      <c r="K37" s="3208"/>
      <c r="L37" s="3232"/>
      <c r="M37" s="3233"/>
      <c r="N37" s="3233"/>
      <c r="O37" s="3281" t="s">
        <v>88</v>
      </c>
      <c r="P37" s="3258"/>
      <c r="Q37" s="3258"/>
      <c r="R37" s="3258" t="s">
        <v>88</v>
      </c>
      <c r="S37" s="3258"/>
      <c r="T37" s="3259"/>
      <c r="U37" s="3212"/>
      <c r="V37" s="3212"/>
      <c r="W37" s="3212"/>
      <c r="X37" s="3214"/>
      <c r="Y37" s="3212"/>
      <c r="Z37" s="3215"/>
      <c r="AA37" s="3220" t="s">
        <v>71</v>
      </c>
      <c r="AB37" s="3221"/>
      <c r="AC37" s="3221"/>
      <c r="AD37" s="3264"/>
      <c r="AE37" s="3264"/>
      <c r="AF37" s="3264"/>
      <c r="AG37" s="3264"/>
      <c r="AH37" s="3265"/>
      <c r="AI37" s="3266"/>
      <c r="AJ37" s="3236"/>
      <c r="AK37" s="3236"/>
      <c r="AL37" s="3237"/>
      <c r="AM37" s="3266"/>
      <c r="AN37" s="3236"/>
      <c r="AO37" s="3236"/>
      <c r="AP37" s="3236"/>
      <c r="AQ37" s="3236"/>
      <c r="AR37" s="3236"/>
      <c r="AS37" s="3236"/>
      <c r="AT37" s="3236"/>
      <c r="AU37" s="3267" t="s">
        <v>76</v>
      </c>
      <c r="AV37" s="3268"/>
      <c r="AW37" s="3269"/>
      <c r="AX37" s="3236"/>
      <c r="AY37" s="3236"/>
      <c r="AZ37" s="3236"/>
      <c r="BA37" s="3237"/>
      <c r="BB37" s="3268" t="s">
        <v>87</v>
      </c>
      <c r="BC37" s="3268"/>
      <c r="BD37" s="3268"/>
      <c r="BE37" s="3268"/>
      <c r="BF37" s="3268"/>
      <c r="BG37" s="3268"/>
      <c r="BH37" s="3395" t="s">
        <v>87</v>
      </c>
      <c r="BI37" s="3377"/>
      <c r="BJ37" s="3377"/>
      <c r="BK37" s="3377"/>
      <c r="BL37" s="3377"/>
      <c r="BM37" s="3377"/>
      <c r="BN37" s="3411" t="s">
        <v>87</v>
      </c>
      <c r="BO37" s="3411"/>
      <c r="BP37" s="3412"/>
      <c r="BQ37" s="3264"/>
      <c r="BR37" s="3264"/>
      <c r="BS37" s="3264"/>
      <c r="BT37" s="3367"/>
    </row>
    <row r="38" spans="2:72" ht="16.149999999999999" customHeight="1">
      <c r="B38" s="3402"/>
      <c r="C38" s="3291" t="s">
        <v>89</v>
      </c>
      <c r="D38" s="3292"/>
      <c r="E38" s="3292"/>
      <c r="F38" s="3292"/>
      <c r="G38" s="3293"/>
      <c r="H38" s="3200"/>
      <c r="I38" s="3201"/>
      <c r="J38" s="3201"/>
      <c r="K38" s="3202"/>
      <c r="L38" s="3203"/>
      <c r="M38" s="3203"/>
      <c r="N38" s="3203"/>
      <c r="O38" s="3204"/>
      <c r="P38" s="3205"/>
      <c r="Q38" s="3205"/>
      <c r="R38" s="3205"/>
      <c r="S38" s="3205"/>
      <c r="T38" s="3216"/>
      <c r="U38" s="3217"/>
      <c r="V38" s="3217"/>
      <c r="W38" s="3217"/>
      <c r="X38" s="3218"/>
      <c r="Y38" s="3217"/>
      <c r="Z38" s="3219"/>
      <c r="AA38" s="488" t="s">
        <v>69</v>
      </c>
      <c r="AB38" s="489"/>
      <c r="AC38" s="489"/>
      <c r="AD38" s="3211"/>
      <c r="AE38" s="3211"/>
      <c r="AF38" s="3211"/>
      <c r="AG38" s="3211"/>
      <c r="AH38" s="3251"/>
      <c r="AI38" s="3252"/>
      <c r="AJ38" s="3253"/>
      <c r="AK38" s="3253"/>
      <c r="AL38" s="3254"/>
      <c r="AM38" s="3252"/>
      <c r="AN38" s="3253"/>
      <c r="AO38" s="3253"/>
      <c r="AP38" s="3253"/>
      <c r="AQ38" s="3253"/>
      <c r="AR38" s="3253"/>
      <c r="AS38" s="3253"/>
      <c r="AT38" s="3253"/>
      <c r="AU38" s="3270" t="s">
        <v>76</v>
      </c>
      <c r="AV38" s="3271"/>
      <c r="AW38" s="3272"/>
      <c r="AX38" s="3253"/>
      <c r="AY38" s="3253"/>
      <c r="AZ38" s="3253"/>
      <c r="BA38" s="3254"/>
      <c r="BB38" s="3271" t="s">
        <v>87</v>
      </c>
      <c r="BC38" s="3271"/>
      <c r="BD38" s="3271"/>
      <c r="BE38" s="3271"/>
      <c r="BF38" s="3271"/>
      <c r="BG38" s="3271"/>
      <c r="BH38" s="3375" t="s">
        <v>87</v>
      </c>
      <c r="BI38" s="3376"/>
      <c r="BJ38" s="3376"/>
      <c r="BK38" s="3376"/>
      <c r="BL38" s="3376"/>
      <c r="BM38" s="3376"/>
      <c r="BN38" s="3409"/>
      <c r="BO38" s="3409"/>
      <c r="BP38" s="3410"/>
      <c r="BQ38" s="3211"/>
      <c r="BR38" s="3211"/>
      <c r="BS38" s="3211"/>
      <c r="BT38" s="3238"/>
    </row>
    <row r="39" spans="2:72" ht="16.149999999999999" customHeight="1" thickBot="1">
      <c r="B39" s="3402"/>
      <c r="C39" s="3294"/>
      <c r="D39" s="3295"/>
      <c r="E39" s="3295"/>
      <c r="F39" s="3295"/>
      <c r="G39" s="3296"/>
      <c r="H39" s="3206" t="s">
        <v>88</v>
      </c>
      <c r="I39" s="3207"/>
      <c r="J39" s="3207"/>
      <c r="K39" s="3208"/>
      <c r="L39" s="3203"/>
      <c r="M39" s="3203"/>
      <c r="N39" s="3203"/>
      <c r="O39" s="3413" t="s">
        <v>88</v>
      </c>
      <c r="P39" s="3414"/>
      <c r="Q39" s="3414"/>
      <c r="R39" s="3414" t="s">
        <v>88</v>
      </c>
      <c r="S39" s="3414"/>
      <c r="T39" s="3415"/>
      <c r="U39" s="3217"/>
      <c r="V39" s="3217"/>
      <c r="W39" s="3217"/>
      <c r="X39" s="3218"/>
      <c r="Y39" s="3217"/>
      <c r="Z39" s="3219"/>
      <c r="AA39" s="490" t="s">
        <v>71</v>
      </c>
      <c r="AB39" s="491"/>
      <c r="AC39" s="491"/>
      <c r="AD39" s="3222"/>
      <c r="AE39" s="3222"/>
      <c r="AF39" s="3222"/>
      <c r="AG39" s="3222"/>
      <c r="AH39" s="3257"/>
      <c r="AI39" s="3240"/>
      <c r="AJ39" s="3241"/>
      <c r="AK39" s="3241"/>
      <c r="AL39" s="3245"/>
      <c r="AM39" s="3240"/>
      <c r="AN39" s="3241"/>
      <c r="AO39" s="3241"/>
      <c r="AP39" s="3241"/>
      <c r="AQ39" s="3241"/>
      <c r="AR39" s="3241"/>
      <c r="AS39" s="3241"/>
      <c r="AT39" s="3241"/>
      <c r="AU39" s="3242" t="s">
        <v>76</v>
      </c>
      <c r="AV39" s="3243"/>
      <c r="AW39" s="3244"/>
      <c r="AX39" s="3241"/>
      <c r="AY39" s="3241"/>
      <c r="AZ39" s="3241"/>
      <c r="BA39" s="3245"/>
      <c r="BB39" s="3243" t="s">
        <v>87</v>
      </c>
      <c r="BC39" s="3243"/>
      <c r="BD39" s="3243"/>
      <c r="BE39" s="3243"/>
      <c r="BF39" s="3243"/>
      <c r="BG39" s="3243"/>
      <c r="BH39" s="3379" t="s">
        <v>87</v>
      </c>
      <c r="BI39" s="3246"/>
      <c r="BJ39" s="3246"/>
      <c r="BK39" s="3246"/>
      <c r="BL39" s="3246"/>
      <c r="BM39" s="3246"/>
      <c r="BN39" s="3411" t="s">
        <v>87</v>
      </c>
      <c r="BO39" s="3411"/>
      <c r="BP39" s="3412"/>
      <c r="BQ39" s="3222"/>
      <c r="BR39" s="3222"/>
      <c r="BS39" s="3222"/>
      <c r="BT39" s="3239"/>
    </row>
    <row r="40" spans="2:72" ht="16.149999999999999" customHeight="1">
      <c r="B40" s="3402"/>
      <c r="C40" s="3291" t="s">
        <v>90</v>
      </c>
      <c r="D40" s="3292"/>
      <c r="E40" s="3292"/>
      <c r="F40" s="3292"/>
      <c r="G40" s="3293"/>
      <c r="H40" s="3200"/>
      <c r="I40" s="3201"/>
      <c r="J40" s="3201"/>
      <c r="K40" s="3202"/>
      <c r="L40" s="3230"/>
      <c r="M40" s="3231"/>
      <c r="N40" s="3231"/>
      <c r="O40" s="3274"/>
      <c r="P40" s="3225"/>
      <c r="Q40" s="3225"/>
      <c r="R40" s="3225"/>
      <c r="S40" s="3225"/>
      <c r="T40" s="3226"/>
      <c r="U40" s="3201"/>
      <c r="V40" s="3201"/>
      <c r="W40" s="3201"/>
      <c r="X40" s="3213"/>
      <c r="Y40" s="3201"/>
      <c r="Z40" s="3202"/>
      <c r="AA40" s="488" t="s">
        <v>69</v>
      </c>
      <c r="AB40" s="489"/>
      <c r="AC40" s="489"/>
      <c r="AD40" s="3229"/>
      <c r="AE40" s="3229"/>
      <c r="AF40" s="3229"/>
      <c r="AG40" s="3229"/>
      <c r="AH40" s="3273"/>
      <c r="AI40" s="3234"/>
      <c r="AJ40" s="3235"/>
      <c r="AK40" s="3235"/>
      <c r="AL40" s="3263"/>
      <c r="AM40" s="3234"/>
      <c r="AN40" s="3235"/>
      <c r="AO40" s="3235"/>
      <c r="AP40" s="3235"/>
      <c r="AQ40" s="3235"/>
      <c r="AR40" s="3235"/>
      <c r="AS40" s="3235"/>
      <c r="AT40" s="3235"/>
      <c r="AU40" s="3260" t="s">
        <v>76</v>
      </c>
      <c r="AV40" s="3261"/>
      <c r="AW40" s="3262"/>
      <c r="AX40" s="3235"/>
      <c r="AY40" s="3235"/>
      <c r="AZ40" s="3235"/>
      <c r="BA40" s="3263"/>
      <c r="BB40" s="3261" t="s">
        <v>87</v>
      </c>
      <c r="BC40" s="3261"/>
      <c r="BD40" s="3261"/>
      <c r="BE40" s="3261"/>
      <c r="BF40" s="3261"/>
      <c r="BG40" s="3261"/>
      <c r="BH40" s="3399" t="s">
        <v>87</v>
      </c>
      <c r="BI40" s="3400"/>
      <c r="BJ40" s="3400"/>
      <c r="BK40" s="3400"/>
      <c r="BL40" s="3400"/>
      <c r="BM40" s="3400"/>
      <c r="BN40" s="3409"/>
      <c r="BO40" s="3409"/>
      <c r="BP40" s="3410"/>
      <c r="BQ40" s="3416"/>
      <c r="BR40" s="3211"/>
      <c r="BS40" s="3211"/>
      <c r="BT40" s="3238"/>
    </row>
    <row r="41" spans="2:72" ht="16.149999999999999" customHeight="1" thickBot="1">
      <c r="B41" s="3402"/>
      <c r="C41" s="3294"/>
      <c r="D41" s="3295"/>
      <c r="E41" s="3295"/>
      <c r="F41" s="3295"/>
      <c r="G41" s="3296"/>
      <c r="H41" s="3206" t="s">
        <v>88</v>
      </c>
      <c r="I41" s="3207"/>
      <c r="J41" s="3207"/>
      <c r="K41" s="3208"/>
      <c r="L41" s="3232"/>
      <c r="M41" s="3233"/>
      <c r="N41" s="3233"/>
      <c r="O41" s="3281" t="s">
        <v>88</v>
      </c>
      <c r="P41" s="3258"/>
      <c r="Q41" s="3258"/>
      <c r="R41" s="3258" t="s">
        <v>88</v>
      </c>
      <c r="S41" s="3258"/>
      <c r="T41" s="3259"/>
      <c r="U41" s="3212"/>
      <c r="V41" s="3212"/>
      <c r="W41" s="3212"/>
      <c r="X41" s="3214"/>
      <c r="Y41" s="3212"/>
      <c r="Z41" s="3215"/>
      <c r="AA41" s="490" t="s">
        <v>71</v>
      </c>
      <c r="AB41" s="491"/>
      <c r="AC41" s="491"/>
      <c r="AD41" s="3264"/>
      <c r="AE41" s="3264"/>
      <c r="AF41" s="3264"/>
      <c r="AG41" s="3264"/>
      <c r="AH41" s="3265"/>
      <c r="AI41" s="3266"/>
      <c r="AJ41" s="3236"/>
      <c r="AK41" s="3236"/>
      <c r="AL41" s="3237"/>
      <c r="AM41" s="3266"/>
      <c r="AN41" s="3236"/>
      <c r="AO41" s="3236"/>
      <c r="AP41" s="3236"/>
      <c r="AQ41" s="3236"/>
      <c r="AR41" s="3236"/>
      <c r="AS41" s="3236"/>
      <c r="AT41" s="3236"/>
      <c r="AU41" s="3267" t="s">
        <v>76</v>
      </c>
      <c r="AV41" s="3268"/>
      <c r="AW41" s="3269"/>
      <c r="AX41" s="3236"/>
      <c r="AY41" s="3236"/>
      <c r="AZ41" s="3236"/>
      <c r="BA41" s="3237"/>
      <c r="BB41" s="3268" t="s">
        <v>87</v>
      </c>
      <c r="BC41" s="3268"/>
      <c r="BD41" s="3268"/>
      <c r="BE41" s="3268"/>
      <c r="BF41" s="3268"/>
      <c r="BG41" s="3268"/>
      <c r="BH41" s="3395" t="s">
        <v>87</v>
      </c>
      <c r="BI41" s="3377"/>
      <c r="BJ41" s="3377"/>
      <c r="BK41" s="3377"/>
      <c r="BL41" s="3377"/>
      <c r="BM41" s="3377"/>
      <c r="BN41" s="3411" t="s">
        <v>87</v>
      </c>
      <c r="BO41" s="3411"/>
      <c r="BP41" s="3412"/>
      <c r="BQ41" s="3417"/>
      <c r="BR41" s="3222"/>
      <c r="BS41" s="3222"/>
      <c r="BT41" s="3239"/>
    </row>
    <row r="42" spans="2:72" ht="16.149999999999999" customHeight="1">
      <c r="B42" s="3402"/>
      <c r="C42" s="3291" t="s">
        <v>91</v>
      </c>
      <c r="D42" s="3292"/>
      <c r="E42" s="3292"/>
      <c r="F42" s="3292"/>
      <c r="G42" s="3293"/>
      <c r="H42" s="3200"/>
      <c r="I42" s="3201"/>
      <c r="J42" s="3201"/>
      <c r="K42" s="3202"/>
      <c r="L42" s="3203"/>
      <c r="M42" s="3203"/>
      <c r="N42" s="3203"/>
      <c r="O42" s="3204"/>
      <c r="P42" s="3205"/>
      <c r="Q42" s="3205"/>
      <c r="R42" s="3205"/>
      <c r="S42" s="3205"/>
      <c r="T42" s="3216"/>
      <c r="U42" s="3217"/>
      <c r="V42" s="3217"/>
      <c r="W42" s="3217"/>
      <c r="X42" s="3218"/>
      <c r="Y42" s="3217"/>
      <c r="Z42" s="3219"/>
      <c r="AA42" s="3209" t="s">
        <v>69</v>
      </c>
      <c r="AB42" s="3210"/>
      <c r="AC42" s="3210"/>
      <c r="AD42" s="3211"/>
      <c r="AE42" s="3211"/>
      <c r="AF42" s="3211"/>
      <c r="AG42" s="3211"/>
      <c r="AH42" s="3251"/>
      <c r="AI42" s="3252"/>
      <c r="AJ42" s="3253"/>
      <c r="AK42" s="3253"/>
      <c r="AL42" s="3254"/>
      <c r="AM42" s="3252"/>
      <c r="AN42" s="3253"/>
      <c r="AO42" s="3253"/>
      <c r="AP42" s="3253"/>
      <c r="AQ42" s="3253"/>
      <c r="AR42" s="3253"/>
      <c r="AS42" s="3253"/>
      <c r="AT42" s="3253"/>
      <c r="AU42" s="3270" t="s">
        <v>76</v>
      </c>
      <c r="AV42" s="3271"/>
      <c r="AW42" s="3272"/>
      <c r="AX42" s="3253"/>
      <c r="AY42" s="3253"/>
      <c r="AZ42" s="3253"/>
      <c r="BA42" s="3254"/>
      <c r="BB42" s="3271" t="s">
        <v>87</v>
      </c>
      <c r="BC42" s="3271"/>
      <c r="BD42" s="3271"/>
      <c r="BE42" s="3271"/>
      <c r="BF42" s="3271"/>
      <c r="BG42" s="3271"/>
      <c r="BH42" s="3375" t="s">
        <v>87</v>
      </c>
      <c r="BI42" s="3376"/>
      <c r="BJ42" s="3376"/>
      <c r="BK42" s="3376"/>
      <c r="BL42" s="3376"/>
      <c r="BM42" s="3376"/>
      <c r="BN42" s="3409"/>
      <c r="BO42" s="3409"/>
      <c r="BP42" s="3410"/>
      <c r="BQ42" s="3416"/>
      <c r="BR42" s="3211"/>
      <c r="BS42" s="3211"/>
      <c r="BT42" s="3238"/>
    </row>
    <row r="43" spans="2:72" ht="16.149999999999999" customHeight="1" thickBot="1">
      <c r="B43" s="3402"/>
      <c r="C43" s="3294"/>
      <c r="D43" s="3295"/>
      <c r="E43" s="3295"/>
      <c r="F43" s="3295"/>
      <c r="G43" s="3296"/>
      <c r="H43" s="3206" t="s">
        <v>92</v>
      </c>
      <c r="I43" s="3207"/>
      <c r="J43" s="3207"/>
      <c r="K43" s="3208"/>
      <c r="L43" s="3203"/>
      <c r="M43" s="3203"/>
      <c r="N43" s="3203"/>
      <c r="O43" s="3413" t="s">
        <v>88</v>
      </c>
      <c r="P43" s="3414"/>
      <c r="Q43" s="3414"/>
      <c r="R43" s="3414" t="s">
        <v>88</v>
      </c>
      <c r="S43" s="3414"/>
      <c r="T43" s="3415"/>
      <c r="U43" s="3217"/>
      <c r="V43" s="3217"/>
      <c r="W43" s="3217"/>
      <c r="X43" s="3218"/>
      <c r="Y43" s="3217"/>
      <c r="Z43" s="3219"/>
      <c r="AA43" s="3220" t="s">
        <v>71</v>
      </c>
      <c r="AB43" s="3221"/>
      <c r="AC43" s="3221"/>
      <c r="AD43" s="3222"/>
      <c r="AE43" s="3222"/>
      <c r="AF43" s="3222"/>
      <c r="AG43" s="3222"/>
      <c r="AH43" s="3257"/>
      <c r="AI43" s="3240"/>
      <c r="AJ43" s="3241"/>
      <c r="AK43" s="3241"/>
      <c r="AL43" s="3245"/>
      <c r="AM43" s="3240"/>
      <c r="AN43" s="3241"/>
      <c r="AO43" s="3241"/>
      <c r="AP43" s="3241"/>
      <c r="AQ43" s="3241"/>
      <c r="AR43" s="3241"/>
      <c r="AS43" s="3241"/>
      <c r="AT43" s="3241"/>
      <c r="AU43" s="3242" t="s">
        <v>76</v>
      </c>
      <c r="AV43" s="3243"/>
      <c r="AW43" s="3244"/>
      <c r="AX43" s="3241"/>
      <c r="AY43" s="3241"/>
      <c r="AZ43" s="3241"/>
      <c r="BA43" s="3245"/>
      <c r="BB43" s="3243" t="s">
        <v>87</v>
      </c>
      <c r="BC43" s="3243"/>
      <c r="BD43" s="3243"/>
      <c r="BE43" s="3243"/>
      <c r="BF43" s="3243"/>
      <c r="BG43" s="3243"/>
      <c r="BH43" s="3379" t="s">
        <v>87</v>
      </c>
      <c r="BI43" s="3246"/>
      <c r="BJ43" s="3246"/>
      <c r="BK43" s="3246"/>
      <c r="BL43" s="3246"/>
      <c r="BM43" s="3246"/>
      <c r="BN43" s="3411" t="s">
        <v>87</v>
      </c>
      <c r="BO43" s="3411"/>
      <c r="BP43" s="3412"/>
      <c r="BQ43" s="3417"/>
      <c r="BR43" s="3222"/>
      <c r="BS43" s="3222"/>
      <c r="BT43" s="3239"/>
    </row>
    <row r="44" spans="2:72" ht="16.149999999999999" customHeight="1">
      <c r="B44" s="3402"/>
      <c r="C44" s="3311" t="s">
        <v>292</v>
      </c>
      <c r="D44" s="3404"/>
      <c r="E44" s="3404"/>
      <c r="F44" s="3404"/>
      <c r="G44" s="3405"/>
      <c r="H44" s="3200"/>
      <c r="I44" s="3201"/>
      <c r="J44" s="3201"/>
      <c r="K44" s="3202"/>
      <c r="L44" s="3230"/>
      <c r="M44" s="3231"/>
      <c r="N44" s="3231"/>
      <c r="O44" s="3274"/>
      <c r="P44" s="3225"/>
      <c r="Q44" s="3225"/>
      <c r="R44" s="3225"/>
      <c r="S44" s="3225"/>
      <c r="T44" s="3226"/>
      <c r="U44" s="3201"/>
      <c r="V44" s="3201"/>
      <c r="W44" s="3201"/>
      <c r="X44" s="3213"/>
      <c r="Y44" s="3201"/>
      <c r="Z44" s="3202"/>
      <c r="AA44" s="3209" t="s">
        <v>69</v>
      </c>
      <c r="AB44" s="3210"/>
      <c r="AC44" s="3210"/>
      <c r="AD44" s="3229"/>
      <c r="AE44" s="3229"/>
      <c r="AF44" s="3229"/>
      <c r="AG44" s="3229"/>
      <c r="AH44" s="3273"/>
      <c r="AI44" s="3234"/>
      <c r="AJ44" s="3235"/>
      <c r="AK44" s="3235"/>
      <c r="AL44" s="3263"/>
      <c r="AM44" s="3234"/>
      <c r="AN44" s="3235"/>
      <c r="AO44" s="3235"/>
      <c r="AP44" s="3235"/>
      <c r="AQ44" s="3235"/>
      <c r="AR44" s="3235"/>
      <c r="AS44" s="3235"/>
      <c r="AT44" s="3235"/>
      <c r="AU44" s="3260" t="s">
        <v>76</v>
      </c>
      <c r="AV44" s="3261"/>
      <c r="AW44" s="3262"/>
      <c r="AX44" s="3235"/>
      <c r="AY44" s="3235"/>
      <c r="AZ44" s="3235"/>
      <c r="BA44" s="3263"/>
      <c r="BB44" s="3261" t="s">
        <v>87</v>
      </c>
      <c r="BC44" s="3261"/>
      <c r="BD44" s="3261"/>
      <c r="BE44" s="3261"/>
      <c r="BF44" s="3261"/>
      <c r="BG44" s="3261"/>
      <c r="BH44" s="3399" t="s">
        <v>87</v>
      </c>
      <c r="BI44" s="3400"/>
      <c r="BJ44" s="3400"/>
      <c r="BK44" s="3400"/>
      <c r="BL44" s="3400"/>
      <c r="BM44" s="3400"/>
      <c r="BN44" s="3409"/>
      <c r="BO44" s="3409"/>
      <c r="BP44" s="3410"/>
      <c r="BQ44" s="3229"/>
      <c r="BR44" s="3229"/>
      <c r="BS44" s="3229"/>
      <c r="BT44" s="3366"/>
    </row>
    <row r="45" spans="2:72" ht="16.149999999999999" customHeight="1" thickBot="1">
      <c r="B45" s="3402"/>
      <c r="C45" s="3406"/>
      <c r="D45" s="3407"/>
      <c r="E45" s="3407"/>
      <c r="F45" s="3407"/>
      <c r="G45" s="3408"/>
      <c r="H45" s="3206" t="s">
        <v>88</v>
      </c>
      <c r="I45" s="3207"/>
      <c r="J45" s="3207"/>
      <c r="K45" s="3208"/>
      <c r="L45" s="3232"/>
      <c r="M45" s="3233"/>
      <c r="N45" s="3233"/>
      <c r="O45" s="3281" t="s">
        <v>88</v>
      </c>
      <c r="P45" s="3258"/>
      <c r="Q45" s="3258"/>
      <c r="R45" s="3258" t="s">
        <v>88</v>
      </c>
      <c r="S45" s="3258"/>
      <c r="T45" s="3259"/>
      <c r="U45" s="3212"/>
      <c r="V45" s="3212"/>
      <c r="W45" s="3212"/>
      <c r="X45" s="3214"/>
      <c r="Y45" s="3212"/>
      <c r="Z45" s="3215"/>
      <c r="AA45" s="3220" t="s">
        <v>71</v>
      </c>
      <c r="AB45" s="3221"/>
      <c r="AC45" s="3221"/>
      <c r="AD45" s="3222"/>
      <c r="AE45" s="3222"/>
      <c r="AF45" s="3222"/>
      <c r="AG45" s="3222"/>
      <c r="AH45" s="3257"/>
      <c r="AI45" s="3240"/>
      <c r="AJ45" s="3241"/>
      <c r="AK45" s="3241"/>
      <c r="AL45" s="3245"/>
      <c r="AM45" s="3240"/>
      <c r="AN45" s="3241"/>
      <c r="AO45" s="3241"/>
      <c r="AP45" s="3241"/>
      <c r="AQ45" s="3241"/>
      <c r="AR45" s="3241"/>
      <c r="AS45" s="3241"/>
      <c r="AT45" s="3241"/>
      <c r="AU45" s="3242" t="s">
        <v>76</v>
      </c>
      <c r="AV45" s="3243"/>
      <c r="AW45" s="3244"/>
      <c r="AX45" s="3241"/>
      <c r="AY45" s="3241"/>
      <c r="AZ45" s="3241"/>
      <c r="BA45" s="3245"/>
      <c r="BB45" s="3243" t="s">
        <v>87</v>
      </c>
      <c r="BC45" s="3243"/>
      <c r="BD45" s="3243"/>
      <c r="BE45" s="3243"/>
      <c r="BF45" s="3243"/>
      <c r="BG45" s="3243"/>
      <c r="BH45" s="3379" t="s">
        <v>87</v>
      </c>
      <c r="BI45" s="3246"/>
      <c r="BJ45" s="3246"/>
      <c r="BK45" s="3246"/>
      <c r="BL45" s="3246"/>
      <c r="BM45" s="3246"/>
      <c r="BN45" s="3421" t="s">
        <v>87</v>
      </c>
      <c r="BO45" s="3421"/>
      <c r="BP45" s="3422"/>
      <c r="BQ45" s="3222"/>
      <c r="BR45" s="3222"/>
      <c r="BS45" s="3222"/>
      <c r="BT45" s="3239"/>
    </row>
    <row r="46" spans="2:72" ht="16.149999999999999" customHeight="1">
      <c r="B46" s="3402"/>
      <c r="C46" s="2963" t="s">
        <v>93</v>
      </c>
      <c r="D46" s="2964"/>
      <c r="E46" s="2964"/>
      <c r="F46" s="2964"/>
      <c r="G46" s="3223"/>
      <c r="H46" s="3200"/>
      <c r="I46" s="3201"/>
      <c r="J46" s="3201"/>
      <c r="K46" s="3202"/>
      <c r="L46" s="3203"/>
      <c r="M46" s="3203"/>
      <c r="N46" s="3203"/>
      <c r="O46" s="3204"/>
      <c r="P46" s="3205"/>
      <c r="Q46" s="3205"/>
      <c r="R46" s="3205"/>
      <c r="S46" s="3205"/>
      <c r="T46" s="3216"/>
      <c r="U46" s="3217"/>
      <c r="V46" s="3217"/>
      <c r="W46" s="3217"/>
      <c r="X46" s="3218"/>
      <c r="Y46" s="3217"/>
      <c r="Z46" s="3219"/>
      <c r="AA46" s="3230"/>
      <c r="AB46" s="3231"/>
      <c r="AC46" s="3231"/>
      <c r="AD46" s="3231"/>
      <c r="AE46" s="3231"/>
      <c r="AF46" s="3231"/>
      <c r="AG46" s="3231"/>
      <c r="AH46" s="3231"/>
      <c r="AI46" s="3231"/>
      <c r="AJ46" s="3231"/>
      <c r="AK46" s="3231"/>
      <c r="AL46" s="3231"/>
      <c r="AM46" s="3231"/>
      <c r="AN46" s="3231"/>
      <c r="AO46" s="3231"/>
      <c r="AP46" s="3231"/>
      <c r="AQ46" s="3231"/>
      <c r="AR46" s="3231"/>
      <c r="AS46" s="3231"/>
      <c r="AT46" s="3231"/>
      <c r="AU46" s="3231"/>
      <c r="AV46" s="3231"/>
      <c r="AW46" s="3231"/>
      <c r="AX46" s="3231"/>
      <c r="AY46" s="3231"/>
      <c r="AZ46" s="3231"/>
      <c r="BA46" s="3426"/>
      <c r="BB46" s="3217"/>
      <c r="BC46" s="3217"/>
      <c r="BD46" s="3217"/>
      <c r="BE46" s="3217"/>
      <c r="BF46" s="3217"/>
      <c r="BG46" s="3428"/>
      <c r="BH46" s="3216"/>
      <c r="BI46" s="3424"/>
      <c r="BJ46" s="3424"/>
      <c r="BK46" s="3424"/>
      <c r="BL46" s="3424"/>
      <c r="BM46" s="3424"/>
      <c r="BN46" s="3424"/>
      <c r="BO46" s="3424"/>
      <c r="BP46" s="3425"/>
      <c r="BQ46" s="3418"/>
      <c r="BR46" s="3203"/>
      <c r="BS46" s="3203"/>
      <c r="BT46" s="3419"/>
    </row>
    <row r="47" spans="2:72" ht="16.149999999999999" customHeight="1" thickBot="1">
      <c r="B47" s="3403"/>
      <c r="C47" s="3009"/>
      <c r="D47" s="3010"/>
      <c r="E47" s="3010"/>
      <c r="F47" s="3010"/>
      <c r="G47" s="3224"/>
      <c r="H47" s="3206" t="s">
        <v>88</v>
      </c>
      <c r="I47" s="3207"/>
      <c r="J47" s="3207"/>
      <c r="K47" s="3208"/>
      <c r="L47" s="3233"/>
      <c r="M47" s="3233"/>
      <c r="N47" s="3233"/>
      <c r="O47" s="3281" t="s">
        <v>88</v>
      </c>
      <c r="P47" s="3258"/>
      <c r="Q47" s="3258"/>
      <c r="R47" s="3258" t="s">
        <v>88</v>
      </c>
      <c r="S47" s="3258"/>
      <c r="T47" s="3259"/>
      <c r="U47" s="3212"/>
      <c r="V47" s="3212"/>
      <c r="W47" s="3212"/>
      <c r="X47" s="3214"/>
      <c r="Y47" s="3212"/>
      <c r="Z47" s="3215"/>
      <c r="AA47" s="3232"/>
      <c r="AB47" s="3233"/>
      <c r="AC47" s="3233"/>
      <c r="AD47" s="3233"/>
      <c r="AE47" s="3233"/>
      <c r="AF47" s="3233"/>
      <c r="AG47" s="3233"/>
      <c r="AH47" s="3233"/>
      <c r="AI47" s="3233"/>
      <c r="AJ47" s="3233"/>
      <c r="AK47" s="3233"/>
      <c r="AL47" s="3233"/>
      <c r="AM47" s="3233"/>
      <c r="AN47" s="3233"/>
      <c r="AO47" s="3233"/>
      <c r="AP47" s="3233"/>
      <c r="AQ47" s="3233"/>
      <c r="AR47" s="3233"/>
      <c r="AS47" s="3233"/>
      <c r="AT47" s="3233"/>
      <c r="AU47" s="3233"/>
      <c r="AV47" s="3233"/>
      <c r="AW47" s="3233"/>
      <c r="AX47" s="3233"/>
      <c r="AY47" s="3233"/>
      <c r="AZ47" s="3233"/>
      <c r="BA47" s="3427"/>
      <c r="BB47" s="3207" t="s">
        <v>94</v>
      </c>
      <c r="BC47" s="3207"/>
      <c r="BD47" s="3207"/>
      <c r="BE47" s="3207"/>
      <c r="BF47" s="3207"/>
      <c r="BG47" s="3423"/>
      <c r="BH47" s="3259" t="s">
        <v>94</v>
      </c>
      <c r="BI47" s="3421"/>
      <c r="BJ47" s="3421"/>
      <c r="BK47" s="3421"/>
      <c r="BL47" s="3421"/>
      <c r="BM47" s="3421"/>
      <c r="BN47" s="3421" t="s">
        <v>94</v>
      </c>
      <c r="BO47" s="3421"/>
      <c r="BP47" s="3422"/>
      <c r="BQ47" s="3232"/>
      <c r="BR47" s="3233"/>
      <c r="BS47" s="3233"/>
      <c r="BT47" s="3420"/>
    </row>
  </sheetData>
  <mergeCells count="626">
    <mergeCell ref="A1:A3"/>
    <mergeCell ref="H47:K47"/>
    <mergeCell ref="O47:Q47"/>
    <mergeCell ref="C46:G47"/>
    <mergeCell ref="H46:K46"/>
    <mergeCell ref="L46:N47"/>
    <mergeCell ref="O46:Q46"/>
    <mergeCell ref="C42:G43"/>
    <mergeCell ref="H42:K42"/>
    <mergeCell ref="L42:N43"/>
    <mergeCell ref="O42:Q42"/>
    <mergeCell ref="H43:K43"/>
    <mergeCell ref="O36:Q36"/>
    <mergeCell ref="H41:K41"/>
    <mergeCell ref="O41:Q41"/>
    <mergeCell ref="H40:K40"/>
    <mergeCell ref="L40:N41"/>
    <mergeCell ref="O40:Q40"/>
    <mergeCell ref="C22:G23"/>
    <mergeCell ref="H22:K22"/>
    <mergeCell ref="L22:N23"/>
    <mergeCell ref="O22:Q23"/>
    <mergeCell ref="B14:B35"/>
    <mergeCell ref="C20:G21"/>
    <mergeCell ref="BQ46:BT47"/>
    <mergeCell ref="BH47:BM47"/>
    <mergeCell ref="BN47:BP47"/>
    <mergeCell ref="BN45:BP45"/>
    <mergeCell ref="BN44:BP44"/>
    <mergeCell ref="BQ44:BT45"/>
    <mergeCell ref="R47:T47"/>
    <mergeCell ref="BB47:BG47"/>
    <mergeCell ref="BH46:BM46"/>
    <mergeCell ref="BN46:BP46"/>
    <mergeCell ref="R46:T46"/>
    <mergeCell ref="U46:W47"/>
    <mergeCell ref="X46:Z47"/>
    <mergeCell ref="AA46:BA47"/>
    <mergeCell ref="BB46:BG46"/>
    <mergeCell ref="BB45:BG45"/>
    <mergeCell ref="BH45:BM45"/>
    <mergeCell ref="AU44:AW44"/>
    <mergeCell ref="AX44:BA44"/>
    <mergeCell ref="BB44:BG44"/>
    <mergeCell ref="BH44:BM44"/>
    <mergeCell ref="AD45:AG45"/>
    <mergeCell ref="AH45:AI45"/>
    <mergeCell ref="AJ45:AL45"/>
    <mergeCell ref="AM45:AT45"/>
    <mergeCell ref="AU45:AW45"/>
    <mergeCell ref="AX45:BA45"/>
    <mergeCell ref="O45:Q45"/>
    <mergeCell ref="R44:T44"/>
    <mergeCell ref="AD43:AG43"/>
    <mergeCell ref="AH43:AI43"/>
    <mergeCell ref="AJ43:AL43"/>
    <mergeCell ref="AM43:AT43"/>
    <mergeCell ref="R45:T45"/>
    <mergeCell ref="AA45:AC45"/>
    <mergeCell ref="AU43:AW43"/>
    <mergeCell ref="O44:Q44"/>
    <mergeCell ref="AD44:AG44"/>
    <mergeCell ref="AH44:AI44"/>
    <mergeCell ref="AJ44:AL44"/>
    <mergeCell ref="AM44:AT44"/>
    <mergeCell ref="U44:W45"/>
    <mergeCell ref="X44:Z45"/>
    <mergeCell ref="AA44:AC44"/>
    <mergeCell ref="O43:Q43"/>
    <mergeCell ref="AA42:AC42"/>
    <mergeCell ref="R43:T43"/>
    <mergeCell ref="AA43:AC43"/>
    <mergeCell ref="BN42:BP42"/>
    <mergeCell ref="BQ42:BT43"/>
    <mergeCell ref="BH43:BM43"/>
    <mergeCell ref="BN43:BP43"/>
    <mergeCell ref="AU42:AW42"/>
    <mergeCell ref="AX42:BA42"/>
    <mergeCell ref="BB42:BG42"/>
    <mergeCell ref="BH42:BM42"/>
    <mergeCell ref="AX43:BA43"/>
    <mergeCell ref="BB43:BG43"/>
    <mergeCell ref="R42:T42"/>
    <mergeCell ref="U42:W43"/>
    <mergeCell ref="X42:Z43"/>
    <mergeCell ref="AD42:AG42"/>
    <mergeCell ref="AH42:AI42"/>
    <mergeCell ref="AJ42:AL42"/>
    <mergeCell ref="BN40:BP40"/>
    <mergeCell ref="BH41:BM41"/>
    <mergeCell ref="BN41:BP41"/>
    <mergeCell ref="AX41:BA41"/>
    <mergeCell ref="BB41:BG41"/>
    <mergeCell ref="BH40:BM40"/>
    <mergeCell ref="AM42:AT42"/>
    <mergeCell ref="AD41:AG41"/>
    <mergeCell ref="AH41:AI41"/>
    <mergeCell ref="AJ41:AL41"/>
    <mergeCell ref="BQ38:BT39"/>
    <mergeCell ref="BB39:BG39"/>
    <mergeCell ref="BH39:BM39"/>
    <mergeCell ref="BN39:BP39"/>
    <mergeCell ref="AX38:BA38"/>
    <mergeCell ref="BB38:BG38"/>
    <mergeCell ref="BH38:BM38"/>
    <mergeCell ref="BN38:BP38"/>
    <mergeCell ref="AD40:AG40"/>
    <mergeCell ref="AH40:AI40"/>
    <mergeCell ref="AD39:AG39"/>
    <mergeCell ref="AH39:AI39"/>
    <mergeCell ref="AJ39:AL39"/>
    <mergeCell ref="AM39:AT39"/>
    <mergeCell ref="AJ40:AL40"/>
    <mergeCell ref="AM40:AT40"/>
    <mergeCell ref="BQ40:BT41"/>
    <mergeCell ref="AU40:AW40"/>
    <mergeCell ref="AX40:BA40"/>
    <mergeCell ref="AM41:AT41"/>
    <mergeCell ref="AU39:AW39"/>
    <mergeCell ref="AX39:BA39"/>
    <mergeCell ref="BB40:BG40"/>
    <mergeCell ref="AU41:AW41"/>
    <mergeCell ref="BH36:BM36"/>
    <mergeCell ref="BN36:BP36"/>
    <mergeCell ref="BQ36:BT37"/>
    <mergeCell ref="BB37:BG37"/>
    <mergeCell ref="BH37:BM37"/>
    <mergeCell ref="BN37:BP37"/>
    <mergeCell ref="AX37:BA37"/>
    <mergeCell ref="O38:Q38"/>
    <mergeCell ref="R38:T38"/>
    <mergeCell ref="U38:W39"/>
    <mergeCell ref="X38:Z39"/>
    <mergeCell ref="O39:Q39"/>
    <mergeCell ref="R39:T39"/>
    <mergeCell ref="AD38:AG38"/>
    <mergeCell ref="AA37:AC37"/>
    <mergeCell ref="AD37:AG37"/>
    <mergeCell ref="AH38:AI38"/>
    <mergeCell ref="AJ38:AL38"/>
    <mergeCell ref="AM38:AT38"/>
    <mergeCell ref="AU38:AW38"/>
    <mergeCell ref="AM37:AT37"/>
    <mergeCell ref="AU37:AW37"/>
    <mergeCell ref="AH37:AI37"/>
    <mergeCell ref="AJ37:AL37"/>
    <mergeCell ref="AM36:AT36"/>
    <mergeCell ref="AU36:AW36"/>
    <mergeCell ref="AX36:BA36"/>
    <mergeCell ref="BB36:BG36"/>
    <mergeCell ref="AA36:AC36"/>
    <mergeCell ref="AD36:AG36"/>
    <mergeCell ref="AH36:AI36"/>
    <mergeCell ref="AJ36:AL36"/>
    <mergeCell ref="BB35:BG35"/>
    <mergeCell ref="R40:T40"/>
    <mergeCell ref="U40:W41"/>
    <mergeCell ref="X40:Z41"/>
    <mergeCell ref="B36:B47"/>
    <mergeCell ref="C36:G37"/>
    <mergeCell ref="H36:K36"/>
    <mergeCell ref="L36:N37"/>
    <mergeCell ref="H37:K37"/>
    <mergeCell ref="C38:G39"/>
    <mergeCell ref="H38:K38"/>
    <mergeCell ref="H39:K39"/>
    <mergeCell ref="C40:G41"/>
    <mergeCell ref="C44:G45"/>
    <mergeCell ref="H44:K44"/>
    <mergeCell ref="L44:N45"/>
    <mergeCell ref="H45:K45"/>
    <mergeCell ref="R36:T36"/>
    <mergeCell ref="U36:W37"/>
    <mergeCell ref="X36:Z37"/>
    <mergeCell ref="O37:Q37"/>
    <mergeCell ref="R37:T37"/>
    <mergeCell ref="L38:N39"/>
    <mergeCell ref="R41:T41"/>
    <mergeCell ref="BN33:BP33"/>
    <mergeCell ref="O32:Q33"/>
    <mergeCell ref="R32:T33"/>
    <mergeCell ref="U32:W33"/>
    <mergeCell ref="X32:Z33"/>
    <mergeCell ref="AA32:AC32"/>
    <mergeCell ref="AU32:AW32"/>
    <mergeCell ref="AX32:BA32"/>
    <mergeCell ref="BB32:BG32"/>
    <mergeCell ref="BH32:BM32"/>
    <mergeCell ref="AD32:AG32"/>
    <mergeCell ref="AH32:AI32"/>
    <mergeCell ref="AJ32:AL32"/>
    <mergeCell ref="BB33:BG33"/>
    <mergeCell ref="AU33:AW33"/>
    <mergeCell ref="AX33:BA33"/>
    <mergeCell ref="C30:G31"/>
    <mergeCell ref="H30:K30"/>
    <mergeCell ref="L30:N31"/>
    <mergeCell ref="O30:Q31"/>
    <mergeCell ref="AX30:BA30"/>
    <mergeCell ref="BB30:BG30"/>
    <mergeCell ref="AH30:AI30"/>
    <mergeCell ref="AJ30:AL30"/>
    <mergeCell ref="AM30:AT30"/>
    <mergeCell ref="AU30:AW30"/>
    <mergeCell ref="H31:K31"/>
    <mergeCell ref="AA31:AC31"/>
    <mergeCell ref="AD31:AG31"/>
    <mergeCell ref="AH31:AI31"/>
    <mergeCell ref="AJ31:AL31"/>
    <mergeCell ref="AM31:AT31"/>
    <mergeCell ref="AU31:AW31"/>
    <mergeCell ref="AX31:BA31"/>
    <mergeCell ref="BB31:BG31"/>
    <mergeCell ref="BQ26:BT27"/>
    <mergeCell ref="BH27:BM27"/>
    <mergeCell ref="BN27:BP27"/>
    <mergeCell ref="BB27:BG27"/>
    <mergeCell ref="BN26:BP26"/>
    <mergeCell ref="BN31:BP31"/>
    <mergeCell ref="AH29:AI29"/>
    <mergeCell ref="AJ29:AL29"/>
    <mergeCell ref="R28:T29"/>
    <mergeCell ref="U28:W29"/>
    <mergeCell ref="X28:Z28"/>
    <mergeCell ref="AA28:AC28"/>
    <mergeCell ref="BN29:BP29"/>
    <mergeCell ref="BN28:BP28"/>
    <mergeCell ref="BH30:BM30"/>
    <mergeCell ref="BN30:BP30"/>
    <mergeCell ref="BQ30:BT31"/>
    <mergeCell ref="BH31:BM31"/>
    <mergeCell ref="BB26:BG26"/>
    <mergeCell ref="BH26:BM26"/>
    <mergeCell ref="AX28:BA28"/>
    <mergeCell ref="BB28:BG28"/>
    <mergeCell ref="BH28:BM28"/>
    <mergeCell ref="AM28:AT28"/>
    <mergeCell ref="AA22:AC22"/>
    <mergeCell ref="AD22:AG22"/>
    <mergeCell ref="AH22:AI22"/>
    <mergeCell ref="AJ22:AL22"/>
    <mergeCell ref="AM22:AT22"/>
    <mergeCell ref="AU22:AW22"/>
    <mergeCell ref="BQ24:BT25"/>
    <mergeCell ref="BB25:BG25"/>
    <mergeCell ref="BH25:BM25"/>
    <mergeCell ref="BN25:BP25"/>
    <mergeCell ref="BQ22:BT23"/>
    <mergeCell ref="BB23:BG23"/>
    <mergeCell ref="BN24:BP24"/>
    <mergeCell ref="BH22:BM22"/>
    <mergeCell ref="BN22:BP22"/>
    <mergeCell ref="BH23:BM23"/>
    <mergeCell ref="BN23:BP23"/>
    <mergeCell ref="BN21:BP21"/>
    <mergeCell ref="BB22:BG22"/>
    <mergeCell ref="AH20:AI20"/>
    <mergeCell ref="AX21:BA21"/>
    <mergeCell ref="BB21:BG21"/>
    <mergeCell ref="AX20:BA20"/>
    <mergeCell ref="AH19:AI19"/>
    <mergeCell ref="BB19:BG19"/>
    <mergeCell ref="AU18:AW18"/>
    <mergeCell ref="AX19:BA19"/>
    <mergeCell ref="BN20:BP20"/>
    <mergeCell ref="BB18:BG18"/>
    <mergeCell ref="AX22:BA22"/>
    <mergeCell ref="BQ20:BT21"/>
    <mergeCell ref="AA21:AC21"/>
    <mergeCell ref="AD21:AG21"/>
    <mergeCell ref="AH21:AI21"/>
    <mergeCell ref="AJ21:AL21"/>
    <mergeCell ref="BQ16:BT17"/>
    <mergeCell ref="H17:K17"/>
    <mergeCell ref="O17:Q17"/>
    <mergeCell ref="R17:T17"/>
    <mergeCell ref="X17:Z17"/>
    <mergeCell ref="AH18:AI18"/>
    <mergeCell ref="AJ18:AL18"/>
    <mergeCell ref="AM18:AT18"/>
    <mergeCell ref="R18:T18"/>
    <mergeCell ref="U18:W19"/>
    <mergeCell ref="X18:Z18"/>
    <mergeCell ref="AA18:AC18"/>
    <mergeCell ref="AJ19:AL19"/>
    <mergeCell ref="AM19:AT19"/>
    <mergeCell ref="BQ18:BT19"/>
    <mergeCell ref="BH19:BM19"/>
    <mergeCell ref="BN19:BP19"/>
    <mergeCell ref="BN18:BP18"/>
    <mergeCell ref="AJ17:AL17"/>
    <mergeCell ref="AX16:BA16"/>
    <mergeCell ref="AX34:BA34"/>
    <mergeCell ref="BH35:BM35"/>
    <mergeCell ref="AX18:BA18"/>
    <mergeCell ref="AU19:AW19"/>
    <mergeCell ref="AU21:AW21"/>
    <mergeCell ref="BH20:BM20"/>
    <mergeCell ref="AJ20:AL20"/>
    <mergeCell ref="AM20:AT20"/>
    <mergeCell ref="AU20:AW20"/>
    <mergeCell ref="AM21:AT21"/>
    <mergeCell ref="BB20:BG20"/>
    <mergeCell ref="AM29:AT29"/>
    <mergeCell ref="AU29:AW29"/>
    <mergeCell ref="AU28:AW28"/>
    <mergeCell ref="BH24:BM24"/>
    <mergeCell ref="AX25:BA25"/>
    <mergeCell ref="AM25:AT25"/>
    <mergeCell ref="AU25:AW25"/>
    <mergeCell ref="AM23:AT23"/>
    <mergeCell ref="AU23:AW23"/>
    <mergeCell ref="AX23:BA23"/>
    <mergeCell ref="BH33:BM33"/>
    <mergeCell ref="AM33:AT33"/>
    <mergeCell ref="BQ12:BT13"/>
    <mergeCell ref="AA13:AC13"/>
    <mergeCell ref="AD13:AG13"/>
    <mergeCell ref="AH13:AI13"/>
    <mergeCell ref="AJ13:AL13"/>
    <mergeCell ref="AM13:AT13"/>
    <mergeCell ref="AU13:AW13"/>
    <mergeCell ref="BN16:BP16"/>
    <mergeCell ref="AM17:AT17"/>
    <mergeCell ref="AU17:AW17"/>
    <mergeCell ref="AX17:BA17"/>
    <mergeCell ref="BB17:BG17"/>
    <mergeCell ref="AA12:AC12"/>
    <mergeCell ref="AD12:AG12"/>
    <mergeCell ref="BH13:BK13"/>
    <mergeCell ref="BL13:BM13"/>
    <mergeCell ref="BB16:BG16"/>
    <mergeCell ref="AU16:AW16"/>
    <mergeCell ref="BH16:BM16"/>
    <mergeCell ref="AH14:AI14"/>
    <mergeCell ref="AJ14:AL14"/>
    <mergeCell ref="AM14:AT14"/>
    <mergeCell ref="AH15:AI15"/>
    <mergeCell ref="AJ15:AL15"/>
    <mergeCell ref="R13:T13"/>
    <mergeCell ref="BN34:BP34"/>
    <mergeCell ref="AH34:AI34"/>
    <mergeCell ref="AJ34:AL34"/>
    <mergeCell ref="AM34:AT34"/>
    <mergeCell ref="AU34:AW34"/>
    <mergeCell ref="AX12:BA12"/>
    <mergeCell ref="AX13:BA13"/>
    <mergeCell ref="BB13:BE13"/>
    <mergeCell ref="BF13:BG13"/>
    <mergeCell ref="BN13:BP13"/>
    <mergeCell ref="BB12:BE12"/>
    <mergeCell ref="BF12:BG12"/>
    <mergeCell ref="BH12:BK12"/>
    <mergeCell ref="BL12:BM12"/>
    <mergeCell ref="BN12:BP12"/>
    <mergeCell ref="BH17:BM17"/>
    <mergeCell ref="BN17:BP17"/>
    <mergeCell ref="AM16:AT16"/>
    <mergeCell ref="BH34:BM34"/>
    <mergeCell ref="AJ23:AL23"/>
    <mergeCell ref="BH21:BM21"/>
    <mergeCell ref="BH18:BM18"/>
    <mergeCell ref="BB34:BG34"/>
    <mergeCell ref="H10:K10"/>
    <mergeCell ref="L10:N11"/>
    <mergeCell ref="O10:Q10"/>
    <mergeCell ref="AM11:AT11"/>
    <mergeCell ref="AU11:AW11"/>
    <mergeCell ref="AX11:BA11"/>
    <mergeCell ref="BB11:BG11"/>
    <mergeCell ref="AH12:AI12"/>
    <mergeCell ref="AJ12:AL12"/>
    <mergeCell ref="AM12:AT12"/>
    <mergeCell ref="AU12:AW12"/>
    <mergeCell ref="H11:K11"/>
    <mergeCell ref="O11:Q11"/>
    <mergeCell ref="R11:T11"/>
    <mergeCell ref="X11:Z11"/>
    <mergeCell ref="AA11:AC11"/>
    <mergeCell ref="AD11:AG11"/>
    <mergeCell ref="AH11:AI11"/>
    <mergeCell ref="AJ11:AL11"/>
    <mergeCell ref="O12:Q12"/>
    <mergeCell ref="R12:T12"/>
    <mergeCell ref="U12:W13"/>
    <mergeCell ref="X12:Z13"/>
    <mergeCell ref="O13:Q13"/>
    <mergeCell ref="BH11:BM11"/>
    <mergeCell ref="BB29:BG29"/>
    <mergeCell ref="BH29:BM29"/>
    <mergeCell ref="BB24:BG24"/>
    <mergeCell ref="BN8:BP8"/>
    <mergeCell ref="BQ8:BT9"/>
    <mergeCell ref="AM9:AT9"/>
    <mergeCell ref="AU9:AW9"/>
    <mergeCell ref="AX9:BA9"/>
    <mergeCell ref="BL9:BM9"/>
    <mergeCell ref="BH9:BK9"/>
    <mergeCell ref="BB9:BE9"/>
    <mergeCell ref="BF9:BG9"/>
    <mergeCell ref="BN9:BP9"/>
    <mergeCell ref="BQ14:BT15"/>
    <mergeCell ref="BB14:BG14"/>
    <mergeCell ref="BH14:BM14"/>
    <mergeCell ref="BH15:BM15"/>
    <mergeCell ref="BN15:BP15"/>
    <mergeCell ref="AU15:AW15"/>
    <mergeCell ref="AX15:BA15"/>
    <mergeCell ref="BB15:BG15"/>
    <mergeCell ref="BN14:BP14"/>
    <mergeCell ref="BN10:BP10"/>
    <mergeCell ref="BQ10:BT11"/>
    <mergeCell ref="BB10:BG10"/>
    <mergeCell ref="R10:T10"/>
    <mergeCell ref="U10:W11"/>
    <mergeCell ref="BB8:BE8"/>
    <mergeCell ref="BF8:BG8"/>
    <mergeCell ref="BH8:BK8"/>
    <mergeCell ref="BL8:BM8"/>
    <mergeCell ref="AM8:AT8"/>
    <mergeCell ref="AU8:AW8"/>
    <mergeCell ref="AX8:BA8"/>
    <mergeCell ref="R8:T8"/>
    <mergeCell ref="U8:W9"/>
    <mergeCell ref="X8:Z9"/>
    <mergeCell ref="X10:Z10"/>
    <mergeCell ref="AA10:AC10"/>
    <mergeCell ref="AD10:AG10"/>
    <mergeCell ref="AH10:AI10"/>
    <mergeCell ref="AJ10:AL10"/>
    <mergeCell ref="AM10:AT10"/>
    <mergeCell ref="AU10:AW10"/>
    <mergeCell ref="AX10:BA10"/>
    <mergeCell ref="BH10:BM10"/>
    <mergeCell ref="BN11:BP11"/>
    <mergeCell ref="O9:Q9"/>
    <mergeCell ref="R9:T9"/>
    <mergeCell ref="AA9:AC9"/>
    <mergeCell ref="AD9:AG9"/>
    <mergeCell ref="AH9:AI9"/>
    <mergeCell ref="AJ9:AL9"/>
    <mergeCell ref="BQ5:BT7"/>
    <mergeCell ref="C6:G7"/>
    <mergeCell ref="L6:N7"/>
    <mergeCell ref="O6:Q7"/>
    <mergeCell ref="U6:W7"/>
    <mergeCell ref="X6:Z7"/>
    <mergeCell ref="AA6:AG7"/>
    <mergeCell ref="AH6:AI7"/>
    <mergeCell ref="AJ6:AL7"/>
    <mergeCell ref="BB6:BG7"/>
    <mergeCell ref="BN6:BP7"/>
    <mergeCell ref="R7:T7"/>
    <mergeCell ref="BH7:BM7"/>
    <mergeCell ref="AM6:AT7"/>
    <mergeCell ref="AU6:AW7"/>
    <mergeCell ref="AX6:BA7"/>
    <mergeCell ref="B5:G5"/>
    <mergeCell ref="H5:K7"/>
    <mergeCell ref="L5:T5"/>
    <mergeCell ref="U5:Z5"/>
    <mergeCell ref="H14:K14"/>
    <mergeCell ref="L14:N15"/>
    <mergeCell ref="O14:Q14"/>
    <mergeCell ref="AA5:BP5"/>
    <mergeCell ref="BH6:BM6"/>
    <mergeCell ref="B8:B13"/>
    <mergeCell ref="C8:G9"/>
    <mergeCell ref="H8:K8"/>
    <mergeCell ref="L8:N9"/>
    <mergeCell ref="H9:K9"/>
    <mergeCell ref="C12:G13"/>
    <mergeCell ref="H12:K12"/>
    <mergeCell ref="L12:N13"/>
    <mergeCell ref="H13:K13"/>
    <mergeCell ref="C10:G11"/>
    <mergeCell ref="AA8:AC8"/>
    <mergeCell ref="AD8:AG8"/>
    <mergeCell ref="AH8:AI8"/>
    <mergeCell ref="AJ8:AL8"/>
    <mergeCell ref="O8:Q8"/>
    <mergeCell ref="AU14:AW14"/>
    <mergeCell ref="AX14:BA14"/>
    <mergeCell ref="AM15:AT15"/>
    <mergeCell ref="R14:T14"/>
    <mergeCell ref="U14:W15"/>
    <mergeCell ref="R24:T25"/>
    <mergeCell ref="AJ25:AL25"/>
    <mergeCell ref="X14:Z14"/>
    <mergeCell ref="AA14:AC14"/>
    <mergeCell ref="R15:T15"/>
    <mergeCell ref="X15:Z15"/>
    <mergeCell ref="AA15:AC15"/>
    <mergeCell ref="AD14:AG14"/>
    <mergeCell ref="AJ16:AL16"/>
    <mergeCell ref="R20:T21"/>
    <mergeCell ref="U20:W21"/>
    <mergeCell ref="X20:Z21"/>
    <mergeCell ref="AA20:AC20"/>
    <mergeCell ref="AD20:AG20"/>
    <mergeCell ref="X19:Z19"/>
    <mergeCell ref="AA19:AC19"/>
    <mergeCell ref="AD15:AG15"/>
    <mergeCell ref="AD19:AG19"/>
    <mergeCell ref="AD18:AG18"/>
    <mergeCell ref="R22:T23"/>
    <mergeCell ref="AA25:AC25"/>
    <mergeCell ref="C14:G15"/>
    <mergeCell ref="C16:G17"/>
    <mergeCell ref="H15:K15"/>
    <mergeCell ref="O15:Q15"/>
    <mergeCell ref="H25:K25"/>
    <mergeCell ref="C18:G19"/>
    <mergeCell ref="H18:K18"/>
    <mergeCell ref="L18:N19"/>
    <mergeCell ref="O18:Q18"/>
    <mergeCell ref="H20:K20"/>
    <mergeCell ref="L20:N21"/>
    <mergeCell ref="O20:Q21"/>
    <mergeCell ref="H21:K21"/>
    <mergeCell ref="O16:Q16"/>
    <mergeCell ref="H19:K19"/>
    <mergeCell ref="O19:Q19"/>
    <mergeCell ref="L16:N17"/>
    <mergeCell ref="H23:K23"/>
    <mergeCell ref="H16:K16"/>
    <mergeCell ref="C26:G27"/>
    <mergeCell ref="H26:K26"/>
    <mergeCell ref="L26:N27"/>
    <mergeCell ref="O26:Q27"/>
    <mergeCell ref="AD26:AG26"/>
    <mergeCell ref="AH26:AI26"/>
    <mergeCell ref="AJ26:AL26"/>
    <mergeCell ref="C24:G25"/>
    <mergeCell ref="H24:K24"/>
    <mergeCell ref="L24:N25"/>
    <mergeCell ref="O24:Q25"/>
    <mergeCell ref="H27:K27"/>
    <mergeCell ref="R26:T27"/>
    <mergeCell ref="AH25:AI25"/>
    <mergeCell ref="U24:W25"/>
    <mergeCell ref="X24:Z25"/>
    <mergeCell ref="AA24:AC24"/>
    <mergeCell ref="AD24:AG24"/>
    <mergeCell ref="AD25:AG25"/>
    <mergeCell ref="R16:T16"/>
    <mergeCell ref="U16:W17"/>
    <mergeCell ref="X16:Z16"/>
    <mergeCell ref="AA16:AC16"/>
    <mergeCell ref="AD16:AG16"/>
    <mergeCell ref="AH16:AI16"/>
    <mergeCell ref="AA17:AC17"/>
    <mergeCell ref="AD17:AG17"/>
    <mergeCell ref="AH17:AI17"/>
    <mergeCell ref="R19:T19"/>
    <mergeCell ref="AA23:AC23"/>
    <mergeCell ref="AD23:AG23"/>
    <mergeCell ref="AH23:AI23"/>
    <mergeCell ref="U22:W23"/>
    <mergeCell ref="X22:Z23"/>
    <mergeCell ref="AX24:BA24"/>
    <mergeCell ref="AH35:AI35"/>
    <mergeCell ref="AJ35:AL35"/>
    <mergeCell ref="AU26:AW26"/>
    <mergeCell ref="AX26:BA26"/>
    <mergeCell ref="AA27:AC27"/>
    <mergeCell ref="AD27:AG27"/>
    <mergeCell ref="AH27:AI27"/>
    <mergeCell ref="AA26:AC26"/>
    <mergeCell ref="AU27:AW27"/>
    <mergeCell ref="AX27:BA27"/>
    <mergeCell ref="AM27:AT27"/>
    <mergeCell ref="AH24:AI24"/>
    <mergeCell ref="AJ24:AL24"/>
    <mergeCell ref="AM24:AT24"/>
    <mergeCell ref="AU24:AW24"/>
    <mergeCell ref="AM32:AT32"/>
    <mergeCell ref="AX29:BA29"/>
    <mergeCell ref="AD34:AG34"/>
    <mergeCell ref="AM26:AT26"/>
    <mergeCell ref="AJ27:AL27"/>
    <mergeCell ref="BQ34:BT35"/>
    <mergeCell ref="AM35:AT35"/>
    <mergeCell ref="AU35:AW35"/>
    <mergeCell ref="AX35:BA35"/>
    <mergeCell ref="BN35:BP35"/>
    <mergeCell ref="H28:K28"/>
    <mergeCell ref="L28:N29"/>
    <mergeCell ref="O28:Q29"/>
    <mergeCell ref="H29:K29"/>
    <mergeCell ref="X29:Z29"/>
    <mergeCell ref="AA29:AC29"/>
    <mergeCell ref="AH28:AI28"/>
    <mergeCell ref="AJ28:AL28"/>
    <mergeCell ref="BQ28:BT29"/>
    <mergeCell ref="BN32:BP32"/>
    <mergeCell ref="BQ32:BT33"/>
    <mergeCell ref="H33:K33"/>
    <mergeCell ref="AA33:AC33"/>
    <mergeCell ref="AD33:AG33"/>
    <mergeCell ref="AH33:AI33"/>
    <mergeCell ref="AJ33:AL33"/>
    <mergeCell ref="C34:G35"/>
    <mergeCell ref="H34:K34"/>
    <mergeCell ref="L34:N35"/>
    <mergeCell ref="O34:Q35"/>
    <mergeCell ref="H35:K35"/>
    <mergeCell ref="AA34:AC34"/>
    <mergeCell ref="AD28:AG28"/>
    <mergeCell ref="AA30:AC30"/>
    <mergeCell ref="U26:W27"/>
    <mergeCell ref="X26:Z27"/>
    <mergeCell ref="R34:T35"/>
    <mergeCell ref="U34:W35"/>
    <mergeCell ref="X34:Z35"/>
    <mergeCell ref="AA35:AC35"/>
    <mergeCell ref="AD35:AG35"/>
    <mergeCell ref="C28:G29"/>
    <mergeCell ref="AD29:AG29"/>
    <mergeCell ref="R30:T31"/>
    <mergeCell ref="U30:W31"/>
    <mergeCell ref="X30:Z31"/>
    <mergeCell ref="AD30:AG30"/>
    <mergeCell ref="C32:G33"/>
    <mergeCell ref="H32:K32"/>
    <mergeCell ref="L32:N33"/>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Ｐゴシック,太字"（様式１８）</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zoomScaleNormal="100" zoomScaleSheetLayoutView="100" workbookViewId="0">
      <selection sqref="A1:A3"/>
    </sheetView>
  </sheetViews>
  <sheetFormatPr defaultColWidth="8.875" defaultRowHeight="13.5"/>
  <cols>
    <col min="1" max="1" width="10" style="350" customWidth="1"/>
    <col min="2" max="2" width="15.125" style="408" customWidth="1"/>
    <col min="3" max="3" width="4.625" style="408" customWidth="1"/>
    <col min="4" max="4" width="11.125" style="408" customWidth="1"/>
    <col min="5" max="5" width="4.125" style="408" customWidth="1"/>
    <col min="6" max="6" width="8" style="408" customWidth="1"/>
    <col min="7" max="7" width="9.5" style="408" customWidth="1"/>
    <col min="8" max="8" width="8.875" style="408"/>
    <col min="9" max="9" width="5.5" style="408" customWidth="1"/>
    <col min="10" max="11" width="7.625" style="408" customWidth="1"/>
    <col min="12" max="12" width="2.625" style="408" customWidth="1"/>
    <col min="13" max="16384" width="8.875" style="408"/>
  </cols>
  <sheetData>
    <row r="1" spans="1:16" ht="13.5" customHeight="1">
      <c r="A1" s="1588" t="s">
        <v>1134</v>
      </c>
      <c r="B1" s="492"/>
      <c r="C1" s="492"/>
      <c r="D1" s="492"/>
      <c r="E1" s="492"/>
      <c r="F1" s="492"/>
      <c r="G1" s="492"/>
      <c r="H1" s="492"/>
      <c r="I1" s="492"/>
      <c r="J1" s="492"/>
      <c r="K1" s="492"/>
      <c r="L1" s="492"/>
      <c r="M1" s="350"/>
      <c r="N1" s="350"/>
      <c r="O1" s="350"/>
    </row>
    <row r="2" spans="1:16" ht="14.25">
      <c r="A2" s="1588"/>
      <c r="B2" s="3496" t="s">
        <v>253</v>
      </c>
      <c r="C2" s="3496"/>
      <c r="D2" s="3496"/>
      <c r="E2" s="3496"/>
      <c r="F2" s="3496"/>
      <c r="G2" s="3496"/>
      <c r="H2" s="3496"/>
      <c r="I2" s="3496"/>
      <c r="J2" s="3496"/>
      <c r="K2" s="3496"/>
      <c r="L2" s="3496"/>
      <c r="M2" s="350"/>
      <c r="N2" s="350"/>
      <c r="O2" s="350"/>
    </row>
    <row r="3" spans="1:16" ht="19.149999999999999" customHeight="1" thickBot="1">
      <c r="A3" s="1588"/>
      <c r="B3" s="492"/>
      <c r="C3" s="492"/>
      <c r="D3" s="492"/>
      <c r="E3" s="492"/>
      <c r="F3" s="492"/>
      <c r="G3" s="492"/>
      <c r="H3" s="492"/>
      <c r="I3" s="492"/>
      <c r="J3" s="492"/>
      <c r="K3" s="492"/>
      <c r="L3" s="492"/>
      <c r="M3" s="350"/>
      <c r="N3" s="350"/>
      <c r="O3" s="350"/>
    </row>
    <row r="4" spans="1:16" ht="18" customHeight="1">
      <c r="B4" s="493" t="s">
        <v>223</v>
      </c>
      <c r="C4" s="3482"/>
      <c r="D4" s="3482"/>
      <c r="E4" s="3482"/>
      <c r="F4" s="3483" t="s">
        <v>224</v>
      </c>
      <c r="G4" s="3483"/>
      <c r="H4" s="3483"/>
      <c r="I4" s="3484"/>
      <c r="J4" s="494"/>
      <c r="K4" s="495"/>
      <c r="L4" s="496" t="s">
        <v>254</v>
      </c>
      <c r="M4" s="350"/>
      <c r="N4" s="350"/>
      <c r="O4" s="350"/>
    </row>
    <row r="5" spans="1:16" ht="18" customHeight="1">
      <c r="B5" s="497" t="s">
        <v>225</v>
      </c>
      <c r="C5" s="3439"/>
      <c r="D5" s="3439"/>
      <c r="E5" s="3439"/>
      <c r="F5" s="3461" t="s">
        <v>226</v>
      </c>
      <c r="G5" s="3461"/>
      <c r="H5" s="3461"/>
      <c r="I5" s="3462"/>
      <c r="J5" s="499"/>
      <c r="K5" s="500"/>
      <c r="L5" s="501" t="s">
        <v>227</v>
      </c>
      <c r="M5" s="350"/>
      <c r="N5" s="350"/>
      <c r="O5" s="350"/>
    </row>
    <row r="6" spans="1:16" ht="18" customHeight="1">
      <c r="B6" s="497" t="s">
        <v>197</v>
      </c>
      <c r="C6" s="3485" t="str">
        <f>入力シート!$D$5&amp;" "&amp;入力シート!$D$8</f>
        <v xml:space="preserve"> </v>
      </c>
      <c r="D6" s="3486"/>
      <c r="E6" s="3487"/>
      <c r="F6" s="3462" t="s">
        <v>228</v>
      </c>
      <c r="G6" s="3488"/>
      <c r="H6" s="3488"/>
      <c r="I6" s="3489"/>
      <c r="J6" s="502"/>
      <c r="K6" s="503"/>
      <c r="L6" s="504" t="s">
        <v>229</v>
      </c>
      <c r="M6" s="350"/>
      <c r="N6" s="350"/>
      <c r="O6" s="350"/>
    </row>
    <row r="7" spans="1:16" ht="18" customHeight="1">
      <c r="B7" s="3463" t="s">
        <v>230</v>
      </c>
      <c r="C7" s="3490">
        <f>入力シート!D12</f>
        <v>0</v>
      </c>
      <c r="D7" s="3491"/>
      <c r="E7" s="3492"/>
      <c r="F7" s="3461" t="s">
        <v>231</v>
      </c>
      <c r="G7" s="3461"/>
      <c r="H7" s="3461"/>
      <c r="I7" s="3462"/>
      <c r="J7" s="499"/>
      <c r="K7" s="500"/>
      <c r="L7" s="501" t="s">
        <v>229</v>
      </c>
      <c r="M7" s="350"/>
      <c r="N7" s="350"/>
      <c r="O7" s="350"/>
    </row>
    <row r="8" spans="1:16" ht="18" customHeight="1">
      <c r="B8" s="3463"/>
      <c r="C8" s="3493"/>
      <c r="D8" s="3494"/>
      <c r="E8" s="3495"/>
      <c r="F8" s="3461" t="s">
        <v>232</v>
      </c>
      <c r="G8" s="3461"/>
      <c r="H8" s="3461"/>
      <c r="I8" s="3462"/>
      <c r="J8" s="499"/>
      <c r="K8" s="500"/>
      <c r="L8" s="501" t="s">
        <v>229</v>
      </c>
      <c r="M8" s="350"/>
      <c r="N8" s="350"/>
      <c r="O8" s="350"/>
      <c r="P8" s="416">
        <f>入力シート!$D$17</f>
        <v>0</v>
      </c>
    </row>
    <row r="9" spans="1:16" ht="18" customHeight="1">
      <c r="B9" s="497" t="s">
        <v>233</v>
      </c>
      <c r="C9" s="3470" t="str">
        <f>"福 岡 県 "&amp;入力シート!C3</f>
        <v xml:space="preserve">福 岡 県 </v>
      </c>
      <c r="D9" s="3470"/>
      <c r="E9" s="3470"/>
      <c r="F9" s="3461" t="s">
        <v>234</v>
      </c>
      <c r="G9" s="3461"/>
      <c r="H9" s="3461"/>
      <c r="I9" s="3462"/>
      <c r="J9" s="499"/>
      <c r="K9" s="500"/>
      <c r="L9" s="501" t="s">
        <v>229</v>
      </c>
      <c r="M9" s="350"/>
      <c r="N9" s="350"/>
      <c r="O9" s="350"/>
      <c r="P9" s="416">
        <f>入力シート!$D$19</f>
        <v>0</v>
      </c>
    </row>
    <row r="10" spans="1:16" ht="18" customHeight="1">
      <c r="B10" s="497" t="s">
        <v>235</v>
      </c>
      <c r="C10" s="3460">
        <f>入力シート!D23</f>
        <v>0</v>
      </c>
      <c r="D10" s="3460"/>
      <c r="E10" s="3460"/>
      <c r="F10" s="3461" t="s">
        <v>236</v>
      </c>
      <c r="G10" s="3461"/>
      <c r="H10" s="3461"/>
      <c r="I10" s="3462"/>
      <c r="J10" s="499"/>
      <c r="K10" s="500"/>
      <c r="L10" s="501" t="s">
        <v>229</v>
      </c>
      <c r="M10" s="350"/>
      <c r="N10" s="350"/>
      <c r="O10" s="350"/>
      <c r="P10" s="416">
        <f>入力シート!$D$21</f>
        <v>0</v>
      </c>
    </row>
    <row r="11" spans="1:16" ht="18" customHeight="1">
      <c r="B11" s="3463" t="s">
        <v>237</v>
      </c>
      <c r="C11" s="3464">
        <f>入力シート!D9</f>
        <v>0</v>
      </c>
      <c r="D11" s="3465"/>
      <c r="E11" s="3466"/>
      <c r="F11" s="3461" t="s">
        <v>238</v>
      </c>
      <c r="G11" s="3461"/>
      <c r="H11" s="3461"/>
      <c r="I11" s="3462"/>
      <c r="J11" s="499"/>
      <c r="K11" s="500"/>
      <c r="L11" s="501" t="s">
        <v>229</v>
      </c>
      <c r="M11" s="350"/>
      <c r="N11" s="350"/>
      <c r="O11" s="350"/>
    </row>
    <row r="12" spans="1:16" ht="18" customHeight="1">
      <c r="B12" s="3463"/>
      <c r="C12" s="3467"/>
      <c r="D12" s="3468"/>
      <c r="E12" s="3469"/>
      <c r="F12" s="3461" t="s">
        <v>239</v>
      </c>
      <c r="G12" s="3461"/>
      <c r="H12" s="3461"/>
      <c r="I12" s="3462"/>
      <c r="J12" s="499"/>
      <c r="K12" s="500"/>
      <c r="L12" s="501" t="s">
        <v>229</v>
      </c>
      <c r="M12" s="350"/>
      <c r="N12" s="350"/>
      <c r="O12" s="350"/>
    </row>
    <row r="13" spans="1:16" ht="30" customHeight="1">
      <c r="B13" s="3463" t="s">
        <v>240</v>
      </c>
      <c r="C13" s="3470"/>
      <c r="D13" s="3470"/>
      <c r="E13" s="3470"/>
      <c r="F13" s="3461" t="s">
        <v>255</v>
      </c>
      <c r="G13" s="3461"/>
      <c r="H13" s="3461"/>
      <c r="I13" s="3462"/>
      <c r="J13" s="499"/>
      <c r="K13" s="500"/>
      <c r="L13" s="501" t="s">
        <v>229</v>
      </c>
      <c r="M13" s="350"/>
      <c r="N13" s="350"/>
      <c r="O13" s="350"/>
    </row>
    <row r="14" spans="1:16" ht="30" customHeight="1">
      <c r="B14" s="3463"/>
      <c r="C14" s="3470"/>
      <c r="D14" s="3470"/>
      <c r="E14" s="3470"/>
      <c r="F14" s="3461" t="s">
        <v>256</v>
      </c>
      <c r="G14" s="3461"/>
      <c r="H14" s="3461"/>
      <c r="I14" s="3462"/>
      <c r="J14" s="499"/>
      <c r="K14" s="500"/>
      <c r="L14" s="501" t="s">
        <v>229</v>
      </c>
      <c r="M14" s="350"/>
      <c r="N14" s="350"/>
      <c r="O14" s="350"/>
    </row>
    <row r="15" spans="1:16" ht="18" customHeight="1">
      <c r="B15" s="497" t="s">
        <v>241</v>
      </c>
      <c r="C15" s="3470"/>
      <c r="D15" s="3470"/>
      <c r="E15" s="3470"/>
      <c r="F15" s="3461" t="s">
        <v>242</v>
      </c>
      <c r="G15" s="3461"/>
      <c r="H15" s="3461"/>
      <c r="I15" s="3462"/>
      <c r="J15" s="3476" t="s">
        <v>1510</v>
      </c>
      <c r="K15" s="3477"/>
      <c r="L15" s="3478"/>
      <c r="M15" s="350"/>
      <c r="N15" s="350"/>
      <c r="O15" s="350"/>
    </row>
    <row r="16" spans="1:16" ht="18" customHeight="1">
      <c r="B16" s="505" t="s">
        <v>243</v>
      </c>
      <c r="C16" s="3436"/>
      <c r="D16" s="3436"/>
      <c r="E16" s="3436"/>
      <c r="F16" s="3474"/>
      <c r="G16" s="3474"/>
      <c r="H16" s="3474"/>
      <c r="I16" s="3475"/>
      <c r="J16" s="3479" t="s">
        <v>1511</v>
      </c>
      <c r="K16" s="3480"/>
      <c r="L16" s="3481"/>
      <c r="M16" s="350"/>
      <c r="N16" s="350"/>
      <c r="O16" s="350"/>
    </row>
    <row r="17" spans="2:15" ht="36.6" customHeight="1">
      <c r="B17" s="3471" t="s">
        <v>257</v>
      </c>
      <c r="C17" s="3472"/>
      <c r="D17" s="3472"/>
      <c r="E17" s="3472"/>
      <c r="F17" s="3472"/>
      <c r="G17" s="3472"/>
      <c r="H17" s="3472"/>
      <c r="I17" s="3472"/>
      <c r="J17" s="3472"/>
      <c r="K17" s="3472"/>
      <c r="L17" s="3473"/>
      <c r="M17" s="350"/>
      <c r="N17" s="350"/>
      <c r="O17" s="350"/>
    </row>
    <row r="18" spans="2:15" ht="30.6" customHeight="1">
      <c r="B18" s="3433" t="s">
        <v>244</v>
      </c>
      <c r="C18" s="3434"/>
      <c r="D18" s="3434"/>
      <c r="E18" s="3434"/>
      <c r="F18" s="3434"/>
      <c r="G18" s="3434"/>
      <c r="H18" s="3434"/>
      <c r="I18" s="3434"/>
      <c r="J18" s="3434"/>
      <c r="K18" s="3434"/>
      <c r="L18" s="3435"/>
      <c r="M18" s="350"/>
      <c r="N18" s="350"/>
      <c r="O18" s="350"/>
    </row>
    <row r="19" spans="2:15">
      <c r="B19" s="3430"/>
      <c r="C19" s="3431"/>
      <c r="D19" s="3431"/>
      <c r="E19" s="3431"/>
      <c r="F19" s="3431"/>
      <c r="G19" s="3431"/>
      <c r="H19" s="3431"/>
      <c r="I19" s="3431"/>
      <c r="J19" s="3431"/>
      <c r="K19" s="3431"/>
      <c r="L19" s="3432"/>
      <c r="M19" s="350"/>
      <c r="N19" s="350"/>
      <c r="O19" s="350"/>
    </row>
    <row r="20" spans="2:15" ht="13.15" customHeight="1">
      <c r="B20" s="506" t="s">
        <v>1489</v>
      </c>
      <c r="C20" s="507"/>
      <c r="D20" s="507"/>
      <c r="E20" s="507"/>
      <c r="F20" s="507"/>
      <c r="G20" s="507"/>
      <c r="H20" s="507"/>
      <c r="I20" s="507"/>
      <c r="J20" s="507"/>
      <c r="K20" s="507"/>
      <c r="L20" s="508"/>
      <c r="M20" s="350"/>
      <c r="N20" s="350"/>
      <c r="O20" s="350"/>
    </row>
    <row r="21" spans="2:15" ht="13.15" customHeight="1">
      <c r="B21" s="506"/>
      <c r="C21" s="509"/>
      <c r="D21" s="509"/>
      <c r="E21" s="509"/>
      <c r="F21" s="509"/>
      <c r="G21" s="510" t="s">
        <v>169</v>
      </c>
      <c r="H21" s="3447"/>
      <c r="I21" s="3447"/>
      <c r="J21" s="3447"/>
      <c r="K21" s="509"/>
      <c r="L21" s="511"/>
      <c r="M21" s="350"/>
      <c r="N21" s="350"/>
      <c r="O21" s="350"/>
    </row>
    <row r="22" spans="2:15">
      <c r="B22" s="3430"/>
      <c r="C22" s="3431"/>
      <c r="D22" s="3431"/>
      <c r="E22" s="3431"/>
      <c r="F22" s="3431"/>
      <c r="G22" s="3431"/>
      <c r="H22" s="3431"/>
      <c r="I22" s="3431"/>
      <c r="J22" s="3431"/>
      <c r="K22" s="3431"/>
      <c r="L22" s="3432"/>
      <c r="M22" s="350"/>
      <c r="N22" s="350"/>
      <c r="O22" s="350"/>
    </row>
    <row r="23" spans="2:15" ht="46.9" customHeight="1">
      <c r="B23" s="512"/>
      <c r="C23" s="513"/>
      <c r="D23" s="513"/>
      <c r="E23" s="513"/>
      <c r="F23" s="513"/>
      <c r="G23" s="514" t="s">
        <v>258</v>
      </c>
      <c r="H23" s="3448"/>
      <c r="I23" s="3448"/>
      <c r="J23" s="3448"/>
      <c r="K23" s="513"/>
      <c r="L23" s="515"/>
      <c r="M23" s="350"/>
      <c r="N23" s="350"/>
      <c r="O23" s="350"/>
    </row>
    <row r="24" spans="2:15" ht="18.600000000000001" customHeight="1">
      <c r="B24" s="3433" t="s">
        <v>245</v>
      </c>
      <c r="C24" s="3434"/>
      <c r="D24" s="3434"/>
      <c r="E24" s="3434"/>
      <c r="F24" s="3434"/>
      <c r="G24" s="3434"/>
      <c r="H24" s="3434"/>
      <c r="I24" s="3434"/>
      <c r="J24" s="3434"/>
      <c r="K24" s="3434"/>
      <c r="L24" s="3435"/>
      <c r="M24" s="350"/>
      <c r="N24" s="350"/>
      <c r="O24" s="350"/>
    </row>
    <row r="25" spans="2:15" ht="13.15" customHeight="1">
      <c r="B25" s="3430" t="s">
        <v>1491</v>
      </c>
      <c r="C25" s="3431"/>
      <c r="D25" s="3431"/>
      <c r="E25" s="3431"/>
      <c r="F25" s="3431"/>
      <c r="G25" s="3431"/>
      <c r="H25" s="3431"/>
      <c r="I25" s="3431"/>
      <c r="J25" s="3431"/>
      <c r="K25" s="3431"/>
      <c r="L25" s="3432"/>
      <c r="M25" s="350"/>
      <c r="N25" s="350"/>
      <c r="O25" s="350"/>
    </row>
    <row r="26" spans="2:15">
      <c r="B26" s="3430"/>
      <c r="C26" s="3431"/>
      <c r="D26" s="3431"/>
      <c r="E26" s="3431"/>
      <c r="F26" s="3431"/>
      <c r="G26" s="3431"/>
      <c r="H26" s="3431"/>
      <c r="I26" s="3431"/>
      <c r="J26" s="3431"/>
      <c r="K26" s="3431"/>
      <c r="L26" s="3432"/>
      <c r="M26" s="350"/>
      <c r="N26" s="350"/>
      <c r="O26" s="350"/>
    </row>
    <row r="27" spans="2:15" ht="13.15" customHeight="1">
      <c r="B27" s="506" t="s">
        <v>1490</v>
      </c>
      <c r="C27" s="509"/>
      <c r="D27" s="509"/>
      <c r="E27" s="509"/>
      <c r="F27" s="509"/>
      <c r="G27" s="509"/>
      <c r="H27" s="509"/>
      <c r="I27" s="509"/>
      <c r="J27" s="509"/>
      <c r="K27" s="509"/>
      <c r="L27" s="511"/>
      <c r="M27" s="350"/>
      <c r="N27" s="350"/>
      <c r="O27" s="350"/>
    </row>
    <row r="28" spans="2:15">
      <c r="B28" s="3430"/>
      <c r="C28" s="3431"/>
      <c r="D28" s="3431"/>
      <c r="E28" s="3431"/>
      <c r="F28" s="3431"/>
      <c r="G28" s="3431"/>
      <c r="H28" s="3431"/>
      <c r="I28" s="3431"/>
      <c r="J28" s="3431"/>
      <c r="K28" s="3431"/>
      <c r="L28" s="3432"/>
      <c r="M28" s="350"/>
      <c r="N28" s="350"/>
      <c r="O28" s="350"/>
    </row>
    <row r="29" spans="2:15">
      <c r="B29" s="3430"/>
      <c r="C29" s="3431"/>
      <c r="D29" s="3431"/>
      <c r="E29" s="3431"/>
      <c r="F29" s="3431"/>
      <c r="G29" s="3431"/>
      <c r="H29" s="3431"/>
      <c r="I29" s="3431"/>
      <c r="J29" s="3431"/>
      <c r="K29" s="3431"/>
      <c r="L29" s="3432"/>
      <c r="M29" s="350"/>
      <c r="N29" s="350"/>
      <c r="O29" s="350"/>
    </row>
    <row r="30" spans="2:15" ht="43.15" customHeight="1">
      <c r="B30" s="516"/>
      <c r="C30" s="517"/>
      <c r="D30" s="517"/>
      <c r="E30" s="517"/>
      <c r="F30" s="517"/>
      <c r="G30" s="517"/>
      <c r="H30" s="518" t="s">
        <v>1524</v>
      </c>
      <c r="I30" s="517"/>
      <c r="J30" s="517"/>
      <c r="K30" s="517"/>
      <c r="L30" s="519"/>
      <c r="M30" s="350"/>
      <c r="N30" s="350"/>
      <c r="O30" s="350"/>
    </row>
    <row r="31" spans="2:15" ht="13.15" customHeight="1">
      <c r="B31" s="3453" t="s">
        <v>259</v>
      </c>
      <c r="C31" s="3454"/>
      <c r="D31" s="3429" t="s">
        <v>246</v>
      </c>
      <c r="E31" s="3429" t="s">
        <v>247</v>
      </c>
      <c r="F31" s="3429"/>
      <c r="G31" s="3457" t="s">
        <v>248</v>
      </c>
      <c r="H31" s="3458"/>
      <c r="I31" s="3458"/>
      <c r="J31" s="3459"/>
      <c r="K31" s="3449" t="s">
        <v>249</v>
      </c>
      <c r="L31" s="3450"/>
      <c r="M31" s="350"/>
      <c r="N31" s="350"/>
      <c r="O31" s="350"/>
    </row>
    <row r="32" spans="2:15">
      <c r="B32" s="3455"/>
      <c r="C32" s="3456"/>
      <c r="D32" s="3429"/>
      <c r="E32" s="3429"/>
      <c r="F32" s="3429"/>
      <c r="G32" s="520" t="s">
        <v>250</v>
      </c>
      <c r="H32" s="520" t="s">
        <v>251</v>
      </c>
      <c r="I32" s="3429" t="s">
        <v>252</v>
      </c>
      <c r="J32" s="3429"/>
      <c r="K32" s="3451"/>
      <c r="L32" s="3452"/>
      <c r="M32" s="350"/>
      <c r="N32" s="350"/>
      <c r="O32" s="350"/>
    </row>
    <row r="33" spans="2:15" ht="46.9" customHeight="1">
      <c r="B33" s="3438"/>
      <c r="C33" s="3439"/>
      <c r="D33" s="498"/>
      <c r="E33" s="3439"/>
      <c r="F33" s="3439"/>
      <c r="G33" s="498"/>
      <c r="H33" s="498"/>
      <c r="I33" s="3439"/>
      <c r="J33" s="3439"/>
      <c r="K33" s="3445"/>
      <c r="L33" s="3446"/>
      <c r="M33" s="350"/>
      <c r="N33" s="350"/>
      <c r="O33" s="350"/>
    </row>
    <row r="34" spans="2:15" ht="48.6" customHeight="1" thickBot="1">
      <c r="B34" s="3440" t="s">
        <v>260</v>
      </c>
      <c r="C34" s="3441"/>
      <c r="D34" s="3442"/>
      <c r="E34" s="3442"/>
      <c r="F34" s="3442"/>
      <c r="G34" s="3442"/>
      <c r="H34" s="3442"/>
      <c r="I34" s="3442"/>
      <c r="J34" s="3442"/>
      <c r="K34" s="3443"/>
      <c r="L34" s="3444"/>
      <c r="M34" s="350"/>
      <c r="N34" s="350"/>
      <c r="O34" s="350"/>
    </row>
    <row r="35" spans="2:15" ht="5.45" customHeight="1">
      <c r="B35" s="521"/>
      <c r="C35" s="521"/>
      <c r="D35" s="522"/>
      <c r="E35" s="522"/>
      <c r="F35" s="522"/>
      <c r="G35" s="522"/>
      <c r="H35" s="522"/>
      <c r="I35" s="522"/>
      <c r="J35" s="522"/>
      <c r="K35" s="522"/>
      <c r="L35" s="522"/>
      <c r="M35" s="350"/>
      <c r="N35" s="350"/>
      <c r="O35" s="350"/>
    </row>
    <row r="36" spans="2:15" ht="16.899999999999999" customHeight="1">
      <c r="B36" s="3437"/>
      <c r="C36" s="3437"/>
      <c r="D36" s="3437"/>
      <c r="E36" s="3437"/>
      <c r="F36" s="3437"/>
      <c r="G36" s="3437"/>
      <c r="H36" s="3437"/>
      <c r="I36" s="3437"/>
      <c r="J36" s="3437"/>
      <c r="K36" s="3437"/>
      <c r="L36" s="3437"/>
      <c r="M36" s="350"/>
      <c r="N36" s="350"/>
      <c r="O36" s="350"/>
    </row>
    <row r="37" spans="2:15">
      <c r="B37" s="3437"/>
      <c r="C37" s="3437"/>
      <c r="D37" s="3437"/>
      <c r="E37" s="3437"/>
      <c r="F37" s="3437"/>
      <c r="G37" s="3437"/>
      <c r="H37" s="3437"/>
      <c r="I37" s="3437"/>
      <c r="J37" s="3437"/>
      <c r="K37" s="3437"/>
      <c r="L37" s="3437"/>
      <c r="M37" s="350"/>
      <c r="N37" s="350"/>
      <c r="O37" s="350"/>
    </row>
    <row r="38" spans="2:15">
      <c r="B38" s="3437"/>
      <c r="C38" s="3437"/>
      <c r="D38" s="3437"/>
      <c r="E38" s="3437"/>
      <c r="F38" s="3437"/>
      <c r="G38" s="3437"/>
      <c r="H38" s="3437"/>
      <c r="I38" s="3437"/>
      <c r="J38" s="3437"/>
      <c r="K38" s="3437"/>
      <c r="L38" s="3437"/>
      <c r="M38" s="350"/>
      <c r="N38" s="350"/>
      <c r="O38" s="350"/>
    </row>
    <row r="39" spans="2:15">
      <c r="B39" s="3437"/>
      <c r="C39" s="3437"/>
      <c r="D39" s="3437"/>
      <c r="E39" s="3437"/>
      <c r="F39" s="3437"/>
      <c r="G39" s="3437"/>
      <c r="H39" s="3437"/>
      <c r="I39" s="3437"/>
      <c r="J39" s="3437"/>
      <c r="K39" s="3437"/>
      <c r="L39" s="3437"/>
      <c r="M39" s="350"/>
      <c r="N39" s="350"/>
      <c r="O39" s="350"/>
    </row>
    <row r="40" spans="2:15">
      <c r="B40" s="3437"/>
      <c r="C40" s="3437"/>
      <c r="D40" s="3437"/>
      <c r="E40" s="3437"/>
      <c r="F40" s="3437"/>
      <c r="G40" s="3437"/>
      <c r="H40" s="3437"/>
      <c r="I40" s="3437"/>
      <c r="J40" s="3437"/>
      <c r="K40" s="3437"/>
      <c r="L40" s="3437"/>
      <c r="M40" s="350"/>
      <c r="N40" s="350"/>
      <c r="O40" s="350"/>
    </row>
    <row r="41" spans="2:15">
      <c r="B41" s="3437"/>
      <c r="C41" s="3437"/>
      <c r="D41" s="3437"/>
      <c r="E41" s="3437"/>
      <c r="F41" s="3437"/>
      <c r="G41" s="3437"/>
      <c r="H41" s="3437"/>
      <c r="I41" s="3437"/>
      <c r="J41" s="3437"/>
      <c r="K41" s="3437"/>
      <c r="L41" s="3437"/>
      <c r="M41" s="350"/>
      <c r="N41" s="350"/>
      <c r="O41" s="350"/>
    </row>
    <row r="42" spans="2:15">
      <c r="B42" s="3437"/>
      <c r="C42" s="3437"/>
      <c r="D42" s="3437"/>
      <c r="E42" s="3437"/>
      <c r="F42" s="3437"/>
      <c r="G42" s="3437"/>
      <c r="H42" s="3437"/>
      <c r="I42" s="3437"/>
      <c r="J42" s="3437"/>
      <c r="K42" s="3437"/>
      <c r="L42" s="3437"/>
      <c r="M42" s="350"/>
      <c r="N42" s="350"/>
      <c r="O42" s="350"/>
    </row>
    <row r="43" spans="2:15">
      <c r="B43" s="3437"/>
      <c r="C43" s="3437"/>
      <c r="D43" s="3437"/>
      <c r="E43" s="3437"/>
      <c r="F43" s="3437"/>
      <c r="G43" s="3437"/>
      <c r="H43" s="3437"/>
      <c r="I43" s="3437"/>
      <c r="J43" s="3437"/>
      <c r="K43" s="3437"/>
      <c r="L43" s="3437"/>
      <c r="M43" s="350"/>
      <c r="N43" s="350"/>
      <c r="O43" s="350"/>
    </row>
    <row r="44" spans="2:15">
      <c r="B44" s="3437"/>
      <c r="C44" s="3437"/>
      <c r="D44" s="3437"/>
      <c r="E44" s="3437"/>
      <c r="F44" s="3437"/>
      <c r="G44" s="3437"/>
      <c r="H44" s="3437"/>
      <c r="I44" s="3437"/>
      <c r="J44" s="3437"/>
      <c r="K44" s="3437"/>
      <c r="L44" s="3437"/>
      <c r="M44" s="350"/>
      <c r="N44" s="350"/>
      <c r="O44" s="350"/>
    </row>
    <row r="45" spans="2:15">
      <c r="B45" s="3437"/>
      <c r="C45" s="3437"/>
      <c r="D45" s="3437"/>
      <c r="E45" s="3437"/>
      <c r="F45" s="3437"/>
      <c r="G45" s="3437"/>
      <c r="H45" s="3437"/>
      <c r="I45" s="3437"/>
      <c r="J45" s="3437"/>
      <c r="K45" s="3437"/>
      <c r="L45" s="3437"/>
      <c r="M45" s="350"/>
      <c r="N45" s="350"/>
      <c r="O45" s="350"/>
    </row>
    <row r="46" spans="2:15">
      <c r="B46" s="3437"/>
      <c r="C46" s="3437"/>
      <c r="D46" s="3437"/>
      <c r="E46" s="3437"/>
      <c r="F46" s="3437"/>
      <c r="G46" s="3437"/>
      <c r="H46" s="3437"/>
      <c r="I46" s="3437"/>
      <c r="J46" s="3437"/>
      <c r="K46" s="3437"/>
      <c r="L46" s="3437"/>
      <c r="M46" s="350"/>
      <c r="N46" s="350"/>
      <c r="O46" s="350"/>
    </row>
    <row r="47" spans="2:15">
      <c r="B47" s="3437"/>
      <c r="C47" s="3437"/>
      <c r="D47" s="3437"/>
      <c r="E47" s="3437"/>
      <c r="F47" s="3437"/>
      <c r="G47" s="3437"/>
      <c r="H47" s="3437"/>
      <c r="I47" s="3437"/>
      <c r="J47" s="3437"/>
      <c r="K47" s="3437"/>
      <c r="L47" s="3437"/>
      <c r="M47" s="350"/>
      <c r="N47" s="350"/>
      <c r="O47" s="350"/>
    </row>
    <row r="48" spans="2:15">
      <c r="B48" s="3437"/>
      <c r="C48" s="3437"/>
      <c r="D48" s="3437"/>
      <c r="E48" s="3437"/>
      <c r="F48" s="3437"/>
      <c r="G48" s="3437"/>
      <c r="H48" s="3437"/>
      <c r="I48" s="3437"/>
      <c r="J48" s="3437"/>
      <c r="K48" s="3437"/>
      <c r="L48" s="3437"/>
      <c r="M48" s="350"/>
      <c r="N48" s="350"/>
      <c r="O48" s="350"/>
    </row>
    <row r="49" spans="2:15">
      <c r="B49" s="3437"/>
      <c r="C49" s="3437"/>
      <c r="D49" s="3437"/>
      <c r="E49" s="3437"/>
      <c r="F49" s="3437"/>
      <c r="G49" s="3437"/>
      <c r="H49" s="3437"/>
      <c r="I49" s="3437"/>
      <c r="J49" s="3437"/>
      <c r="K49" s="3437"/>
      <c r="L49" s="3437"/>
      <c r="M49" s="350"/>
      <c r="N49" s="350"/>
      <c r="O49" s="350"/>
    </row>
    <row r="50" spans="2:15">
      <c r="B50" s="3437"/>
      <c r="C50" s="3437"/>
      <c r="D50" s="3437"/>
      <c r="E50" s="3437"/>
      <c r="F50" s="3437"/>
      <c r="G50" s="3437"/>
      <c r="H50" s="3437"/>
      <c r="I50" s="3437"/>
      <c r="J50" s="3437"/>
      <c r="K50" s="3437"/>
      <c r="L50" s="3437"/>
      <c r="M50" s="350"/>
      <c r="N50" s="350"/>
      <c r="O50" s="350"/>
    </row>
    <row r="51" spans="2:15">
      <c r="B51" s="3437"/>
      <c r="C51" s="3437"/>
      <c r="D51" s="3437"/>
      <c r="E51" s="3437"/>
      <c r="F51" s="3437"/>
      <c r="G51" s="3437"/>
      <c r="H51" s="3437"/>
      <c r="I51" s="3437"/>
      <c r="J51" s="3437"/>
      <c r="K51" s="3437"/>
      <c r="L51" s="3437"/>
      <c r="M51" s="350"/>
      <c r="N51" s="350"/>
      <c r="O51" s="350"/>
    </row>
    <row r="52" spans="2:15">
      <c r="B52" s="3437"/>
      <c r="C52" s="3437"/>
      <c r="D52" s="3437"/>
      <c r="E52" s="3437"/>
      <c r="F52" s="3437"/>
      <c r="G52" s="3437"/>
      <c r="H52" s="3437"/>
      <c r="I52" s="3437"/>
      <c r="J52" s="3437"/>
      <c r="K52" s="3437"/>
      <c r="L52" s="3437"/>
      <c r="M52" s="350"/>
      <c r="N52" s="350"/>
      <c r="O52" s="350"/>
    </row>
    <row r="53" spans="2:15">
      <c r="B53" s="3437"/>
      <c r="C53" s="3437"/>
      <c r="D53" s="3437"/>
      <c r="E53" s="3437"/>
      <c r="F53" s="3437"/>
      <c r="G53" s="3437"/>
      <c r="H53" s="3437"/>
      <c r="I53" s="3437"/>
      <c r="J53" s="3437"/>
      <c r="K53" s="3437"/>
      <c r="L53" s="3437"/>
      <c r="M53" s="350"/>
      <c r="N53" s="350"/>
      <c r="O53" s="350"/>
    </row>
    <row r="54" spans="2:15">
      <c r="B54" s="3437"/>
      <c r="C54" s="3437"/>
      <c r="D54" s="3437"/>
      <c r="E54" s="3437"/>
      <c r="F54" s="3437"/>
      <c r="G54" s="3437"/>
      <c r="H54" s="3437"/>
      <c r="I54" s="3437"/>
      <c r="J54" s="3437"/>
      <c r="K54" s="3437"/>
      <c r="L54" s="3437"/>
      <c r="M54" s="350"/>
      <c r="N54" s="350"/>
      <c r="O54" s="350"/>
    </row>
    <row r="55" spans="2:15">
      <c r="B55" s="3437"/>
      <c r="C55" s="3437"/>
      <c r="D55" s="3437"/>
      <c r="E55" s="3437"/>
      <c r="F55" s="3437"/>
      <c r="G55" s="3437"/>
      <c r="H55" s="3437"/>
      <c r="I55" s="3437"/>
      <c r="J55" s="3437"/>
      <c r="K55" s="3437"/>
      <c r="L55" s="3437"/>
      <c r="M55" s="350"/>
      <c r="N55" s="350"/>
      <c r="O55" s="350"/>
    </row>
    <row r="56" spans="2:15">
      <c r="B56" s="3437"/>
      <c r="C56" s="3437"/>
      <c r="D56" s="3437"/>
      <c r="E56" s="3437"/>
      <c r="F56" s="3437"/>
      <c r="G56" s="3437"/>
      <c r="H56" s="3437"/>
      <c r="I56" s="3437"/>
      <c r="J56" s="3437"/>
      <c r="K56" s="3437"/>
      <c r="L56" s="3437"/>
      <c r="M56" s="350"/>
      <c r="N56" s="350"/>
      <c r="O56" s="350"/>
    </row>
    <row r="57" spans="2:15">
      <c r="B57" s="3437"/>
      <c r="C57" s="3437"/>
      <c r="D57" s="3437"/>
      <c r="E57" s="3437"/>
      <c r="F57" s="3437"/>
      <c r="G57" s="3437"/>
      <c r="H57" s="3437"/>
      <c r="I57" s="3437"/>
      <c r="J57" s="3437"/>
      <c r="K57" s="3437"/>
      <c r="L57" s="3437"/>
      <c r="M57" s="350"/>
      <c r="N57" s="350"/>
      <c r="O57" s="350"/>
    </row>
    <row r="58" spans="2:15">
      <c r="B58" s="3437"/>
      <c r="C58" s="3437"/>
      <c r="D58" s="3437"/>
      <c r="E58" s="3437"/>
      <c r="F58" s="3437"/>
      <c r="G58" s="3437"/>
      <c r="H58" s="3437"/>
      <c r="I58" s="3437"/>
      <c r="J58" s="3437"/>
      <c r="K58" s="3437"/>
      <c r="L58" s="3437"/>
      <c r="M58" s="350"/>
      <c r="N58" s="350"/>
      <c r="O58" s="350"/>
    </row>
    <row r="59" spans="2:15">
      <c r="B59" s="3437"/>
      <c r="C59" s="3437"/>
      <c r="D59" s="3437"/>
      <c r="E59" s="3437"/>
      <c r="F59" s="3437"/>
      <c r="G59" s="3437"/>
      <c r="H59" s="3437"/>
      <c r="I59" s="3437"/>
      <c r="J59" s="3437"/>
      <c r="K59" s="3437"/>
      <c r="L59" s="3437"/>
      <c r="M59" s="350"/>
      <c r="N59" s="350"/>
      <c r="O59" s="350"/>
    </row>
    <row r="60" spans="2:15">
      <c r="B60" s="3437"/>
      <c r="C60" s="3437"/>
      <c r="D60" s="3437"/>
      <c r="E60" s="3437"/>
      <c r="F60" s="3437"/>
      <c r="G60" s="3437"/>
      <c r="H60" s="3437"/>
      <c r="I60" s="3437"/>
      <c r="J60" s="3437"/>
      <c r="K60" s="3437"/>
      <c r="L60" s="3437"/>
      <c r="M60" s="350"/>
      <c r="N60" s="350"/>
      <c r="O60" s="350"/>
    </row>
    <row r="61" spans="2:15">
      <c r="B61" s="3437"/>
      <c r="C61" s="3437"/>
      <c r="D61" s="3437"/>
      <c r="E61" s="3437"/>
      <c r="F61" s="3437"/>
      <c r="G61" s="3437"/>
      <c r="H61" s="3437"/>
      <c r="I61" s="3437"/>
      <c r="J61" s="3437"/>
      <c r="K61" s="3437"/>
      <c r="L61" s="3437"/>
      <c r="M61" s="350"/>
      <c r="N61" s="350"/>
      <c r="O61" s="350"/>
    </row>
    <row r="62" spans="2:15">
      <c r="B62" s="3437"/>
      <c r="C62" s="3437"/>
      <c r="D62" s="3437"/>
      <c r="E62" s="3437"/>
      <c r="F62" s="3437"/>
      <c r="G62" s="3437"/>
      <c r="H62" s="3437"/>
      <c r="I62" s="3437"/>
      <c r="J62" s="3437"/>
      <c r="K62" s="3437"/>
      <c r="L62" s="3437"/>
      <c r="M62" s="350"/>
      <c r="N62" s="350"/>
      <c r="O62" s="350"/>
    </row>
    <row r="63" spans="2:15">
      <c r="B63" s="3437"/>
      <c r="C63" s="3437"/>
      <c r="D63" s="3437"/>
      <c r="E63" s="3437"/>
      <c r="F63" s="3437"/>
      <c r="G63" s="3437"/>
      <c r="H63" s="3437"/>
      <c r="I63" s="3437"/>
      <c r="J63" s="3437"/>
      <c r="K63" s="3437"/>
      <c r="L63" s="3437"/>
      <c r="M63" s="350"/>
      <c r="N63" s="350"/>
      <c r="O63" s="350"/>
    </row>
    <row r="64" spans="2:15">
      <c r="B64" s="3437"/>
      <c r="C64" s="3437"/>
      <c r="D64" s="3437"/>
      <c r="E64" s="3437"/>
      <c r="F64" s="3437"/>
      <c r="G64" s="3437"/>
      <c r="H64" s="3437"/>
      <c r="I64" s="3437"/>
      <c r="J64" s="3437"/>
      <c r="K64" s="3437"/>
      <c r="L64" s="3437"/>
      <c r="M64" s="350"/>
      <c r="N64" s="350"/>
      <c r="O64" s="350"/>
    </row>
    <row r="65" spans="2:15">
      <c r="B65" s="3437"/>
      <c r="C65" s="3437"/>
      <c r="D65" s="3437"/>
      <c r="E65" s="3437"/>
      <c r="F65" s="3437"/>
      <c r="G65" s="3437"/>
      <c r="H65" s="3437"/>
      <c r="I65" s="3437"/>
      <c r="J65" s="3437"/>
      <c r="K65" s="3437"/>
      <c r="L65" s="3437"/>
      <c r="M65" s="350"/>
      <c r="N65" s="350"/>
      <c r="O65" s="350"/>
    </row>
    <row r="66" spans="2:15">
      <c r="B66" s="3437"/>
      <c r="C66" s="3437"/>
      <c r="D66" s="3437"/>
      <c r="E66" s="3437"/>
      <c r="F66" s="3437"/>
      <c r="G66" s="3437"/>
      <c r="H66" s="3437"/>
      <c r="I66" s="3437"/>
      <c r="J66" s="3437"/>
      <c r="K66" s="3437"/>
      <c r="L66" s="3437"/>
      <c r="M66" s="350"/>
      <c r="N66" s="350"/>
      <c r="O66" s="350"/>
    </row>
    <row r="67" spans="2:15">
      <c r="B67" s="3437"/>
      <c r="C67" s="3437"/>
      <c r="D67" s="3437"/>
      <c r="E67" s="3437"/>
      <c r="F67" s="3437"/>
      <c r="G67" s="3437"/>
      <c r="H67" s="3437"/>
      <c r="I67" s="3437"/>
      <c r="J67" s="3437"/>
      <c r="K67" s="3437"/>
      <c r="L67" s="3437"/>
      <c r="M67" s="350"/>
      <c r="N67" s="350"/>
      <c r="O67" s="350"/>
    </row>
    <row r="68" spans="2:15">
      <c r="B68" s="3437"/>
      <c r="C68" s="3437"/>
      <c r="D68" s="3437"/>
      <c r="E68" s="3437"/>
      <c r="F68" s="3437"/>
      <c r="G68" s="3437"/>
      <c r="H68" s="3437"/>
      <c r="I68" s="3437"/>
      <c r="J68" s="3437"/>
      <c r="K68" s="3437"/>
      <c r="L68" s="3437"/>
      <c r="M68" s="350"/>
      <c r="N68" s="350"/>
      <c r="O68" s="350"/>
    </row>
    <row r="69" spans="2:15">
      <c r="B69" s="3437"/>
      <c r="C69" s="3437"/>
      <c r="D69" s="3437"/>
      <c r="E69" s="3437"/>
      <c r="F69" s="3437"/>
      <c r="G69" s="3437"/>
      <c r="H69" s="3437"/>
      <c r="I69" s="3437"/>
      <c r="J69" s="3437"/>
      <c r="K69" s="3437"/>
      <c r="L69" s="3437"/>
      <c r="M69" s="350"/>
      <c r="N69" s="350"/>
      <c r="O69" s="350"/>
    </row>
    <row r="70" spans="2:15">
      <c r="B70" s="3437"/>
      <c r="C70" s="3437"/>
      <c r="D70" s="3437"/>
      <c r="E70" s="3437"/>
      <c r="F70" s="3437"/>
      <c r="G70" s="3437"/>
      <c r="H70" s="3437"/>
      <c r="I70" s="3437"/>
      <c r="J70" s="3437"/>
      <c r="K70" s="3437"/>
      <c r="L70" s="3437"/>
      <c r="M70" s="350"/>
      <c r="N70" s="350"/>
      <c r="O70" s="350"/>
    </row>
    <row r="71" spans="2:15">
      <c r="B71" s="3437"/>
      <c r="C71" s="3437"/>
      <c r="D71" s="3437"/>
      <c r="E71" s="3437"/>
      <c r="F71" s="3437"/>
      <c r="G71" s="3437"/>
      <c r="H71" s="3437"/>
      <c r="I71" s="3437"/>
      <c r="J71" s="3437"/>
      <c r="K71" s="3437"/>
      <c r="L71" s="3437"/>
      <c r="M71" s="350"/>
      <c r="N71" s="350"/>
      <c r="O71" s="350"/>
    </row>
    <row r="72" spans="2:15">
      <c r="B72" s="3437"/>
      <c r="C72" s="3437"/>
      <c r="D72" s="3437"/>
      <c r="E72" s="3437"/>
      <c r="F72" s="3437"/>
      <c r="G72" s="3437"/>
      <c r="H72" s="3437"/>
      <c r="I72" s="3437"/>
      <c r="J72" s="3437"/>
      <c r="K72" s="3437"/>
      <c r="L72" s="3437"/>
      <c r="M72" s="350"/>
      <c r="N72" s="350"/>
      <c r="O72" s="350"/>
    </row>
    <row r="73" spans="2:15">
      <c r="B73" s="3437"/>
      <c r="C73" s="3437"/>
      <c r="D73" s="3437"/>
      <c r="E73" s="3437"/>
      <c r="F73" s="3437"/>
      <c r="G73" s="3437"/>
      <c r="H73" s="3437"/>
      <c r="I73" s="3437"/>
      <c r="J73" s="3437"/>
      <c r="K73" s="3437"/>
      <c r="L73" s="3437"/>
      <c r="M73" s="350"/>
      <c r="N73" s="350"/>
      <c r="O73" s="350"/>
    </row>
    <row r="74" spans="2:15">
      <c r="B74" s="3437"/>
      <c r="C74" s="3437"/>
      <c r="D74" s="3437"/>
      <c r="E74" s="3437"/>
      <c r="F74" s="3437"/>
      <c r="G74" s="3437"/>
      <c r="H74" s="3437"/>
      <c r="I74" s="3437"/>
      <c r="J74" s="3437"/>
      <c r="K74" s="3437"/>
      <c r="L74" s="3437"/>
      <c r="M74" s="350"/>
      <c r="N74" s="350"/>
      <c r="O74" s="350"/>
    </row>
    <row r="75" spans="2:15">
      <c r="B75" s="3437"/>
      <c r="C75" s="3437"/>
      <c r="D75" s="3437"/>
      <c r="E75" s="3437"/>
      <c r="F75" s="3437"/>
      <c r="G75" s="3437"/>
      <c r="H75" s="3437"/>
      <c r="I75" s="3437"/>
      <c r="J75" s="3437"/>
      <c r="K75" s="3437"/>
      <c r="L75" s="3437"/>
      <c r="M75" s="350"/>
      <c r="N75" s="350"/>
      <c r="O75" s="350"/>
    </row>
    <row r="76" spans="2:15">
      <c r="B76" s="3437"/>
      <c r="C76" s="3437"/>
      <c r="D76" s="3437"/>
      <c r="E76" s="3437"/>
      <c r="F76" s="3437"/>
      <c r="G76" s="3437"/>
      <c r="H76" s="3437"/>
      <c r="I76" s="3437"/>
      <c r="J76" s="3437"/>
      <c r="K76" s="3437"/>
      <c r="L76" s="3437"/>
      <c r="M76" s="350"/>
      <c r="N76" s="350"/>
      <c r="O76" s="350"/>
    </row>
    <row r="77" spans="2:15">
      <c r="B77" s="3437"/>
      <c r="C77" s="3437"/>
      <c r="D77" s="3437"/>
      <c r="E77" s="3437"/>
      <c r="F77" s="3437"/>
      <c r="G77" s="3437"/>
      <c r="H77" s="3437"/>
      <c r="I77" s="3437"/>
      <c r="J77" s="3437"/>
      <c r="K77" s="3437"/>
      <c r="L77" s="3437"/>
      <c r="M77" s="350"/>
      <c r="N77" s="350"/>
      <c r="O77" s="350"/>
    </row>
    <row r="78" spans="2:15">
      <c r="B78" s="3437"/>
      <c r="C78" s="3437"/>
      <c r="D78" s="3437"/>
      <c r="E78" s="3437"/>
      <c r="F78" s="3437"/>
      <c r="G78" s="3437"/>
      <c r="H78" s="3437"/>
      <c r="I78" s="3437"/>
      <c r="J78" s="3437"/>
      <c r="K78" s="3437"/>
      <c r="L78" s="3437"/>
      <c r="M78" s="350"/>
      <c r="N78" s="350"/>
      <c r="O78" s="350"/>
    </row>
    <row r="79" spans="2:15">
      <c r="B79" s="3437"/>
      <c r="C79" s="3437"/>
      <c r="D79" s="3437"/>
      <c r="E79" s="3437"/>
      <c r="F79" s="3437"/>
      <c r="G79" s="3437"/>
      <c r="H79" s="3437"/>
      <c r="I79" s="3437"/>
      <c r="J79" s="3437"/>
      <c r="K79" s="3437"/>
      <c r="L79" s="3437"/>
      <c r="M79" s="350"/>
      <c r="N79" s="350"/>
      <c r="O79" s="350"/>
    </row>
    <row r="80" spans="2:15">
      <c r="B80" s="523"/>
      <c r="C80" s="523"/>
      <c r="D80" s="523"/>
      <c r="E80" s="523"/>
      <c r="F80" s="523"/>
      <c r="G80" s="523"/>
      <c r="H80" s="523"/>
      <c r="I80" s="523"/>
      <c r="J80" s="523"/>
      <c r="K80" s="523"/>
      <c r="L80" s="523"/>
      <c r="M80" s="350"/>
      <c r="N80" s="350"/>
      <c r="O80" s="350"/>
    </row>
    <row r="81" spans="2:15">
      <c r="B81" s="523"/>
      <c r="C81" s="523"/>
      <c r="D81" s="523"/>
      <c r="E81" s="523"/>
      <c r="F81" s="523"/>
      <c r="G81" s="523"/>
      <c r="H81" s="523"/>
      <c r="I81" s="523"/>
      <c r="J81" s="523"/>
      <c r="K81" s="523"/>
      <c r="L81" s="523"/>
      <c r="M81" s="350"/>
      <c r="N81" s="350"/>
      <c r="O81" s="350"/>
    </row>
    <row r="82" spans="2:15">
      <c r="B82" s="523"/>
      <c r="C82" s="523"/>
      <c r="D82" s="523"/>
      <c r="E82" s="523"/>
      <c r="F82" s="523"/>
      <c r="G82" s="523"/>
      <c r="H82" s="523"/>
      <c r="I82" s="523"/>
      <c r="J82" s="523"/>
      <c r="K82" s="523"/>
      <c r="L82" s="523"/>
      <c r="M82" s="350"/>
      <c r="N82" s="350"/>
      <c r="O82" s="350"/>
    </row>
    <row r="83" spans="2:15">
      <c r="B83" s="523"/>
      <c r="C83" s="523"/>
      <c r="D83" s="523"/>
      <c r="E83" s="523"/>
      <c r="F83" s="523"/>
      <c r="G83" s="523"/>
      <c r="H83" s="523"/>
      <c r="I83" s="523"/>
      <c r="J83" s="523"/>
      <c r="K83" s="523"/>
      <c r="L83" s="523"/>
      <c r="M83" s="350"/>
      <c r="N83" s="350"/>
      <c r="O83" s="350"/>
    </row>
    <row r="84" spans="2:15">
      <c r="B84" s="523"/>
      <c r="C84" s="523"/>
      <c r="D84" s="523"/>
      <c r="E84" s="523"/>
      <c r="F84" s="523"/>
      <c r="G84" s="523"/>
      <c r="H84" s="523"/>
      <c r="I84" s="523"/>
      <c r="J84" s="523"/>
      <c r="K84" s="523"/>
      <c r="L84" s="523"/>
      <c r="M84" s="350"/>
      <c r="N84" s="350"/>
      <c r="O84" s="350"/>
    </row>
    <row r="85" spans="2:15">
      <c r="B85" s="523"/>
      <c r="C85" s="523"/>
      <c r="D85" s="523"/>
      <c r="E85" s="523"/>
      <c r="F85" s="523"/>
      <c r="G85" s="523"/>
      <c r="H85" s="523"/>
      <c r="I85" s="523"/>
      <c r="J85" s="523"/>
      <c r="K85" s="523"/>
      <c r="L85" s="523"/>
      <c r="M85" s="350"/>
      <c r="N85" s="350"/>
      <c r="O85" s="350"/>
    </row>
    <row r="86" spans="2:15">
      <c r="B86" s="523"/>
      <c r="C86" s="523"/>
      <c r="D86" s="523"/>
      <c r="E86" s="523"/>
      <c r="F86" s="523"/>
      <c r="G86" s="523"/>
      <c r="H86" s="523"/>
      <c r="I86" s="523"/>
      <c r="J86" s="523"/>
      <c r="K86" s="523"/>
      <c r="L86" s="523"/>
      <c r="M86" s="350"/>
      <c r="N86" s="350"/>
      <c r="O86" s="350"/>
    </row>
    <row r="87" spans="2:15">
      <c r="B87" s="523"/>
      <c r="C87" s="523"/>
      <c r="D87" s="523"/>
      <c r="E87" s="523"/>
      <c r="F87" s="523"/>
      <c r="G87" s="523"/>
      <c r="H87" s="523"/>
      <c r="I87" s="523"/>
      <c r="J87" s="523"/>
      <c r="K87" s="523"/>
      <c r="L87" s="523"/>
      <c r="M87" s="350"/>
      <c r="N87" s="350"/>
      <c r="O87" s="350"/>
    </row>
  </sheetData>
  <mergeCells count="54">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I32:J32"/>
    <mergeCell ref="B19:L19"/>
    <mergeCell ref="B25:L25"/>
    <mergeCell ref="B26:L26"/>
    <mergeCell ref="B28:L28"/>
    <mergeCell ref="B22:L22"/>
    <mergeCell ref="B24:L24"/>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workbookViewId="0">
      <selection sqref="A1:A3"/>
    </sheetView>
  </sheetViews>
  <sheetFormatPr defaultColWidth="8" defaultRowHeight="13.5"/>
  <cols>
    <col min="1" max="1" width="10.625" style="409" bestFit="1" customWidth="1"/>
    <col min="2" max="2" width="1.625" style="409" customWidth="1"/>
    <col min="3" max="3" width="3.625" style="409" customWidth="1"/>
    <col min="4" max="4" width="1.625" style="409" customWidth="1"/>
    <col min="5" max="5" width="3.625" style="409" customWidth="1"/>
    <col min="6" max="6" width="1.625" style="409" customWidth="1"/>
    <col min="7" max="7" width="3.625" style="409" customWidth="1"/>
    <col min="8" max="9" width="5.625" style="409" customWidth="1"/>
    <col min="10" max="12" width="5.75" style="409" customWidth="1"/>
    <col min="13" max="13" width="5.625" style="409" customWidth="1"/>
    <col min="14" max="14" width="3.625" style="409" customWidth="1"/>
    <col min="15" max="15" width="5.75" style="409" customWidth="1"/>
    <col min="16" max="16" width="5.625" style="409" customWidth="1"/>
    <col min="17" max="19" width="5.75" style="409" customWidth="1"/>
    <col min="20" max="20" width="6.5" style="409" customWidth="1"/>
    <col min="21" max="21" width="1.5" style="409" customWidth="1"/>
    <col min="22" max="24" width="8" style="409"/>
    <col min="25" max="25" width="17.25" style="409" bestFit="1" customWidth="1"/>
    <col min="26" max="16384" width="8" style="409"/>
  </cols>
  <sheetData>
    <row r="1" spans="1:22" ht="21" customHeight="1">
      <c r="A1" s="1588" t="s">
        <v>1134</v>
      </c>
      <c r="B1" s="86"/>
      <c r="C1" s="86"/>
      <c r="D1" s="86"/>
      <c r="E1" s="86"/>
      <c r="F1" s="86"/>
      <c r="G1" s="86"/>
      <c r="H1" s="86"/>
      <c r="I1" s="86"/>
      <c r="J1" s="86"/>
      <c r="K1" s="86"/>
      <c r="L1" s="86"/>
      <c r="M1" s="87"/>
      <c r="N1" s="87"/>
      <c r="O1" s="87"/>
      <c r="P1" s="87"/>
      <c r="Q1" s="87"/>
      <c r="R1" s="87"/>
      <c r="S1" s="87"/>
      <c r="T1" s="87"/>
      <c r="U1" s="87"/>
    </row>
    <row r="2" spans="1:22" ht="21" customHeight="1">
      <c r="A2" s="1588"/>
      <c r="B2" s="88"/>
      <c r="C2" s="88"/>
      <c r="D2" s="88"/>
      <c r="E2" s="88"/>
      <c r="F2" s="88"/>
      <c r="G2" s="88"/>
      <c r="H2" s="88"/>
      <c r="I2" s="88"/>
      <c r="J2" s="88"/>
      <c r="K2" s="3547" t="s">
        <v>433</v>
      </c>
      <c r="L2" s="3548"/>
      <c r="M2" s="3547" t="s">
        <v>434</v>
      </c>
      <c r="N2" s="3548"/>
      <c r="O2" s="3548"/>
      <c r="P2" s="3548"/>
      <c r="Q2" s="3527" t="s">
        <v>516</v>
      </c>
      <c r="R2" s="3530"/>
      <c r="S2" s="3527" t="s">
        <v>435</v>
      </c>
      <c r="T2" s="3529"/>
      <c r="U2" s="90"/>
      <c r="V2" s="410"/>
    </row>
    <row r="3" spans="1:22" ht="45" customHeight="1">
      <c r="A3" s="1588"/>
      <c r="B3" s="2"/>
      <c r="C3" s="91"/>
      <c r="D3" s="2"/>
      <c r="E3" s="2"/>
      <c r="F3" s="87"/>
      <c r="G3" s="91"/>
      <c r="H3" s="90"/>
      <c r="I3" s="90"/>
      <c r="J3" s="92"/>
      <c r="K3" s="3547"/>
      <c r="L3" s="3549"/>
      <c r="M3" s="3549"/>
      <c r="N3" s="3549"/>
      <c r="O3" s="3549"/>
      <c r="P3" s="3549"/>
      <c r="Q3" s="3527"/>
      <c r="R3" s="3529"/>
      <c r="S3" s="3527"/>
      <c r="T3" s="3529"/>
      <c r="U3" s="92"/>
      <c r="V3" s="411"/>
    </row>
    <row r="4" spans="1:22" ht="16.5" customHeight="1">
      <c r="B4" s="2"/>
      <c r="C4" s="2"/>
      <c r="D4" s="2"/>
      <c r="E4" s="2"/>
      <c r="F4" s="2"/>
      <c r="G4" s="2"/>
      <c r="H4" s="2"/>
      <c r="I4" s="2"/>
      <c r="J4" s="2"/>
      <c r="K4" s="2"/>
      <c r="L4" s="2"/>
      <c r="M4" s="2"/>
      <c r="N4" s="2"/>
      <c r="O4" s="2"/>
      <c r="P4" s="2"/>
      <c r="Q4" s="2"/>
      <c r="R4" s="2"/>
      <c r="S4" s="2"/>
      <c r="T4" s="2"/>
      <c r="U4" s="2"/>
    </row>
    <row r="5" spans="1:22" ht="36.75"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551" t="s">
        <v>1492</v>
      </c>
      <c r="N7" s="3551"/>
      <c r="O7" s="2"/>
      <c r="P7" s="90" t="s">
        <v>512</v>
      </c>
      <c r="Q7" s="2"/>
      <c r="R7" s="98" t="s">
        <v>513</v>
      </c>
      <c r="S7" s="2"/>
      <c r="T7" s="2" t="s">
        <v>102</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436</v>
      </c>
      <c r="M9" s="87"/>
      <c r="N9" s="99" t="s">
        <v>437</v>
      </c>
      <c r="O9" s="3534" t="str">
        <f>" " &amp; 入力シート!D22</f>
        <v xml:space="preserve"> </v>
      </c>
      <c r="P9" s="3534"/>
      <c r="Q9" s="3534"/>
      <c r="R9" s="3534"/>
      <c r="S9" s="3534"/>
      <c r="T9" s="3534"/>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438</v>
      </c>
      <c r="O11" s="3534" t="str">
        <f>" " &amp; 入力シート!D23</f>
        <v xml:space="preserve"> </v>
      </c>
      <c r="P11" s="3534"/>
      <c r="Q11" s="3534"/>
      <c r="R11" s="3534"/>
      <c r="S11" s="3534"/>
      <c r="T11" s="3534"/>
      <c r="U11" s="97"/>
    </row>
    <row r="12" spans="1:22" ht="17.25" customHeight="1">
      <c r="B12" s="96"/>
      <c r="C12" s="2"/>
      <c r="D12" s="2"/>
      <c r="E12" s="2"/>
      <c r="F12" s="2"/>
      <c r="G12" s="2"/>
      <c r="H12" s="2"/>
      <c r="I12" s="2"/>
      <c r="J12" s="2"/>
      <c r="K12" s="2"/>
      <c r="L12" s="2"/>
      <c r="M12" s="2"/>
      <c r="N12" s="2"/>
      <c r="O12" s="3552" t="str">
        <f>"     " &amp; 入力シート!D24</f>
        <v xml:space="preserve">     </v>
      </c>
      <c r="P12" s="3552"/>
      <c r="Q12" s="3552"/>
      <c r="R12" s="3552"/>
      <c r="S12" s="3552"/>
      <c r="T12" s="196"/>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531" t="s">
        <v>439</v>
      </c>
      <c r="C14" s="3532"/>
      <c r="D14" s="3532"/>
      <c r="E14" s="3532"/>
      <c r="F14" s="3532"/>
      <c r="G14" s="3532"/>
      <c r="H14" s="3532"/>
      <c r="I14" s="3532"/>
      <c r="J14" s="3532"/>
      <c r="K14" s="3532"/>
      <c r="L14" s="3532"/>
      <c r="M14" s="3532"/>
      <c r="N14" s="3532"/>
      <c r="O14" s="3532"/>
      <c r="P14" s="3532"/>
      <c r="Q14" s="3532"/>
      <c r="R14" s="3532"/>
      <c r="S14" s="3532"/>
      <c r="T14" s="3532"/>
      <c r="U14" s="3533"/>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509" t="s">
        <v>509</v>
      </c>
      <c r="D16" s="3510"/>
      <c r="E16" s="3510"/>
      <c r="F16" s="3510"/>
      <c r="G16" s="3511"/>
      <c r="H16" s="3535" t="str">
        <f>" "&amp;入力シート!$D$5&amp;" "&amp;入力シート!$D$8</f>
        <v xml:space="preserve">  </v>
      </c>
      <c r="I16" s="3536"/>
      <c r="J16" s="3536"/>
      <c r="K16" s="3536"/>
      <c r="L16" s="3537"/>
      <c r="M16" s="3527" t="s">
        <v>440</v>
      </c>
      <c r="N16" s="3528"/>
      <c r="O16" s="3529"/>
      <c r="P16" s="3550" t="str">
        <f>"" &amp; 入力シート!D6</f>
        <v/>
      </c>
      <c r="Q16" s="3550"/>
      <c r="R16" s="3550"/>
      <c r="S16" s="3550"/>
      <c r="T16" s="3550"/>
      <c r="U16" s="106"/>
    </row>
    <row r="17" spans="2:25" ht="42" customHeight="1">
      <c r="B17" s="104"/>
      <c r="C17" s="3509" t="s">
        <v>510</v>
      </c>
      <c r="D17" s="3510"/>
      <c r="E17" s="3510"/>
      <c r="F17" s="3510"/>
      <c r="G17" s="3511"/>
      <c r="H17" s="3535" t="str">
        <f>+" "&amp;入力シート!$D$4&amp;入力シート!$E$4&amp;入力シート!$G$4&amp;入力シート!$I$4&amp;入力シート!$K$4&amp;入力シート!$O$4</f>
        <v xml:space="preserve"> 令和年度起工第号</v>
      </c>
      <c r="I17" s="3536"/>
      <c r="J17" s="3536"/>
      <c r="K17" s="3536"/>
      <c r="L17" s="3537"/>
      <c r="M17" s="3527" t="s">
        <v>441</v>
      </c>
      <c r="N17" s="3528"/>
      <c r="O17" s="3529"/>
      <c r="P17" s="3512" t="str">
        <f>"" &amp; 入力シート!D7</f>
        <v/>
      </c>
      <c r="Q17" s="3512"/>
      <c r="R17" s="3512"/>
      <c r="S17" s="3512"/>
      <c r="T17" s="3512"/>
      <c r="U17" s="107"/>
    </row>
    <row r="18" spans="2:25" ht="21" customHeight="1">
      <c r="B18" s="108"/>
      <c r="C18" s="3502" t="s">
        <v>511</v>
      </c>
      <c r="D18" s="3505"/>
      <c r="E18" s="3505"/>
      <c r="F18" s="3505"/>
      <c r="G18" s="3506"/>
      <c r="H18" s="3519">
        <f>入力シート!D16</f>
        <v>0</v>
      </c>
      <c r="I18" s="3520"/>
      <c r="J18" s="3520"/>
      <c r="K18" s="3520"/>
      <c r="L18" s="3520"/>
      <c r="M18" s="3520"/>
      <c r="N18" s="3520"/>
      <c r="O18" s="3523" t="str">
        <f>IF(H19&gt;0,H19+1-H18,"")</f>
        <v/>
      </c>
      <c r="P18" s="3517" t="s">
        <v>518</v>
      </c>
      <c r="Q18" s="3553"/>
      <c r="R18" s="3517"/>
      <c r="S18" s="3517"/>
      <c r="T18" s="109"/>
      <c r="U18" s="97"/>
      <c r="Y18" s="1019">
        <f>入力シート!$D$17</f>
        <v>0</v>
      </c>
    </row>
    <row r="19" spans="2:25" ht="21" customHeight="1">
      <c r="B19" s="110"/>
      <c r="C19" s="3507"/>
      <c r="D19" s="3507"/>
      <c r="E19" s="3507"/>
      <c r="F19" s="3507"/>
      <c r="G19" s="3508"/>
      <c r="H19" s="3521"/>
      <c r="I19" s="3522"/>
      <c r="J19" s="3522"/>
      <c r="K19" s="3522"/>
      <c r="L19" s="3522"/>
      <c r="M19" s="3522"/>
      <c r="N19" s="3522"/>
      <c r="O19" s="3524"/>
      <c r="P19" s="3518"/>
      <c r="Q19" s="3554"/>
      <c r="R19" s="3518"/>
      <c r="S19" s="3518"/>
      <c r="T19" s="2"/>
      <c r="U19" s="111"/>
      <c r="Y19" s="1019">
        <f>入力シート!$D$19</f>
        <v>0</v>
      </c>
    </row>
    <row r="20" spans="2:25" ht="21" customHeight="1">
      <c r="B20" s="112"/>
      <c r="C20" s="3502" t="s">
        <v>515</v>
      </c>
      <c r="D20" s="3503"/>
      <c r="E20" s="3503"/>
      <c r="F20" s="3503"/>
      <c r="G20" s="3504"/>
      <c r="H20" s="3513" t="s">
        <v>442</v>
      </c>
      <c r="I20" s="3505"/>
      <c r="J20" s="3505"/>
      <c r="K20" s="3505"/>
      <c r="L20" s="3505"/>
      <c r="M20" s="3505"/>
      <c r="N20" s="3505"/>
      <c r="O20" s="3505"/>
      <c r="P20" s="3505"/>
      <c r="Q20" s="3505"/>
      <c r="R20" s="3505"/>
      <c r="S20" s="3505"/>
      <c r="T20" s="3505"/>
      <c r="U20" s="3514"/>
      <c r="Y20" s="1019">
        <f>入力シート!$D$21</f>
        <v>0</v>
      </c>
    </row>
    <row r="21" spans="2:25" ht="21" customHeight="1">
      <c r="B21" s="113"/>
      <c r="C21" s="92" t="s">
        <v>512</v>
      </c>
      <c r="D21" s="92"/>
      <c r="E21" s="92" t="s">
        <v>513</v>
      </c>
      <c r="F21" s="92"/>
      <c r="G21" s="114" t="s">
        <v>514</v>
      </c>
      <c r="H21" s="3515"/>
      <c r="I21" s="3507"/>
      <c r="J21" s="3507"/>
      <c r="K21" s="3507"/>
      <c r="L21" s="3507"/>
      <c r="M21" s="3507"/>
      <c r="N21" s="3507"/>
      <c r="O21" s="3507"/>
      <c r="P21" s="3507"/>
      <c r="Q21" s="3507"/>
      <c r="R21" s="3507"/>
      <c r="S21" s="3507"/>
      <c r="T21" s="3507"/>
      <c r="U21" s="3516"/>
    </row>
    <row r="22" spans="2:25" ht="42.75" customHeight="1">
      <c r="B22" s="104"/>
      <c r="C22" s="105"/>
      <c r="D22" s="105" t="s">
        <v>517</v>
      </c>
      <c r="E22" s="105"/>
      <c r="F22" s="105" t="s">
        <v>517</v>
      </c>
      <c r="G22" s="89"/>
      <c r="H22" s="3525"/>
      <c r="I22" s="3526"/>
      <c r="J22" s="3526"/>
      <c r="K22" s="3526"/>
      <c r="L22" s="3526"/>
      <c r="M22" s="3526"/>
      <c r="N22" s="3526"/>
      <c r="O22" s="3526"/>
      <c r="P22" s="3526"/>
      <c r="Q22" s="3526"/>
      <c r="R22" s="3526"/>
      <c r="S22" s="3526"/>
      <c r="T22" s="3526"/>
      <c r="U22" s="115"/>
    </row>
    <row r="23" spans="2:25" ht="42" customHeight="1">
      <c r="B23" s="104"/>
      <c r="C23" s="105"/>
      <c r="D23" s="105" t="s">
        <v>517</v>
      </c>
      <c r="E23" s="105"/>
      <c r="F23" s="105" t="s">
        <v>517</v>
      </c>
      <c r="G23" s="89"/>
      <c r="H23" s="3497"/>
      <c r="I23" s="3501"/>
      <c r="J23" s="3501"/>
      <c r="K23" s="3501"/>
      <c r="L23" s="3501"/>
      <c r="M23" s="3501"/>
      <c r="N23" s="3501"/>
      <c r="O23" s="3501"/>
      <c r="P23" s="3501"/>
      <c r="Q23" s="3501"/>
      <c r="R23" s="3501"/>
      <c r="S23" s="3501"/>
      <c r="T23" s="3501"/>
      <c r="U23" s="107"/>
    </row>
    <row r="24" spans="2:25" ht="42" customHeight="1">
      <c r="B24" s="104"/>
      <c r="C24" s="105"/>
      <c r="D24" s="105" t="s">
        <v>517</v>
      </c>
      <c r="E24" s="105"/>
      <c r="F24" s="105" t="s">
        <v>517</v>
      </c>
      <c r="G24" s="89"/>
      <c r="H24" s="3497"/>
      <c r="I24" s="3501"/>
      <c r="J24" s="3501"/>
      <c r="K24" s="3501"/>
      <c r="L24" s="3501"/>
      <c r="M24" s="3501"/>
      <c r="N24" s="3501"/>
      <c r="O24" s="3501"/>
      <c r="P24" s="3501"/>
      <c r="Q24" s="3501"/>
      <c r="R24" s="3501"/>
      <c r="S24" s="3501"/>
      <c r="T24" s="3501"/>
      <c r="U24" s="107"/>
    </row>
    <row r="25" spans="2:25" ht="42" customHeight="1">
      <c r="B25" s="104"/>
      <c r="C25" s="105"/>
      <c r="D25" s="105" t="s">
        <v>517</v>
      </c>
      <c r="E25" s="105"/>
      <c r="F25" s="105" t="s">
        <v>517</v>
      </c>
      <c r="G25" s="89"/>
      <c r="H25" s="3497"/>
      <c r="I25" s="3501"/>
      <c r="J25" s="3501"/>
      <c r="K25" s="3501"/>
      <c r="L25" s="3501"/>
      <c r="M25" s="3501"/>
      <c r="N25" s="3501"/>
      <c r="O25" s="3501"/>
      <c r="P25" s="3501"/>
      <c r="Q25" s="3501"/>
      <c r="R25" s="3501"/>
      <c r="S25" s="3501"/>
      <c r="T25" s="3501"/>
      <c r="U25" s="107"/>
    </row>
    <row r="26" spans="2:25" ht="42" customHeight="1">
      <c r="B26" s="104"/>
      <c r="C26" s="105"/>
      <c r="D26" s="105" t="s">
        <v>517</v>
      </c>
      <c r="E26" s="105"/>
      <c r="F26" s="105" t="s">
        <v>517</v>
      </c>
      <c r="G26" s="89"/>
      <c r="H26" s="3497"/>
      <c r="I26" s="3501"/>
      <c r="J26" s="3501"/>
      <c r="K26" s="3501"/>
      <c r="L26" s="3501"/>
      <c r="M26" s="3501"/>
      <c r="N26" s="3501"/>
      <c r="O26" s="3501"/>
      <c r="P26" s="3501"/>
      <c r="Q26" s="3501"/>
      <c r="R26" s="3501"/>
      <c r="S26" s="3501"/>
      <c r="T26" s="3501"/>
      <c r="U26" s="107"/>
    </row>
    <row r="27" spans="2:25" ht="42" customHeight="1">
      <c r="B27" s="104"/>
      <c r="C27" s="105"/>
      <c r="D27" s="105" t="s">
        <v>517</v>
      </c>
      <c r="E27" s="105"/>
      <c r="F27" s="105" t="s">
        <v>517</v>
      </c>
      <c r="G27" s="89"/>
      <c r="H27" s="3497"/>
      <c r="I27" s="3498"/>
      <c r="J27" s="3498"/>
      <c r="K27" s="3498"/>
      <c r="L27" s="3498"/>
      <c r="M27" s="3498"/>
      <c r="N27" s="3498"/>
      <c r="O27" s="3498"/>
      <c r="P27" s="3498"/>
      <c r="Q27" s="3498"/>
      <c r="R27" s="3498"/>
      <c r="S27" s="3498"/>
      <c r="T27" s="3498"/>
      <c r="U27" s="107"/>
    </row>
    <row r="28" spans="2:25" ht="42" customHeight="1">
      <c r="B28" s="104"/>
      <c r="C28" s="105"/>
      <c r="D28" s="105" t="s">
        <v>517</v>
      </c>
      <c r="E28" s="105"/>
      <c r="F28" s="105" t="s">
        <v>517</v>
      </c>
      <c r="G28" s="89"/>
      <c r="H28" s="3497"/>
      <c r="I28" s="3498"/>
      <c r="J28" s="3498"/>
      <c r="K28" s="3498"/>
      <c r="L28" s="3498"/>
      <c r="M28" s="3498"/>
      <c r="N28" s="3498"/>
      <c r="O28" s="3498"/>
      <c r="P28" s="3498"/>
      <c r="Q28" s="3498"/>
      <c r="R28" s="3498"/>
      <c r="S28" s="3498"/>
      <c r="T28" s="3498"/>
      <c r="U28" s="107"/>
    </row>
    <row r="29" spans="2:25" ht="42" customHeight="1">
      <c r="B29" s="116"/>
      <c r="C29" s="117"/>
      <c r="D29" s="117" t="s">
        <v>517</v>
      </c>
      <c r="E29" s="117"/>
      <c r="F29" s="117" t="s">
        <v>517</v>
      </c>
      <c r="G29" s="118"/>
      <c r="H29" s="3499"/>
      <c r="I29" s="3500"/>
      <c r="J29" s="3500"/>
      <c r="K29" s="3500"/>
      <c r="L29" s="3500"/>
      <c r="M29" s="3500"/>
      <c r="N29" s="3500"/>
      <c r="O29" s="3500"/>
      <c r="P29" s="3500"/>
      <c r="Q29" s="3500"/>
      <c r="R29" s="3500"/>
      <c r="S29" s="3500"/>
      <c r="T29" s="3500"/>
      <c r="U29" s="119"/>
    </row>
    <row r="30" spans="2:25" ht="21" customHeight="1">
      <c r="B30" s="86"/>
      <c r="C30" s="86"/>
      <c r="D30" s="86"/>
      <c r="E30" s="86"/>
      <c r="F30" s="86"/>
      <c r="G30" s="86"/>
      <c r="H30" s="86"/>
      <c r="I30" s="86"/>
      <c r="J30" s="86"/>
      <c r="K30" s="86"/>
      <c r="L30" s="86"/>
      <c r="M30" s="87"/>
      <c r="N30" s="87"/>
      <c r="O30" s="87"/>
      <c r="P30" s="87"/>
      <c r="Q30" s="87"/>
      <c r="R30" s="87"/>
      <c r="S30" s="87"/>
      <c r="T30" s="87"/>
      <c r="U30" s="87"/>
    </row>
    <row r="31" spans="2:25" ht="21" customHeight="1">
      <c r="B31" s="86"/>
      <c r="C31" s="86"/>
      <c r="D31" s="86"/>
      <c r="E31" s="86"/>
      <c r="F31" s="86"/>
      <c r="G31" s="86"/>
      <c r="H31" s="86"/>
      <c r="I31" s="86"/>
      <c r="J31" s="86"/>
      <c r="K31" s="86"/>
      <c r="L31" s="86"/>
      <c r="M31" s="87"/>
      <c r="N31" s="87"/>
      <c r="O31" s="87"/>
      <c r="P31" s="87"/>
      <c r="Q31" s="87"/>
      <c r="R31" s="87"/>
      <c r="S31" s="87"/>
      <c r="T31" s="87"/>
      <c r="U31" s="87"/>
    </row>
    <row r="32" spans="2:25" ht="21" customHeight="1">
      <c r="B32" s="86"/>
      <c r="C32" s="86"/>
      <c r="D32" s="86"/>
      <c r="E32" s="86"/>
      <c r="F32" s="86"/>
      <c r="G32" s="86"/>
      <c r="H32" s="86"/>
      <c r="I32" s="86"/>
      <c r="J32" s="86"/>
      <c r="K32" s="86"/>
      <c r="L32" s="86"/>
      <c r="M32" s="87"/>
      <c r="N32" s="87"/>
      <c r="O32" s="87"/>
      <c r="P32" s="87"/>
      <c r="Q32" s="87"/>
      <c r="R32" s="87"/>
      <c r="S32" s="87"/>
      <c r="T32" s="87"/>
      <c r="U32" s="87"/>
    </row>
    <row r="33" spans="2:22" ht="21" customHeight="1">
      <c r="B33" s="2"/>
      <c r="C33" s="91"/>
      <c r="D33" s="2"/>
      <c r="E33" s="2"/>
      <c r="F33" s="87"/>
      <c r="G33" s="91"/>
      <c r="H33" s="90"/>
      <c r="I33" s="90"/>
      <c r="J33" s="92"/>
      <c r="K33" s="3538"/>
      <c r="L33" s="3556"/>
      <c r="M33" s="3556"/>
      <c r="N33" s="3556"/>
      <c r="O33" s="3556"/>
      <c r="P33" s="3556"/>
      <c r="Q33" s="3538"/>
      <c r="R33" s="3538"/>
      <c r="S33" s="3538"/>
      <c r="T33" s="3538"/>
      <c r="U33" s="92"/>
      <c r="V33" s="411"/>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306"/>
      <c r="C35" s="3539" t="s">
        <v>515</v>
      </c>
      <c r="D35" s="3539"/>
      <c r="E35" s="3539"/>
      <c r="F35" s="3539"/>
      <c r="G35" s="3540"/>
      <c r="H35" s="3541" t="s">
        <v>442</v>
      </c>
      <c r="I35" s="3542"/>
      <c r="J35" s="3542"/>
      <c r="K35" s="3542"/>
      <c r="L35" s="3542"/>
      <c r="M35" s="3542"/>
      <c r="N35" s="3542"/>
      <c r="O35" s="3542"/>
      <c r="P35" s="3542"/>
      <c r="Q35" s="3542"/>
      <c r="R35" s="3542"/>
      <c r="S35" s="3542"/>
      <c r="T35" s="3542"/>
      <c r="U35" s="3543"/>
    </row>
    <row r="36" spans="2:22" ht="21" customHeight="1">
      <c r="B36" s="110"/>
      <c r="C36" s="305" t="s">
        <v>512</v>
      </c>
      <c r="D36" s="305"/>
      <c r="E36" s="305" t="s">
        <v>513</v>
      </c>
      <c r="F36" s="305"/>
      <c r="G36" s="307" t="s">
        <v>514</v>
      </c>
      <c r="H36" s="3544"/>
      <c r="I36" s="3545"/>
      <c r="J36" s="3545"/>
      <c r="K36" s="3545"/>
      <c r="L36" s="3545"/>
      <c r="M36" s="3545"/>
      <c r="N36" s="3545"/>
      <c r="O36" s="3545"/>
      <c r="P36" s="3545"/>
      <c r="Q36" s="3545"/>
      <c r="R36" s="3545"/>
      <c r="S36" s="3545"/>
      <c r="T36" s="3545"/>
      <c r="U36" s="3546"/>
    </row>
    <row r="37" spans="2:22" ht="42.75" customHeight="1">
      <c r="B37" s="104"/>
      <c r="C37" s="105"/>
      <c r="D37" s="105" t="s">
        <v>517</v>
      </c>
      <c r="E37" s="105"/>
      <c r="F37" s="105" t="s">
        <v>517</v>
      </c>
      <c r="G37" s="89"/>
      <c r="H37" s="3525"/>
      <c r="I37" s="3555"/>
      <c r="J37" s="3555"/>
      <c r="K37" s="3555"/>
      <c r="L37" s="3555"/>
      <c r="M37" s="3555"/>
      <c r="N37" s="3555"/>
      <c r="O37" s="3555"/>
      <c r="P37" s="3555"/>
      <c r="Q37" s="3555"/>
      <c r="R37" s="3555"/>
      <c r="S37" s="3555"/>
      <c r="T37" s="3555"/>
      <c r="U37" s="115"/>
    </row>
    <row r="38" spans="2:22" ht="42.75" customHeight="1">
      <c r="B38" s="104"/>
      <c r="C38" s="105"/>
      <c r="D38" s="105" t="s">
        <v>517</v>
      </c>
      <c r="E38" s="105"/>
      <c r="F38" s="105" t="s">
        <v>517</v>
      </c>
      <c r="G38" s="89"/>
      <c r="H38" s="3497"/>
      <c r="I38" s="3498"/>
      <c r="J38" s="3498"/>
      <c r="K38" s="3498"/>
      <c r="L38" s="3498"/>
      <c r="M38" s="3498"/>
      <c r="N38" s="3498"/>
      <c r="O38" s="3498"/>
      <c r="P38" s="3498"/>
      <c r="Q38" s="3498"/>
      <c r="R38" s="3498"/>
      <c r="S38" s="3498"/>
      <c r="T38" s="3498"/>
      <c r="U38" s="115"/>
    </row>
    <row r="39" spans="2:22" ht="42.75" customHeight="1">
      <c r="B39" s="104"/>
      <c r="C39" s="105"/>
      <c r="D39" s="105" t="s">
        <v>517</v>
      </c>
      <c r="E39" s="105"/>
      <c r="F39" s="105" t="s">
        <v>517</v>
      </c>
      <c r="G39" s="89"/>
      <c r="H39" s="3497"/>
      <c r="I39" s="3498"/>
      <c r="J39" s="3498"/>
      <c r="K39" s="3498"/>
      <c r="L39" s="3498"/>
      <c r="M39" s="3498"/>
      <c r="N39" s="3498"/>
      <c r="O39" s="3498"/>
      <c r="P39" s="3498"/>
      <c r="Q39" s="3498"/>
      <c r="R39" s="3498"/>
      <c r="S39" s="3498"/>
      <c r="T39" s="3498"/>
      <c r="U39" s="115"/>
    </row>
    <row r="40" spans="2:22" ht="42.75" customHeight="1">
      <c r="B40" s="104"/>
      <c r="C40" s="105"/>
      <c r="D40" s="105" t="s">
        <v>517</v>
      </c>
      <c r="E40" s="105"/>
      <c r="F40" s="105" t="s">
        <v>517</v>
      </c>
      <c r="G40" s="89"/>
      <c r="H40" s="3497"/>
      <c r="I40" s="3498"/>
      <c r="J40" s="3498"/>
      <c r="K40" s="3498"/>
      <c r="L40" s="3498"/>
      <c r="M40" s="3498"/>
      <c r="N40" s="3498"/>
      <c r="O40" s="3498"/>
      <c r="P40" s="3498"/>
      <c r="Q40" s="3498"/>
      <c r="R40" s="3498"/>
      <c r="S40" s="3498"/>
      <c r="T40" s="3498"/>
      <c r="U40" s="115"/>
    </row>
    <row r="41" spans="2:22" ht="42" customHeight="1">
      <c r="B41" s="104"/>
      <c r="C41" s="105"/>
      <c r="D41" s="105" t="s">
        <v>517</v>
      </c>
      <c r="E41" s="105"/>
      <c r="F41" s="105" t="s">
        <v>517</v>
      </c>
      <c r="G41" s="89"/>
      <c r="H41" s="3497"/>
      <c r="I41" s="3498"/>
      <c r="J41" s="3498"/>
      <c r="K41" s="3498"/>
      <c r="L41" s="3498"/>
      <c r="M41" s="3498"/>
      <c r="N41" s="3498"/>
      <c r="O41" s="3498"/>
      <c r="P41" s="3498"/>
      <c r="Q41" s="3498"/>
      <c r="R41" s="3498"/>
      <c r="S41" s="3498"/>
      <c r="T41" s="3498"/>
      <c r="U41" s="107"/>
    </row>
    <row r="42" spans="2:22" ht="42" customHeight="1">
      <c r="B42" s="104"/>
      <c r="C42" s="105"/>
      <c r="D42" s="105" t="s">
        <v>517</v>
      </c>
      <c r="E42" s="105"/>
      <c r="F42" s="105" t="s">
        <v>517</v>
      </c>
      <c r="G42" s="89"/>
      <c r="H42" s="3497"/>
      <c r="I42" s="3498"/>
      <c r="J42" s="3498"/>
      <c r="K42" s="3498"/>
      <c r="L42" s="3498"/>
      <c r="M42" s="3498"/>
      <c r="N42" s="3498"/>
      <c r="O42" s="3498"/>
      <c r="P42" s="3498"/>
      <c r="Q42" s="3498"/>
      <c r="R42" s="3498"/>
      <c r="S42" s="3498"/>
      <c r="T42" s="3498"/>
      <c r="U42" s="107"/>
    </row>
    <row r="43" spans="2:22" ht="42" customHeight="1">
      <c r="B43" s="104"/>
      <c r="C43" s="105"/>
      <c r="D43" s="105" t="s">
        <v>517</v>
      </c>
      <c r="E43" s="105"/>
      <c r="F43" s="105" t="s">
        <v>517</v>
      </c>
      <c r="G43" s="89"/>
      <c r="H43" s="3497"/>
      <c r="I43" s="3498"/>
      <c r="J43" s="3498"/>
      <c r="K43" s="3498"/>
      <c r="L43" s="3498"/>
      <c r="M43" s="3498"/>
      <c r="N43" s="3498"/>
      <c r="O43" s="3498"/>
      <c r="P43" s="3498"/>
      <c r="Q43" s="3498"/>
      <c r="R43" s="3498"/>
      <c r="S43" s="3498"/>
      <c r="T43" s="3498"/>
      <c r="U43" s="107"/>
    </row>
    <row r="44" spans="2:22" ht="42" customHeight="1">
      <c r="B44" s="104"/>
      <c r="C44" s="105"/>
      <c r="D44" s="105" t="s">
        <v>517</v>
      </c>
      <c r="E44" s="105"/>
      <c r="F44" s="105" t="s">
        <v>517</v>
      </c>
      <c r="G44" s="89"/>
      <c r="H44" s="3497"/>
      <c r="I44" s="3498"/>
      <c r="J44" s="3498"/>
      <c r="K44" s="3498"/>
      <c r="L44" s="3498"/>
      <c r="M44" s="3498"/>
      <c r="N44" s="3498"/>
      <c r="O44" s="3498"/>
      <c r="P44" s="3498"/>
      <c r="Q44" s="3498"/>
      <c r="R44" s="3498"/>
      <c r="S44" s="3498"/>
      <c r="T44" s="3498"/>
      <c r="U44" s="107"/>
    </row>
    <row r="45" spans="2:22" ht="42" customHeight="1">
      <c r="B45" s="104"/>
      <c r="C45" s="105"/>
      <c r="D45" s="105" t="s">
        <v>517</v>
      </c>
      <c r="E45" s="105"/>
      <c r="F45" s="105" t="s">
        <v>517</v>
      </c>
      <c r="G45" s="89"/>
      <c r="H45" s="3497"/>
      <c r="I45" s="3498"/>
      <c r="J45" s="3498"/>
      <c r="K45" s="3498"/>
      <c r="L45" s="3498"/>
      <c r="M45" s="3498"/>
      <c r="N45" s="3498"/>
      <c r="O45" s="3498"/>
      <c r="P45" s="3498"/>
      <c r="Q45" s="3498"/>
      <c r="R45" s="3498"/>
      <c r="S45" s="3498"/>
      <c r="T45" s="3498"/>
      <c r="U45" s="107"/>
    </row>
    <row r="46" spans="2:22" ht="42" customHeight="1">
      <c r="B46" s="104"/>
      <c r="C46" s="105"/>
      <c r="D46" s="105" t="s">
        <v>517</v>
      </c>
      <c r="E46" s="105"/>
      <c r="F46" s="105" t="s">
        <v>517</v>
      </c>
      <c r="G46" s="89"/>
      <c r="H46" s="3497"/>
      <c r="I46" s="3498"/>
      <c r="J46" s="3498"/>
      <c r="K46" s="3498"/>
      <c r="L46" s="3498"/>
      <c r="M46" s="3498"/>
      <c r="N46" s="3498"/>
      <c r="O46" s="3498"/>
      <c r="P46" s="3498"/>
      <c r="Q46" s="3498"/>
      <c r="R46" s="3498"/>
      <c r="S46" s="3498"/>
      <c r="T46" s="3498"/>
      <c r="U46" s="107"/>
    </row>
    <row r="47" spans="2:22" ht="42" customHeight="1">
      <c r="B47" s="104"/>
      <c r="C47" s="105"/>
      <c r="D47" s="105" t="s">
        <v>517</v>
      </c>
      <c r="E47" s="105"/>
      <c r="F47" s="105" t="s">
        <v>517</v>
      </c>
      <c r="G47" s="89"/>
      <c r="H47" s="3497"/>
      <c r="I47" s="3498"/>
      <c r="J47" s="3498"/>
      <c r="K47" s="3498"/>
      <c r="L47" s="3498"/>
      <c r="M47" s="3498"/>
      <c r="N47" s="3498"/>
      <c r="O47" s="3498"/>
      <c r="P47" s="3498"/>
      <c r="Q47" s="3498"/>
      <c r="R47" s="3498"/>
      <c r="S47" s="3498"/>
      <c r="T47" s="3498"/>
      <c r="U47" s="107"/>
    </row>
    <row r="48" spans="2:22" ht="42" customHeight="1">
      <c r="B48" s="104"/>
      <c r="C48" s="105"/>
      <c r="D48" s="105" t="s">
        <v>517</v>
      </c>
      <c r="E48" s="105"/>
      <c r="F48" s="105" t="s">
        <v>517</v>
      </c>
      <c r="G48" s="89"/>
      <c r="H48" s="3497"/>
      <c r="I48" s="3498"/>
      <c r="J48" s="3498"/>
      <c r="K48" s="3498"/>
      <c r="L48" s="3498"/>
      <c r="M48" s="3498"/>
      <c r="N48" s="3498"/>
      <c r="O48" s="3498"/>
      <c r="P48" s="3498"/>
      <c r="Q48" s="3498"/>
      <c r="R48" s="3498"/>
      <c r="S48" s="3498"/>
      <c r="T48" s="3498"/>
      <c r="U48" s="107"/>
    </row>
    <row r="49" spans="2:21" ht="42" customHeight="1">
      <c r="B49" s="116"/>
      <c r="C49" s="117"/>
      <c r="D49" s="117" t="s">
        <v>517</v>
      </c>
      <c r="E49" s="117"/>
      <c r="F49" s="117" t="s">
        <v>517</v>
      </c>
      <c r="G49" s="118"/>
      <c r="H49" s="3499"/>
      <c r="I49" s="3500"/>
      <c r="J49" s="3500"/>
      <c r="K49" s="3500"/>
      <c r="L49" s="3500"/>
      <c r="M49" s="3500"/>
      <c r="N49" s="3500"/>
      <c r="O49" s="3500"/>
      <c r="P49" s="3500"/>
      <c r="Q49" s="3500"/>
      <c r="R49" s="3500"/>
      <c r="S49" s="3500"/>
      <c r="T49" s="3500"/>
      <c r="U49" s="119"/>
    </row>
  </sheetData>
  <mergeCells count="59">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Q2:R2"/>
    <mergeCell ref="Q3:R3"/>
    <mergeCell ref="B14:U14"/>
    <mergeCell ref="O11:T11"/>
    <mergeCell ref="M16:O16"/>
    <mergeCell ref="H16:L16"/>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H28:T28"/>
    <mergeCell ref="H29:T29"/>
    <mergeCell ref="H24:T24"/>
    <mergeCell ref="H25:T25"/>
    <mergeCell ref="H26:T26"/>
    <mergeCell ref="H27:T27"/>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08"/>
  <sheetViews>
    <sheetView showGridLines="0" zoomScale="85" zoomScaleNormal="85" zoomScaleSheetLayoutView="100" workbookViewId="0">
      <selection sqref="A1:A3"/>
    </sheetView>
  </sheetViews>
  <sheetFormatPr defaultRowHeight="13.5"/>
  <cols>
    <col min="1" max="1" width="10.625" style="332" bestFit="1" customWidth="1"/>
    <col min="2" max="2" width="3.5" style="332" customWidth="1"/>
    <col min="3" max="4" width="9.625" style="332" customWidth="1"/>
    <col min="5" max="5" width="8.625" style="332" customWidth="1"/>
    <col min="6" max="7" width="7.625" style="332" customWidth="1"/>
    <col min="8" max="8" width="5" style="332" customWidth="1"/>
    <col min="9" max="15" width="7.625" style="332" customWidth="1"/>
    <col min="16" max="16" width="0.625" style="332" customWidth="1"/>
    <col min="17" max="16384" width="9" style="332"/>
  </cols>
  <sheetData>
    <row r="1" spans="1:16" ht="18.75" customHeight="1">
      <c r="A1" s="1588" t="s">
        <v>1134</v>
      </c>
      <c r="B1" s="524"/>
      <c r="C1" s="524"/>
      <c r="D1" s="524"/>
      <c r="E1" s="524"/>
      <c r="F1" s="524"/>
      <c r="G1" s="524"/>
      <c r="H1" s="3722" t="s">
        <v>827</v>
      </c>
      <c r="I1" s="3723"/>
      <c r="J1" s="3722" t="s">
        <v>829</v>
      </c>
      <c r="K1" s="3723"/>
      <c r="L1" s="3722" t="s">
        <v>828</v>
      </c>
      <c r="M1" s="3723"/>
      <c r="N1" s="3722" t="s">
        <v>830</v>
      </c>
      <c r="O1" s="3723"/>
      <c r="P1" s="524"/>
    </row>
    <row r="2" spans="1:16" ht="48.75" customHeight="1">
      <c r="A2" s="1588"/>
      <c r="B2" s="524"/>
      <c r="C2" s="524"/>
      <c r="D2" s="524"/>
      <c r="E2" s="524"/>
      <c r="F2" s="524"/>
      <c r="G2" s="524"/>
      <c r="H2" s="3722"/>
      <c r="I2" s="3723"/>
      <c r="J2" s="3722"/>
      <c r="K2" s="3723"/>
      <c r="L2" s="3722"/>
      <c r="M2" s="3723"/>
      <c r="N2" s="3722"/>
      <c r="O2" s="3723"/>
      <c r="P2" s="524"/>
    </row>
    <row r="3" spans="1:16" ht="7.5" customHeight="1">
      <c r="A3" s="1588"/>
      <c r="B3" s="524"/>
      <c r="C3" s="524"/>
      <c r="D3" s="524"/>
      <c r="E3" s="524"/>
      <c r="F3" s="524"/>
      <c r="G3" s="524"/>
      <c r="H3" s="524"/>
      <c r="I3" s="524"/>
      <c r="J3" s="524"/>
      <c r="K3" s="524"/>
      <c r="L3" s="524"/>
      <c r="M3" s="524"/>
      <c r="N3" s="524"/>
      <c r="O3" s="524"/>
      <c r="P3" s="524"/>
    </row>
    <row r="4" spans="1:16" ht="27" customHeight="1">
      <c r="A4" s="3573"/>
      <c r="B4" s="3716" t="s">
        <v>1285</v>
      </c>
      <c r="C4" s="3716"/>
      <c r="D4" s="3716"/>
      <c r="E4" s="3716"/>
      <c r="F4" s="3716"/>
      <c r="G4" s="3716"/>
      <c r="H4" s="3716"/>
      <c r="I4" s="3716"/>
      <c r="J4" s="3716"/>
      <c r="K4" s="3716"/>
      <c r="L4" s="3716"/>
      <c r="M4" s="3716"/>
      <c r="N4" s="3716"/>
      <c r="O4" s="3716"/>
      <c r="P4" s="524"/>
    </row>
    <row r="5" spans="1:16" ht="18.75" customHeight="1">
      <c r="A5" s="3574"/>
      <c r="B5" s="524" t="s">
        <v>683</v>
      </c>
      <c r="C5" s="524"/>
      <c r="D5" s="524"/>
      <c r="E5" s="524"/>
      <c r="F5" s="524"/>
      <c r="G5" s="524"/>
      <c r="H5" s="524"/>
      <c r="I5" s="524"/>
      <c r="J5" s="524"/>
      <c r="K5" s="524" t="s">
        <v>684</v>
      </c>
      <c r="L5" s="3717" t="s">
        <v>1493</v>
      </c>
      <c r="M5" s="3717"/>
      <c r="N5" s="3717"/>
      <c r="O5" s="3717"/>
      <c r="P5" s="524"/>
    </row>
    <row r="6" spans="1:16" ht="15" customHeight="1">
      <c r="B6" s="524"/>
      <c r="C6" s="3718" t="s">
        <v>685</v>
      </c>
      <c r="D6" s="3719"/>
      <c r="E6" s="3649"/>
      <c r="F6" s="3720"/>
      <c r="G6" s="3720"/>
      <c r="H6" s="3720"/>
      <c r="I6" s="3720"/>
      <c r="J6" s="3720"/>
      <c r="K6" s="3720"/>
      <c r="L6" s="3720"/>
      <c r="M6" s="3720"/>
      <c r="N6" s="3720"/>
      <c r="O6" s="3721"/>
      <c r="P6" s="524"/>
    </row>
    <row r="7" spans="1:16" ht="15" customHeight="1">
      <c r="B7" s="524"/>
      <c r="C7" s="3714" t="s">
        <v>268</v>
      </c>
      <c r="D7" s="3715"/>
      <c r="E7" s="3637" t="str">
        <f>"　　"&amp;+入力シート!D5</f>
        <v>　　</v>
      </c>
      <c r="F7" s="3638"/>
      <c r="G7" s="3638"/>
      <c r="H7" s="3638"/>
      <c r="I7" s="3638"/>
      <c r="J7" s="3638"/>
      <c r="K7" s="3638"/>
      <c r="L7" s="3638"/>
      <c r="M7" s="3638"/>
      <c r="N7" s="3638"/>
      <c r="O7" s="3639"/>
      <c r="P7" s="524"/>
    </row>
    <row r="8" spans="1:16" ht="15" customHeight="1">
      <c r="B8" s="524"/>
      <c r="C8" s="3714" t="s">
        <v>640</v>
      </c>
      <c r="D8" s="3715"/>
      <c r="E8" s="3637" t="str">
        <f>"　　"&amp;+入力シート!D7</f>
        <v>　　</v>
      </c>
      <c r="F8" s="3638"/>
      <c r="G8" s="3638"/>
      <c r="H8" s="3638"/>
      <c r="I8" s="3638"/>
      <c r="J8" s="3638"/>
      <c r="K8" s="3638"/>
      <c r="L8" s="3638"/>
      <c r="M8" s="3638"/>
      <c r="N8" s="3638"/>
      <c r="O8" s="3639"/>
      <c r="P8" s="524"/>
    </row>
    <row r="9" spans="1:16" ht="15" customHeight="1">
      <c r="B9" s="524"/>
      <c r="C9" s="3714" t="s">
        <v>535</v>
      </c>
      <c r="D9" s="3715"/>
      <c r="E9" s="3637" t="str">
        <f>"　　"&amp;+入力シート!D6</f>
        <v>　　</v>
      </c>
      <c r="F9" s="3638"/>
      <c r="G9" s="3638"/>
      <c r="H9" s="3638"/>
      <c r="I9" s="3638"/>
      <c r="J9" s="3638"/>
      <c r="K9" s="3638"/>
      <c r="L9" s="3638"/>
      <c r="M9" s="3638"/>
      <c r="N9" s="3638"/>
      <c r="O9" s="3639"/>
      <c r="P9" s="524"/>
    </row>
    <row r="10" spans="1:16" ht="15" customHeight="1">
      <c r="B10" s="524"/>
      <c r="C10" s="3714" t="s">
        <v>482</v>
      </c>
      <c r="D10" s="3715"/>
      <c r="E10" s="3637" t="str">
        <f>"　　"&amp;入力シート!$D$4&amp;入力シート!$E$4&amp;入力シート!$G$4&amp;入力シート!$I$4&amp;入力シート!$K$4&amp;入力シート!$O$4</f>
        <v>　　令和年度起工第号</v>
      </c>
      <c r="F10" s="3638"/>
      <c r="G10" s="3638"/>
      <c r="H10" s="3638"/>
      <c r="I10" s="3638"/>
      <c r="J10" s="3638"/>
      <c r="K10" s="3638"/>
      <c r="L10" s="3638"/>
      <c r="M10" s="3638"/>
      <c r="N10" s="3638"/>
      <c r="O10" s="3639"/>
      <c r="P10" s="524"/>
    </row>
    <row r="11" spans="1:16" ht="15" customHeight="1">
      <c r="B11" s="524"/>
      <c r="C11" s="3714" t="s">
        <v>499</v>
      </c>
      <c r="D11" s="3715"/>
      <c r="E11" s="3637" t="str">
        <f>"　　"&amp;TEXT(入力シート!D16,"ggge年m月d日")&amp;TEXT(入力シート!D17,) &amp;"　～　"&amp;TEXT(入力シート!D17,"ggge年m月d日")</f>
        <v>　　明治33年1月0日　～　明治33年1月0日</v>
      </c>
      <c r="F11" s="3638"/>
      <c r="G11" s="3638"/>
      <c r="H11" s="3638"/>
      <c r="I11" s="3638"/>
      <c r="J11" s="3638"/>
      <c r="K11" s="3638"/>
      <c r="L11" s="3638"/>
      <c r="M11" s="3638"/>
      <c r="N11" s="3638"/>
      <c r="O11" s="3639"/>
      <c r="P11" s="524"/>
    </row>
    <row r="12" spans="1:16" ht="15" customHeight="1">
      <c r="B12" s="524"/>
      <c r="C12" s="3693" t="s">
        <v>686</v>
      </c>
      <c r="D12" s="3694"/>
      <c r="E12" s="3699" t="s">
        <v>687</v>
      </c>
      <c r="F12" s="3700"/>
      <c r="G12" s="3637"/>
      <c r="H12" s="3638"/>
      <c r="I12" s="3638"/>
      <c r="J12" s="3638"/>
      <c r="K12" s="3638"/>
      <c r="L12" s="3638"/>
      <c r="M12" s="3638"/>
      <c r="N12" s="3638"/>
      <c r="O12" s="3639"/>
      <c r="P12" s="524"/>
    </row>
    <row r="13" spans="1:16" ht="15" customHeight="1">
      <c r="B13" s="524"/>
      <c r="C13" s="3695"/>
      <c r="D13" s="3696"/>
      <c r="E13" s="3699" t="s">
        <v>688</v>
      </c>
      <c r="F13" s="3700"/>
      <c r="G13" s="3637"/>
      <c r="H13" s="3638"/>
      <c r="I13" s="3638"/>
      <c r="J13" s="3638"/>
      <c r="K13" s="3638"/>
      <c r="L13" s="3638"/>
      <c r="M13" s="3638"/>
      <c r="N13" s="3638"/>
      <c r="O13" s="3639"/>
      <c r="P13" s="524"/>
    </row>
    <row r="14" spans="1:16" ht="15" customHeight="1">
      <c r="B14" s="524"/>
      <c r="C14" s="3695"/>
      <c r="D14" s="3696"/>
      <c r="E14" s="3699" t="s">
        <v>689</v>
      </c>
      <c r="F14" s="3700"/>
      <c r="G14" s="3637"/>
      <c r="H14" s="3638"/>
      <c r="I14" s="3638"/>
      <c r="J14" s="3638"/>
      <c r="K14" s="3638"/>
      <c r="L14" s="3638"/>
      <c r="M14" s="3638"/>
      <c r="N14" s="3638"/>
      <c r="O14" s="3639"/>
      <c r="P14" s="524"/>
    </row>
    <row r="15" spans="1:16" ht="15" customHeight="1">
      <c r="B15" s="524"/>
      <c r="C15" s="3695"/>
      <c r="D15" s="3696"/>
      <c r="E15" s="3704" t="s">
        <v>690</v>
      </c>
      <c r="F15" s="3705"/>
      <c r="G15" s="3637"/>
      <c r="H15" s="3638"/>
      <c r="I15" s="3638"/>
      <c r="J15" s="3638"/>
      <c r="K15" s="3638"/>
      <c r="L15" s="3638"/>
      <c r="M15" s="3638"/>
      <c r="N15" s="3638"/>
      <c r="O15" s="3639"/>
      <c r="P15" s="524"/>
    </row>
    <row r="16" spans="1:16" ht="15" customHeight="1">
      <c r="B16" s="524"/>
      <c r="C16" s="3695"/>
      <c r="D16" s="3696"/>
      <c r="E16" s="3710" t="s">
        <v>773</v>
      </c>
      <c r="F16" s="3711"/>
      <c r="G16" s="3637"/>
      <c r="H16" s="3638"/>
      <c r="I16" s="3638"/>
      <c r="J16" s="3638"/>
      <c r="K16" s="3638"/>
      <c r="L16" s="3638"/>
      <c r="M16" s="3638"/>
      <c r="N16" s="3638"/>
      <c r="O16" s="3639"/>
      <c r="P16" s="524"/>
    </row>
    <row r="17" spans="2:16" ht="15" customHeight="1">
      <c r="B17" s="524"/>
      <c r="C17" s="3695"/>
      <c r="D17" s="3696"/>
      <c r="E17" s="3712"/>
      <c r="F17" s="3713"/>
      <c r="G17" s="3637"/>
      <c r="H17" s="3638"/>
      <c r="I17" s="3638"/>
      <c r="J17" s="3638"/>
      <c r="K17" s="3638"/>
      <c r="L17" s="3638"/>
      <c r="M17" s="3638"/>
      <c r="N17" s="3638"/>
      <c r="O17" s="3639"/>
      <c r="P17" s="524"/>
    </row>
    <row r="18" spans="2:16" ht="15" customHeight="1">
      <c r="B18" s="524"/>
      <c r="C18" s="3693" t="s">
        <v>495</v>
      </c>
      <c r="D18" s="3694"/>
      <c r="E18" s="3699" t="s">
        <v>691</v>
      </c>
      <c r="F18" s="3700"/>
      <c r="G18" s="3701">
        <f>+入力シート!D23</f>
        <v>0</v>
      </c>
      <c r="H18" s="3702"/>
      <c r="I18" s="3702"/>
      <c r="J18" s="3702"/>
      <c r="K18" s="3702"/>
      <c r="L18" s="3702"/>
      <c r="M18" s="3702"/>
      <c r="N18" s="3702"/>
      <c r="O18" s="3703"/>
      <c r="P18" s="524"/>
    </row>
    <row r="19" spans="2:16" ht="15" customHeight="1">
      <c r="B19" s="524"/>
      <c r="C19" s="3695"/>
      <c r="D19" s="3696"/>
      <c r="E19" s="3699" t="s">
        <v>688</v>
      </c>
      <c r="F19" s="3700"/>
      <c r="G19" s="3637"/>
      <c r="H19" s="3638"/>
      <c r="I19" s="3638"/>
      <c r="J19" s="3638"/>
      <c r="K19" s="3638"/>
      <c r="L19" s="3638"/>
      <c r="M19" s="3638"/>
      <c r="N19" s="3638"/>
      <c r="O19" s="3639"/>
      <c r="P19" s="524"/>
    </row>
    <row r="20" spans="2:16" ht="15" customHeight="1">
      <c r="B20" s="524"/>
      <c r="C20" s="3695"/>
      <c r="D20" s="3696"/>
      <c r="E20" s="3699" t="s">
        <v>689</v>
      </c>
      <c r="F20" s="3700"/>
      <c r="G20" s="3637"/>
      <c r="H20" s="3638"/>
      <c r="I20" s="3638"/>
      <c r="J20" s="3638"/>
      <c r="K20" s="3638"/>
      <c r="L20" s="3638"/>
      <c r="M20" s="3638"/>
      <c r="N20" s="3638"/>
      <c r="O20" s="3639"/>
      <c r="P20" s="524"/>
    </row>
    <row r="21" spans="2:16" ht="15" customHeight="1">
      <c r="B21" s="524"/>
      <c r="C21" s="3695"/>
      <c r="D21" s="3696"/>
      <c r="E21" s="3704" t="s">
        <v>690</v>
      </c>
      <c r="F21" s="3705"/>
      <c r="G21" s="3637"/>
      <c r="H21" s="3638"/>
      <c r="I21" s="3638"/>
      <c r="J21" s="3638"/>
      <c r="K21" s="3638"/>
      <c r="L21" s="3638"/>
      <c r="M21" s="3638"/>
      <c r="N21" s="3638"/>
      <c r="O21" s="3639"/>
      <c r="P21" s="524"/>
    </row>
    <row r="22" spans="2:16" ht="15" customHeight="1">
      <c r="B22" s="524"/>
      <c r="C22" s="3695"/>
      <c r="D22" s="3696"/>
      <c r="E22" s="3706" t="s">
        <v>692</v>
      </c>
      <c r="F22" s="3707"/>
      <c r="G22" s="525"/>
      <c r="H22" s="526"/>
      <c r="I22" s="526"/>
      <c r="J22" s="526"/>
      <c r="K22" s="526"/>
      <c r="L22" s="526"/>
      <c r="M22" s="526"/>
      <c r="N22" s="526"/>
      <c r="O22" s="527"/>
      <c r="P22" s="524"/>
    </row>
    <row r="23" spans="2:16" ht="15" customHeight="1">
      <c r="B23" s="524"/>
      <c r="C23" s="3697"/>
      <c r="D23" s="3698"/>
      <c r="E23" s="3708"/>
      <c r="F23" s="3709"/>
      <c r="G23" s="3669"/>
      <c r="H23" s="3670"/>
      <c r="I23" s="3670"/>
      <c r="J23" s="3670"/>
      <c r="K23" s="3670"/>
      <c r="L23" s="3670"/>
      <c r="M23" s="3670"/>
      <c r="N23" s="3670"/>
      <c r="O23" s="3672"/>
      <c r="P23" s="524"/>
    </row>
    <row r="24" spans="2:16" ht="7.5" customHeight="1">
      <c r="B24" s="524"/>
      <c r="C24" s="524"/>
      <c r="D24" s="524"/>
      <c r="E24" s="524"/>
      <c r="F24" s="524"/>
      <c r="G24" s="524"/>
      <c r="H24" s="524"/>
      <c r="I24" s="524"/>
      <c r="J24" s="524"/>
      <c r="K24" s="524"/>
      <c r="L24" s="524"/>
      <c r="M24" s="524"/>
      <c r="N24" s="524"/>
      <c r="O24" s="524"/>
      <c r="P24" s="524"/>
    </row>
    <row r="25" spans="2:16" ht="15" customHeight="1">
      <c r="B25" s="524"/>
      <c r="C25" s="3640" t="s">
        <v>693</v>
      </c>
      <c r="D25" s="3641"/>
      <c r="E25" s="3642"/>
      <c r="F25" s="3686" t="s">
        <v>694</v>
      </c>
      <c r="G25" s="3687"/>
      <c r="H25" s="3687"/>
      <c r="I25" s="3687"/>
      <c r="J25" s="3687"/>
      <c r="K25" s="3687"/>
      <c r="L25" s="3687"/>
      <c r="M25" s="3687"/>
      <c r="N25" s="3687"/>
      <c r="O25" s="3688"/>
      <c r="P25" s="524"/>
    </row>
    <row r="26" spans="2:16" ht="7.5" customHeight="1">
      <c r="B26" s="524"/>
      <c r="C26" s="524"/>
      <c r="D26" s="524"/>
      <c r="E26" s="524"/>
      <c r="F26" s="524"/>
      <c r="G26" s="524"/>
      <c r="H26" s="524"/>
      <c r="I26" s="524"/>
      <c r="J26" s="524"/>
      <c r="K26" s="524"/>
      <c r="L26" s="524"/>
      <c r="M26" s="524"/>
      <c r="N26" s="524"/>
      <c r="O26" s="524"/>
      <c r="P26" s="524"/>
    </row>
    <row r="27" spans="2:16" ht="18.75" customHeight="1">
      <c r="B27" s="524" t="s">
        <v>695</v>
      </c>
      <c r="C27" s="524"/>
      <c r="D27" s="529"/>
      <c r="E27" s="529"/>
      <c r="F27" s="529"/>
      <c r="G27" s="529"/>
      <c r="H27" s="529"/>
      <c r="I27" s="529"/>
      <c r="J27" s="529"/>
      <c r="K27" s="529"/>
      <c r="L27" s="529"/>
      <c r="M27" s="529"/>
      <c r="N27" s="529"/>
      <c r="O27" s="529"/>
      <c r="P27" s="524"/>
    </row>
    <row r="28" spans="2:16" ht="15" customHeight="1">
      <c r="B28" s="524"/>
      <c r="C28" s="3689" t="s">
        <v>686</v>
      </c>
      <c r="D28" s="530" t="s">
        <v>696</v>
      </c>
      <c r="E28" s="531"/>
      <c r="F28" s="531"/>
      <c r="G28" s="531"/>
      <c r="H28" s="531" t="s">
        <v>697</v>
      </c>
      <c r="I28" s="531"/>
      <c r="J28" s="531"/>
      <c r="K28" s="531"/>
      <c r="L28" s="531"/>
      <c r="M28" s="531"/>
      <c r="N28" s="531"/>
      <c r="O28" s="532"/>
      <c r="P28" s="524"/>
    </row>
    <row r="29" spans="2:16" ht="15" customHeight="1">
      <c r="B29" s="524"/>
      <c r="C29" s="3677"/>
      <c r="D29" s="343" t="s">
        <v>698</v>
      </c>
      <c r="E29" s="221"/>
      <c r="F29" s="221"/>
      <c r="G29" s="221" t="s">
        <v>699</v>
      </c>
      <c r="H29" s="221"/>
      <c r="I29" s="221"/>
      <c r="J29" s="221" t="s">
        <v>700</v>
      </c>
      <c r="K29" s="221"/>
      <c r="L29" s="221" t="s">
        <v>701</v>
      </c>
      <c r="M29" s="221"/>
      <c r="N29" s="3691" t="s">
        <v>702</v>
      </c>
      <c r="O29" s="3692"/>
      <c r="P29" s="524"/>
    </row>
    <row r="30" spans="2:16" ht="15" customHeight="1">
      <c r="B30" s="524"/>
      <c r="C30" s="3690"/>
      <c r="D30" s="343"/>
      <c r="E30" s="221"/>
      <c r="F30" s="221"/>
      <c r="G30" s="221"/>
      <c r="H30" s="221"/>
      <c r="I30" s="221"/>
      <c r="J30" s="221"/>
      <c r="K30" s="221"/>
      <c r="L30" s="221"/>
      <c r="M30" s="221"/>
      <c r="N30" s="3691"/>
      <c r="O30" s="3692"/>
      <c r="P30" s="524"/>
    </row>
    <row r="31" spans="2:16" ht="15" customHeight="1">
      <c r="B31" s="524"/>
      <c r="C31" s="3676" t="s">
        <v>495</v>
      </c>
      <c r="D31" s="343" t="s">
        <v>696</v>
      </c>
      <c r="E31" s="221"/>
      <c r="F31" s="221"/>
      <c r="G31" s="221"/>
      <c r="H31" s="221" t="s">
        <v>697</v>
      </c>
      <c r="I31" s="221"/>
      <c r="J31" s="221"/>
      <c r="K31" s="221"/>
      <c r="L31" s="221"/>
      <c r="M31" s="221"/>
      <c r="N31" s="221"/>
      <c r="O31" s="533"/>
      <c r="P31" s="524"/>
    </row>
    <row r="32" spans="2:16" ht="15" customHeight="1">
      <c r="B32" s="524"/>
      <c r="C32" s="3677"/>
      <c r="D32" s="534" t="s">
        <v>698</v>
      </c>
      <c r="E32" s="535"/>
      <c r="F32" s="535"/>
      <c r="G32" s="535" t="s">
        <v>699</v>
      </c>
      <c r="H32" s="535"/>
      <c r="I32" s="535"/>
      <c r="J32" s="535" t="s">
        <v>700</v>
      </c>
      <c r="K32" s="535"/>
      <c r="L32" s="535" t="s">
        <v>701</v>
      </c>
      <c r="M32" s="535"/>
      <c r="N32" s="3679" t="s">
        <v>702</v>
      </c>
      <c r="O32" s="3680"/>
      <c r="P32" s="524"/>
    </row>
    <row r="33" spans="2:16" ht="15" customHeight="1">
      <c r="B33" s="524"/>
      <c r="C33" s="3678"/>
      <c r="D33" s="528"/>
      <c r="E33" s="536"/>
      <c r="F33" s="536"/>
      <c r="G33" s="536"/>
      <c r="H33" s="536"/>
      <c r="I33" s="536"/>
      <c r="J33" s="536"/>
      <c r="K33" s="536"/>
      <c r="L33" s="536"/>
      <c r="M33" s="536"/>
      <c r="N33" s="3681"/>
      <c r="O33" s="3682"/>
      <c r="P33" s="524"/>
    </row>
    <row r="34" spans="2:16" ht="7.5" customHeight="1">
      <c r="B34" s="524"/>
      <c r="C34" s="214"/>
      <c r="D34" s="214"/>
      <c r="E34" s="214"/>
      <c r="F34" s="214"/>
      <c r="G34" s="214"/>
      <c r="H34" s="214"/>
      <c r="I34" s="214"/>
      <c r="J34" s="214"/>
      <c r="K34" s="214"/>
      <c r="L34" s="214"/>
      <c r="M34" s="214"/>
      <c r="N34" s="214"/>
      <c r="O34" s="214"/>
      <c r="P34" s="524"/>
    </row>
    <row r="35" spans="2:16" ht="26.1" customHeight="1">
      <c r="B35" s="524"/>
      <c r="C35" s="991" t="s">
        <v>703</v>
      </c>
      <c r="D35" s="3618" t="s">
        <v>704</v>
      </c>
      <c r="E35" s="3683"/>
      <c r="F35" s="3684"/>
      <c r="G35" s="3618" t="s">
        <v>774</v>
      </c>
      <c r="H35" s="3683"/>
      <c r="I35" s="3683"/>
      <c r="J35" s="3683"/>
      <c r="K35" s="3684"/>
      <c r="L35" s="3618" t="s">
        <v>705</v>
      </c>
      <c r="M35" s="3683"/>
      <c r="N35" s="3683"/>
      <c r="O35" s="3685"/>
      <c r="P35" s="524"/>
    </row>
    <row r="36" spans="2:16" ht="15" customHeight="1">
      <c r="B36" s="524"/>
      <c r="C36" s="3673" t="s">
        <v>706</v>
      </c>
      <c r="D36" s="3637" t="s">
        <v>707</v>
      </c>
      <c r="E36" s="3638"/>
      <c r="F36" s="3668"/>
      <c r="G36" s="537"/>
      <c r="H36" s="538"/>
      <c r="I36" s="538"/>
      <c r="J36" s="538"/>
      <c r="K36" s="539"/>
      <c r="L36" s="3637"/>
      <c r="M36" s="3638"/>
      <c r="N36" s="3638"/>
      <c r="O36" s="3639"/>
      <c r="P36" s="524"/>
    </row>
    <row r="37" spans="2:16" ht="15" customHeight="1">
      <c r="B37" s="524"/>
      <c r="C37" s="3674"/>
      <c r="D37" s="3637" t="s">
        <v>708</v>
      </c>
      <c r="E37" s="3638"/>
      <c r="F37" s="3668"/>
      <c r="G37" s="537"/>
      <c r="H37" s="538"/>
      <c r="I37" s="538"/>
      <c r="J37" s="538"/>
      <c r="K37" s="539"/>
      <c r="L37" s="3637"/>
      <c r="M37" s="3638"/>
      <c r="N37" s="3638"/>
      <c r="O37" s="3639"/>
      <c r="P37" s="524"/>
    </row>
    <row r="38" spans="2:16" ht="15" customHeight="1">
      <c r="B38" s="524"/>
      <c r="C38" s="3674"/>
      <c r="D38" s="3637" t="s">
        <v>709</v>
      </c>
      <c r="E38" s="3638"/>
      <c r="F38" s="3668"/>
      <c r="G38" s="537"/>
      <c r="H38" s="538"/>
      <c r="I38" s="538"/>
      <c r="J38" s="538"/>
      <c r="K38" s="539"/>
      <c r="L38" s="3637"/>
      <c r="M38" s="3638"/>
      <c r="N38" s="3638"/>
      <c r="O38" s="3639"/>
      <c r="P38" s="524"/>
    </row>
    <row r="39" spans="2:16" ht="15" customHeight="1">
      <c r="B39" s="524"/>
      <c r="C39" s="3675"/>
      <c r="D39" s="3637" t="s">
        <v>190</v>
      </c>
      <c r="E39" s="3638"/>
      <c r="F39" s="3668"/>
      <c r="G39" s="537"/>
      <c r="H39" s="538"/>
      <c r="I39" s="538"/>
      <c r="J39" s="538"/>
      <c r="K39" s="539"/>
      <c r="L39" s="3637"/>
      <c r="M39" s="3638"/>
      <c r="N39" s="3638"/>
      <c r="O39" s="3639"/>
      <c r="P39" s="524"/>
    </row>
    <row r="40" spans="2:16" ht="15" customHeight="1">
      <c r="B40" s="524"/>
      <c r="C40" s="992" t="s">
        <v>710</v>
      </c>
      <c r="D40" s="3637" t="s">
        <v>711</v>
      </c>
      <c r="E40" s="3638"/>
      <c r="F40" s="3668"/>
      <c r="G40" s="537" t="s">
        <v>712</v>
      </c>
      <c r="H40" s="538"/>
      <c r="I40" s="538"/>
      <c r="J40" s="538"/>
      <c r="K40" s="539"/>
      <c r="L40" s="3637"/>
      <c r="M40" s="3638"/>
      <c r="N40" s="3638"/>
      <c r="O40" s="3639"/>
      <c r="P40" s="524"/>
    </row>
    <row r="41" spans="2:16" ht="15" customHeight="1">
      <c r="B41" s="524"/>
      <c r="C41" s="992" t="s">
        <v>638</v>
      </c>
      <c r="D41" s="3637" t="s">
        <v>713</v>
      </c>
      <c r="E41" s="3638"/>
      <c r="F41" s="3668"/>
      <c r="G41" s="537" t="s">
        <v>714</v>
      </c>
      <c r="H41" s="538"/>
      <c r="I41" s="538"/>
      <c r="J41" s="538"/>
      <c r="K41" s="539"/>
      <c r="L41" s="3637"/>
      <c r="M41" s="3638"/>
      <c r="N41" s="3638"/>
      <c r="O41" s="3639"/>
      <c r="P41" s="524"/>
    </row>
    <row r="42" spans="2:16" ht="15" customHeight="1">
      <c r="B42" s="524"/>
      <c r="C42" s="993" t="s">
        <v>190</v>
      </c>
      <c r="D42" s="3669"/>
      <c r="E42" s="3670"/>
      <c r="F42" s="3671"/>
      <c r="G42" s="3669"/>
      <c r="H42" s="3670"/>
      <c r="I42" s="3670"/>
      <c r="J42" s="3670"/>
      <c r="K42" s="3671"/>
      <c r="L42" s="3669"/>
      <c r="M42" s="3670"/>
      <c r="N42" s="3670"/>
      <c r="O42" s="3672"/>
      <c r="P42" s="524"/>
    </row>
    <row r="43" spans="2:16" ht="7.5" customHeight="1">
      <c r="B43" s="524"/>
      <c r="C43" s="524"/>
      <c r="D43" s="524"/>
      <c r="E43" s="524"/>
      <c r="F43" s="524"/>
      <c r="G43" s="524"/>
      <c r="H43" s="524"/>
      <c r="I43" s="524"/>
      <c r="J43" s="524"/>
      <c r="K43" s="524"/>
      <c r="L43" s="524"/>
      <c r="M43" s="524"/>
      <c r="N43" s="524"/>
      <c r="O43" s="524"/>
      <c r="P43" s="524"/>
    </row>
    <row r="44" spans="2:16" ht="15" customHeight="1">
      <c r="B44" s="524"/>
      <c r="C44" s="3652" t="s">
        <v>715</v>
      </c>
      <c r="D44" s="3653"/>
      <c r="E44" s="3654"/>
      <c r="F44" s="3655" t="s">
        <v>716</v>
      </c>
      <c r="G44" s="3656"/>
      <c r="H44" s="3656"/>
      <c r="I44" s="3656"/>
      <c r="J44" s="3656"/>
      <c r="K44" s="3656"/>
      <c r="L44" s="3656"/>
      <c r="M44" s="3656"/>
      <c r="N44" s="3656"/>
      <c r="O44" s="3657"/>
      <c r="P44" s="524"/>
    </row>
    <row r="45" spans="2:16" ht="15" customHeight="1">
      <c r="B45" s="524"/>
      <c r="C45" s="3658" t="s">
        <v>717</v>
      </c>
      <c r="D45" s="3659"/>
      <c r="E45" s="3660"/>
      <c r="F45" s="3661" t="s">
        <v>718</v>
      </c>
      <c r="G45" s="3662"/>
      <c r="H45" s="3662"/>
      <c r="I45" s="3662"/>
      <c r="J45" s="3662"/>
      <c r="K45" s="3662"/>
      <c r="L45" s="3662"/>
      <c r="M45" s="3662"/>
      <c r="N45" s="3662"/>
      <c r="O45" s="3663"/>
      <c r="P45" s="524"/>
    </row>
    <row r="46" spans="2:16" ht="8.25" customHeight="1">
      <c r="B46" s="524"/>
      <c r="C46" s="524"/>
      <c r="D46" s="524"/>
      <c r="E46" s="524"/>
      <c r="F46" s="524"/>
      <c r="G46" s="524"/>
      <c r="H46" s="524"/>
      <c r="I46" s="524"/>
      <c r="J46" s="524"/>
      <c r="K46" s="524"/>
      <c r="L46" s="524"/>
      <c r="M46" s="524"/>
      <c r="N46" s="524"/>
      <c r="O46" s="524"/>
      <c r="P46" s="524"/>
    </row>
    <row r="47" spans="2:16" ht="15" customHeight="1">
      <c r="B47" s="524"/>
      <c r="C47" s="3664" t="s">
        <v>719</v>
      </c>
      <c r="D47" s="3665"/>
      <c r="E47" s="3665"/>
      <c r="F47" s="3666"/>
      <c r="G47" s="3667" t="s">
        <v>775</v>
      </c>
      <c r="H47" s="3568"/>
      <c r="I47" s="3568"/>
      <c r="J47" s="3568"/>
      <c r="K47" s="3568"/>
      <c r="L47" s="3568"/>
      <c r="M47" s="3568"/>
      <c r="N47" s="3568"/>
      <c r="O47" s="3569"/>
      <c r="P47" s="524"/>
    </row>
    <row r="48" spans="2:16" ht="7.5" customHeight="1">
      <c r="B48" s="524"/>
      <c r="C48" s="524"/>
      <c r="D48" s="524"/>
      <c r="E48" s="524"/>
      <c r="F48" s="524"/>
      <c r="G48" s="524"/>
      <c r="H48" s="524"/>
      <c r="I48" s="524"/>
      <c r="J48" s="524"/>
      <c r="K48" s="524"/>
      <c r="L48" s="524"/>
      <c r="M48" s="524"/>
      <c r="N48" s="524"/>
      <c r="O48" s="524"/>
      <c r="P48" s="524"/>
    </row>
    <row r="49" spans="2:16" ht="18.75" customHeight="1">
      <c r="B49" s="524" t="s">
        <v>720</v>
      </c>
      <c r="C49" s="524"/>
      <c r="D49" s="524"/>
      <c r="E49" s="524"/>
      <c r="F49" s="524"/>
      <c r="G49" s="524"/>
      <c r="H49" s="524"/>
      <c r="I49" s="524"/>
      <c r="J49" s="524"/>
      <c r="K49" s="524"/>
      <c r="L49" s="524"/>
      <c r="M49" s="524"/>
      <c r="N49" s="524"/>
      <c r="O49" s="524"/>
      <c r="P49" s="524"/>
    </row>
    <row r="50" spans="2:16" ht="15" customHeight="1">
      <c r="B50" s="524"/>
      <c r="C50" s="3640" t="s">
        <v>721</v>
      </c>
      <c r="D50" s="3641"/>
      <c r="E50" s="3641"/>
      <c r="F50" s="3641"/>
      <c r="G50" s="3642"/>
      <c r="H50" s="3643" t="s">
        <v>722</v>
      </c>
      <c r="I50" s="3644"/>
      <c r="J50" s="3641"/>
      <c r="K50" s="3641"/>
      <c r="L50" s="3642"/>
      <c r="M50" s="3643" t="s">
        <v>723</v>
      </c>
      <c r="N50" s="3641"/>
      <c r="O50" s="3645"/>
      <c r="P50" s="540"/>
    </row>
    <row r="51" spans="2:16" ht="27.75" customHeight="1">
      <c r="B51" s="524"/>
      <c r="C51" s="3646" t="s">
        <v>724</v>
      </c>
      <c r="D51" s="3647"/>
      <c r="E51" s="3647"/>
      <c r="F51" s="3647"/>
      <c r="G51" s="3648"/>
      <c r="H51" s="215" t="s">
        <v>474</v>
      </c>
      <c r="I51" s="216"/>
      <c r="J51" s="217" t="s">
        <v>475</v>
      </c>
      <c r="K51" s="218"/>
      <c r="L51" s="219" t="s">
        <v>476</v>
      </c>
      <c r="M51" s="3649" t="s">
        <v>725</v>
      </c>
      <c r="N51" s="3650"/>
      <c r="O51" s="3651"/>
      <c r="P51" s="524"/>
    </row>
    <row r="52" spans="2:16" ht="15" customHeight="1">
      <c r="B52" s="524"/>
      <c r="C52" s="3635" t="s">
        <v>776</v>
      </c>
      <c r="D52" s="3636"/>
      <c r="E52" s="3636"/>
      <c r="F52" s="3636"/>
      <c r="G52" s="3636"/>
      <c r="H52" s="220" t="s">
        <v>474</v>
      </c>
      <c r="I52" s="221"/>
      <c r="J52" s="222" t="s">
        <v>475</v>
      </c>
      <c r="K52" s="223"/>
      <c r="L52" s="224" t="s">
        <v>476</v>
      </c>
      <c r="M52" s="3637" t="s">
        <v>726</v>
      </c>
      <c r="N52" s="3638"/>
      <c r="O52" s="3639"/>
      <c r="P52" s="524"/>
    </row>
    <row r="53" spans="2:16" ht="15" customHeight="1">
      <c r="B53" s="524"/>
      <c r="C53" s="3635" t="s">
        <v>727</v>
      </c>
      <c r="D53" s="3636"/>
      <c r="E53" s="3636"/>
      <c r="F53" s="3636"/>
      <c r="G53" s="3636"/>
      <c r="H53" s="220" t="s">
        <v>474</v>
      </c>
      <c r="I53" s="221"/>
      <c r="J53" s="222" t="s">
        <v>475</v>
      </c>
      <c r="K53" s="223"/>
      <c r="L53" s="224" t="s">
        <v>476</v>
      </c>
      <c r="M53" s="3637" t="s">
        <v>726</v>
      </c>
      <c r="N53" s="3638"/>
      <c r="O53" s="3639"/>
      <c r="P53" s="524"/>
    </row>
    <row r="54" spans="2:16" ht="15" customHeight="1">
      <c r="B54" s="524"/>
      <c r="C54" s="3631" t="s">
        <v>728</v>
      </c>
      <c r="D54" s="3632"/>
      <c r="E54" s="3632"/>
      <c r="F54" s="3632"/>
      <c r="G54" s="3632"/>
      <c r="H54" s="220" t="s">
        <v>474</v>
      </c>
      <c r="I54" s="221"/>
      <c r="J54" s="222" t="s">
        <v>475</v>
      </c>
      <c r="K54" s="223"/>
      <c r="L54" s="224" t="s">
        <v>476</v>
      </c>
      <c r="M54" s="3637" t="s">
        <v>726</v>
      </c>
      <c r="N54" s="3638"/>
      <c r="O54" s="3639"/>
      <c r="P54" s="524"/>
    </row>
    <row r="55" spans="2:16" ht="15" customHeight="1">
      <c r="B55" s="524"/>
      <c r="C55" s="3631" t="s">
        <v>729</v>
      </c>
      <c r="D55" s="3632"/>
      <c r="E55" s="3632"/>
      <c r="F55" s="3632"/>
      <c r="G55" s="3632"/>
      <c r="H55" s="220" t="s">
        <v>474</v>
      </c>
      <c r="I55" s="221"/>
      <c r="J55" s="222" t="s">
        <v>475</v>
      </c>
      <c r="K55" s="223"/>
      <c r="L55" s="224" t="s">
        <v>476</v>
      </c>
      <c r="M55" s="3633" t="s">
        <v>726</v>
      </c>
      <c r="N55" s="3632"/>
      <c r="O55" s="3634"/>
      <c r="P55" s="524"/>
    </row>
    <row r="56" spans="2:16" ht="15" customHeight="1">
      <c r="B56" s="524"/>
      <c r="C56" s="3631" t="s">
        <v>777</v>
      </c>
      <c r="D56" s="3632"/>
      <c r="E56" s="3632"/>
      <c r="F56" s="3632"/>
      <c r="G56" s="3632"/>
      <c r="H56" s="220" t="s">
        <v>474</v>
      </c>
      <c r="I56" s="221"/>
      <c r="J56" s="222" t="s">
        <v>475</v>
      </c>
      <c r="K56" s="223"/>
      <c r="L56" s="224" t="s">
        <v>476</v>
      </c>
      <c r="M56" s="3633"/>
      <c r="N56" s="3632"/>
      <c r="O56" s="3634"/>
      <c r="P56" s="524"/>
    </row>
    <row r="57" spans="2:16" ht="15" customHeight="1">
      <c r="B57" s="524"/>
      <c r="C57" s="3631" t="s">
        <v>777</v>
      </c>
      <c r="D57" s="3632"/>
      <c r="E57" s="3632"/>
      <c r="F57" s="3632"/>
      <c r="G57" s="3632"/>
      <c r="H57" s="220" t="s">
        <v>474</v>
      </c>
      <c r="I57" s="221"/>
      <c r="J57" s="222" t="s">
        <v>475</v>
      </c>
      <c r="K57" s="223"/>
      <c r="L57" s="224" t="s">
        <v>476</v>
      </c>
      <c r="M57" s="3633"/>
      <c r="N57" s="3632"/>
      <c r="O57" s="3634"/>
      <c r="P57" s="524"/>
    </row>
    <row r="58" spans="2:16" ht="15" customHeight="1">
      <c r="B58" s="524"/>
      <c r="C58" s="3631" t="s">
        <v>777</v>
      </c>
      <c r="D58" s="3632"/>
      <c r="E58" s="3632"/>
      <c r="F58" s="3632"/>
      <c r="G58" s="3632"/>
      <c r="H58" s="220" t="s">
        <v>474</v>
      </c>
      <c r="I58" s="221"/>
      <c r="J58" s="222" t="s">
        <v>475</v>
      </c>
      <c r="K58" s="223"/>
      <c r="L58" s="224" t="s">
        <v>476</v>
      </c>
      <c r="M58" s="3633"/>
      <c r="N58" s="3632"/>
      <c r="O58" s="3634"/>
      <c r="P58" s="524"/>
    </row>
    <row r="59" spans="2:16" ht="15" customHeight="1">
      <c r="B59" s="524"/>
      <c r="C59" s="3600" t="s">
        <v>777</v>
      </c>
      <c r="D59" s="3601"/>
      <c r="E59" s="3601"/>
      <c r="F59" s="3601"/>
      <c r="G59" s="3601"/>
      <c r="H59" s="3602"/>
      <c r="I59" s="3602"/>
      <c r="J59" s="3603"/>
      <c r="K59" s="3603"/>
      <c r="L59" s="3603"/>
      <c r="M59" s="3604"/>
      <c r="N59" s="3601"/>
      <c r="O59" s="3605"/>
      <c r="P59" s="524"/>
    </row>
    <row r="60" spans="2:16" ht="6.75" customHeight="1">
      <c r="B60" s="524"/>
      <c r="C60" s="524"/>
      <c r="D60" s="524"/>
      <c r="E60" s="524"/>
      <c r="F60" s="524"/>
      <c r="G60" s="524"/>
      <c r="H60" s="524"/>
      <c r="I60" s="524"/>
      <c r="J60" s="524"/>
      <c r="K60" s="524"/>
      <c r="L60" s="524"/>
      <c r="M60" s="524"/>
      <c r="N60" s="524"/>
      <c r="O60" s="524"/>
      <c r="P60" s="524"/>
    </row>
    <row r="61" spans="2:16" ht="18.75" customHeight="1">
      <c r="B61" s="524" t="s">
        <v>730</v>
      </c>
      <c r="C61" s="524"/>
      <c r="D61" s="524"/>
      <c r="E61" s="524"/>
      <c r="F61" s="524"/>
      <c r="G61" s="524"/>
      <c r="H61" s="524"/>
      <c r="I61" s="524"/>
      <c r="J61" s="524"/>
      <c r="K61" s="524"/>
      <c r="L61" s="524"/>
      <c r="M61" s="524"/>
      <c r="N61" s="524"/>
      <c r="O61" s="524"/>
      <c r="P61" s="524"/>
    </row>
    <row r="62" spans="2:16" ht="15" customHeight="1">
      <c r="B62" s="524"/>
      <c r="C62" s="3606" t="s">
        <v>778</v>
      </c>
      <c r="D62" s="3607"/>
      <c r="E62" s="3608"/>
      <c r="F62" s="3609" t="s">
        <v>731</v>
      </c>
      <c r="G62" s="3610"/>
      <c r="H62" s="3611"/>
      <c r="I62" s="3618" t="s">
        <v>732</v>
      </c>
      <c r="J62" s="3619"/>
      <c r="K62" s="994" t="s">
        <v>733</v>
      </c>
      <c r="L62" s="3609" t="s">
        <v>734</v>
      </c>
      <c r="M62" s="3610"/>
      <c r="N62" s="3610"/>
      <c r="O62" s="3620"/>
      <c r="P62" s="524"/>
    </row>
    <row r="63" spans="2:16" ht="15" customHeight="1">
      <c r="B63" s="524"/>
      <c r="C63" s="995"/>
      <c r="D63" s="3623" t="s">
        <v>779</v>
      </c>
      <c r="E63" s="3624"/>
      <c r="F63" s="3612"/>
      <c r="G63" s="3613"/>
      <c r="H63" s="3614"/>
      <c r="I63" s="3629" t="s">
        <v>686</v>
      </c>
      <c r="J63" s="3629" t="s">
        <v>495</v>
      </c>
      <c r="K63" s="996" t="s">
        <v>735</v>
      </c>
      <c r="L63" s="3612"/>
      <c r="M63" s="3613"/>
      <c r="N63" s="3613"/>
      <c r="O63" s="3621"/>
      <c r="P63" s="524"/>
    </row>
    <row r="64" spans="2:16" ht="15" customHeight="1">
      <c r="B64" s="524"/>
      <c r="C64" s="995"/>
      <c r="D64" s="3625"/>
      <c r="E64" s="3626"/>
      <c r="F64" s="3612"/>
      <c r="G64" s="3613"/>
      <c r="H64" s="3614"/>
      <c r="I64" s="3629"/>
      <c r="J64" s="3629"/>
      <c r="K64" s="996" t="s">
        <v>736</v>
      </c>
      <c r="L64" s="3612"/>
      <c r="M64" s="3613"/>
      <c r="N64" s="3613"/>
      <c r="O64" s="3621"/>
      <c r="P64" s="524"/>
    </row>
    <row r="65" spans="2:16" ht="15" customHeight="1">
      <c r="B65" s="524"/>
      <c r="C65" s="997"/>
      <c r="D65" s="3627"/>
      <c r="E65" s="3628"/>
      <c r="F65" s="3615"/>
      <c r="G65" s="3616"/>
      <c r="H65" s="3617"/>
      <c r="I65" s="3630"/>
      <c r="J65" s="3630"/>
      <c r="K65" s="998" t="s">
        <v>737</v>
      </c>
      <c r="L65" s="3615"/>
      <c r="M65" s="3616"/>
      <c r="N65" s="3616"/>
      <c r="O65" s="3622"/>
      <c r="P65" s="524"/>
    </row>
    <row r="66" spans="2:16" ht="15" customHeight="1">
      <c r="B66" s="524"/>
      <c r="C66" s="542" t="s">
        <v>738</v>
      </c>
      <c r="D66" s="543"/>
      <c r="E66" s="544"/>
      <c r="F66" s="3587" t="s">
        <v>780</v>
      </c>
      <c r="G66" s="3595"/>
      <c r="H66" s="3596"/>
      <c r="I66" s="225"/>
      <c r="J66" s="225"/>
      <c r="K66" s="225"/>
      <c r="L66" s="3587"/>
      <c r="M66" s="3588"/>
      <c r="N66" s="3588"/>
      <c r="O66" s="3589"/>
      <c r="P66" s="524"/>
    </row>
    <row r="67" spans="2:16" ht="15" customHeight="1">
      <c r="B67" s="524"/>
      <c r="C67" s="3590" t="s">
        <v>739</v>
      </c>
      <c r="D67" s="3591"/>
      <c r="E67" s="3591"/>
      <c r="F67" s="3591"/>
      <c r="G67" s="3591"/>
      <c r="H67" s="3592"/>
      <c r="I67" s="226"/>
      <c r="J67" s="226"/>
      <c r="K67" s="225"/>
      <c r="L67" s="3587"/>
      <c r="M67" s="3588"/>
      <c r="N67" s="3588"/>
      <c r="O67" s="3589"/>
      <c r="P67" s="524"/>
    </row>
    <row r="68" spans="2:16" ht="15" customHeight="1">
      <c r="B68" s="524"/>
      <c r="C68" s="541"/>
      <c r="D68" s="3593" t="s">
        <v>740</v>
      </c>
      <c r="E68" s="3594"/>
      <c r="F68" s="3587" t="s">
        <v>780</v>
      </c>
      <c r="G68" s="3595"/>
      <c r="H68" s="3596"/>
      <c r="I68" s="226"/>
      <c r="J68" s="226"/>
      <c r="K68" s="225"/>
      <c r="L68" s="3587"/>
      <c r="M68" s="3588"/>
      <c r="N68" s="3588"/>
      <c r="O68" s="3589"/>
      <c r="P68" s="524"/>
    </row>
    <row r="69" spans="2:16" ht="15" customHeight="1">
      <c r="B69" s="524"/>
      <c r="C69" s="541"/>
      <c r="D69" s="3593" t="s">
        <v>741</v>
      </c>
      <c r="E69" s="3594"/>
      <c r="F69" s="3587" t="s">
        <v>781</v>
      </c>
      <c r="G69" s="3595"/>
      <c r="H69" s="3596"/>
      <c r="I69" s="226"/>
      <c r="J69" s="226"/>
      <c r="K69" s="225"/>
      <c r="L69" s="3587"/>
      <c r="M69" s="3588"/>
      <c r="N69" s="3588"/>
      <c r="O69" s="3589"/>
      <c r="P69" s="524"/>
    </row>
    <row r="70" spans="2:16" ht="15" customHeight="1">
      <c r="B70" s="524"/>
      <c r="C70" s="542"/>
      <c r="D70" s="3593" t="s">
        <v>742</v>
      </c>
      <c r="E70" s="3594"/>
      <c r="F70" s="3587" t="s">
        <v>743</v>
      </c>
      <c r="G70" s="3595"/>
      <c r="H70" s="3596"/>
      <c r="I70" s="226"/>
      <c r="J70" s="226"/>
      <c r="K70" s="225"/>
      <c r="L70" s="3587"/>
      <c r="M70" s="3588"/>
      <c r="N70" s="3588"/>
      <c r="O70" s="3589"/>
      <c r="P70" s="524"/>
    </row>
    <row r="71" spans="2:16" ht="15" customHeight="1">
      <c r="B71" s="524"/>
      <c r="C71" s="3590" t="s">
        <v>744</v>
      </c>
      <c r="D71" s="3591"/>
      <c r="E71" s="3591"/>
      <c r="F71" s="3591"/>
      <c r="G71" s="3591"/>
      <c r="H71" s="3592"/>
      <c r="I71" s="226"/>
      <c r="J71" s="226"/>
      <c r="K71" s="225"/>
      <c r="L71" s="3587"/>
      <c r="M71" s="3588"/>
      <c r="N71" s="3588"/>
      <c r="O71" s="3589"/>
      <c r="P71" s="524"/>
    </row>
    <row r="72" spans="2:16" ht="15" customHeight="1">
      <c r="B72" s="524"/>
      <c r="C72" s="541"/>
      <c r="D72" s="3593" t="s">
        <v>745</v>
      </c>
      <c r="E72" s="3594"/>
      <c r="F72" s="3587" t="s">
        <v>780</v>
      </c>
      <c r="G72" s="3595"/>
      <c r="H72" s="3596"/>
      <c r="I72" s="226"/>
      <c r="J72" s="226"/>
      <c r="K72" s="225"/>
      <c r="L72" s="3587"/>
      <c r="M72" s="3588"/>
      <c r="N72" s="3588"/>
      <c r="O72" s="3589"/>
      <c r="P72" s="524"/>
    </row>
    <row r="73" spans="2:16" ht="15" customHeight="1">
      <c r="B73" s="524"/>
      <c r="C73" s="542"/>
      <c r="D73" s="3593" t="s">
        <v>746</v>
      </c>
      <c r="E73" s="3594"/>
      <c r="F73" s="3587" t="s">
        <v>743</v>
      </c>
      <c r="G73" s="3595"/>
      <c r="H73" s="3596"/>
      <c r="I73" s="226"/>
      <c r="J73" s="226"/>
      <c r="K73" s="225"/>
      <c r="L73" s="3587"/>
      <c r="M73" s="3588"/>
      <c r="N73" s="3588"/>
      <c r="O73" s="3589"/>
      <c r="P73" s="524"/>
    </row>
    <row r="74" spans="2:16" ht="15" customHeight="1">
      <c r="B74" s="524"/>
      <c r="C74" s="3590" t="s">
        <v>747</v>
      </c>
      <c r="D74" s="3591"/>
      <c r="E74" s="3591"/>
      <c r="F74" s="3591"/>
      <c r="G74" s="3591"/>
      <c r="H74" s="3592"/>
      <c r="I74" s="226"/>
      <c r="J74" s="226"/>
      <c r="K74" s="225"/>
      <c r="L74" s="3587"/>
      <c r="M74" s="3588"/>
      <c r="N74" s="3588"/>
      <c r="O74" s="3589"/>
      <c r="P74" s="524"/>
    </row>
    <row r="75" spans="2:16" ht="15" customHeight="1">
      <c r="B75" s="524"/>
      <c r="C75" s="541"/>
      <c r="D75" s="3593" t="s">
        <v>782</v>
      </c>
      <c r="E75" s="3594"/>
      <c r="F75" s="3587" t="s">
        <v>780</v>
      </c>
      <c r="G75" s="3595"/>
      <c r="H75" s="3596"/>
      <c r="I75" s="226"/>
      <c r="J75" s="226"/>
      <c r="K75" s="225"/>
      <c r="L75" s="3587"/>
      <c r="M75" s="3588"/>
      <c r="N75" s="3588"/>
      <c r="O75" s="3589"/>
      <c r="P75" s="524"/>
    </row>
    <row r="76" spans="2:16" ht="15" customHeight="1">
      <c r="B76" s="524"/>
      <c r="C76" s="542"/>
      <c r="D76" s="3593" t="s">
        <v>783</v>
      </c>
      <c r="E76" s="3594"/>
      <c r="F76" s="3587" t="s">
        <v>743</v>
      </c>
      <c r="G76" s="3595"/>
      <c r="H76" s="3596"/>
      <c r="I76" s="226"/>
      <c r="J76" s="226"/>
      <c r="K76" s="225"/>
      <c r="L76" s="3587"/>
      <c r="M76" s="3588"/>
      <c r="N76" s="3588"/>
      <c r="O76" s="3589"/>
      <c r="P76" s="524"/>
    </row>
    <row r="77" spans="2:16" ht="15" customHeight="1">
      <c r="B77" s="524"/>
      <c r="C77" s="3590" t="s">
        <v>748</v>
      </c>
      <c r="D77" s="3591"/>
      <c r="E77" s="3591"/>
      <c r="F77" s="3591"/>
      <c r="G77" s="3591"/>
      <c r="H77" s="3592"/>
      <c r="I77" s="226"/>
      <c r="J77" s="226"/>
      <c r="K77" s="225"/>
      <c r="L77" s="3587"/>
      <c r="M77" s="3588"/>
      <c r="N77" s="3588"/>
      <c r="O77" s="3589"/>
      <c r="P77" s="524"/>
    </row>
    <row r="78" spans="2:16" ht="15" customHeight="1">
      <c r="B78" s="524"/>
      <c r="C78" s="541"/>
      <c r="D78" s="3593" t="s">
        <v>740</v>
      </c>
      <c r="E78" s="3594"/>
      <c r="F78" s="3587" t="s">
        <v>780</v>
      </c>
      <c r="G78" s="3595"/>
      <c r="H78" s="3596"/>
      <c r="I78" s="226"/>
      <c r="J78" s="226"/>
      <c r="K78" s="225"/>
      <c r="L78" s="3587"/>
      <c r="M78" s="3588"/>
      <c r="N78" s="3588"/>
      <c r="O78" s="3589"/>
      <c r="P78" s="524"/>
    </row>
    <row r="79" spans="2:16" ht="15" customHeight="1">
      <c r="B79" s="524"/>
      <c r="C79" s="542"/>
      <c r="D79" s="3593" t="s">
        <v>741</v>
      </c>
      <c r="E79" s="3594"/>
      <c r="F79" s="3587" t="s">
        <v>743</v>
      </c>
      <c r="G79" s="3595"/>
      <c r="H79" s="3596"/>
      <c r="I79" s="226"/>
      <c r="J79" s="226"/>
      <c r="K79" s="225"/>
      <c r="L79" s="3587"/>
      <c r="M79" s="3588"/>
      <c r="N79" s="3588"/>
      <c r="O79" s="3589"/>
      <c r="P79" s="524"/>
    </row>
    <row r="80" spans="2:16" ht="15" customHeight="1">
      <c r="B80" s="524"/>
      <c r="C80" s="3590" t="s">
        <v>749</v>
      </c>
      <c r="D80" s="3591"/>
      <c r="E80" s="3591"/>
      <c r="F80" s="3591"/>
      <c r="G80" s="3591"/>
      <c r="H80" s="3592"/>
      <c r="I80" s="226"/>
      <c r="J80" s="226"/>
      <c r="K80" s="225"/>
      <c r="L80" s="3587"/>
      <c r="M80" s="3588"/>
      <c r="N80" s="3588"/>
      <c r="O80" s="3589"/>
      <c r="P80" s="524"/>
    </row>
    <row r="81" spans="2:16" ht="15" customHeight="1">
      <c r="B81" s="524"/>
      <c r="C81" s="541"/>
      <c r="D81" s="3593" t="s">
        <v>750</v>
      </c>
      <c r="E81" s="3594"/>
      <c r="F81" s="3587" t="s">
        <v>784</v>
      </c>
      <c r="G81" s="3595"/>
      <c r="H81" s="3596"/>
      <c r="I81" s="226"/>
      <c r="J81" s="226"/>
      <c r="K81" s="225"/>
      <c r="L81" s="3587"/>
      <c r="M81" s="3588"/>
      <c r="N81" s="3588"/>
      <c r="O81" s="3589"/>
      <c r="P81" s="524"/>
    </row>
    <row r="82" spans="2:16" ht="15" customHeight="1">
      <c r="B82" s="524"/>
      <c r="C82" s="541"/>
      <c r="D82" s="3593" t="s">
        <v>751</v>
      </c>
      <c r="E82" s="3594"/>
      <c r="F82" s="3597" t="s">
        <v>785</v>
      </c>
      <c r="G82" s="3598"/>
      <c r="H82" s="3599"/>
      <c r="I82" s="227"/>
      <c r="J82" s="227"/>
      <c r="K82" s="227"/>
      <c r="L82" s="3587"/>
      <c r="M82" s="3588"/>
      <c r="N82" s="3588"/>
      <c r="O82" s="3589"/>
      <c r="P82" s="524"/>
    </row>
    <row r="83" spans="2:16" ht="15" customHeight="1">
      <c r="B83" s="524"/>
      <c r="C83" s="541"/>
      <c r="D83" s="3584" t="s">
        <v>752</v>
      </c>
      <c r="E83" s="3585"/>
      <c r="F83" s="3586" t="s">
        <v>785</v>
      </c>
      <c r="G83" s="3586"/>
      <c r="H83" s="3586"/>
      <c r="I83" s="228"/>
      <c r="J83" s="228"/>
      <c r="K83" s="228"/>
      <c r="L83" s="3587"/>
      <c r="M83" s="3588"/>
      <c r="N83" s="3588"/>
      <c r="O83" s="3589"/>
      <c r="P83" s="524"/>
    </row>
    <row r="84" spans="2:16" ht="15" customHeight="1">
      <c r="B84" s="524"/>
      <c r="C84" s="3590" t="s">
        <v>753</v>
      </c>
      <c r="D84" s="3591"/>
      <c r="E84" s="3591"/>
      <c r="F84" s="3591"/>
      <c r="G84" s="3591"/>
      <c r="H84" s="3592"/>
      <c r="I84" s="226"/>
      <c r="J84" s="226"/>
      <c r="K84" s="226"/>
      <c r="L84" s="3587"/>
      <c r="M84" s="3588"/>
      <c r="N84" s="3588"/>
      <c r="O84" s="3589"/>
      <c r="P84" s="524"/>
    </row>
    <row r="85" spans="2:16" ht="15" customHeight="1">
      <c r="B85" s="524"/>
      <c r="C85" s="541"/>
      <c r="D85" s="3593" t="s">
        <v>754</v>
      </c>
      <c r="E85" s="3594"/>
      <c r="F85" s="3587" t="s">
        <v>784</v>
      </c>
      <c r="G85" s="3595"/>
      <c r="H85" s="3596"/>
      <c r="I85" s="226"/>
      <c r="J85" s="226"/>
      <c r="K85" s="225"/>
      <c r="L85" s="3587"/>
      <c r="M85" s="3588"/>
      <c r="N85" s="3588"/>
      <c r="O85" s="3589"/>
      <c r="P85" s="524"/>
    </row>
    <row r="86" spans="2:16" ht="15" customHeight="1">
      <c r="B86" s="524"/>
      <c r="C86" s="545"/>
      <c r="D86" s="3577" t="s">
        <v>755</v>
      </c>
      <c r="E86" s="3578"/>
      <c r="F86" s="3579" t="s">
        <v>743</v>
      </c>
      <c r="G86" s="3580"/>
      <c r="H86" s="3581"/>
      <c r="I86" s="229"/>
      <c r="J86" s="229"/>
      <c r="K86" s="546"/>
      <c r="L86" s="3579"/>
      <c r="M86" s="3582"/>
      <c r="N86" s="3582"/>
      <c r="O86" s="3583"/>
      <c r="P86" s="524"/>
    </row>
    <row r="87" spans="2:16" ht="6.75" customHeight="1">
      <c r="B87" s="524"/>
      <c r="C87" s="524"/>
      <c r="D87" s="524"/>
      <c r="E87" s="524"/>
      <c r="F87" s="524"/>
      <c r="G87" s="524"/>
      <c r="H87" s="524"/>
      <c r="I87" s="524"/>
      <c r="J87" s="524"/>
      <c r="K87" s="524"/>
      <c r="L87" s="524"/>
      <c r="M87" s="524"/>
      <c r="N87" s="524"/>
      <c r="O87" s="524"/>
      <c r="P87" s="524"/>
    </row>
    <row r="88" spans="2:16" ht="18.75" customHeight="1">
      <c r="B88" s="524" t="s">
        <v>756</v>
      </c>
      <c r="C88" s="524"/>
      <c r="D88" s="524"/>
      <c r="E88" s="524"/>
      <c r="F88" s="524"/>
      <c r="G88" s="524"/>
      <c r="H88" s="524"/>
      <c r="I88" s="524"/>
      <c r="J88" s="524"/>
      <c r="K88" s="524"/>
      <c r="L88" s="524"/>
      <c r="M88" s="524"/>
      <c r="N88" s="524"/>
      <c r="O88" s="524"/>
      <c r="P88" s="524"/>
    </row>
    <row r="89" spans="2:16" ht="15" customHeight="1">
      <c r="B89" s="524"/>
      <c r="C89" s="3562" t="s">
        <v>757</v>
      </c>
      <c r="D89" s="3563"/>
      <c r="E89" s="3564"/>
      <c r="F89" s="3557" t="s">
        <v>758</v>
      </c>
      <c r="G89" s="3560"/>
      <c r="H89" s="3560"/>
      <c r="I89" s="3560"/>
      <c r="J89" s="3560"/>
      <c r="K89" s="3560"/>
      <c r="L89" s="3560"/>
      <c r="M89" s="3560"/>
      <c r="N89" s="3560"/>
      <c r="O89" s="3561"/>
      <c r="P89" s="524"/>
    </row>
    <row r="90" spans="2:16" ht="15" customHeight="1">
      <c r="B90" s="524"/>
      <c r="C90" s="3562" t="s">
        <v>759</v>
      </c>
      <c r="D90" s="3563"/>
      <c r="E90" s="3564"/>
      <c r="F90" s="3557" t="s">
        <v>760</v>
      </c>
      <c r="G90" s="3560"/>
      <c r="H90" s="3560"/>
      <c r="I90" s="3560"/>
      <c r="J90" s="3560"/>
      <c r="K90" s="3560"/>
      <c r="L90" s="3560"/>
      <c r="M90" s="3560"/>
      <c r="N90" s="3560"/>
      <c r="O90" s="3561"/>
      <c r="P90" s="524"/>
    </row>
    <row r="91" spans="2:16" ht="7.5" customHeight="1">
      <c r="B91" s="524"/>
      <c r="C91" s="214"/>
      <c r="D91" s="214"/>
      <c r="E91" s="214"/>
      <c r="F91" s="549"/>
      <c r="G91" s="550"/>
      <c r="H91" s="550"/>
      <c r="I91" s="550"/>
      <c r="J91" s="550"/>
      <c r="K91" s="550"/>
      <c r="L91" s="550"/>
      <c r="M91" s="550"/>
      <c r="N91" s="550"/>
      <c r="O91" s="550"/>
      <c r="P91" s="524"/>
    </row>
    <row r="92" spans="2:16" ht="18.75" customHeight="1">
      <c r="B92" s="524" t="s">
        <v>1420</v>
      </c>
      <c r="C92" s="214"/>
      <c r="D92" s="214"/>
      <c r="E92" s="214"/>
      <c r="F92" s="549"/>
      <c r="G92" s="550"/>
      <c r="H92" s="550"/>
      <c r="I92" s="550"/>
      <c r="J92" s="550"/>
      <c r="K92" s="550"/>
      <c r="L92" s="550"/>
      <c r="M92" s="550"/>
      <c r="N92" s="550"/>
      <c r="O92" s="550"/>
      <c r="P92" s="524"/>
    </row>
    <row r="93" spans="2:16" ht="15" customHeight="1">
      <c r="B93" s="524"/>
      <c r="C93" s="3562" t="s">
        <v>761</v>
      </c>
      <c r="D93" s="3563"/>
      <c r="E93" s="3564"/>
      <c r="F93" s="548" t="s">
        <v>762</v>
      </c>
      <c r="G93" s="3576" t="s">
        <v>786</v>
      </c>
      <c r="H93" s="3568"/>
      <c r="I93" s="551"/>
      <c r="J93" s="551" t="s">
        <v>763</v>
      </c>
      <c r="K93" s="551"/>
      <c r="L93" s="551"/>
      <c r="M93" s="551"/>
      <c r="N93" s="551"/>
      <c r="O93" s="552"/>
      <c r="P93" s="524"/>
    </row>
    <row r="94" spans="2:16" ht="15" customHeight="1">
      <c r="B94" s="524"/>
      <c r="C94" s="3562" t="s">
        <v>764</v>
      </c>
      <c r="D94" s="3563"/>
      <c r="E94" s="3564"/>
      <c r="F94" s="548" t="s">
        <v>787</v>
      </c>
      <c r="G94" s="553" t="s">
        <v>788</v>
      </c>
      <c r="H94" s="551"/>
      <c r="I94" s="553" t="s">
        <v>789</v>
      </c>
      <c r="J94" s="551"/>
      <c r="K94" s="551" t="s">
        <v>765</v>
      </c>
      <c r="L94" s="551"/>
      <c r="M94" s="551"/>
      <c r="N94" s="551" t="s">
        <v>766</v>
      </c>
      <c r="O94" s="552"/>
      <c r="P94" s="524"/>
    </row>
    <row r="95" spans="2:16" ht="15" customHeight="1">
      <c r="B95" s="524"/>
      <c r="C95" s="3562" t="s">
        <v>767</v>
      </c>
      <c r="D95" s="3563"/>
      <c r="E95" s="3564"/>
      <c r="F95" s="3557"/>
      <c r="G95" s="3558"/>
      <c r="H95" s="3558"/>
      <c r="I95" s="3558"/>
      <c r="J95" s="3558"/>
      <c r="K95" s="3558"/>
      <c r="L95" s="3558"/>
      <c r="M95" s="3558"/>
      <c r="N95" s="3558"/>
      <c r="O95" s="3559"/>
      <c r="P95" s="524"/>
    </row>
    <row r="96" spans="2:16" ht="15" customHeight="1">
      <c r="B96" s="524"/>
      <c r="C96" s="3562" t="s">
        <v>190</v>
      </c>
      <c r="D96" s="3563"/>
      <c r="E96" s="3564"/>
      <c r="F96" s="3557"/>
      <c r="G96" s="3560"/>
      <c r="H96" s="3560"/>
      <c r="I96" s="3560"/>
      <c r="J96" s="3560"/>
      <c r="K96" s="3560"/>
      <c r="L96" s="3560"/>
      <c r="M96" s="3560"/>
      <c r="N96" s="3560"/>
      <c r="O96" s="3561"/>
      <c r="P96" s="524"/>
    </row>
    <row r="97" spans="2:16" ht="7.5" customHeight="1">
      <c r="B97" s="524"/>
      <c r="C97" s="214"/>
      <c r="D97" s="214"/>
      <c r="E97" s="214"/>
      <c r="F97" s="549"/>
      <c r="G97" s="550"/>
      <c r="H97" s="550"/>
      <c r="I97" s="550"/>
      <c r="J97" s="550"/>
      <c r="K97" s="550"/>
      <c r="L97" s="550"/>
      <c r="M97" s="550"/>
      <c r="N97" s="550"/>
      <c r="O97" s="550"/>
      <c r="P97" s="524"/>
    </row>
    <row r="98" spans="2:16" ht="18.75" customHeight="1">
      <c r="B98" s="524" t="s">
        <v>1421</v>
      </c>
      <c r="C98" s="214"/>
      <c r="D98" s="214"/>
      <c r="E98" s="214"/>
      <c r="F98" s="549"/>
      <c r="G98" s="550"/>
      <c r="H98" s="550"/>
      <c r="I98" s="550"/>
      <c r="J98" s="550"/>
      <c r="K98" s="550"/>
      <c r="L98" s="550"/>
      <c r="M98" s="550"/>
      <c r="N98" s="550"/>
      <c r="O98" s="550"/>
      <c r="P98" s="524"/>
    </row>
    <row r="99" spans="2:16" ht="15" customHeight="1">
      <c r="B99" s="524"/>
      <c r="C99" s="999" t="s">
        <v>768</v>
      </c>
      <c r="D99" s="1000"/>
      <c r="E99" s="1001"/>
      <c r="F99" s="3565" t="s">
        <v>790</v>
      </c>
      <c r="G99" s="3566"/>
      <c r="H99" s="3566"/>
      <c r="I99" s="3566"/>
      <c r="J99" s="3567" t="s">
        <v>791</v>
      </c>
      <c r="K99" s="3567"/>
      <c r="L99" s="3567"/>
      <c r="M99" s="3567"/>
      <c r="N99" s="3568"/>
      <c r="O99" s="3569"/>
      <c r="P99" s="524"/>
    </row>
    <row r="100" spans="2:16" ht="15" customHeight="1">
      <c r="B100" s="524"/>
      <c r="C100" s="999" t="s">
        <v>764</v>
      </c>
      <c r="D100" s="1000"/>
      <c r="E100" s="1001"/>
      <c r="F100" s="547" t="s">
        <v>787</v>
      </c>
      <c r="G100" s="3575" t="s">
        <v>788</v>
      </c>
      <c r="H100" s="3568"/>
      <c r="I100" s="3575" t="s">
        <v>789</v>
      </c>
      <c r="J100" s="3568"/>
      <c r="K100" s="3567" t="s">
        <v>765</v>
      </c>
      <c r="L100" s="3567"/>
      <c r="M100" s="3567"/>
      <c r="N100" s="3567" t="s">
        <v>766</v>
      </c>
      <c r="O100" s="3569"/>
      <c r="P100" s="524"/>
    </row>
    <row r="101" spans="2:16" ht="15" customHeight="1">
      <c r="B101" s="524"/>
      <c r="C101" s="999" t="s">
        <v>767</v>
      </c>
      <c r="D101" s="1000"/>
      <c r="E101" s="1001"/>
      <c r="F101" s="3557"/>
      <c r="G101" s="3558"/>
      <c r="H101" s="3558"/>
      <c r="I101" s="3558"/>
      <c r="J101" s="3558"/>
      <c r="K101" s="3558"/>
      <c r="L101" s="3558"/>
      <c r="M101" s="3558"/>
      <c r="N101" s="3558"/>
      <c r="O101" s="3559"/>
      <c r="P101" s="524"/>
    </row>
    <row r="102" spans="2:16" ht="15" customHeight="1">
      <c r="B102" s="524"/>
      <c r="C102" s="999" t="s">
        <v>190</v>
      </c>
      <c r="D102" s="1000"/>
      <c r="E102" s="1001"/>
      <c r="F102" s="3557"/>
      <c r="G102" s="3560"/>
      <c r="H102" s="3560"/>
      <c r="I102" s="3560"/>
      <c r="J102" s="3560"/>
      <c r="K102" s="3560"/>
      <c r="L102" s="3560"/>
      <c r="M102" s="3560"/>
      <c r="N102" s="3560"/>
      <c r="O102" s="3561"/>
      <c r="P102" s="524"/>
    </row>
    <row r="103" spans="2:16" ht="8.25" customHeight="1">
      <c r="B103" s="524"/>
      <c r="C103" s="524"/>
      <c r="D103" s="524"/>
      <c r="E103" s="524"/>
      <c r="F103" s="524"/>
      <c r="G103" s="524"/>
      <c r="H103" s="524"/>
      <c r="I103" s="524"/>
      <c r="J103" s="524"/>
      <c r="K103" s="524"/>
      <c r="L103" s="524"/>
      <c r="M103" s="524"/>
      <c r="N103" s="524"/>
      <c r="O103" s="524"/>
      <c r="P103" s="524"/>
    </row>
    <row r="104" spans="2:16" ht="18.75" customHeight="1">
      <c r="B104" s="524" t="s">
        <v>769</v>
      </c>
      <c r="C104" s="524"/>
      <c r="D104" s="524"/>
      <c r="E104" s="529"/>
      <c r="F104" s="524"/>
      <c r="G104" s="524"/>
      <c r="H104" s="524"/>
      <c r="I104" s="524"/>
      <c r="J104" s="524"/>
      <c r="K104" s="524"/>
      <c r="L104" s="524"/>
      <c r="M104" s="524"/>
      <c r="N104" s="524"/>
      <c r="O104" s="524"/>
      <c r="P104" s="524"/>
    </row>
    <row r="105" spans="2:16" ht="112.5" customHeight="1">
      <c r="B105" s="524"/>
      <c r="C105" s="3570"/>
      <c r="D105" s="3571"/>
      <c r="E105" s="3571"/>
      <c r="F105" s="3571"/>
      <c r="G105" s="3571"/>
      <c r="H105" s="3571"/>
      <c r="I105" s="3571"/>
      <c r="J105" s="3571"/>
      <c r="K105" s="3571"/>
      <c r="L105" s="3571"/>
      <c r="M105" s="3571"/>
      <c r="N105" s="3571"/>
      <c r="O105" s="3572"/>
      <c r="P105" s="524"/>
    </row>
    <row r="106" spans="2:16" ht="7.5" customHeight="1">
      <c r="B106" s="524"/>
      <c r="C106" s="524"/>
      <c r="D106" s="524"/>
      <c r="E106" s="524"/>
      <c r="F106" s="524"/>
      <c r="G106" s="524"/>
      <c r="H106" s="524"/>
      <c r="I106" s="524"/>
      <c r="J106" s="524"/>
      <c r="K106" s="524"/>
      <c r="L106" s="524"/>
      <c r="M106" s="524"/>
      <c r="N106" s="524"/>
      <c r="O106" s="524"/>
      <c r="P106" s="524"/>
    </row>
    <row r="107" spans="2:16" ht="18.75" customHeight="1">
      <c r="B107" s="524" t="s">
        <v>770</v>
      </c>
      <c r="C107" s="524"/>
      <c r="D107" s="524"/>
      <c r="E107" s="554"/>
      <c r="F107" s="524"/>
      <c r="G107" s="524"/>
      <c r="H107" s="524"/>
      <c r="I107" s="524"/>
      <c r="J107" s="524"/>
      <c r="K107" s="524"/>
      <c r="L107" s="524"/>
      <c r="M107" s="524"/>
      <c r="N107" s="524"/>
      <c r="O107" s="524"/>
      <c r="P107" s="524"/>
    </row>
    <row r="108" spans="2:16" ht="112.5" customHeight="1">
      <c r="B108" s="524"/>
      <c r="C108" s="3570"/>
      <c r="D108" s="3571"/>
      <c r="E108" s="3571"/>
      <c r="F108" s="3571"/>
      <c r="G108" s="3571"/>
      <c r="H108" s="3571"/>
      <c r="I108" s="3571"/>
      <c r="J108" s="3571"/>
      <c r="K108" s="3571"/>
      <c r="L108" s="3571"/>
      <c r="M108" s="3571"/>
      <c r="N108" s="3571"/>
      <c r="O108" s="3572"/>
      <c r="P108" s="524"/>
    </row>
  </sheetData>
  <mergeCells count="187">
    <mergeCell ref="A1:A3"/>
    <mergeCell ref="E6:O6"/>
    <mergeCell ref="C7:D7"/>
    <mergeCell ref="E7:O7"/>
    <mergeCell ref="H2:I2"/>
    <mergeCell ref="J1:K1"/>
    <mergeCell ref="J2:K2"/>
    <mergeCell ref="L1:M1"/>
    <mergeCell ref="L2:M2"/>
    <mergeCell ref="N1:O1"/>
    <mergeCell ref="N2:O2"/>
    <mergeCell ref="H1:I1"/>
    <mergeCell ref="C8:D8"/>
    <mergeCell ref="E8:O8"/>
    <mergeCell ref="C9:D9"/>
    <mergeCell ref="E9:O9"/>
    <mergeCell ref="B4:O4"/>
    <mergeCell ref="L5:O5"/>
    <mergeCell ref="C6:D6"/>
    <mergeCell ref="G14:O14"/>
    <mergeCell ref="E15:F15"/>
    <mergeCell ref="G15:O15"/>
    <mergeCell ref="E16:F17"/>
    <mergeCell ref="G16:O16"/>
    <mergeCell ref="G17:O17"/>
    <mergeCell ref="C10:D10"/>
    <mergeCell ref="E10:O10"/>
    <mergeCell ref="C11:D11"/>
    <mergeCell ref="E11:O11"/>
    <mergeCell ref="C12:D17"/>
    <mergeCell ref="E12:F12"/>
    <mergeCell ref="G12:O12"/>
    <mergeCell ref="E13:F13"/>
    <mergeCell ref="G13:O13"/>
    <mergeCell ref="E14:F14"/>
    <mergeCell ref="C18:D23"/>
    <mergeCell ref="E18:F18"/>
    <mergeCell ref="G18:O18"/>
    <mergeCell ref="E19:F19"/>
    <mergeCell ref="G19:O19"/>
    <mergeCell ref="E20:F20"/>
    <mergeCell ref="G20:O20"/>
    <mergeCell ref="E21:F21"/>
    <mergeCell ref="G21:O21"/>
    <mergeCell ref="E22:F23"/>
    <mergeCell ref="G23:O23"/>
    <mergeCell ref="C31:C33"/>
    <mergeCell ref="N32:O32"/>
    <mergeCell ref="N33:O33"/>
    <mergeCell ref="D35:F35"/>
    <mergeCell ref="G35:K35"/>
    <mergeCell ref="L35:O35"/>
    <mergeCell ref="C25:E25"/>
    <mergeCell ref="F25:O25"/>
    <mergeCell ref="C28:C30"/>
    <mergeCell ref="N29:O29"/>
    <mergeCell ref="N30:O30"/>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50:G50"/>
    <mergeCell ref="H50:L50"/>
    <mergeCell ref="M50:O50"/>
    <mergeCell ref="C51:G51"/>
    <mergeCell ref="M51:O51"/>
    <mergeCell ref="C52:G52"/>
    <mergeCell ref="M52:O52"/>
    <mergeCell ref="C44:E44"/>
    <mergeCell ref="F44:O44"/>
    <mergeCell ref="C45:E45"/>
    <mergeCell ref="F45:O45"/>
    <mergeCell ref="C47:F47"/>
    <mergeCell ref="G47:O47"/>
    <mergeCell ref="C56:G56"/>
    <mergeCell ref="M56:O56"/>
    <mergeCell ref="C57:G57"/>
    <mergeCell ref="M57:O57"/>
    <mergeCell ref="C58:G58"/>
    <mergeCell ref="M58:O58"/>
    <mergeCell ref="C53:G53"/>
    <mergeCell ref="M53:O53"/>
    <mergeCell ref="C54:G54"/>
    <mergeCell ref="M54:O54"/>
    <mergeCell ref="C55:G55"/>
    <mergeCell ref="M55:O55"/>
    <mergeCell ref="F66:H66"/>
    <mergeCell ref="L66:O66"/>
    <mergeCell ref="C67:H67"/>
    <mergeCell ref="L67:O67"/>
    <mergeCell ref="D68:E68"/>
    <mergeCell ref="F68:H68"/>
    <mergeCell ref="L68:O68"/>
    <mergeCell ref="C59:G59"/>
    <mergeCell ref="H59:L59"/>
    <mergeCell ref="M59:O59"/>
    <mergeCell ref="C62:E62"/>
    <mergeCell ref="F62:H65"/>
    <mergeCell ref="I62:J62"/>
    <mergeCell ref="L62:O65"/>
    <mergeCell ref="D63:E65"/>
    <mergeCell ref="I63:I65"/>
    <mergeCell ref="J63:J65"/>
    <mergeCell ref="C71:H71"/>
    <mergeCell ref="L71:O71"/>
    <mergeCell ref="D72:E72"/>
    <mergeCell ref="F72:H72"/>
    <mergeCell ref="L72:O72"/>
    <mergeCell ref="D73:E73"/>
    <mergeCell ref="F73:H73"/>
    <mergeCell ref="L73:O73"/>
    <mergeCell ref="D69:E69"/>
    <mergeCell ref="F69:H69"/>
    <mergeCell ref="L69:O69"/>
    <mergeCell ref="D70:E70"/>
    <mergeCell ref="F70:H70"/>
    <mergeCell ref="L70:O70"/>
    <mergeCell ref="C77:H77"/>
    <mergeCell ref="L77:O77"/>
    <mergeCell ref="D78:E78"/>
    <mergeCell ref="F78:H78"/>
    <mergeCell ref="L78:O78"/>
    <mergeCell ref="D79:E79"/>
    <mergeCell ref="F79:H79"/>
    <mergeCell ref="L79:O79"/>
    <mergeCell ref="C74:H74"/>
    <mergeCell ref="L74:O74"/>
    <mergeCell ref="D75:E75"/>
    <mergeCell ref="F75:H75"/>
    <mergeCell ref="L75:O75"/>
    <mergeCell ref="D76:E76"/>
    <mergeCell ref="F76:H76"/>
    <mergeCell ref="L76:O76"/>
    <mergeCell ref="L85:O85"/>
    <mergeCell ref="C80:H80"/>
    <mergeCell ref="L80:O80"/>
    <mergeCell ref="D81:E81"/>
    <mergeCell ref="F81:H81"/>
    <mergeCell ref="L81:O81"/>
    <mergeCell ref="D82:E82"/>
    <mergeCell ref="F82:H82"/>
    <mergeCell ref="L82:O82"/>
    <mergeCell ref="C105:O105"/>
    <mergeCell ref="C108:O108"/>
    <mergeCell ref="A4:A5"/>
    <mergeCell ref="G100:H100"/>
    <mergeCell ref="I100:J100"/>
    <mergeCell ref="K100:M100"/>
    <mergeCell ref="N100:O100"/>
    <mergeCell ref="C93:E93"/>
    <mergeCell ref="G93:H93"/>
    <mergeCell ref="C95:E95"/>
    <mergeCell ref="D86:E86"/>
    <mergeCell ref="F86:H86"/>
    <mergeCell ref="L86:O86"/>
    <mergeCell ref="C89:E89"/>
    <mergeCell ref="F89:O89"/>
    <mergeCell ref="C90:E90"/>
    <mergeCell ref="F90:O90"/>
    <mergeCell ref="D83:E83"/>
    <mergeCell ref="F83:H83"/>
    <mergeCell ref="L83:O83"/>
    <mergeCell ref="C84:H84"/>
    <mergeCell ref="L84:O84"/>
    <mergeCell ref="D85:E85"/>
    <mergeCell ref="F85:H85"/>
    <mergeCell ref="F101:O101"/>
    <mergeCell ref="F102:O102"/>
    <mergeCell ref="C94:E94"/>
    <mergeCell ref="F99:I99"/>
    <mergeCell ref="J99:L99"/>
    <mergeCell ref="M99:O99"/>
    <mergeCell ref="F95:O95"/>
    <mergeCell ref="C96:E96"/>
    <mergeCell ref="F96:O96"/>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32"/>
  <sheetViews>
    <sheetView showGridLines="0" view="pageLayout" zoomScaleNormal="85" zoomScaleSheetLayoutView="100" workbookViewId="0">
      <selection sqref="A1:A3"/>
    </sheetView>
  </sheetViews>
  <sheetFormatPr defaultRowHeight="13.5"/>
  <cols>
    <col min="1" max="1" width="10.625" style="964" bestFit="1" customWidth="1"/>
    <col min="2" max="2" width="3.5" style="964" customWidth="1"/>
    <col min="3" max="4" width="9.625" style="964" customWidth="1"/>
    <col min="5" max="5" width="8.625" style="964" customWidth="1"/>
    <col min="6" max="14" width="7.625" style="964" customWidth="1"/>
    <col min="15" max="16384" width="9" style="964"/>
  </cols>
  <sheetData>
    <row r="1" spans="1:14" ht="15" customHeight="1">
      <c r="A1" s="1588" t="s">
        <v>1134</v>
      </c>
      <c r="B1" s="904"/>
      <c r="C1" s="904"/>
      <c r="D1" s="904"/>
      <c r="E1" s="904"/>
      <c r="F1" s="904"/>
      <c r="G1" s="3722" t="s">
        <v>827</v>
      </c>
      <c r="H1" s="3723"/>
      <c r="I1" s="3722" t="s">
        <v>829</v>
      </c>
      <c r="J1" s="3723"/>
      <c r="K1" s="3722" t="s">
        <v>828</v>
      </c>
      <c r="L1" s="3723"/>
      <c r="M1" s="3722" t="s">
        <v>830</v>
      </c>
      <c r="N1" s="3723"/>
    </row>
    <row r="2" spans="1:14" ht="45" customHeight="1">
      <c r="A2" s="1588"/>
      <c r="B2" s="904"/>
      <c r="C2" s="904"/>
      <c r="D2" s="904"/>
      <c r="E2" s="904"/>
      <c r="F2" s="904"/>
      <c r="G2" s="3722"/>
      <c r="H2" s="3723"/>
      <c r="I2" s="3722"/>
      <c r="J2" s="3723"/>
      <c r="K2" s="3722"/>
      <c r="L2" s="3723"/>
      <c r="M2" s="3722"/>
      <c r="N2" s="3723"/>
    </row>
    <row r="3" spans="1:14" ht="6" customHeight="1">
      <c r="A3" s="1588"/>
      <c r="B3" s="904"/>
      <c r="C3" s="904"/>
      <c r="D3" s="904"/>
      <c r="E3" s="904"/>
      <c r="F3" s="904"/>
      <c r="G3" s="904"/>
      <c r="H3" s="904"/>
      <c r="I3" s="904"/>
      <c r="J3" s="904"/>
      <c r="K3" s="904"/>
      <c r="L3" s="904"/>
      <c r="M3" s="904"/>
      <c r="N3" s="904"/>
    </row>
    <row r="4" spans="1:14" ht="27" customHeight="1">
      <c r="A4" s="3724"/>
      <c r="B4" s="905" t="s">
        <v>1423</v>
      </c>
      <c r="C4" s="906"/>
      <c r="D4" s="906"/>
      <c r="E4" s="906"/>
      <c r="F4" s="906"/>
      <c r="G4" s="906"/>
      <c r="H4" s="906"/>
      <c r="I4" s="906"/>
      <c r="J4" s="906"/>
      <c r="K4" s="906"/>
      <c r="L4" s="906"/>
      <c r="M4" s="906"/>
      <c r="N4" s="906"/>
    </row>
    <row r="5" spans="1:14" ht="17.100000000000001" customHeight="1">
      <c r="A5" s="3724"/>
      <c r="B5" s="904" t="s">
        <v>1204</v>
      </c>
      <c r="C5" s="904"/>
      <c r="D5" s="904"/>
      <c r="E5" s="904"/>
      <c r="F5" s="904"/>
      <c r="G5" s="904"/>
      <c r="H5" s="904"/>
      <c r="I5" s="904"/>
      <c r="J5" s="904" t="s">
        <v>684</v>
      </c>
      <c r="K5" s="904" t="s">
        <v>1494</v>
      </c>
      <c r="L5" s="904"/>
      <c r="M5" s="904"/>
      <c r="N5" s="904"/>
    </row>
    <row r="6" spans="1:14" ht="14.1" customHeight="1">
      <c r="A6" s="3724"/>
      <c r="B6" s="904"/>
      <c r="C6" s="965" t="s">
        <v>685</v>
      </c>
      <c r="D6" s="907"/>
      <c r="E6" s="908"/>
      <c r="F6" s="908"/>
      <c r="G6" s="908"/>
      <c r="H6" s="908"/>
      <c r="I6" s="908"/>
      <c r="J6" s="908"/>
      <c r="K6" s="908"/>
      <c r="L6" s="908"/>
      <c r="M6" s="908"/>
      <c r="N6" s="909"/>
    </row>
    <row r="7" spans="1:14" ht="14.1" customHeight="1">
      <c r="A7" s="966"/>
      <c r="B7" s="904"/>
      <c r="C7" s="967" t="s">
        <v>268</v>
      </c>
      <c r="D7" s="911"/>
      <c r="E7" s="912"/>
      <c r="F7" s="912"/>
      <c r="G7" s="912"/>
      <c r="H7" s="912"/>
      <c r="I7" s="912"/>
      <c r="J7" s="912"/>
      <c r="K7" s="912"/>
      <c r="L7" s="912"/>
      <c r="M7" s="912"/>
      <c r="N7" s="913"/>
    </row>
    <row r="8" spans="1:14" ht="14.1" customHeight="1">
      <c r="A8" s="966"/>
      <c r="B8" s="904"/>
      <c r="C8" s="968" t="s">
        <v>105</v>
      </c>
      <c r="D8" s="889" t="str">
        <f>"　　"&amp;TEXT(入力シート!D16,"ggge年m月d日")&amp;TEXT(入力シート!D17,) &amp;"　～　"&amp;TEXT(入力シート!D17,"ggge年m月d日")</f>
        <v>　　明治33年1月0日　～　明治33年1月0日</v>
      </c>
      <c r="E8" s="914"/>
      <c r="F8" s="890"/>
      <c r="G8" s="915"/>
      <c r="H8" s="916"/>
      <c r="I8" s="890"/>
      <c r="J8" s="890"/>
      <c r="K8" s="890"/>
      <c r="L8" s="890"/>
      <c r="M8" s="890"/>
      <c r="N8" s="917"/>
    </row>
    <row r="9" spans="1:14" ht="14.1" customHeight="1">
      <c r="A9" s="966"/>
      <c r="B9" s="904"/>
      <c r="C9" s="969" t="s">
        <v>1205</v>
      </c>
      <c r="D9" s="889"/>
      <c r="E9" s="890"/>
      <c r="F9" s="890"/>
      <c r="G9" s="890"/>
      <c r="H9" s="890"/>
      <c r="I9" s="890"/>
      <c r="J9" s="890"/>
      <c r="K9" s="890"/>
      <c r="L9" s="890"/>
      <c r="M9" s="890"/>
      <c r="N9" s="917"/>
    </row>
    <row r="10" spans="1:14" ht="14.1" customHeight="1">
      <c r="A10" s="966"/>
      <c r="B10" s="904"/>
      <c r="C10" s="970" t="s">
        <v>686</v>
      </c>
      <c r="D10" s="889" t="s">
        <v>1206</v>
      </c>
      <c r="E10" s="889">
        <f>+入力シート!C3</f>
        <v>0</v>
      </c>
      <c r="F10" s="890"/>
      <c r="G10" s="890"/>
      <c r="H10" s="890"/>
      <c r="I10" s="890"/>
      <c r="J10" s="890"/>
      <c r="K10" s="890"/>
      <c r="L10" s="890"/>
      <c r="M10" s="890"/>
      <c r="N10" s="917"/>
    </row>
    <row r="11" spans="1:14" ht="14.1" customHeight="1">
      <c r="A11" s="966"/>
      <c r="B11" s="904"/>
      <c r="C11" s="971"/>
      <c r="D11" s="889" t="s">
        <v>688</v>
      </c>
      <c r="E11" s="889"/>
      <c r="F11" s="890"/>
      <c r="G11" s="890"/>
      <c r="H11" s="889"/>
      <c r="I11" s="890"/>
      <c r="J11" s="890"/>
      <c r="K11" s="889"/>
      <c r="L11" s="890"/>
      <c r="M11" s="890"/>
      <c r="N11" s="917"/>
    </row>
    <row r="12" spans="1:14" ht="14.1" customHeight="1">
      <c r="A12" s="966"/>
      <c r="B12" s="904"/>
      <c r="C12" s="967"/>
      <c r="D12" s="889" t="s">
        <v>1207</v>
      </c>
      <c r="E12" s="889"/>
      <c r="F12" s="890"/>
      <c r="G12" s="890"/>
      <c r="H12" s="889"/>
      <c r="I12" s="890"/>
      <c r="J12" s="890"/>
      <c r="K12" s="889"/>
      <c r="L12" s="890"/>
      <c r="M12" s="890"/>
      <c r="N12" s="917"/>
    </row>
    <row r="13" spans="1:14" ht="14.1" customHeight="1">
      <c r="A13" s="966"/>
      <c r="B13" s="904"/>
      <c r="C13" s="970" t="s">
        <v>111</v>
      </c>
      <c r="D13" s="889" t="s">
        <v>1208</v>
      </c>
      <c r="E13" s="3725">
        <f>+入力シート!D23</f>
        <v>0</v>
      </c>
      <c r="F13" s="3726"/>
      <c r="G13" s="3726"/>
      <c r="H13" s="3726"/>
      <c r="I13" s="3726"/>
      <c r="J13" s="3726"/>
      <c r="K13" s="3726"/>
      <c r="L13" s="3726"/>
      <c r="M13" s="3726"/>
      <c r="N13" s="3727"/>
    </row>
    <row r="14" spans="1:14" ht="14.1" customHeight="1">
      <c r="A14" s="966"/>
      <c r="B14" s="904"/>
      <c r="C14" s="971"/>
      <c r="D14" s="889" t="s">
        <v>688</v>
      </c>
      <c r="E14" s="1251" t="s">
        <v>1424</v>
      </c>
      <c r="F14" s="890"/>
      <c r="G14" s="890"/>
      <c r="H14" s="889"/>
      <c r="I14" s="890"/>
      <c r="J14" s="890"/>
      <c r="K14" s="889"/>
      <c r="L14" s="890"/>
      <c r="M14" s="890"/>
      <c r="N14" s="917"/>
    </row>
    <row r="15" spans="1:14" ht="14.1" customHeight="1">
      <c r="A15" s="966"/>
      <c r="B15" s="904"/>
      <c r="C15" s="972"/>
      <c r="D15" s="921" t="s">
        <v>1209</v>
      </c>
      <c r="E15" s="921"/>
      <c r="F15" s="922"/>
      <c r="G15" s="922"/>
      <c r="H15" s="921"/>
      <c r="I15" s="922"/>
      <c r="J15" s="922"/>
      <c r="K15" s="921"/>
      <c r="L15" s="922"/>
      <c r="M15" s="922"/>
      <c r="N15" s="923"/>
    </row>
    <row r="16" spans="1:14" ht="6.95" customHeight="1">
      <c r="A16" s="966"/>
      <c r="B16" s="904"/>
      <c r="C16" s="904"/>
      <c r="D16" s="904"/>
      <c r="E16" s="904"/>
      <c r="F16" s="904"/>
      <c r="G16" s="904"/>
      <c r="H16" s="904"/>
      <c r="I16" s="904"/>
      <c r="J16" s="904"/>
      <c r="K16" s="904"/>
      <c r="L16" s="904"/>
      <c r="M16" s="904"/>
      <c r="N16" s="904"/>
    </row>
    <row r="17" spans="1:14" ht="16.5" customHeight="1">
      <c r="A17" s="966"/>
      <c r="B17" s="904"/>
      <c r="C17" s="973" t="s">
        <v>1210</v>
      </c>
      <c r="D17" s="974"/>
      <c r="E17" s="975"/>
      <c r="F17" s="924" t="s">
        <v>1211</v>
      </c>
      <c r="G17" s="925"/>
      <c r="H17" s="925"/>
      <c r="I17" s="925"/>
      <c r="J17" s="925"/>
      <c r="K17" s="925"/>
      <c r="L17" s="925"/>
      <c r="M17" s="925"/>
      <c r="N17" s="926"/>
    </row>
    <row r="18" spans="1:14" ht="6.95" customHeight="1">
      <c r="A18" s="966"/>
      <c r="B18" s="904"/>
      <c r="C18" s="904"/>
      <c r="D18" s="904"/>
      <c r="E18" s="904"/>
      <c r="F18" s="904"/>
      <c r="G18" s="904"/>
      <c r="H18" s="904"/>
      <c r="I18" s="904"/>
      <c r="J18" s="904"/>
      <c r="K18" s="904"/>
      <c r="L18" s="904"/>
      <c r="M18" s="904"/>
      <c r="N18" s="904"/>
    </row>
    <row r="19" spans="1:14" ht="17.100000000000001" customHeight="1">
      <c r="A19" s="976"/>
      <c r="B19" s="904" t="s">
        <v>1212</v>
      </c>
      <c r="C19" s="904"/>
      <c r="D19" s="904"/>
      <c r="E19" s="904"/>
      <c r="F19" s="904"/>
      <c r="G19" s="904"/>
      <c r="H19" s="904"/>
      <c r="I19" s="904"/>
      <c r="J19" s="904"/>
      <c r="K19" s="904"/>
      <c r="L19" s="904"/>
      <c r="M19" s="904"/>
      <c r="N19" s="904"/>
    </row>
    <row r="20" spans="1:14" ht="26.1" customHeight="1">
      <c r="A20" s="966"/>
      <c r="B20" s="904"/>
      <c r="C20" s="3728" t="s">
        <v>1600</v>
      </c>
      <c r="D20" s="3729"/>
      <c r="E20" s="3730" t="s">
        <v>1601</v>
      </c>
      <c r="F20" s="3731"/>
      <c r="G20" s="3732"/>
      <c r="H20" s="3733" t="s">
        <v>1602</v>
      </c>
      <c r="I20" s="3734"/>
      <c r="J20" s="3734"/>
      <c r="K20" s="3734"/>
      <c r="L20" s="3730" t="s">
        <v>1603</v>
      </c>
      <c r="M20" s="3735"/>
      <c r="N20" s="3736"/>
    </row>
    <row r="21" spans="1:14" ht="26.1" customHeight="1">
      <c r="A21" s="966"/>
      <c r="B21" s="904"/>
      <c r="C21" s="3743" t="s">
        <v>1604</v>
      </c>
      <c r="D21" s="3744"/>
      <c r="E21" s="3745" t="s">
        <v>1605</v>
      </c>
      <c r="F21" s="3746"/>
      <c r="G21" s="3747"/>
      <c r="H21" s="3748" t="s">
        <v>1606</v>
      </c>
      <c r="I21" s="3749"/>
      <c r="J21" s="3749"/>
      <c r="K21" s="3749"/>
      <c r="L21" s="3745" t="s">
        <v>1607</v>
      </c>
      <c r="M21" s="3750"/>
      <c r="N21" s="3751"/>
    </row>
    <row r="22" spans="1:14" ht="26.1" customHeight="1">
      <c r="A22" s="966"/>
      <c r="B22" s="904"/>
      <c r="C22" s="3743" t="s">
        <v>1608</v>
      </c>
      <c r="D22" s="3744"/>
      <c r="E22" s="3745" t="s">
        <v>1609</v>
      </c>
      <c r="F22" s="3746"/>
      <c r="G22" s="3747"/>
      <c r="H22" s="3748" t="s">
        <v>1213</v>
      </c>
      <c r="I22" s="3749"/>
      <c r="J22" s="3749"/>
      <c r="K22" s="3749"/>
      <c r="L22" s="3745" t="s">
        <v>1610</v>
      </c>
      <c r="M22" s="3750"/>
      <c r="N22" s="3751"/>
    </row>
    <row r="23" spans="1:14" ht="14.25">
      <c r="A23" s="966"/>
      <c r="B23" s="904"/>
      <c r="C23" s="3752" t="s">
        <v>325</v>
      </c>
      <c r="D23" s="3753"/>
      <c r="E23" s="3754"/>
      <c r="F23" s="3755"/>
      <c r="G23" s="3755"/>
      <c r="H23" s="3755"/>
      <c r="I23" s="3755"/>
      <c r="J23" s="3755"/>
      <c r="K23" s="3755"/>
      <c r="L23" s="3755"/>
      <c r="M23" s="3755"/>
      <c r="N23" s="3756"/>
    </row>
    <row r="24" spans="1:14" ht="6.95" customHeight="1">
      <c r="A24" s="966"/>
      <c r="B24" s="904"/>
      <c r="C24" s="904"/>
      <c r="D24" s="904"/>
      <c r="E24" s="904"/>
      <c r="F24" s="904"/>
      <c r="G24" s="904"/>
      <c r="H24" s="904"/>
      <c r="I24" s="904"/>
      <c r="J24" s="904"/>
      <c r="K24" s="904"/>
      <c r="L24" s="904"/>
      <c r="M24" s="904"/>
      <c r="N24" s="904"/>
    </row>
    <row r="25" spans="1:14" ht="17.100000000000001" customHeight="1">
      <c r="A25" s="976"/>
      <c r="B25" s="904" t="s">
        <v>1214</v>
      </c>
      <c r="C25" s="904"/>
      <c r="D25" s="904"/>
      <c r="E25" s="904"/>
      <c r="F25" s="904"/>
      <c r="G25" s="904"/>
      <c r="H25" s="904"/>
      <c r="I25" s="904"/>
      <c r="J25" s="904"/>
      <c r="K25" s="904"/>
      <c r="L25" s="904"/>
      <c r="M25" s="904"/>
      <c r="N25" s="904"/>
    </row>
    <row r="26" spans="1:14" ht="14.1" customHeight="1">
      <c r="A26" s="966"/>
      <c r="B26" s="904"/>
      <c r="C26" s="977" t="s">
        <v>686</v>
      </c>
      <c r="D26" s="907" t="s">
        <v>1215</v>
      </c>
      <c r="E26" s="908"/>
      <c r="F26" s="908" t="s">
        <v>1216</v>
      </c>
      <c r="G26" s="908"/>
      <c r="H26" s="908" t="s">
        <v>1217</v>
      </c>
      <c r="I26" s="908"/>
      <c r="J26" s="908" t="s">
        <v>1218</v>
      </c>
      <c r="K26" s="908"/>
      <c r="L26" s="908" t="s">
        <v>1219</v>
      </c>
      <c r="M26" s="908"/>
      <c r="N26" s="909"/>
    </row>
    <row r="27" spans="1:14" ht="14.1" customHeight="1">
      <c r="A27" s="966"/>
      <c r="B27" s="904"/>
      <c r="C27" s="967"/>
      <c r="D27" s="889" t="s">
        <v>696</v>
      </c>
      <c r="E27" s="890"/>
      <c r="F27" s="890"/>
      <c r="G27" s="890"/>
      <c r="H27" s="890" t="s">
        <v>1220</v>
      </c>
      <c r="I27" s="890"/>
      <c r="J27" s="890" t="s">
        <v>1221</v>
      </c>
      <c r="K27" s="890"/>
      <c r="L27" s="890" t="s">
        <v>1611</v>
      </c>
      <c r="M27" s="890"/>
      <c r="N27" s="917"/>
    </row>
    <row r="28" spans="1:14" ht="14.1" customHeight="1">
      <c r="A28" s="966"/>
      <c r="B28" s="904"/>
      <c r="C28" s="978" t="s">
        <v>111</v>
      </c>
      <c r="D28" s="889" t="s">
        <v>1215</v>
      </c>
      <c r="E28" s="890"/>
      <c r="F28" s="890" t="s">
        <v>1222</v>
      </c>
      <c r="G28" s="890"/>
      <c r="H28" s="890" t="s">
        <v>1217</v>
      </c>
      <c r="I28" s="890"/>
      <c r="J28" s="890" t="s">
        <v>1218</v>
      </c>
      <c r="K28" s="890"/>
      <c r="L28" s="890" t="s">
        <v>1219</v>
      </c>
      <c r="M28" s="890"/>
      <c r="N28" s="917"/>
    </row>
    <row r="29" spans="1:14" ht="14.1" customHeight="1">
      <c r="A29" s="966"/>
      <c r="B29" s="904"/>
      <c r="C29" s="972"/>
      <c r="D29" s="928" t="s">
        <v>696</v>
      </c>
      <c r="E29" s="929"/>
      <c r="F29" s="929"/>
      <c r="G29" s="929"/>
      <c r="H29" s="929" t="s">
        <v>1223</v>
      </c>
      <c r="I29" s="929"/>
      <c r="J29" s="929" t="s">
        <v>1224</v>
      </c>
      <c r="K29" s="929"/>
      <c r="L29" s="929" t="s">
        <v>1225</v>
      </c>
      <c r="M29" s="929"/>
      <c r="N29" s="930"/>
    </row>
    <row r="30" spans="1:14" ht="6.95" customHeight="1">
      <c r="A30" s="966"/>
      <c r="B30" s="904"/>
      <c r="C30" s="904"/>
      <c r="D30" s="904"/>
      <c r="E30" s="904"/>
      <c r="F30" s="904"/>
      <c r="G30" s="904"/>
      <c r="H30" s="904"/>
      <c r="I30" s="904"/>
      <c r="J30" s="904"/>
      <c r="K30" s="904"/>
      <c r="L30" s="904"/>
      <c r="M30" s="904"/>
      <c r="N30" s="904"/>
    </row>
    <row r="31" spans="1:14" ht="26.1" customHeight="1">
      <c r="A31" s="966"/>
      <c r="B31" s="904"/>
      <c r="C31" s="965" t="s">
        <v>703</v>
      </c>
      <c r="D31" s="3757" t="s">
        <v>704</v>
      </c>
      <c r="E31" s="3758"/>
      <c r="F31" s="3759"/>
      <c r="G31" s="3760" t="s">
        <v>1226</v>
      </c>
      <c r="H31" s="3758"/>
      <c r="I31" s="3758"/>
      <c r="J31" s="3759"/>
      <c r="K31" s="3760" t="s">
        <v>705</v>
      </c>
      <c r="L31" s="3758"/>
      <c r="M31" s="3758"/>
      <c r="N31" s="3761"/>
    </row>
    <row r="32" spans="1:14" ht="14.1" customHeight="1">
      <c r="A32" s="966"/>
      <c r="B32" s="904"/>
      <c r="C32" s="970" t="s">
        <v>706</v>
      </c>
      <c r="D32" s="889" t="s">
        <v>707</v>
      </c>
      <c r="E32" s="890"/>
      <c r="F32" s="890"/>
      <c r="G32" s="889"/>
      <c r="H32" s="890"/>
      <c r="I32" s="890"/>
      <c r="J32" s="931"/>
      <c r="K32" s="889"/>
      <c r="L32" s="890"/>
      <c r="M32" s="890"/>
      <c r="N32" s="917"/>
    </row>
    <row r="33" spans="1:14" ht="14.1" customHeight="1">
      <c r="A33" s="966"/>
      <c r="B33" s="904"/>
      <c r="C33" s="971"/>
      <c r="D33" s="889" t="s">
        <v>708</v>
      </c>
      <c r="E33" s="890"/>
      <c r="F33" s="890"/>
      <c r="G33" s="889"/>
      <c r="H33" s="890"/>
      <c r="I33" s="890"/>
      <c r="J33" s="931"/>
      <c r="K33" s="889"/>
      <c r="L33" s="890"/>
      <c r="M33" s="890"/>
      <c r="N33" s="917"/>
    </row>
    <row r="34" spans="1:14" ht="14.1" customHeight="1">
      <c r="A34" s="966"/>
      <c r="B34" s="904"/>
      <c r="C34" s="971"/>
      <c r="D34" s="889" t="s">
        <v>709</v>
      </c>
      <c r="E34" s="890"/>
      <c r="F34" s="890"/>
      <c r="G34" s="889"/>
      <c r="H34" s="890"/>
      <c r="I34" s="890"/>
      <c r="J34" s="931"/>
      <c r="K34" s="889"/>
      <c r="L34" s="890"/>
      <c r="M34" s="890"/>
      <c r="N34" s="917"/>
    </row>
    <row r="35" spans="1:14" ht="14.1" customHeight="1">
      <c r="A35" s="966"/>
      <c r="B35" s="904"/>
      <c r="C35" s="967"/>
      <c r="D35" s="889" t="s">
        <v>190</v>
      </c>
      <c r="E35" s="890"/>
      <c r="F35" s="890"/>
      <c r="G35" s="889"/>
      <c r="H35" s="890"/>
      <c r="I35" s="890"/>
      <c r="J35" s="931"/>
      <c r="K35" s="889"/>
      <c r="L35" s="890"/>
      <c r="M35" s="890"/>
      <c r="N35" s="917"/>
    </row>
    <row r="36" spans="1:14" ht="14.1" customHeight="1">
      <c r="A36" s="966"/>
      <c r="B36" s="904"/>
      <c r="C36" s="968" t="s">
        <v>710</v>
      </c>
      <c r="D36" s="889" t="s">
        <v>1227</v>
      </c>
      <c r="E36" s="890"/>
      <c r="F36" s="890"/>
      <c r="G36" s="889" t="s">
        <v>1228</v>
      </c>
      <c r="H36" s="890"/>
      <c r="I36" s="890"/>
      <c r="J36" s="931"/>
      <c r="K36" s="889"/>
      <c r="L36" s="890"/>
      <c r="M36" s="890"/>
      <c r="N36" s="917"/>
    </row>
    <row r="37" spans="1:14" ht="14.1" customHeight="1">
      <c r="A37" s="966"/>
      <c r="B37" s="904"/>
      <c r="C37" s="968" t="s">
        <v>638</v>
      </c>
      <c r="D37" s="889" t="s">
        <v>713</v>
      </c>
      <c r="E37" s="890"/>
      <c r="F37" s="890"/>
      <c r="G37" s="889" t="s">
        <v>1229</v>
      </c>
      <c r="H37" s="890"/>
      <c r="I37" s="890"/>
      <c r="J37" s="931"/>
      <c r="K37" s="889"/>
      <c r="L37" s="890"/>
      <c r="M37" s="890"/>
      <c r="N37" s="917"/>
    </row>
    <row r="38" spans="1:14" ht="14.1" customHeight="1">
      <c r="A38" s="966"/>
      <c r="B38" s="904"/>
      <c r="C38" s="972" t="s">
        <v>190</v>
      </c>
      <c r="D38" s="921"/>
      <c r="E38" s="922"/>
      <c r="F38" s="922"/>
      <c r="G38" s="921"/>
      <c r="H38" s="922"/>
      <c r="I38" s="922"/>
      <c r="J38" s="932"/>
      <c r="K38" s="921"/>
      <c r="L38" s="922"/>
      <c r="M38" s="922"/>
      <c r="N38" s="923"/>
    </row>
    <row r="39" spans="1:14" ht="6.95" customHeight="1">
      <c r="A39" s="966"/>
      <c r="B39" s="904"/>
      <c r="C39" s="904"/>
      <c r="D39" s="904"/>
      <c r="E39" s="904"/>
      <c r="F39" s="904"/>
      <c r="G39" s="904"/>
      <c r="H39" s="904"/>
      <c r="I39" s="904"/>
      <c r="J39" s="904"/>
      <c r="K39" s="904"/>
      <c r="L39" s="904"/>
      <c r="M39" s="904"/>
      <c r="N39" s="904"/>
    </row>
    <row r="40" spans="1:14" ht="14.25" customHeight="1">
      <c r="A40" s="966"/>
      <c r="B40" s="904"/>
      <c r="C40" s="3737" t="s">
        <v>715</v>
      </c>
      <c r="D40" s="3738"/>
      <c r="E40" s="3739"/>
      <c r="F40" s="3740" t="s">
        <v>716</v>
      </c>
      <c r="G40" s="3741"/>
      <c r="H40" s="3741"/>
      <c r="I40" s="3741"/>
      <c r="J40" s="3741"/>
      <c r="K40" s="3741"/>
      <c r="L40" s="3741"/>
      <c r="M40" s="3741"/>
      <c r="N40" s="3742"/>
    </row>
    <row r="41" spans="1:14" ht="14.25" customHeight="1">
      <c r="A41" s="966"/>
      <c r="B41" s="904"/>
      <c r="C41" s="3762" t="s">
        <v>717</v>
      </c>
      <c r="D41" s="3763"/>
      <c r="E41" s="3764"/>
      <c r="F41" s="3765" t="s">
        <v>1230</v>
      </c>
      <c r="G41" s="3755"/>
      <c r="H41" s="3755"/>
      <c r="I41" s="3755"/>
      <c r="J41" s="3755"/>
      <c r="K41" s="3755"/>
      <c r="L41" s="3755"/>
      <c r="M41" s="3755"/>
      <c r="N41" s="3756"/>
    </row>
    <row r="42" spans="1:14" ht="6.95" customHeight="1">
      <c r="A42" s="966"/>
      <c r="B42" s="904"/>
      <c r="C42" s="904"/>
      <c r="D42" s="904"/>
      <c r="E42" s="904"/>
      <c r="F42" s="904"/>
      <c r="G42" s="904"/>
      <c r="H42" s="904"/>
      <c r="I42" s="904"/>
      <c r="J42" s="904"/>
      <c r="K42" s="904"/>
      <c r="L42" s="904"/>
      <c r="M42" s="904"/>
      <c r="N42" s="904"/>
    </row>
    <row r="43" spans="1:14" ht="13.5" customHeight="1">
      <c r="A43" s="966"/>
      <c r="B43" s="904"/>
      <c r="C43" s="3766" t="s">
        <v>1231</v>
      </c>
      <c r="D43" s="3767"/>
      <c r="E43" s="3767"/>
      <c r="F43" s="3767"/>
      <c r="G43" s="3768" t="s">
        <v>1612</v>
      </c>
      <c r="H43" s="3769"/>
      <c r="I43" s="3769"/>
      <c r="J43" s="3769"/>
      <c r="K43" s="3769"/>
      <c r="L43" s="3769"/>
      <c r="M43" s="3769"/>
      <c r="N43" s="3770"/>
    </row>
    <row r="44" spans="1:14" ht="6.95" customHeight="1">
      <c r="A44" s="966"/>
      <c r="B44" s="904"/>
      <c r="C44" s="904"/>
      <c r="D44" s="904"/>
      <c r="E44" s="904"/>
      <c r="F44" s="904"/>
      <c r="G44" s="904"/>
      <c r="H44" s="904"/>
      <c r="I44" s="904"/>
      <c r="J44" s="904"/>
      <c r="K44" s="904"/>
      <c r="L44" s="904"/>
      <c r="M44" s="904"/>
      <c r="N44" s="904"/>
    </row>
    <row r="45" spans="1:14" ht="17.100000000000001" customHeight="1">
      <c r="A45" s="976"/>
      <c r="B45" s="904" t="s">
        <v>1232</v>
      </c>
      <c r="C45" s="904"/>
      <c r="D45" s="904"/>
      <c r="E45" s="904"/>
      <c r="F45" s="904"/>
      <c r="G45" s="904"/>
      <c r="H45" s="904"/>
      <c r="I45" s="904"/>
      <c r="J45" s="904"/>
      <c r="K45" s="904"/>
      <c r="L45" s="904"/>
      <c r="M45" s="904"/>
      <c r="N45" s="904"/>
    </row>
    <row r="46" spans="1:14" ht="14.1" customHeight="1">
      <c r="A46" s="966"/>
      <c r="B46" s="904"/>
      <c r="C46" s="979" t="s">
        <v>778</v>
      </c>
      <c r="D46" s="980"/>
      <c r="E46" s="981" t="s">
        <v>733</v>
      </c>
      <c r="F46" s="3771" t="s">
        <v>1233</v>
      </c>
      <c r="G46" s="3772"/>
      <c r="H46" s="3772"/>
      <c r="I46" s="3772"/>
      <c r="J46" s="3775" t="s">
        <v>732</v>
      </c>
      <c r="K46" s="3775"/>
      <c r="L46" s="3771" t="s">
        <v>1234</v>
      </c>
      <c r="M46" s="3776"/>
      <c r="N46" s="3777"/>
    </row>
    <row r="47" spans="1:14" ht="14.1" customHeight="1">
      <c r="A47" s="966"/>
      <c r="B47" s="904"/>
      <c r="C47" s="978"/>
      <c r="D47" s="3784" t="s">
        <v>1613</v>
      </c>
      <c r="E47" s="1372" t="s">
        <v>735</v>
      </c>
      <c r="F47" s="3773"/>
      <c r="G47" s="3773"/>
      <c r="H47" s="3773"/>
      <c r="I47" s="3773"/>
      <c r="J47" s="3785" t="s">
        <v>686</v>
      </c>
      <c r="K47" s="3785" t="s">
        <v>111</v>
      </c>
      <c r="L47" s="3778"/>
      <c r="M47" s="3779"/>
      <c r="N47" s="3780"/>
    </row>
    <row r="48" spans="1:14" ht="14.1" customHeight="1">
      <c r="A48" s="966"/>
      <c r="B48" s="904"/>
      <c r="C48" s="978"/>
      <c r="D48" s="3773"/>
      <c r="E48" s="1372" t="s">
        <v>736</v>
      </c>
      <c r="F48" s="3773"/>
      <c r="G48" s="3773"/>
      <c r="H48" s="3773"/>
      <c r="I48" s="3773"/>
      <c r="J48" s="3785"/>
      <c r="K48" s="3785"/>
      <c r="L48" s="3778"/>
      <c r="M48" s="3779"/>
      <c r="N48" s="3780"/>
    </row>
    <row r="49" spans="1:14" ht="14.1" customHeight="1">
      <c r="A49" s="966"/>
      <c r="B49" s="904"/>
      <c r="C49" s="967"/>
      <c r="D49" s="3774"/>
      <c r="E49" s="1373" t="s">
        <v>737</v>
      </c>
      <c r="F49" s="3774"/>
      <c r="G49" s="3774"/>
      <c r="H49" s="3774"/>
      <c r="I49" s="3774"/>
      <c r="J49" s="3786"/>
      <c r="K49" s="3786"/>
      <c r="L49" s="3781"/>
      <c r="M49" s="3782"/>
      <c r="N49" s="3783"/>
    </row>
    <row r="50" spans="1:14" ht="14.1" customHeight="1">
      <c r="A50" s="966"/>
      <c r="B50" s="904"/>
      <c r="C50" s="910" t="s">
        <v>1614</v>
      </c>
      <c r="D50" s="912"/>
      <c r="E50" s="891"/>
      <c r="F50" s="3791" t="s">
        <v>1615</v>
      </c>
      <c r="G50" s="3792"/>
      <c r="H50" s="3792"/>
      <c r="I50" s="3792"/>
      <c r="J50" s="891" t="s">
        <v>639</v>
      </c>
      <c r="K50" s="891" t="s">
        <v>1616</v>
      </c>
      <c r="L50" s="3792"/>
      <c r="M50" s="3793"/>
      <c r="N50" s="3794"/>
    </row>
    <row r="51" spans="1:14" ht="14.1" customHeight="1">
      <c r="A51" s="966"/>
      <c r="B51" s="904"/>
      <c r="C51" s="927" t="s">
        <v>1617</v>
      </c>
      <c r="D51" s="900"/>
      <c r="E51" s="891"/>
      <c r="F51" s="3787" t="s">
        <v>1618</v>
      </c>
      <c r="G51" s="3788"/>
      <c r="H51" s="3788"/>
      <c r="I51" s="3788"/>
      <c r="J51" s="891" t="s">
        <v>639</v>
      </c>
      <c r="K51" s="891" t="s">
        <v>639</v>
      </c>
      <c r="L51" s="3788"/>
      <c r="M51" s="3789"/>
      <c r="N51" s="3790"/>
    </row>
    <row r="52" spans="1:14" ht="14.1" customHeight="1">
      <c r="A52" s="966"/>
      <c r="B52" s="904"/>
      <c r="C52" s="927"/>
      <c r="D52" s="900"/>
      <c r="E52" s="891"/>
      <c r="F52" s="3787" t="s">
        <v>1235</v>
      </c>
      <c r="G52" s="3788"/>
      <c r="H52" s="3788"/>
      <c r="I52" s="3788"/>
      <c r="J52" s="891" t="s">
        <v>639</v>
      </c>
      <c r="K52" s="891" t="s">
        <v>1616</v>
      </c>
      <c r="L52" s="3788"/>
      <c r="M52" s="3789"/>
      <c r="N52" s="3790"/>
    </row>
    <row r="53" spans="1:14" ht="14.1" customHeight="1">
      <c r="A53" s="966"/>
      <c r="B53" s="904"/>
      <c r="C53" s="927"/>
      <c r="D53" s="3795" t="s">
        <v>1236</v>
      </c>
      <c r="E53" s="891"/>
      <c r="F53" s="3787" t="s">
        <v>1237</v>
      </c>
      <c r="G53" s="3788"/>
      <c r="H53" s="3788"/>
      <c r="I53" s="3788"/>
      <c r="J53" s="891" t="s">
        <v>639</v>
      </c>
      <c r="K53" s="891" t="s">
        <v>639</v>
      </c>
      <c r="L53" s="3788"/>
      <c r="M53" s="3789"/>
      <c r="N53" s="3790"/>
    </row>
    <row r="54" spans="1:14" ht="14.1" customHeight="1">
      <c r="A54" s="966"/>
      <c r="B54" s="904"/>
      <c r="C54" s="910"/>
      <c r="D54" s="3792"/>
      <c r="E54" s="891"/>
      <c r="F54" s="3787" t="s">
        <v>1238</v>
      </c>
      <c r="G54" s="3788"/>
      <c r="H54" s="3788"/>
      <c r="I54" s="3788"/>
      <c r="J54" s="891" t="s">
        <v>639</v>
      </c>
      <c r="K54" s="891" t="s">
        <v>639</v>
      </c>
      <c r="L54" s="3788"/>
      <c r="M54" s="3789"/>
      <c r="N54" s="3790"/>
    </row>
    <row r="55" spans="1:14" ht="14.1" customHeight="1">
      <c r="A55" s="966"/>
      <c r="B55" s="904"/>
      <c r="C55" s="927" t="s">
        <v>1619</v>
      </c>
      <c r="D55" s="900"/>
      <c r="E55" s="891"/>
      <c r="F55" s="3787" t="s">
        <v>1620</v>
      </c>
      <c r="G55" s="3788"/>
      <c r="H55" s="3788"/>
      <c r="I55" s="3788"/>
      <c r="J55" s="891" t="s">
        <v>1616</v>
      </c>
      <c r="K55" s="891" t="s">
        <v>1616</v>
      </c>
      <c r="L55" s="3788"/>
      <c r="M55" s="3789"/>
      <c r="N55" s="3790"/>
    </row>
    <row r="56" spans="1:14" ht="13.5" customHeight="1">
      <c r="A56" s="966"/>
      <c r="B56" s="904"/>
      <c r="C56" s="910"/>
      <c r="D56" s="1376" t="s">
        <v>1239</v>
      </c>
      <c r="E56" s="891"/>
      <c r="F56" s="3796" t="s">
        <v>1240</v>
      </c>
      <c r="G56" s="3797"/>
      <c r="H56" s="3797"/>
      <c r="I56" s="3798"/>
      <c r="J56" s="891" t="s">
        <v>1616</v>
      </c>
      <c r="K56" s="891" t="s">
        <v>639</v>
      </c>
      <c r="L56" s="3788"/>
      <c r="M56" s="3789"/>
      <c r="N56" s="3790"/>
    </row>
    <row r="57" spans="1:14" ht="14.1" customHeight="1">
      <c r="A57" s="966"/>
      <c r="B57" s="904"/>
      <c r="C57" s="927" t="s">
        <v>1621</v>
      </c>
      <c r="D57" s="900"/>
      <c r="E57" s="891"/>
      <c r="F57" s="3787" t="s">
        <v>1622</v>
      </c>
      <c r="G57" s="3788"/>
      <c r="H57" s="3788"/>
      <c r="I57" s="3788"/>
      <c r="J57" s="891" t="s">
        <v>1616</v>
      </c>
      <c r="K57" s="891" t="s">
        <v>639</v>
      </c>
      <c r="L57" s="3788"/>
      <c r="M57" s="3789"/>
      <c r="N57" s="3790"/>
    </row>
    <row r="58" spans="1:14" ht="14.1" customHeight="1">
      <c r="A58" s="966"/>
      <c r="B58" s="904"/>
      <c r="C58" s="933"/>
      <c r="D58" s="934" t="s">
        <v>1239</v>
      </c>
      <c r="E58" s="891"/>
      <c r="F58" s="3787" t="s">
        <v>1020</v>
      </c>
      <c r="G58" s="3788"/>
      <c r="H58" s="3788"/>
      <c r="I58" s="3788"/>
      <c r="J58" s="891" t="s">
        <v>1616</v>
      </c>
      <c r="K58" s="891" t="s">
        <v>639</v>
      </c>
      <c r="L58" s="3788"/>
      <c r="M58" s="3789"/>
      <c r="N58" s="3790"/>
    </row>
    <row r="59" spans="1:14" ht="14.1" customHeight="1">
      <c r="A59" s="966"/>
      <c r="B59" s="904"/>
      <c r="C59" s="927" t="s">
        <v>1623</v>
      </c>
      <c r="D59" s="900"/>
      <c r="E59" s="891"/>
      <c r="F59" s="3787" t="s">
        <v>1624</v>
      </c>
      <c r="G59" s="3788"/>
      <c r="H59" s="3788"/>
      <c r="I59" s="3788"/>
      <c r="J59" s="891" t="s">
        <v>1616</v>
      </c>
      <c r="K59" s="891" t="s">
        <v>1616</v>
      </c>
      <c r="L59" s="3788"/>
      <c r="M59" s="3789"/>
      <c r="N59" s="3790"/>
    </row>
    <row r="60" spans="1:14" ht="14.1" customHeight="1">
      <c r="A60" s="966"/>
      <c r="B60" s="904"/>
      <c r="C60" s="910"/>
      <c r="D60" s="912"/>
      <c r="E60" s="891"/>
      <c r="F60" s="3787" t="s">
        <v>1241</v>
      </c>
      <c r="G60" s="3788"/>
      <c r="H60" s="3788"/>
      <c r="I60" s="3788"/>
      <c r="J60" s="891" t="s">
        <v>639</v>
      </c>
      <c r="K60" s="891" t="s">
        <v>639</v>
      </c>
      <c r="L60" s="3788"/>
      <c r="M60" s="3789"/>
      <c r="N60" s="3790"/>
    </row>
    <row r="61" spans="1:14" ht="14.1" customHeight="1">
      <c r="A61" s="966"/>
      <c r="B61" s="904"/>
      <c r="C61" s="918" t="s">
        <v>1625</v>
      </c>
      <c r="D61" s="935"/>
      <c r="E61" s="893"/>
      <c r="F61" s="3787" t="s">
        <v>1626</v>
      </c>
      <c r="G61" s="3788"/>
      <c r="H61" s="3788"/>
      <c r="I61" s="3788"/>
      <c r="J61" s="891" t="s">
        <v>639</v>
      </c>
      <c r="K61" s="891" t="s">
        <v>1616</v>
      </c>
      <c r="L61" s="3788"/>
      <c r="M61" s="3789"/>
      <c r="N61" s="3790"/>
    </row>
    <row r="62" spans="1:14" ht="14.1" customHeight="1">
      <c r="A62" s="966"/>
      <c r="B62" s="904"/>
      <c r="C62" s="927"/>
      <c r="D62" s="934" t="s">
        <v>1242</v>
      </c>
      <c r="E62" s="891"/>
      <c r="F62" s="3787" t="s">
        <v>757</v>
      </c>
      <c r="G62" s="3788"/>
      <c r="H62" s="3788"/>
      <c r="I62" s="3788"/>
      <c r="J62" s="891" t="s">
        <v>1616</v>
      </c>
      <c r="K62" s="891" t="s">
        <v>1616</v>
      </c>
      <c r="L62" s="3788"/>
      <c r="M62" s="3789"/>
      <c r="N62" s="3790"/>
    </row>
    <row r="63" spans="1:14" ht="14.1" customHeight="1">
      <c r="A63" s="966"/>
      <c r="B63" s="904"/>
      <c r="C63" s="920"/>
      <c r="D63" s="936" t="s">
        <v>1243</v>
      </c>
      <c r="E63" s="892"/>
      <c r="F63" s="3800" t="s">
        <v>1244</v>
      </c>
      <c r="G63" s="3799"/>
      <c r="H63" s="3799"/>
      <c r="I63" s="3799"/>
      <c r="J63" s="892" t="s">
        <v>639</v>
      </c>
      <c r="K63" s="892" t="s">
        <v>639</v>
      </c>
      <c r="L63" s="3799"/>
      <c r="M63" s="3801"/>
      <c r="N63" s="3802"/>
    </row>
    <row r="64" spans="1:14" ht="14.1" customHeight="1">
      <c r="A64" s="966"/>
      <c r="B64" s="904"/>
      <c r="C64" s="937" t="s">
        <v>1425</v>
      </c>
      <c r="D64" s="904"/>
      <c r="E64" s="904"/>
      <c r="F64" s="904"/>
      <c r="G64" s="904"/>
      <c r="H64" s="904"/>
      <c r="I64" s="904"/>
      <c r="J64" s="904"/>
      <c r="K64" s="904"/>
      <c r="L64" s="904"/>
      <c r="M64" s="904"/>
      <c r="N64" s="904"/>
    </row>
    <row r="65" spans="1:14" ht="6.95" customHeight="1">
      <c r="A65" s="966"/>
      <c r="B65" s="904"/>
      <c r="C65" s="904"/>
      <c r="D65" s="904"/>
      <c r="E65" s="904"/>
      <c r="F65" s="904"/>
      <c r="G65" s="904"/>
      <c r="H65" s="904"/>
      <c r="I65" s="904"/>
      <c r="J65" s="904"/>
      <c r="K65" s="904"/>
      <c r="L65" s="904"/>
      <c r="M65" s="904"/>
      <c r="N65" s="904"/>
    </row>
    <row r="66" spans="1:14" ht="17.25">
      <c r="A66" s="976"/>
      <c r="B66" s="904" t="s">
        <v>1245</v>
      </c>
      <c r="C66" s="904"/>
      <c r="D66" s="904"/>
      <c r="E66" s="904"/>
      <c r="F66" s="904"/>
      <c r="G66" s="904"/>
      <c r="H66" s="904"/>
      <c r="I66" s="904"/>
      <c r="J66" s="904"/>
      <c r="K66" s="904"/>
      <c r="L66" s="904"/>
      <c r="M66" s="904"/>
      <c r="N66" s="904"/>
    </row>
    <row r="67" spans="1:14" ht="13.5" customHeight="1">
      <c r="B67" s="904"/>
      <c r="C67" s="979" t="s">
        <v>1627</v>
      </c>
      <c r="D67" s="980"/>
      <c r="E67" s="981" t="s">
        <v>733</v>
      </c>
      <c r="F67" s="3757" t="s">
        <v>1233</v>
      </c>
      <c r="G67" s="3803"/>
      <c r="H67" s="3803"/>
      <c r="I67" s="3803"/>
      <c r="J67" s="3804"/>
      <c r="K67" s="3775" t="s">
        <v>732</v>
      </c>
      <c r="L67" s="3775"/>
      <c r="M67" s="3776" t="s">
        <v>1234</v>
      </c>
      <c r="N67" s="3808"/>
    </row>
    <row r="68" spans="1:14" ht="13.5" customHeight="1">
      <c r="A68" s="966"/>
      <c r="B68" s="904"/>
      <c r="C68" s="978"/>
      <c r="D68" s="3784" t="s">
        <v>1628</v>
      </c>
      <c r="E68" s="1372" t="s">
        <v>735</v>
      </c>
      <c r="F68" s="3805"/>
      <c r="G68" s="3806"/>
      <c r="H68" s="3806"/>
      <c r="I68" s="3806"/>
      <c r="J68" s="3807"/>
      <c r="K68" s="3813" t="s">
        <v>686</v>
      </c>
      <c r="L68" s="3813" t="s">
        <v>111</v>
      </c>
      <c r="M68" s="3809"/>
      <c r="N68" s="3810"/>
    </row>
    <row r="69" spans="1:14" ht="13.5" customHeight="1">
      <c r="A69" s="966"/>
      <c r="B69" s="904"/>
      <c r="C69" s="978"/>
      <c r="D69" s="3773"/>
      <c r="E69" s="1372" t="s">
        <v>736</v>
      </c>
      <c r="F69" s="3805"/>
      <c r="G69" s="3806"/>
      <c r="H69" s="3806"/>
      <c r="I69" s="3806"/>
      <c r="J69" s="3807"/>
      <c r="K69" s="3785"/>
      <c r="L69" s="3785"/>
      <c r="M69" s="3809"/>
      <c r="N69" s="3810"/>
    </row>
    <row r="70" spans="1:14" ht="13.5" customHeight="1">
      <c r="A70" s="966"/>
      <c r="B70" s="904"/>
      <c r="C70" s="967"/>
      <c r="D70" s="3774"/>
      <c r="E70" s="1373" t="s">
        <v>737</v>
      </c>
      <c r="F70" s="3805"/>
      <c r="G70" s="3806"/>
      <c r="H70" s="3806"/>
      <c r="I70" s="3806"/>
      <c r="J70" s="3807"/>
      <c r="K70" s="3786"/>
      <c r="L70" s="3786"/>
      <c r="M70" s="3811"/>
      <c r="N70" s="3812"/>
    </row>
    <row r="71" spans="1:14" ht="13.5" customHeight="1">
      <c r="A71" s="966"/>
      <c r="B71" s="904"/>
      <c r="C71" s="1378" t="s">
        <v>1629</v>
      </c>
      <c r="D71" s="1379"/>
      <c r="E71" s="1380"/>
      <c r="F71" s="938" t="s">
        <v>1630</v>
      </c>
      <c r="G71" s="1379"/>
      <c r="H71" s="1379"/>
      <c r="I71" s="1379"/>
      <c r="J71" s="1381"/>
      <c r="K71" s="893" t="s">
        <v>639</v>
      </c>
      <c r="L71" s="893" t="s">
        <v>1631</v>
      </c>
      <c r="M71" s="1377"/>
      <c r="N71" s="1382"/>
    </row>
    <row r="72" spans="1:14" ht="13.5" customHeight="1">
      <c r="A72" s="966"/>
      <c r="B72" s="904"/>
      <c r="C72" s="1378"/>
      <c r="D72" s="1383" t="s">
        <v>1632</v>
      </c>
      <c r="E72" s="1384"/>
      <c r="F72" s="1385" t="s">
        <v>1633</v>
      </c>
      <c r="G72" s="1386"/>
      <c r="H72" s="1386"/>
      <c r="I72" s="1386"/>
      <c r="J72" s="1387"/>
      <c r="K72" s="893" t="s">
        <v>1634</v>
      </c>
      <c r="L72" s="893" t="s">
        <v>1635</v>
      </c>
      <c r="M72" s="1377"/>
      <c r="N72" s="1382"/>
    </row>
    <row r="73" spans="1:14" ht="13.5" customHeight="1">
      <c r="A73" s="966"/>
      <c r="B73" s="904"/>
      <c r="C73" s="927" t="s">
        <v>1636</v>
      </c>
      <c r="D73" s="900"/>
      <c r="E73" s="891"/>
      <c r="F73" s="938" t="s">
        <v>1637</v>
      </c>
      <c r="G73" s="939"/>
      <c r="H73" s="939"/>
      <c r="I73" s="939"/>
      <c r="J73" s="940"/>
      <c r="K73" s="893" t="s">
        <v>639</v>
      </c>
      <c r="L73" s="893" t="s">
        <v>1635</v>
      </c>
      <c r="M73" s="1377"/>
      <c r="N73" s="941"/>
    </row>
    <row r="74" spans="1:14" ht="13.5" customHeight="1">
      <c r="A74" s="966"/>
      <c r="B74" s="904"/>
      <c r="C74" s="927"/>
      <c r="D74" s="3795" t="s">
        <v>1638</v>
      </c>
      <c r="E74" s="891"/>
      <c r="F74" s="938" t="s">
        <v>1246</v>
      </c>
      <c r="G74" s="939"/>
      <c r="H74" s="939"/>
      <c r="I74" s="939"/>
      <c r="J74" s="940"/>
      <c r="K74" s="893" t="s">
        <v>1639</v>
      </c>
      <c r="L74" s="893" t="s">
        <v>1634</v>
      </c>
      <c r="M74" s="1377"/>
      <c r="N74" s="941"/>
    </row>
    <row r="75" spans="1:14" ht="13.5" customHeight="1">
      <c r="A75" s="966"/>
      <c r="B75" s="904"/>
      <c r="C75" s="927"/>
      <c r="D75" s="3814"/>
      <c r="E75" s="891"/>
      <c r="F75" s="938" t="s">
        <v>1640</v>
      </c>
      <c r="G75" s="939"/>
      <c r="H75" s="939"/>
      <c r="I75" s="939"/>
      <c r="J75" s="940"/>
      <c r="K75" s="893" t="s">
        <v>1631</v>
      </c>
      <c r="L75" s="893" t="s">
        <v>639</v>
      </c>
      <c r="M75" s="1377"/>
      <c r="N75" s="941"/>
    </row>
    <row r="76" spans="1:14" ht="13.5" customHeight="1">
      <c r="A76" s="976"/>
      <c r="B76" s="904"/>
      <c r="C76" s="927"/>
      <c r="D76" s="3814"/>
      <c r="E76" s="891"/>
      <c r="F76" s="938" t="s">
        <v>1247</v>
      </c>
      <c r="G76" s="939"/>
      <c r="H76" s="939"/>
      <c r="I76" s="939"/>
      <c r="J76" s="940"/>
      <c r="K76" s="893" t="s">
        <v>639</v>
      </c>
      <c r="L76" s="893" t="s">
        <v>1634</v>
      </c>
      <c r="M76" s="1377"/>
      <c r="N76" s="941"/>
    </row>
    <row r="77" spans="1:14" ht="13.5" customHeight="1">
      <c r="A77" s="966"/>
      <c r="B77" s="904"/>
      <c r="C77" s="927"/>
      <c r="D77" s="3814"/>
      <c r="E77" s="891"/>
      <c r="F77" s="938" t="s">
        <v>1248</v>
      </c>
      <c r="G77" s="939"/>
      <c r="H77" s="939"/>
      <c r="I77" s="939"/>
      <c r="J77" s="940"/>
      <c r="K77" s="893" t="s">
        <v>1635</v>
      </c>
      <c r="L77" s="893" t="s">
        <v>639</v>
      </c>
      <c r="M77" s="1377"/>
      <c r="N77" s="941"/>
    </row>
    <row r="78" spans="1:14" ht="13.5" customHeight="1">
      <c r="A78" s="966"/>
      <c r="B78" s="904"/>
      <c r="C78" s="927"/>
      <c r="D78" s="3814"/>
      <c r="E78" s="891"/>
      <c r="F78" s="938" t="s">
        <v>1249</v>
      </c>
      <c r="G78" s="939"/>
      <c r="H78" s="939"/>
      <c r="I78" s="939"/>
      <c r="J78" s="940"/>
      <c r="K78" s="893" t="s">
        <v>1631</v>
      </c>
      <c r="L78" s="893" t="s">
        <v>639</v>
      </c>
      <c r="M78" s="1377"/>
      <c r="N78" s="941"/>
    </row>
    <row r="79" spans="1:14" ht="13.5" customHeight="1">
      <c r="A79" s="966"/>
      <c r="B79" s="904"/>
      <c r="C79" s="927"/>
      <c r="D79" s="3814"/>
      <c r="E79" s="891"/>
      <c r="F79" s="938" t="s">
        <v>1250</v>
      </c>
      <c r="G79" s="939"/>
      <c r="H79" s="939"/>
      <c r="I79" s="939"/>
      <c r="J79" s="940"/>
      <c r="K79" s="893" t="s">
        <v>1635</v>
      </c>
      <c r="L79" s="893" t="s">
        <v>1639</v>
      </c>
      <c r="M79" s="1377"/>
      <c r="N79" s="941"/>
    </row>
    <row r="80" spans="1:14" ht="13.5" customHeight="1">
      <c r="A80" s="966"/>
      <c r="B80" s="904"/>
      <c r="C80" s="927"/>
      <c r="D80" s="3814"/>
      <c r="E80" s="891"/>
      <c r="F80" s="938" t="s">
        <v>1251</v>
      </c>
      <c r="G80" s="939"/>
      <c r="H80" s="939"/>
      <c r="I80" s="939"/>
      <c r="J80" s="940"/>
      <c r="K80" s="893" t="s">
        <v>1634</v>
      </c>
      <c r="L80" s="893" t="s">
        <v>639</v>
      </c>
      <c r="M80" s="1377"/>
      <c r="N80" s="941"/>
    </row>
    <row r="81" spans="1:14" ht="13.5" customHeight="1">
      <c r="A81" s="966"/>
      <c r="B81" s="904"/>
      <c r="C81" s="927"/>
      <c r="D81" s="3814"/>
      <c r="E81" s="891"/>
      <c r="F81" s="938" t="s">
        <v>1252</v>
      </c>
      <c r="G81" s="939"/>
      <c r="H81" s="939"/>
      <c r="I81" s="939"/>
      <c r="J81" s="940"/>
      <c r="K81" s="893" t="s">
        <v>639</v>
      </c>
      <c r="L81" s="893" t="s">
        <v>1635</v>
      </c>
      <c r="M81" s="1377"/>
      <c r="N81" s="941"/>
    </row>
    <row r="82" spans="1:14" ht="13.5" customHeight="1">
      <c r="A82" s="966"/>
      <c r="B82" s="904"/>
      <c r="C82" s="927"/>
      <c r="D82" s="3814"/>
      <c r="E82" s="891"/>
      <c r="F82" s="938" t="s">
        <v>1253</v>
      </c>
      <c r="G82" s="939"/>
      <c r="H82" s="939"/>
      <c r="I82" s="939"/>
      <c r="J82" s="940"/>
      <c r="K82" s="893" t="s">
        <v>639</v>
      </c>
      <c r="L82" s="893" t="s">
        <v>639</v>
      </c>
      <c r="M82" s="1377"/>
      <c r="N82" s="941"/>
    </row>
    <row r="83" spans="1:14" ht="13.5" customHeight="1">
      <c r="A83" s="966"/>
      <c r="B83" s="904"/>
      <c r="C83" s="927"/>
      <c r="D83" s="3814"/>
      <c r="E83" s="891"/>
      <c r="F83" s="938" t="s">
        <v>1254</v>
      </c>
      <c r="G83" s="939"/>
      <c r="H83" s="939"/>
      <c r="I83" s="939"/>
      <c r="J83" s="940"/>
      <c r="K83" s="893" t="s">
        <v>1635</v>
      </c>
      <c r="L83" s="893" t="s">
        <v>1635</v>
      </c>
      <c r="M83" s="1377"/>
      <c r="N83" s="941"/>
    </row>
    <row r="84" spans="1:14" ht="13.5" customHeight="1">
      <c r="A84" s="966"/>
      <c r="B84" s="904"/>
      <c r="C84" s="927"/>
      <c r="D84" s="3814"/>
      <c r="E84" s="891"/>
      <c r="F84" s="938" t="s">
        <v>1255</v>
      </c>
      <c r="G84" s="939"/>
      <c r="H84" s="939"/>
      <c r="I84" s="939"/>
      <c r="J84" s="940"/>
      <c r="K84" s="893" t="s">
        <v>1639</v>
      </c>
      <c r="L84" s="893" t="s">
        <v>639</v>
      </c>
      <c r="M84" s="1377"/>
      <c r="N84" s="941"/>
    </row>
    <row r="85" spans="1:14" ht="13.5" customHeight="1">
      <c r="A85" s="966"/>
      <c r="B85" s="904"/>
      <c r="C85" s="927"/>
      <c r="D85" s="3814"/>
      <c r="E85" s="891"/>
      <c r="F85" s="938" t="s">
        <v>1256</v>
      </c>
      <c r="G85" s="939"/>
      <c r="H85" s="939"/>
      <c r="I85" s="939"/>
      <c r="J85" s="940"/>
      <c r="K85" s="893" t="s">
        <v>1634</v>
      </c>
      <c r="L85" s="893" t="s">
        <v>1634</v>
      </c>
      <c r="M85" s="1377"/>
      <c r="N85" s="941"/>
    </row>
    <row r="86" spans="1:14" ht="13.5" customHeight="1">
      <c r="A86" s="966"/>
      <c r="B86" s="904"/>
      <c r="C86" s="927"/>
      <c r="D86" s="3814"/>
      <c r="E86" s="891"/>
      <c r="F86" s="938" t="s">
        <v>1257</v>
      </c>
      <c r="G86" s="939"/>
      <c r="H86" s="939"/>
      <c r="I86" s="939"/>
      <c r="J86" s="940"/>
      <c r="K86" s="893" t="s">
        <v>1641</v>
      </c>
      <c r="L86" s="893" t="s">
        <v>1641</v>
      </c>
      <c r="M86" s="1377"/>
      <c r="N86" s="941"/>
    </row>
    <row r="87" spans="1:14" ht="13.5" customHeight="1">
      <c r="A87" s="966"/>
      <c r="B87" s="904"/>
      <c r="C87" s="927"/>
      <c r="D87" s="3814"/>
      <c r="E87" s="891"/>
      <c r="F87" s="938" t="s">
        <v>1642</v>
      </c>
      <c r="G87" s="939"/>
      <c r="H87" s="939"/>
      <c r="I87" s="939"/>
      <c r="J87" s="940"/>
      <c r="K87" s="893" t="s">
        <v>639</v>
      </c>
      <c r="L87" s="893" t="s">
        <v>1635</v>
      </c>
      <c r="M87" s="1377"/>
      <c r="N87" s="941"/>
    </row>
    <row r="88" spans="1:14" ht="13.5" customHeight="1">
      <c r="A88" s="966"/>
      <c r="B88" s="904"/>
      <c r="C88" s="927"/>
      <c r="D88" s="3814"/>
      <c r="E88" s="891"/>
      <c r="F88" s="938" t="s">
        <v>1643</v>
      </c>
      <c r="G88" s="939"/>
      <c r="H88" s="939"/>
      <c r="I88" s="939"/>
      <c r="J88" s="940"/>
      <c r="K88" s="893" t="s">
        <v>1639</v>
      </c>
      <c r="L88" s="893" t="s">
        <v>1634</v>
      </c>
      <c r="M88" s="1377"/>
      <c r="N88" s="941"/>
    </row>
    <row r="89" spans="1:14" ht="13.5" customHeight="1">
      <c r="A89" s="976"/>
      <c r="B89" s="904"/>
      <c r="C89" s="927"/>
      <c r="D89" s="3814"/>
      <c r="E89" s="891"/>
      <c r="F89" s="938" t="s">
        <v>1644</v>
      </c>
      <c r="G89" s="939"/>
      <c r="H89" s="939"/>
      <c r="I89" s="939"/>
      <c r="J89" s="940"/>
      <c r="K89" s="893" t="s">
        <v>1631</v>
      </c>
      <c r="L89" s="893" t="s">
        <v>639</v>
      </c>
      <c r="M89" s="1377"/>
      <c r="N89" s="941"/>
    </row>
    <row r="90" spans="1:14" ht="13.5" customHeight="1">
      <c r="B90" s="904"/>
      <c r="C90" s="927"/>
      <c r="D90" s="3814"/>
      <c r="E90" s="891"/>
      <c r="F90" s="938" t="s">
        <v>1645</v>
      </c>
      <c r="G90" s="939"/>
      <c r="H90" s="939"/>
      <c r="I90" s="939"/>
      <c r="J90" s="940"/>
      <c r="K90" s="893" t="s">
        <v>639</v>
      </c>
      <c r="L90" s="893" t="s">
        <v>1641</v>
      </c>
      <c r="M90" s="1377"/>
      <c r="N90" s="941"/>
    </row>
    <row r="91" spans="1:14" ht="13.5" customHeight="1">
      <c r="B91" s="904"/>
      <c r="C91" s="927"/>
      <c r="D91" s="3814"/>
      <c r="E91" s="891"/>
      <c r="F91" s="938" t="s">
        <v>1646</v>
      </c>
      <c r="G91" s="939"/>
      <c r="H91" s="939"/>
      <c r="I91" s="939"/>
      <c r="J91" s="940"/>
      <c r="K91" s="893" t="s">
        <v>1639</v>
      </c>
      <c r="L91" s="893" t="s">
        <v>639</v>
      </c>
      <c r="M91" s="1377"/>
      <c r="N91" s="941"/>
    </row>
    <row r="92" spans="1:14" ht="13.5" customHeight="1">
      <c r="B92" s="904"/>
      <c r="C92" s="927"/>
      <c r="D92" s="3814"/>
      <c r="E92" s="891"/>
      <c r="F92" s="938" t="s">
        <v>1647</v>
      </c>
      <c r="G92" s="939"/>
      <c r="H92" s="939"/>
      <c r="I92" s="939"/>
      <c r="J92" s="940"/>
      <c r="K92" s="893" t="s">
        <v>1635</v>
      </c>
      <c r="L92" s="893" t="s">
        <v>1635</v>
      </c>
      <c r="M92" s="1377"/>
      <c r="N92" s="941"/>
    </row>
    <row r="93" spans="1:14" ht="13.5" customHeight="1">
      <c r="B93" s="904"/>
      <c r="C93" s="927"/>
      <c r="D93" s="3814"/>
      <c r="E93" s="891"/>
      <c r="F93" s="938" t="s">
        <v>1258</v>
      </c>
      <c r="G93" s="942"/>
      <c r="H93" s="942"/>
      <c r="I93" s="942"/>
      <c r="J93" s="940"/>
      <c r="K93" s="893" t="s">
        <v>1635</v>
      </c>
      <c r="L93" s="893" t="s">
        <v>639</v>
      </c>
      <c r="M93" s="1377"/>
      <c r="N93" s="941"/>
    </row>
    <row r="94" spans="1:14" ht="13.5" customHeight="1">
      <c r="B94" s="904"/>
      <c r="C94" s="927"/>
      <c r="D94" s="3814"/>
      <c r="E94" s="891"/>
      <c r="F94" s="938" t="s">
        <v>1259</v>
      </c>
      <c r="G94" s="942"/>
      <c r="H94" s="942"/>
      <c r="I94" s="942"/>
      <c r="J94" s="940"/>
      <c r="K94" s="893" t="s">
        <v>1634</v>
      </c>
      <c r="L94" s="893" t="s">
        <v>1641</v>
      </c>
      <c r="M94" s="1377"/>
      <c r="N94" s="941"/>
    </row>
    <row r="95" spans="1:14" ht="13.5" customHeight="1">
      <c r="B95" s="904"/>
      <c r="C95" s="927"/>
      <c r="D95" s="3814"/>
      <c r="E95" s="891"/>
      <c r="F95" s="938" t="s">
        <v>1260</v>
      </c>
      <c r="G95" s="939"/>
      <c r="H95" s="939"/>
      <c r="I95" s="939"/>
      <c r="J95" s="940"/>
      <c r="K95" s="893" t="s">
        <v>639</v>
      </c>
      <c r="L95" s="893" t="s">
        <v>1634</v>
      </c>
      <c r="M95" s="1377"/>
      <c r="N95" s="941"/>
    </row>
    <row r="96" spans="1:14" ht="13.5" customHeight="1">
      <c r="B96" s="904"/>
      <c r="C96" s="927"/>
      <c r="D96" s="3814"/>
      <c r="E96" s="891"/>
      <c r="F96" s="938" t="s">
        <v>1261</v>
      </c>
      <c r="G96" s="939"/>
      <c r="H96" s="939"/>
      <c r="I96" s="939"/>
      <c r="J96" s="940"/>
      <c r="K96" s="893" t="s">
        <v>639</v>
      </c>
      <c r="L96" s="893" t="s">
        <v>1631</v>
      </c>
      <c r="M96" s="1377"/>
      <c r="N96" s="941"/>
    </row>
    <row r="97" spans="2:14" ht="13.5" customHeight="1">
      <c r="B97" s="904"/>
      <c r="C97" s="927"/>
      <c r="D97" s="3814"/>
      <c r="E97" s="891"/>
      <c r="F97" s="938" t="s">
        <v>1262</v>
      </c>
      <c r="G97" s="939"/>
      <c r="H97" s="939"/>
      <c r="I97" s="939"/>
      <c r="J97" s="940"/>
      <c r="K97" s="893" t="s">
        <v>1634</v>
      </c>
      <c r="L97" s="893" t="s">
        <v>1634</v>
      </c>
      <c r="M97" s="1377"/>
      <c r="N97" s="941"/>
    </row>
    <row r="98" spans="2:14" ht="13.5" customHeight="1">
      <c r="B98" s="904"/>
      <c r="C98" s="927"/>
      <c r="D98" s="3814"/>
      <c r="E98" s="891"/>
      <c r="F98" s="938"/>
      <c r="G98" s="939"/>
      <c r="H98" s="939"/>
      <c r="I98" s="939"/>
      <c r="J98" s="940"/>
      <c r="K98" s="893" t="s">
        <v>1631</v>
      </c>
      <c r="L98" s="893" t="s">
        <v>1631</v>
      </c>
      <c r="M98" s="1377"/>
      <c r="N98" s="941"/>
    </row>
    <row r="99" spans="2:14" ht="13.5" customHeight="1">
      <c r="B99" s="904"/>
      <c r="C99" s="933"/>
      <c r="D99" s="3815"/>
      <c r="E99" s="891"/>
      <c r="F99" s="938"/>
      <c r="G99" s="939"/>
      <c r="H99" s="939"/>
      <c r="I99" s="939"/>
      <c r="J99" s="940"/>
      <c r="K99" s="893" t="s">
        <v>1639</v>
      </c>
      <c r="L99" s="893" t="s">
        <v>639</v>
      </c>
      <c r="M99" s="1377"/>
      <c r="N99" s="941"/>
    </row>
    <row r="100" spans="2:14" ht="13.5" customHeight="1">
      <c r="B100" s="904"/>
      <c r="C100" s="927" t="s">
        <v>1648</v>
      </c>
      <c r="D100" s="943"/>
      <c r="E100" s="891"/>
      <c r="F100" s="938" t="s">
        <v>1649</v>
      </c>
      <c r="G100" s="939"/>
      <c r="H100" s="939"/>
      <c r="I100" s="939"/>
      <c r="J100" s="940"/>
      <c r="K100" s="893" t="s">
        <v>1634</v>
      </c>
      <c r="L100" s="893" t="s">
        <v>639</v>
      </c>
      <c r="M100" s="1377"/>
      <c r="N100" s="941"/>
    </row>
    <row r="101" spans="2:14" ht="13.5" customHeight="1">
      <c r="B101" s="904"/>
      <c r="C101" s="927"/>
      <c r="D101" s="3795" t="s">
        <v>1239</v>
      </c>
      <c r="E101" s="891"/>
      <c r="F101" s="938" t="s">
        <v>1263</v>
      </c>
      <c r="G101" s="942"/>
      <c r="H101" s="942"/>
      <c r="I101" s="942"/>
      <c r="J101" s="940"/>
      <c r="K101" s="893" t="s">
        <v>1631</v>
      </c>
      <c r="L101" s="893" t="s">
        <v>639</v>
      </c>
      <c r="M101" s="1377"/>
      <c r="N101" s="941"/>
    </row>
    <row r="102" spans="2:14" ht="13.5" customHeight="1">
      <c r="B102" s="904"/>
      <c r="C102" s="919"/>
      <c r="D102" s="3816"/>
      <c r="E102" s="1388"/>
      <c r="F102" s="938" t="s">
        <v>1264</v>
      </c>
      <c r="G102" s="942"/>
      <c r="H102" s="942"/>
      <c r="I102" s="942"/>
      <c r="J102" s="940"/>
      <c r="K102" s="893" t="s">
        <v>1634</v>
      </c>
      <c r="L102" s="893" t="s">
        <v>1635</v>
      </c>
      <c r="M102" s="1377"/>
      <c r="N102" s="941"/>
    </row>
    <row r="103" spans="2:14" ht="13.5" customHeight="1">
      <c r="B103" s="904"/>
      <c r="C103" s="918" t="s">
        <v>1650</v>
      </c>
      <c r="D103" s="1389"/>
      <c r="E103" s="893"/>
      <c r="F103" s="938" t="s">
        <v>1651</v>
      </c>
      <c r="G103" s="942"/>
      <c r="H103" s="942"/>
      <c r="I103" s="942"/>
      <c r="J103" s="940"/>
      <c r="K103" s="893" t="s">
        <v>639</v>
      </c>
      <c r="L103" s="893" t="s">
        <v>639</v>
      </c>
      <c r="M103" s="1377"/>
      <c r="N103" s="941"/>
    </row>
    <row r="104" spans="2:14" ht="13.5" customHeight="1">
      <c r="B104" s="904"/>
      <c r="C104" s="927"/>
      <c r="D104" s="1389" t="s">
        <v>1652</v>
      </c>
      <c r="E104" s="893"/>
      <c r="F104" s="938" t="s">
        <v>1653</v>
      </c>
      <c r="G104" s="942"/>
      <c r="H104" s="942"/>
      <c r="I104" s="942"/>
      <c r="J104" s="940"/>
      <c r="K104" s="893" t="s">
        <v>639</v>
      </c>
      <c r="L104" s="893" t="s">
        <v>1635</v>
      </c>
      <c r="M104" s="1377"/>
      <c r="N104" s="941"/>
    </row>
    <row r="105" spans="2:14" ht="6.75" customHeight="1">
      <c r="B105" s="904"/>
      <c r="C105" s="927"/>
      <c r="D105" s="1376" t="s">
        <v>1654</v>
      </c>
      <c r="E105" s="893"/>
      <c r="F105" s="938" t="s">
        <v>1655</v>
      </c>
      <c r="G105" s="942"/>
      <c r="H105" s="942"/>
      <c r="I105" s="942"/>
      <c r="J105" s="940"/>
      <c r="K105" s="893" t="s">
        <v>639</v>
      </c>
      <c r="L105" s="893" t="s">
        <v>639</v>
      </c>
      <c r="M105" s="1377"/>
      <c r="N105" s="941"/>
    </row>
    <row r="106" spans="2:14" ht="12.95" customHeight="1">
      <c r="B106" s="904"/>
      <c r="C106" s="927"/>
      <c r="D106" s="1376" t="s">
        <v>1656</v>
      </c>
      <c r="E106" s="893"/>
      <c r="F106" s="938" t="s">
        <v>1657</v>
      </c>
      <c r="G106" s="942"/>
      <c r="H106" s="942"/>
      <c r="I106" s="942"/>
      <c r="J106" s="940"/>
      <c r="K106" s="893" t="s">
        <v>639</v>
      </c>
      <c r="L106" s="893" t="s">
        <v>1631</v>
      </c>
      <c r="M106" s="1377"/>
      <c r="N106" s="941"/>
    </row>
    <row r="107" spans="2:14" ht="12.95" customHeight="1">
      <c r="B107" s="904"/>
      <c r="C107" s="927"/>
      <c r="D107" s="1376" t="s">
        <v>1658</v>
      </c>
      <c r="E107" s="893"/>
      <c r="F107" s="938" t="s">
        <v>1659</v>
      </c>
      <c r="G107" s="942"/>
      <c r="H107" s="942"/>
      <c r="I107" s="942"/>
      <c r="J107" s="940"/>
      <c r="K107" s="893" t="s">
        <v>1634</v>
      </c>
      <c r="L107" s="893" t="s">
        <v>639</v>
      </c>
      <c r="M107" s="1377"/>
      <c r="N107" s="941"/>
    </row>
    <row r="108" spans="2:14" ht="12.95" customHeight="1">
      <c r="B108" s="904"/>
      <c r="C108" s="927"/>
      <c r="D108" s="1376" t="s">
        <v>1660</v>
      </c>
      <c r="E108" s="893"/>
      <c r="F108" s="938" t="s">
        <v>1661</v>
      </c>
      <c r="G108" s="942"/>
      <c r="H108" s="942"/>
      <c r="I108" s="942"/>
      <c r="J108" s="940"/>
      <c r="K108" s="893" t="s">
        <v>639</v>
      </c>
      <c r="L108" s="893" t="s">
        <v>639</v>
      </c>
      <c r="M108" s="1377"/>
      <c r="N108" s="941"/>
    </row>
    <row r="109" spans="2:14" ht="12.95" customHeight="1">
      <c r="B109" s="904"/>
      <c r="C109" s="927"/>
      <c r="D109" s="1376" t="s">
        <v>1662</v>
      </c>
      <c r="E109" s="893"/>
      <c r="F109" s="938" t="s">
        <v>1663</v>
      </c>
      <c r="G109" s="942"/>
      <c r="H109" s="942"/>
      <c r="I109" s="942"/>
      <c r="J109" s="940"/>
      <c r="K109" s="893" t="s">
        <v>1641</v>
      </c>
      <c r="L109" s="893" t="s">
        <v>639</v>
      </c>
      <c r="M109" s="1377"/>
      <c r="N109" s="941"/>
    </row>
    <row r="110" spans="2:14" ht="12.95" customHeight="1">
      <c r="B110" s="904"/>
      <c r="C110" s="1390" t="s">
        <v>1664</v>
      </c>
      <c r="D110" s="1370"/>
      <c r="E110" s="893"/>
      <c r="F110" s="938" t="s">
        <v>1665</v>
      </c>
      <c r="G110" s="942"/>
      <c r="H110" s="942"/>
      <c r="I110" s="942"/>
      <c r="J110" s="940"/>
      <c r="K110" s="893" t="s">
        <v>1634</v>
      </c>
      <c r="L110" s="893" t="s">
        <v>1634</v>
      </c>
      <c r="M110" s="1377"/>
      <c r="N110" s="941"/>
    </row>
    <row r="111" spans="2:14" ht="12.95" customHeight="1">
      <c r="B111" s="904"/>
      <c r="C111" s="918" t="s">
        <v>1666</v>
      </c>
      <c r="D111" s="943"/>
      <c r="E111" s="891"/>
      <c r="F111" s="938" t="s">
        <v>1667</v>
      </c>
      <c r="G111" s="939"/>
      <c r="H111" s="939"/>
      <c r="I111" s="939"/>
      <c r="J111" s="940"/>
      <c r="K111" s="893" t="s">
        <v>1631</v>
      </c>
      <c r="L111" s="893" t="s">
        <v>1634</v>
      </c>
      <c r="M111" s="1377"/>
      <c r="N111" s="941"/>
    </row>
    <row r="112" spans="2:14" ht="12.95" customHeight="1">
      <c r="B112" s="904"/>
      <c r="C112" s="927"/>
      <c r="D112" s="3795" t="s">
        <v>1239</v>
      </c>
      <c r="E112" s="891"/>
      <c r="F112" s="938" t="s">
        <v>1265</v>
      </c>
      <c r="G112" s="939"/>
      <c r="H112" s="939"/>
      <c r="I112" s="939"/>
      <c r="J112" s="940"/>
      <c r="K112" s="893" t="s">
        <v>1641</v>
      </c>
      <c r="L112" s="893" t="s">
        <v>1641</v>
      </c>
      <c r="M112" s="1377"/>
      <c r="N112" s="941"/>
    </row>
    <row r="113" spans="2:14" ht="12.95" customHeight="1">
      <c r="B113" s="904"/>
      <c r="C113" s="920"/>
      <c r="D113" s="3799"/>
      <c r="E113" s="892"/>
      <c r="F113" s="944"/>
      <c r="G113" s="945"/>
      <c r="H113" s="945"/>
      <c r="I113" s="945"/>
      <c r="J113" s="946"/>
      <c r="K113" s="894" t="s">
        <v>1635</v>
      </c>
      <c r="L113" s="894" t="s">
        <v>639</v>
      </c>
      <c r="M113" s="1371"/>
      <c r="N113" s="947"/>
    </row>
    <row r="114" spans="2:14" ht="12.95" customHeight="1">
      <c r="B114" s="904"/>
      <c r="C114" s="937" t="s">
        <v>1266</v>
      </c>
      <c r="D114" s="902"/>
      <c r="E114" s="895"/>
      <c r="F114" s="948"/>
      <c r="G114" s="949"/>
      <c r="H114" s="949"/>
      <c r="I114" s="949"/>
      <c r="J114" s="950"/>
      <c r="K114" s="895"/>
      <c r="L114" s="895"/>
      <c r="M114" s="902"/>
      <c r="N114" s="902"/>
    </row>
    <row r="115" spans="2:14" ht="12.95" customHeight="1">
      <c r="B115" s="904"/>
      <c r="C115" s="904"/>
      <c r="D115" s="904"/>
      <c r="E115" s="904"/>
      <c r="F115" s="904"/>
      <c r="G115" s="904"/>
      <c r="H115" s="904"/>
      <c r="I115" s="904"/>
      <c r="J115" s="904"/>
      <c r="K115" s="904"/>
      <c r="L115" s="904"/>
      <c r="M115" s="904"/>
      <c r="N115" s="904"/>
    </row>
    <row r="116" spans="2:14" ht="12.95" customHeight="1">
      <c r="B116" s="904" t="s">
        <v>1267</v>
      </c>
      <c r="C116" s="904"/>
      <c r="D116" s="904"/>
      <c r="E116" s="904"/>
      <c r="F116" s="904"/>
      <c r="G116" s="904"/>
      <c r="H116" s="904"/>
      <c r="I116" s="904"/>
      <c r="J116" s="904"/>
      <c r="K116" s="904"/>
      <c r="L116" s="904"/>
      <c r="M116" s="904"/>
      <c r="N116" s="904"/>
    </row>
    <row r="117" spans="2:14" ht="12.95" customHeight="1">
      <c r="B117" s="904"/>
      <c r="C117" s="977" t="s">
        <v>1268</v>
      </c>
      <c r="D117" s="982"/>
      <c r="E117" s="897" t="s">
        <v>1668</v>
      </c>
      <c r="F117" s="897"/>
      <c r="G117" s="897"/>
      <c r="H117" s="897"/>
      <c r="I117" s="897"/>
      <c r="J117" s="897"/>
      <c r="K117" s="897"/>
      <c r="L117" s="897"/>
      <c r="M117" s="897"/>
      <c r="N117" s="951"/>
    </row>
    <row r="118" spans="2:14" ht="6.75" customHeight="1">
      <c r="B118" s="904"/>
      <c r="C118" s="967"/>
      <c r="D118" s="983"/>
      <c r="E118" s="912" t="s">
        <v>1269</v>
      </c>
      <c r="F118" s="912"/>
      <c r="G118" s="912"/>
      <c r="H118" s="912"/>
      <c r="I118" s="912"/>
      <c r="J118" s="912"/>
      <c r="K118" s="912"/>
      <c r="L118" s="912"/>
      <c r="M118" s="912"/>
      <c r="N118" s="913"/>
    </row>
    <row r="119" spans="2:14" ht="12.95" customHeight="1">
      <c r="B119" s="904"/>
      <c r="C119" s="978" t="s">
        <v>1270</v>
      </c>
      <c r="D119" s="984"/>
      <c r="E119" s="900" t="s">
        <v>1271</v>
      </c>
      <c r="F119" s="900"/>
      <c r="G119" s="900"/>
      <c r="H119" s="900" t="s">
        <v>1272</v>
      </c>
      <c r="I119" s="900"/>
      <c r="J119" s="900"/>
      <c r="K119" s="900"/>
      <c r="L119" s="900" t="s">
        <v>1273</v>
      </c>
      <c r="M119" s="900"/>
      <c r="N119" s="952"/>
    </row>
    <row r="120" spans="2:14">
      <c r="B120" s="904"/>
      <c r="C120" s="978" t="s">
        <v>1274</v>
      </c>
      <c r="D120" s="985"/>
      <c r="E120" s="950"/>
      <c r="F120" s="900" t="s">
        <v>1275</v>
      </c>
      <c r="G120" s="950"/>
      <c r="H120" s="900" t="s">
        <v>1276</v>
      </c>
      <c r="I120" s="950"/>
      <c r="J120" s="900" t="s">
        <v>1277</v>
      </c>
      <c r="K120" s="950"/>
      <c r="L120" s="900" t="s">
        <v>1278</v>
      </c>
      <c r="M120" s="900"/>
      <c r="N120" s="952"/>
    </row>
    <row r="121" spans="2:14">
      <c r="B121" s="904"/>
      <c r="C121" s="967"/>
      <c r="D121" s="983"/>
      <c r="E121" s="912"/>
      <c r="F121" s="912" t="s">
        <v>1669</v>
      </c>
      <c r="G121" s="912"/>
      <c r="H121" s="912"/>
      <c r="I121" s="912"/>
      <c r="J121" s="912"/>
      <c r="K121" s="912"/>
      <c r="L121" s="912"/>
      <c r="M121" s="912"/>
      <c r="N121" s="913"/>
    </row>
    <row r="122" spans="2:14">
      <c r="B122" s="904"/>
      <c r="C122" s="3817" t="s">
        <v>1279</v>
      </c>
      <c r="D122" s="3818"/>
      <c r="E122" s="3819" t="s">
        <v>1670</v>
      </c>
      <c r="F122" s="3820"/>
      <c r="G122" s="3820"/>
      <c r="H122" s="3819" t="s">
        <v>1280</v>
      </c>
      <c r="I122" s="3819"/>
      <c r="J122" s="3819" t="s">
        <v>1281</v>
      </c>
      <c r="K122" s="3819"/>
      <c r="L122" s="3819"/>
      <c r="M122" s="3821"/>
      <c r="N122" s="3822"/>
    </row>
    <row r="123" spans="2:14">
      <c r="B123" s="904"/>
      <c r="C123" s="1374" t="s">
        <v>1671</v>
      </c>
      <c r="D123" s="986"/>
      <c r="E123" s="3820"/>
      <c r="F123" s="3820"/>
      <c r="G123" s="3820"/>
      <c r="H123" s="1375" t="s">
        <v>686</v>
      </c>
      <c r="I123" s="1375" t="s">
        <v>111</v>
      </c>
      <c r="J123" s="3819"/>
      <c r="K123" s="3819"/>
      <c r="L123" s="3819"/>
      <c r="M123" s="3821"/>
      <c r="N123" s="3822"/>
    </row>
    <row r="124" spans="2:14">
      <c r="B124" s="904"/>
      <c r="C124" s="987"/>
      <c r="D124" s="988"/>
      <c r="E124" s="3823"/>
      <c r="F124" s="3824"/>
      <c r="G124" s="3825"/>
      <c r="H124" s="893" t="s">
        <v>1635</v>
      </c>
      <c r="I124" s="893" t="s">
        <v>1639</v>
      </c>
      <c r="J124" s="953"/>
      <c r="K124" s="954"/>
      <c r="L124" s="954"/>
      <c r="M124" s="954"/>
      <c r="N124" s="955"/>
    </row>
    <row r="125" spans="2:14">
      <c r="B125" s="904"/>
      <c r="C125" s="987"/>
      <c r="D125" s="988"/>
      <c r="E125" s="3823"/>
      <c r="F125" s="3824"/>
      <c r="G125" s="3825"/>
      <c r="H125" s="893" t="s">
        <v>639</v>
      </c>
      <c r="I125" s="893" t="s">
        <v>1631</v>
      </c>
      <c r="J125" s="953"/>
      <c r="K125" s="954"/>
      <c r="L125" s="954"/>
      <c r="M125" s="954"/>
      <c r="N125" s="955"/>
    </row>
    <row r="126" spans="2:14">
      <c r="B126" s="904"/>
      <c r="C126" s="987"/>
      <c r="D126" s="988"/>
      <c r="E126" s="3823"/>
      <c r="F126" s="3824"/>
      <c r="G126" s="3825"/>
      <c r="H126" s="893" t="s">
        <v>639</v>
      </c>
      <c r="I126" s="893" t="s">
        <v>639</v>
      </c>
      <c r="J126" s="953"/>
      <c r="K126" s="954"/>
      <c r="L126" s="954"/>
      <c r="M126" s="954"/>
      <c r="N126" s="955"/>
    </row>
    <row r="127" spans="2:14">
      <c r="B127" s="904"/>
      <c r="C127" s="989"/>
      <c r="D127" s="990"/>
      <c r="E127" s="3828"/>
      <c r="F127" s="3829"/>
      <c r="G127" s="3830"/>
      <c r="H127" s="894" t="s">
        <v>1641</v>
      </c>
      <c r="I127" s="894" t="s">
        <v>639</v>
      </c>
      <c r="J127" s="957"/>
      <c r="K127" s="958"/>
      <c r="L127" s="958"/>
      <c r="M127" s="958"/>
      <c r="N127" s="959"/>
    </row>
    <row r="128" spans="2:14">
      <c r="B128" s="904"/>
      <c r="C128" s="904"/>
      <c r="D128" s="904"/>
      <c r="E128" s="904"/>
      <c r="F128" s="904"/>
      <c r="G128" s="904"/>
      <c r="H128" s="904"/>
      <c r="I128" s="904"/>
      <c r="J128" s="904"/>
      <c r="K128" s="904"/>
      <c r="L128" s="904"/>
      <c r="M128" s="904"/>
      <c r="N128" s="904"/>
    </row>
    <row r="129" spans="2:14">
      <c r="B129" s="904" t="s">
        <v>1282</v>
      </c>
      <c r="C129" s="904"/>
      <c r="D129" s="904"/>
      <c r="E129" s="904"/>
      <c r="F129" s="904"/>
      <c r="G129" s="904"/>
      <c r="H129" s="904"/>
      <c r="I129" s="904"/>
      <c r="J129" s="904"/>
      <c r="K129" s="904"/>
      <c r="L129" s="904"/>
      <c r="M129" s="904"/>
      <c r="N129" s="904"/>
    </row>
    <row r="130" spans="2:14">
      <c r="B130" s="904"/>
      <c r="C130" s="896" t="s">
        <v>1283</v>
      </c>
      <c r="D130" s="897"/>
      <c r="E130" s="898"/>
      <c r="F130" s="3826"/>
      <c r="G130" s="3831"/>
      <c r="H130" s="3831"/>
      <c r="I130" s="3831"/>
      <c r="J130" s="3832"/>
      <c r="K130" s="3833" t="s">
        <v>1284</v>
      </c>
      <c r="L130" s="3833"/>
      <c r="M130" s="3826"/>
      <c r="N130" s="3827"/>
    </row>
    <row r="131" spans="2:14">
      <c r="B131" s="904"/>
      <c r="C131" s="899"/>
      <c r="D131" s="900"/>
      <c r="E131" s="901"/>
      <c r="F131" s="895"/>
      <c r="G131" s="902"/>
      <c r="H131" s="902"/>
      <c r="I131" s="902"/>
      <c r="J131" s="1391"/>
      <c r="K131" s="895"/>
      <c r="L131" s="895"/>
      <c r="M131" s="895"/>
      <c r="N131" s="1392"/>
    </row>
    <row r="132" spans="2:14">
      <c r="B132" s="904"/>
      <c r="C132" s="920"/>
      <c r="D132" s="960"/>
      <c r="E132" s="903"/>
      <c r="F132" s="961"/>
      <c r="G132" s="962"/>
      <c r="H132" s="962"/>
      <c r="I132" s="962"/>
      <c r="J132" s="956"/>
      <c r="K132" s="903"/>
      <c r="L132" s="903"/>
      <c r="M132" s="960"/>
      <c r="N132" s="963"/>
    </row>
  </sheetData>
  <mergeCells count="89">
    <mergeCell ref="M130:N130"/>
    <mergeCell ref="E125:G125"/>
    <mergeCell ref="E126:G126"/>
    <mergeCell ref="E127:G127"/>
    <mergeCell ref="F130:J130"/>
    <mergeCell ref="K130:L130"/>
    <mergeCell ref="C122:D122"/>
    <mergeCell ref="E122:G123"/>
    <mergeCell ref="H122:I122"/>
    <mergeCell ref="J122:N123"/>
    <mergeCell ref="E124:G124"/>
    <mergeCell ref="D112:D113"/>
    <mergeCell ref="F62:I62"/>
    <mergeCell ref="L62:N62"/>
    <mergeCell ref="F63:I63"/>
    <mergeCell ref="L63:N63"/>
    <mergeCell ref="F67:J70"/>
    <mergeCell ref="K67:L67"/>
    <mergeCell ref="M67:N70"/>
    <mergeCell ref="D68:D70"/>
    <mergeCell ref="K68:K70"/>
    <mergeCell ref="L68:L70"/>
    <mergeCell ref="D74:D99"/>
    <mergeCell ref="D101:D102"/>
    <mergeCell ref="F59:I59"/>
    <mergeCell ref="L59:N59"/>
    <mergeCell ref="F60:I60"/>
    <mergeCell ref="L60:N60"/>
    <mergeCell ref="F61:I61"/>
    <mergeCell ref="L61:N61"/>
    <mergeCell ref="F56:I56"/>
    <mergeCell ref="L56:N56"/>
    <mergeCell ref="F57:I57"/>
    <mergeCell ref="L57:N57"/>
    <mergeCell ref="F58:I58"/>
    <mergeCell ref="L58:N58"/>
    <mergeCell ref="D53:D54"/>
    <mergeCell ref="F53:I53"/>
    <mergeCell ref="L53:N53"/>
    <mergeCell ref="F54:I54"/>
    <mergeCell ref="L54:N54"/>
    <mergeCell ref="F55:I55"/>
    <mergeCell ref="L55:N55"/>
    <mergeCell ref="F50:I50"/>
    <mergeCell ref="L50:N50"/>
    <mergeCell ref="F51:I51"/>
    <mergeCell ref="L51:N51"/>
    <mergeCell ref="F52:I52"/>
    <mergeCell ref="L52:N52"/>
    <mergeCell ref="C41:E41"/>
    <mergeCell ref="F41:N41"/>
    <mergeCell ref="C43:F43"/>
    <mergeCell ref="G43:N43"/>
    <mergeCell ref="F46:I49"/>
    <mergeCell ref="J46:K46"/>
    <mergeCell ref="L46:N49"/>
    <mergeCell ref="D47:D49"/>
    <mergeCell ref="J47:J49"/>
    <mergeCell ref="K47:K49"/>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A4:A6"/>
    <mergeCell ref="E13:N13"/>
    <mergeCell ref="C20:D20"/>
    <mergeCell ref="E20:G20"/>
    <mergeCell ref="H20:K20"/>
    <mergeCell ref="L20:N20"/>
    <mergeCell ref="A1:A3"/>
    <mergeCell ref="G1:H1"/>
    <mergeCell ref="I1:J1"/>
    <mergeCell ref="K1:L1"/>
    <mergeCell ref="M1:N1"/>
    <mergeCell ref="G2:H2"/>
    <mergeCell ref="I2:J2"/>
    <mergeCell ref="K2:L2"/>
    <mergeCell ref="M2:N2"/>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[R3.4]」　福岡県農林水産部</oddFooter>
  </headerFooter>
  <rowBreaks count="1" manualBreakCount="1">
    <brk id="64"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zoomScaleNormal="100" workbookViewId="0">
      <selection activeCell="V14" sqref="V14"/>
    </sheetView>
  </sheetViews>
  <sheetFormatPr defaultRowHeight="13.5"/>
  <cols>
    <col min="1" max="1" width="11.125" style="350" customWidth="1"/>
    <col min="2" max="22" width="4.25" style="350" customWidth="1"/>
    <col min="23" max="23" width="1.625" style="350" customWidth="1"/>
    <col min="24" max="16384" width="9" style="350"/>
  </cols>
  <sheetData>
    <row r="1" spans="1:25" ht="30.75" customHeight="1" thickBot="1">
      <c r="A1" s="1588" t="s">
        <v>1133</v>
      </c>
      <c r="B1" s="1539" t="s">
        <v>682</v>
      </c>
      <c r="C1" s="1539"/>
      <c r="D1" s="1539"/>
      <c r="E1" s="1539"/>
      <c r="F1" s="205"/>
      <c r="G1" s="205"/>
      <c r="H1" s="1540" t="s">
        <v>173</v>
      </c>
      <c r="I1" s="1540"/>
      <c r="J1" s="1540"/>
      <c r="K1" s="1540"/>
      <c r="L1" s="1540"/>
      <c r="M1" s="1540"/>
      <c r="N1" s="1540"/>
      <c r="O1" s="1540"/>
      <c r="P1" s="1540"/>
      <c r="Q1" s="205"/>
      <c r="R1" s="205"/>
      <c r="S1" s="205"/>
      <c r="T1" s="205"/>
      <c r="U1" s="205"/>
      <c r="V1" s="205"/>
      <c r="W1" s="351"/>
      <c r="X1" s="351"/>
      <c r="Y1" s="351"/>
    </row>
    <row r="2" spans="1:25" ht="18" customHeight="1">
      <c r="A2" s="1588"/>
      <c r="B2" s="1545" t="s">
        <v>120</v>
      </c>
      <c r="C2" s="1546"/>
      <c r="D2" s="1543" t="s">
        <v>119</v>
      </c>
      <c r="E2" s="1544"/>
      <c r="F2" s="1543" t="s">
        <v>118</v>
      </c>
      <c r="G2" s="1544"/>
      <c r="H2" s="1546" t="s">
        <v>472</v>
      </c>
      <c r="I2" s="1546"/>
      <c r="J2" s="23"/>
      <c r="K2" s="1543" t="s">
        <v>114</v>
      </c>
      <c r="L2" s="1544"/>
      <c r="M2" s="1543" t="s">
        <v>645</v>
      </c>
      <c r="N2" s="1544"/>
      <c r="O2" s="1543" t="s">
        <v>115</v>
      </c>
      <c r="P2" s="1544"/>
      <c r="Q2" s="1543" t="s">
        <v>116</v>
      </c>
      <c r="R2" s="1544"/>
      <c r="S2" s="1543" t="s">
        <v>121</v>
      </c>
      <c r="T2" s="1544"/>
      <c r="U2" s="1543" t="s">
        <v>117</v>
      </c>
      <c r="V2" s="1555"/>
      <c r="W2" s="352"/>
      <c r="X2" s="351"/>
      <c r="Y2" s="351"/>
    </row>
    <row r="3" spans="1:25" ht="49.5" customHeight="1">
      <c r="A3" s="1588"/>
      <c r="B3" s="1547"/>
      <c r="C3" s="1548"/>
      <c r="D3" s="1551"/>
      <c r="E3" s="1552"/>
      <c r="F3" s="1551"/>
      <c r="G3" s="1552"/>
      <c r="H3" s="1551"/>
      <c r="I3" s="1552"/>
      <c r="J3" s="5"/>
      <c r="K3" s="1551"/>
      <c r="L3" s="1552"/>
      <c r="M3" s="1551"/>
      <c r="N3" s="1552"/>
      <c r="O3" s="1551"/>
      <c r="P3" s="1552"/>
      <c r="Q3" s="1551"/>
      <c r="R3" s="1552"/>
      <c r="S3" s="1551"/>
      <c r="T3" s="1552"/>
      <c r="U3" s="1551"/>
      <c r="V3" s="1556"/>
      <c r="W3" s="353"/>
      <c r="X3" s="351"/>
      <c r="Y3" s="351"/>
    </row>
    <row r="4" spans="1:25" ht="21" customHeight="1">
      <c r="B4" s="24"/>
      <c r="C4" s="5"/>
      <c r="D4" s="5"/>
      <c r="E4" s="5"/>
      <c r="F4" s="5"/>
      <c r="G4" s="5"/>
      <c r="H4" s="5"/>
      <c r="I4" s="5"/>
      <c r="J4" s="5"/>
      <c r="K4" s="5"/>
      <c r="L4" s="5"/>
      <c r="M4" s="5"/>
      <c r="N4" s="5"/>
      <c r="O4" s="5"/>
      <c r="P4" s="5"/>
      <c r="Q4" s="5"/>
      <c r="R4" s="5"/>
      <c r="S4" s="5"/>
      <c r="T4" s="5"/>
      <c r="U4" s="5"/>
      <c r="V4" s="25"/>
      <c r="W4" s="351"/>
      <c r="X4" s="351"/>
      <c r="Y4" s="351"/>
    </row>
    <row r="5" spans="1:25" ht="21" customHeight="1">
      <c r="B5" s="24"/>
      <c r="C5" s="1589" t="str">
        <f>" 福 岡 県 "&amp;入力シート!$C$3&amp;"長 殿"</f>
        <v xml:space="preserve"> 福 岡 県 長 殿</v>
      </c>
      <c r="D5" s="1589"/>
      <c r="E5" s="1589"/>
      <c r="F5" s="1589"/>
      <c r="G5" s="1589"/>
      <c r="H5" s="1589"/>
      <c r="I5" s="1589"/>
      <c r="J5" s="1589"/>
      <c r="K5" s="1589"/>
      <c r="L5" s="1589"/>
      <c r="M5" s="1589"/>
      <c r="N5" s="1589"/>
      <c r="O5" s="1589"/>
      <c r="P5" s="1589"/>
      <c r="Q5" s="1589"/>
      <c r="R5" s="1589"/>
      <c r="S5" s="1589"/>
      <c r="T5" s="1589"/>
      <c r="U5" s="26"/>
      <c r="V5" s="25"/>
      <c r="W5" s="351"/>
      <c r="X5" s="351"/>
      <c r="Y5" s="351"/>
    </row>
    <row r="6" spans="1:25" ht="18" customHeight="1">
      <c r="B6" s="24"/>
      <c r="C6" s="5"/>
      <c r="D6" s="5"/>
      <c r="E6" s="5"/>
      <c r="F6" s="5"/>
      <c r="G6" s="5"/>
      <c r="H6" s="5"/>
      <c r="I6" s="5"/>
      <c r="J6" s="5"/>
      <c r="K6" s="5"/>
      <c r="L6" s="5"/>
      <c r="M6" s="5"/>
      <c r="N6" s="5"/>
      <c r="O6" s="5"/>
      <c r="P6" s="5"/>
      <c r="Q6" s="5"/>
      <c r="R6" s="5"/>
      <c r="S6" s="5"/>
      <c r="T6" s="5"/>
      <c r="U6" s="5"/>
      <c r="V6" s="25"/>
      <c r="W6" s="351"/>
      <c r="X6" s="351"/>
      <c r="Y6" s="351"/>
    </row>
    <row r="7" spans="1:25" ht="21.75" customHeight="1">
      <c r="B7" s="24"/>
      <c r="C7" s="5"/>
      <c r="D7" s="5"/>
      <c r="E7" s="5"/>
      <c r="F7" s="5"/>
      <c r="G7" s="5"/>
      <c r="H7" s="5"/>
      <c r="I7" s="5"/>
      <c r="J7" s="5"/>
      <c r="K7" s="5"/>
      <c r="L7" s="5"/>
      <c r="M7" s="5"/>
      <c r="N7" s="5"/>
      <c r="O7" s="5"/>
      <c r="P7" s="5"/>
      <c r="Q7" s="5"/>
      <c r="R7" s="5"/>
      <c r="S7" s="5"/>
      <c r="T7" s="5"/>
      <c r="U7" s="6" t="s">
        <v>1476</v>
      </c>
      <c r="V7" s="27"/>
      <c r="W7" s="354"/>
      <c r="X7" s="351"/>
      <c r="Y7" s="351"/>
    </row>
    <row r="8" spans="1:25" ht="12" customHeight="1">
      <c r="B8" s="24"/>
      <c r="C8" s="5"/>
      <c r="D8" s="5"/>
      <c r="E8" s="5"/>
      <c r="F8" s="5"/>
      <c r="G8" s="5"/>
      <c r="H8" s="5"/>
      <c r="I8" s="5"/>
      <c r="J8" s="5"/>
      <c r="K8" s="5"/>
      <c r="L8" s="5"/>
      <c r="M8" s="5"/>
      <c r="N8" s="5"/>
      <c r="O8" s="5"/>
      <c r="P8" s="5"/>
      <c r="Q8" s="5"/>
      <c r="R8" s="5"/>
      <c r="S8" s="5"/>
      <c r="T8" s="5"/>
      <c r="U8" s="5"/>
      <c r="V8" s="25"/>
      <c r="W8" s="351"/>
      <c r="X8" s="351"/>
      <c r="Y8" s="351"/>
    </row>
    <row r="9" spans="1:25" ht="12" customHeight="1">
      <c r="B9" s="24"/>
      <c r="C9" s="5"/>
      <c r="D9" s="5"/>
      <c r="E9" s="5"/>
      <c r="F9" s="5"/>
      <c r="G9" s="5"/>
      <c r="H9" s="5"/>
      <c r="I9" s="5"/>
      <c r="J9" s="5"/>
      <c r="K9" s="5"/>
      <c r="L9" s="5"/>
      <c r="M9" s="5"/>
      <c r="N9" s="5"/>
      <c r="O9" s="5"/>
      <c r="P9" s="5"/>
      <c r="Q9" s="5"/>
      <c r="R9" s="5"/>
      <c r="S9" s="5"/>
      <c r="T9" s="5"/>
      <c r="U9" s="5"/>
      <c r="V9" s="25"/>
      <c r="W9" s="351"/>
      <c r="X9" s="351"/>
      <c r="Y9" s="351"/>
    </row>
    <row r="10" spans="1:25" ht="12" customHeight="1">
      <c r="B10" s="24"/>
      <c r="C10" s="5"/>
      <c r="D10" s="5"/>
      <c r="E10" s="5"/>
      <c r="F10" s="5"/>
      <c r="G10" s="5"/>
      <c r="H10" s="5"/>
      <c r="I10" s="5"/>
      <c r="J10" s="5"/>
      <c r="K10" s="5"/>
      <c r="L10" s="5"/>
      <c r="M10" s="5"/>
      <c r="N10" s="5"/>
      <c r="O10" s="5"/>
      <c r="P10" s="5"/>
      <c r="Q10" s="5"/>
      <c r="R10" s="5"/>
      <c r="S10" s="5"/>
      <c r="T10" s="5"/>
      <c r="U10" s="5"/>
      <c r="V10" s="25"/>
      <c r="W10" s="351"/>
      <c r="X10" s="351"/>
      <c r="Y10" s="351"/>
    </row>
    <row r="11" spans="1:25" ht="15" customHeight="1">
      <c r="B11" s="24"/>
      <c r="C11" s="5"/>
      <c r="D11" s="5"/>
      <c r="E11" s="5"/>
      <c r="F11" s="5"/>
      <c r="G11" s="5"/>
      <c r="H11" s="6"/>
      <c r="I11" s="28"/>
      <c r="J11" s="18"/>
      <c r="K11" s="1605" t="s">
        <v>98</v>
      </c>
      <c r="L11" s="1605"/>
      <c r="M11" s="1549">
        <f xml:space="preserve"> 入力シート!$D$22</f>
        <v>0</v>
      </c>
      <c r="N11" s="1549"/>
      <c r="O11" s="1549"/>
      <c r="P11" s="1549"/>
      <c r="Q11" s="1549"/>
      <c r="R11" s="1549"/>
      <c r="S11" s="1549"/>
      <c r="T11" s="1549"/>
      <c r="U11" s="1549"/>
      <c r="V11" s="1550"/>
      <c r="W11" s="355"/>
      <c r="X11" s="351"/>
      <c r="Y11" s="351"/>
    </row>
    <row r="12" spans="1:25" ht="15" customHeight="1">
      <c r="B12" s="24"/>
      <c r="C12" s="5"/>
      <c r="D12" s="5"/>
      <c r="E12" s="5"/>
      <c r="F12" s="5"/>
      <c r="G12" s="5"/>
      <c r="H12" s="6"/>
      <c r="I12" s="6" t="s">
        <v>495</v>
      </c>
      <c r="J12" s="18"/>
      <c r="K12" s="18"/>
      <c r="L12" s="18"/>
      <c r="M12" s="29"/>
      <c r="N12" s="29"/>
      <c r="O12" s="29"/>
      <c r="P12" s="29"/>
      <c r="Q12" s="29"/>
      <c r="R12" s="29"/>
      <c r="S12" s="29"/>
      <c r="T12" s="29"/>
      <c r="U12" s="29"/>
      <c r="V12" s="30"/>
      <c r="W12" s="355"/>
      <c r="X12" s="351"/>
      <c r="Y12" s="351"/>
    </row>
    <row r="13" spans="1:25" ht="15" customHeight="1">
      <c r="B13" s="24"/>
      <c r="C13" s="5"/>
      <c r="D13" s="5"/>
      <c r="E13" s="5"/>
      <c r="F13" s="5"/>
      <c r="G13" s="5"/>
      <c r="H13" s="5"/>
      <c r="I13" s="31"/>
      <c r="J13" s="18"/>
      <c r="K13" s="1605" t="s">
        <v>158</v>
      </c>
      <c r="L13" s="1605"/>
      <c r="M13" s="1549" t="str">
        <f>入力シート!$D$23&amp;" "</f>
        <v xml:space="preserve"> </v>
      </c>
      <c r="N13" s="1549"/>
      <c r="O13" s="1549"/>
      <c r="P13" s="1549"/>
      <c r="Q13" s="1549"/>
      <c r="R13" s="1549"/>
      <c r="S13" s="1549"/>
      <c r="T13" s="1549"/>
      <c r="U13" s="1549"/>
      <c r="V13" s="32"/>
      <c r="W13" s="355"/>
      <c r="X13" s="351"/>
      <c r="Y13" s="351"/>
    </row>
    <row r="14" spans="1:25" ht="15" customHeight="1">
      <c r="B14" s="24"/>
      <c r="C14" s="5"/>
      <c r="D14" s="5"/>
      <c r="E14" s="5"/>
      <c r="F14" s="5"/>
      <c r="G14" s="5"/>
      <c r="H14" s="5"/>
      <c r="I14" s="31"/>
      <c r="J14" s="18"/>
      <c r="K14" s="18"/>
      <c r="L14" s="18"/>
      <c r="M14" s="29"/>
      <c r="N14" s="1557" t="str">
        <f>" "&amp;入力シート!$D$24</f>
        <v xml:space="preserve"> </v>
      </c>
      <c r="O14" s="1557"/>
      <c r="P14" s="1557"/>
      <c r="Q14" s="1557"/>
      <c r="R14" s="1557"/>
      <c r="S14" s="1557"/>
      <c r="T14" s="1557"/>
      <c r="U14" s="1557"/>
      <c r="V14" s="195"/>
      <c r="W14" s="355"/>
      <c r="X14" s="351"/>
      <c r="Y14" s="351"/>
    </row>
    <row r="15" spans="1:25" ht="27.75" customHeight="1">
      <c r="B15" s="24"/>
      <c r="C15" s="1558" t="s">
        <v>180</v>
      </c>
      <c r="D15" s="1558"/>
      <c r="E15" s="1558"/>
      <c r="F15" s="1558"/>
      <c r="G15" s="1558"/>
      <c r="H15" s="1558"/>
      <c r="I15" s="1558"/>
      <c r="J15" s="1558"/>
      <c r="K15" s="1558"/>
      <c r="L15" s="1558"/>
      <c r="M15" s="1558"/>
      <c r="N15" s="1558"/>
      <c r="O15" s="1558"/>
      <c r="P15" s="1558"/>
      <c r="Q15" s="1558"/>
      <c r="R15" s="1558"/>
      <c r="S15" s="1558"/>
      <c r="T15" s="1558"/>
      <c r="U15" s="1558"/>
      <c r="V15" s="32"/>
      <c r="W15" s="355"/>
      <c r="X15" s="351"/>
      <c r="Y15" s="351"/>
    </row>
    <row r="16" spans="1:25" ht="12" customHeight="1">
      <c r="B16" s="24"/>
      <c r="C16" s="5"/>
      <c r="D16" s="5"/>
      <c r="E16" s="5"/>
      <c r="F16" s="5"/>
      <c r="G16" s="5"/>
      <c r="H16" s="5"/>
      <c r="I16" s="5"/>
      <c r="J16" s="5"/>
      <c r="K16" s="5"/>
      <c r="L16" s="5"/>
      <c r="M16" s="5"/>
      <c r="N16" s="5"/>
      <c r="O16" s="5"/>
      <c r="P16" s="5"/>
      <c r="Q16" s="5"/>
      <c r="R16" s="5"/>
      <c r="S16" s="5"/>
      <c r="T16" s="5"/>
      <c r="U16" s="5"/>
      <c r="V16" s="25"/>
      <c r="W16" s="351"/>
      <c r="X16" s="351"/>
      <c r="Y16" s="351"/>
    </row>
    <row r="17" spans="2:25" ht="33" customHeight="1">
      <c r="B17" s="1553" t="s">
        <v>482</v>
      </c>
      <c r="C17" s="1554"/>
      <c r="D17" s="1554"/>
      <c r="E17" s="1610" t="str">
        <f>" "&amp;入力シート!$D$4&amp;入力シート!$E$4&amp;入力シート!$G$4&amp;" "&amp;入力シート!$I$4&amp;入力シート!$K$4&amp;入力シート!$O$4</f>
        <v xml:space="preserve"> 令和年度 起工第号</v>
      </c>
      <c r="F17" s="1611"/>
      <c r="G17" s="1611"/>
      <c r="H17" s="1611"/>
      <c r="I17" s="1611"/>
      <c r="J17" s="1611"/>
      <c r="K17" s="1611"/>
      <c r="L17" s="1612"/>
      <c r="M17" s="1554" t="s">
        <v>176</v>
      </c>
      <c r="N17" s="1554"/>
      <c r="O17" s="1554"/>
      <c r="P17" s="1559" t="s">
        <v>177</v>
      </c>
      <c r="Q17" s="1560"/>
      <c r="R17" s="1560"/>
      <c r="S17" s="1560"/>
      <c r="T17" s="1560"/>
      <c r="U17" s="1560"/>
      <c r="V17" s="1561"/>
      <c r="W17" s="356"/>
      <c r="X17" s="351"/>
      <c r="Y17" s="351"/>
    </row>
    <row r="18" spans="2:25" ht="33" customHeight="1">
      <c r="B18" s="1553" t="s">
        <v>485</v>
      </c>
      <c r="C18" s="1554"/>
      <c r="D18" s="1554"/>
      <c r="E18" s="1613" t="str">
        <f>" "&amp;入力シート!$D$5&amp;" "&amp;入力シート!$D$8</f>
        <v xml:space="preserve">  </v>
      </c>
      <c r="F18" s="1584"/>
      <c r="G18" s="1584"/>
      <c r="H18" s="1584"/>
      <c r="I18" s="1584"/>
      <c r="J18" s="1584"/>
      <c r="K18" s="1584"/>
      <c r="L18" s="1614"/>
      <c r="M18" s="1554" t="s">
        <v>484</v>
      </c>
      <c r="N18" s="1554"/>
      <c r="O18" s="1554"/>
      <c r="P18" s="1562" t="str">
        <f>" " &amp; 入力シート!$D$6</f>
        <v xml:space="preserve"> </v>
      </c>
      <c r="Q18" s="1562"/>
      <c r="R18" s="1562"/>
      <c r="S18" s="1562"/>
      <c r="T18" s="1562"/>
      <c r="U18" s="1562"/>
      <c r="V18" s="1563"/>
      <c r="W18" s="356"/>
      <c r="X18" s="351"/>
      <c r="Y18" s="351"/>
    </row>
    <row r="19" spans="2:25" ht="33" customHeight="1">
      <c r="B19" s="1572" t="s">
        <v>486</v>
      </c>
      <c r="C19" s="1570"/>
      <c r="D19" s="1571"/>
      <c r="E19" s="33" t="s">
        <v>164</v>
      </c>
      <c r="F19" s="1570" t="str">
        <f>+" " &amp;入力シート!$D$7</f>
        <v xml:space="preserve"> </v>
      </c>
      <c r="G19" s="1570"/>
      <c r="H19" s="1570"/>
      <c r="I19" s="22" t="s">
        <v>165</v>
      </c>
      <c r="J19" s="1608" t="str">
        <f>+" " &amp; 入力シート!$D$9</f>
        <v xml:space="preserve"> </v>
      </c>
      <c r="K19" s="1608"/>
      <c r="L19" s="1608"/>
      <c r="M19" s="1608"/>
      <c r="N19" s="1608"/>
      <c r="O19" s="1608"/>
      <c r="P19" s="1608"/>
      <c r="Q19" s="1608"/>
      <c r="R19" s="1608"/>
      <c r="S19" s="1608"/>
      <c r="T19" s="1608"/>
      <c r="U19" s="1608"/>
      <c r="V19" s="1609"/>
      <c r="W19" s="356"/>
      <c r="X19" s="351"/>
      <c r="Y19" s="351"/>
    </row>
    <row r="20" spans="2:25" ht="33" customHeight="1">
      <c r="B20" s="1553" t="s">
        <v>487</v>
      </c>
      <c r="C20" s="1554"/>
      <c r="D20" s="1554"/>
      <c r="E20" s="1606" t="str">
        <f>" \ " &amp; TEXT(入力シート!$D$13,"#,##0") &amp; " 円"</f>
        <v xml:space="preserve"> \ 0 円</v>
      </c>
      <c r="F20" s="1607"/>
      <c r="G20" s="1607"/>
      <c r="H20" s="1607"/>
      <c r="I20" s="1607"/>
      <c r="J20" s="1607"/>
      <c r="K20" s="1607"/>
      <c r="L20" s="1607"/>
      <c r="M20" s="1560" t="str">
        <f>+" (うち消費税および地方消費税の額 " &amp; TEXT(0.1*入力シート!$D$13/1.1,"#,##0") &amp; " 円）"</f>
        <v xml:space="preserve"> (うち消費税および地方消費税の額 0 円）</v>
      </c>
      <c r="N20" s="1560"/>
      <c r="O20" s="1560"/>
      <c r="P20" s="1560"/>
      <c r="Q20" s="1560"/>
      <c r="R20" s="1560"/>
      <c r="S20" s="1560"/>
      <c r="T20" s="1560"/>
      <c r="U20" s="1560"/>
      <c r="V20" s="1561"/>
      <c r="W20" s="356"/>
      <c r="X20" s="351"/>
      <c r="Y20" s="351"/>
    </row>
    <row r="21" spans="2:25" ht="33" customHeight="1">
      <c r="B21" s="1572" t="s">
        <v>178</v>
      </c>
      <c r="C21" s="1570"/>
      <c r="D21" s="1571"/>
      <c r="E21" s="1577" t="str">
        <f>IF(入力シート!D12&gt;0,入力シート!D12,"")</f>
        <v/>
      </c>
      <c r="F21" s="1578"/>
      <c r="G21" s="1578"/>
      <c r="H21" s="1578"/>
      <c r="I21" s="1578"/>
      <c r="J21" s="1578"/>
      <c r="K21" s="1578"/>
      <c r="L21" s="1579"/>
      <c r="M21" s="1580" t="s">
        <v>179</v>
      </c>
      <c r="N21" s="1570"/>
      <c r="O21" s="1571"/>
      <c r="P21" s="1581" t="str">
        <f>E21</f>
        <v/>
      </c>
      <c r="Q21" s="1582"/>
      <c r="R21" s="1582"/>
      <c r="S21" s="1582"/>
      <c r="T21" s="1582"/>
      <c r="U21" s="1582"/>
      <c r="V21" s="1583"/>
      <c r="W21" s="356"/>
      <c r="X21" s="351"/>
      <c r="Y21" s="351"/>
    </row>
    <row r="22" spans="2:25" ht="15" customHeight="1">
      <c r="B22" s="1590" t="s">
        <v>123</v>
      </c>
      <c r="C22" s="1591"/>
      <c r="D22" s="1592"/>
      <c r="E22" s="1575" t="str">
        <f>IF(入力シート!D16&gt;0,入力シート!D16,"")</f>
        <v/>
      </c>
      <c r="F22" s="1576"/>
      <c r="G22" s="1576"/>
      <c r="H22" s="1576"/>
      <c r="I22" s="1576"/>
      <c r="J22" s="1586" t="s">
        <v>504</v>
      </c>
      <c r="K22" s="1587"/>
      <c r="L22" s="191"/>
      <c r="M22" s="412"/>
      <c r="N22" s="412"/>
      <c r="O22" s="412"/>
      <c r="P22" s="1599"/>
      <c r="Q22" s="1599"/>
      <c r="R22" s="1599"/>
      <c r="S22" s="1599"/>
      <c r="T22" s="1599"/>
      <c r="U22" s="1599"/>
      <c r="V22" s="1600"/>
      <c r="W22" s="356"/>
      <c r="X22" s="351"/>
      <c r="Y22" s="351"/>
    </row>
    <row r="23" spans="2:25" ht="15" customHeight="1">
      <c r="B23" s="1593"/>
      <c r="C23" s="1594"/>
      <c r="D23" s="1595"/>
      <c r="E23" s="35"/>
      <c r="F23" s="36"/>
      <c r="G23" s="36"/>
      <c r="H23" s="36"/>
      <c r="I23" s="36"/>
      <c r="J23" s="190"/>
      <c r="K23" s="190"/>
      <c r="L23" s="1542" t="e">
        <f>E24+1-E22</f>
        <v>#VALUE!</v>
      </c>
      <c r="M23" s="1542"/>
      <c r="N23" s="165" t="s">
        <v>595</v>
      </c>
      <c r="O23" s="165"/>
      <c r="P23" s="1601"/>
      <c r="Q23" s="1601"/>
      <c r="R23" s="1601"/>
      <c r="S23" s="1601"/>
      <c r="T23" s="1601"/>
      <c r="U23" s="1601"/>
      <c r="V23" s="1602"/>
      <c r="W23" s="356"/>
      <c r="X23" s="351"/>
      <c r="Y23" s="351"/>
    </row>
    <row r="24" spans="2:25" ht="15" customHeight="1">
      <c r="B24" s="1596"/>
      <c r="C24" s="1597"/>
      <c r="D24" s="1598"/>
      <c r="E24" s="1573" t="str">
        <f>IF(入力シート!D17&gt;0,入力シート!D17,"")</f>
        <v/>
      </c>
      <c r="F24" s="1574"/>
      <c r="G24" s="1574"/>
      <c r="H24" s="1574"/>
      <c r="I24" s="1574"/>
      <c r="J24" s="1541" t="s">
        <v>505</v>
      </c>
      <c r="K24" s="1541"/>
      <c r="L24" s="413"/>
      <c r="M24" s="413"/>
      <c r="N24" s="413"/>
      <c r="O24" s="413"/>
      <c r="P24" s="1603"/>
      <c r="Q24" s="1603"/>
      <c r="R24" s="1603"/>
      <c r="S24" s="1603"/>
      <c r="T24" s="1603"/>
      <c r="U24" s="1603"/>
      <c r="V24" s="1604"/>
      <c r="W24" s="356"/>
      <c r="X24" s="351"/>
      <c r="Y24" s="351"/>
    </row>
    <row r="25" spans="2:25" ht="33" customHeight="1">
      <c r="B25" s="1569" t="s">
        <v>174</v>
      </c>
      <c r="C25" s="1570"/>
      <c r="D25" s="1571"/>
      <c r="E25" s="1567">
        <f>入力シート!D25</f>
        <v>0</v>
      </c>
      <c r="F25" s="1568"/>
      <c r="G25" s="1568"/>
      <c r="H25" s="1568"/>
      <c r="I25" s="1568"/>
      <c r="J25" s="1568"/>
      <c r="K25" s="1568"/>
      <c r="L25" s="1568"/>
      <c r="M25" s="1584" t="s">
        <v>771</v>
      </c>
      <c r="N25" s="1584"/>
      <c r="O25" s="1584"/>
      <c r="P25" s="1584"/>
      <c r="Q25" s="1584"/>
      <c r="R25" s="1584"/>
      <c r="S25" s="1584"/>
      <c r="T25" s="1584"/>
      <c r="U25" s="1584"/>
      <c r="V25" s="1585"/>
      <c r="W25" s="356"/>
      <c r="X25" s="351"/>
      <c r="Y25" s="351"/>
    </row>
    <row r="26" spans="2:25" ht="33" customHeight="1">
      <c r="B26" s="1569" t="s">
        <v>175</v>
      </c>
      <c r="C26" s="1570"/>
      <c r="D26" s="1571"/>
      <c r="E26" s="1567">
        <f>入力シート!D26</f>
        <v>0</v>
      </c>
      <c r="F26" s="1568"/>
      <c r="G26" s="1568"/>
      <c r="H26" s="1568"/>
      <c r="I26" s="1568"/>
      <c r="J26" s="1568"/>
      <c r="K26" s="1568"/>
      <c r="L26" s="1568"/>
      <c r="M26" s="1584" t="s">
        <v>771</v>
      </c>
      <c r="N26" s="1584"/>
      <c r="O26" s="1584"/>
      <c r="P26" s="1584"/>
      <c r="Q26" s="1584"/>
      <c r="R26" s="1584"/>
      <c r="S26" s="1584"/>
      <c r="T26" s="1584"/>
      <c r="U26" s="1584"/>
      <c r="V26" s="1585"/>
      <c r="W26" s="356"/>
      <c r="X26" s="351"/>
      <c r="Y26" s="351"/>
    </row>
    <row r="27" spans="2:25" ht="210" customHeight="1" thickBot="1">
      <c r="B27" s="1564" t="s">
        <v>772</v>
      </c>
      <c r="C27" s="1565"/>
      <c r="D27" s="1565"/>
      <c r="E27" s="1565"/>
      <c r="F27" s="1565"/>
      <c r="G27" s="1565"/>
      <c r="H27" s="1565"/>
      <c r="I27" s="1565"/>
      <c r="J27" s="1565"/>
      <c r="K27" s="1565"/>
      <c r="L27" s="1565"/>
      <c r="M27" s="1565"/>
      <c r="N27" s="1565"/>
      <c r="O27" s="1565"/>
      <c r="P27" s="1565"/>
      <c r="Q27" s="1565"/>
      <c r="R27" s="1565"/>
      <c r="S27" s="1565"/>
      <c r="T27" s="1565"/>
      <c r="U27" s="1565"/>
      <c r="V27" s="1566"/>
      <c r="W27" s="356"/>
      <c r="X27" s="351"/>
      <c r="Y27" s="351"/>
    </row>
    <row r="28" spans="2:25">
      <c r="W28" s="351"/>
      <c r="X28" s="351"/>
      <c r="Y28" s="351"/>
    </row>
    <row r="29" spans="2:25">
      <c r="W29" s="351"/>
      <c r="X29" s="351"/>
      <c r="Y29" s="351"/>
    </row>
    <row r="30" spans="2:25">
      <c r="W30" s="351"/>
      <c r="X30" s="351"/>
      <c r="Y30" s="351"/>
    </row>
    <row r="31" spans="2:25">
      <c r="W31" s="351"/>
      <c r="X31" s="351"/>
      <c r="Y31" s="351"/>
    </row>
    <row r="32" spans="2:25">
      <c r="W32" s="351"/>
      <c r="X32" s="351"/>
      <c r="Y32" s="351"/>
    </row>
    <row r="33" spans="23:25">
      <c r="W33" s="351"/>
      <c r="X33" s="351"/>
      <c r="Y33" s="351"/>
    </row>
    <row r="34" spans="23:25">
      <c r="W34" s="351"/>
      <c r="X34" s="351"/>
      <c r="Y34" s="351"/>
    </row>
    <row r="35" spans="23:25">
      <c r="W35" s="351"/>
      <c r="X35" s="351"/>
      <c r="Y35" s="351"/>
    </row>
    <row r="36" spans="23:25">
      <c r="W36" s="351"/>
      <c r="X36" s="351"/>
      <c r="Y36" s="351"/>
    </row>
  </sheetData>
  <mergeCells count="6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workbookViewId="0">
      <selection sqref="A1:A3"/>
    </sheetView>
  </sheetViews>
  <sheetFormatPr defaultRowHeight="13.5"/>
  <cols>
    <col min="1" max="1" width="10.625" style="369" bestFit="1" customWidth="1"/>
    <col min="2" max="2" width="1.625" style="369" customWidth="1"/>
    <col min="3" max="31" width="3.125" style="369" customWidth="1"/>
    <col min="32" max="32" width="1.625" style="369" customWidth="1"/>
    <col min="33" max="36" width="2.625" style="369" customWidth="1"/>
    <col min="37" max="37" width="9.5" style="369" bestFit="1" customWidth="1"/>
    <col min="38" max="38" width="16.5" style="369" bestFit="1" customWidth="1"/>
    <col min="39" max="16384" width="9" style="369"/>
  </cols>
  <sheetData>
    <row r="1" spans="1:33" ht="24" customHeight="1">
      <c r="A1" s="1588" t="s">
        <v>1134</v>
      </c>
      <c r="B1" s="127"/>
      <c r="C1" s="2030" t="s">
        <v>797</v>
      </c>
      <c r="D1" s="2031"/>
      <c r="E1" s="2031"/>
      <c r="F1" s="2031"/>
      <c r="G1" s="2031"/>
      <c r="H1" s="2031"/>
      <c r="I1" s="2031"/>
      <c r="J1" s="2031"/>
      <c r="K1" s="2031"/>
      <c r="L1" s="2031"/>
      <c r="M1" s="2031"/>
      <c r="N1" s="2031"/>
      <c r="O1" s="2031"/>
      <c r="P1" s="2031"/>
      <c r="Q1" s="2031"/>
      <c r="R1" s="2031"/>
      <c r="S1" s="2031"/>
      <c r="T1" s="2031"/>
      <c r="U1" s="2031"/>
      <c r="V1" s="2031"/>
      <c r="W1" s="2031"/>
      <c r="X1" s="2031"/>
      <c r="Y1" s="2031"/>
      <c r="Z1" s="2031"/>
      <c r="AA1" s="2031"/>
      <c r="AB1" s="2031"/>
      <c r="AC1" s="2031"/>
      <c r="AD1" s="2031"/>
      <c r="AE1" s="2031"/>
      <c r="AF1" s="129"/>
      <c r="AG1" s="371"/>
    </row>
    <row r="2" spans="1:33" ht="24" customHeight="1">
      <c r="A2" s="1588"/>
      <c r="B2" s="127"/>
      <c r="C2" s="210"/>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129"/>
      <c r="AG2" s="371"/>
    </row>
    <row r="3" spans="1:33" ht="18" customHeight="1">
      <c r="A3" s="1588"/>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3"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3" ht="18" customHeight="1">
      <c r="B5" s="127"/>
      <c r="C5" s="127"/>
      <c r="D5" s="3843" t="str">
        <f>"福 岡 県 "&amp;入力シート!$C$3 &amp; "長 殿"</f>
        <v>福 岡 県 長 殿</v>
      </c>
      <c r="E5" s="3843"/>
      <c r="F5" s="3843"/>
      <c r="G5" s="3843"/>
      <c r="H5" s="3843"/>
      <c r="I5" s="3843"/>
      <c r="J5" s="3843"/>
      <c r="K5" s="3843"/>
      <c r="L5" s="3843"/>
      <c r="M5" s="3843"/>
      <c r="N5" s="3843"/>
      <c r="O5" s="3843"/>
      <c r="P5" s="3843"/>
      <c r="Q5" s="3843"/>
      <c r="R5" s="3843"/>
      <c r="S5" s="3843"/>
      <c r="T5" s="129"/>
      <c r="U5" s="127"/>
      <c r="V5" s="130"/>
      <c r="W5" s="130"/>
      <c r="X5" s="131"/>
      <c r="Y5" s="127"/>
      <c r="Z5" s="127"/>
      <c r="AA5" s="127"/>
      <c r="AB5" s="127"/>
      <c r="AC5" s="127"/>
      <c r="AD5" s="127"/>
      <c r="AE5" s="127"/>
      <c r="AF5" s="127"/>
    </row>
    <row r="6" spans="1:33" ht="18" customHeight="1">
      <c r="B6" s="127"/>
      <c r="C6" s="127"/>
      <c r="D6" s="252"/>
      <c r="E6" s="252"/>
      <c r="F6" s="252"/>
      <c r="G6" s="252"/>
      <c r="H6" s="252"/>
      <c r="I6" s="252"/>
      <c r="J6" s="252"/>
      <c r="K6" s="252"/>
      <c r="L6" s="252"/>
      <c r="M6" s="252"/>
      <c r="N6" s="252"/>
      <c r="O6" s="252"/>
      <c r="P6" s="252"/>
      <c r="Q6" s="252"/>
      <c r="R6" s="252"/>
      <c r="S6" s="252"/>
      <c r="T6" s="129"/>
      <c r="U6" s="127"/>
      <c r="V6" s="130"/>
      <c r="W6" s="130"/>
      <c r="X6" s="131"/>
      <c r="Y6" s="127"/>
      <c r="Z6" s="127"/>
      <c r="AA6" s="127"/>
      <c r="AB6" s="127"/>
      <c r="AC6" s="127"/>
      <c r="AD6" s="127"/>
      <c r="AE6" s="127"/>
      <c r="AF6" s="127"/>
    </row>
    <row r="7" spans="1:33" ht="18" customHeight="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row>
    <row r="8" spans="1:33" ht="18" customHeight="1">
      <c r="B8" s="127"/>
      <c r="C8" s="127"/>
      <c r="D8" s="127"/>
      <c r="E8" s="127"/>
      <c r="F8" s="127"/>
      <c r="G8" s="127"/>
      <c r="H8" s="127"/>
      <c r="I8" s="127"/>
      <c r="J8" s="127"/>
      <c r="K8" s="127"/>
      <c r="L8" s="127"/>
      <c r="M8" s="127"/>
      <c r="N8" s="127"/>
      <c r="O8" s="127"/>
      <c r="P8" s="127"/>
      <c r="Q8" s="127"/>
      <c r="R8" s="127"/>
      <c r="S8" s="127"/>
      <c r="T8" s="2032" t="s">
        <v>1485</v>
      </c>
      <c r="U8" s="1946"/>
      <c r="V8" s="1946"/>
      <c r="W8" s="1946"/>
      <c r="X8" s="1946"/>
      <c r="Y8" s="1946"/>
      <c r="Z8" s="1946"/>
      <c r="AA8" s="1946"/>
      <c r="AB8" s="1946"/>
      <c r="AC8" s="1946"/>
      <c r="AD8" s="1946"/>
      <c r="AE8" s="127"/>
      <c r="AF8" s="127"/>
    </row>
    <row r="9" spans="1:33" ht="18" customHeight="1">
      <c r="B9" s="127"/>
      <c r="C9" s="127"/>
      <c r="D9" s="127"/>
      <c r="E9" s="127"/>
      <c r="F9" s="127"/>
      <c r="G9" s="127"/>
      <c r="H9" s="127"/>
      <c r="I9" s="127"/>
      <c r="J9" s="127"/>
      <c r="K9" s="127"/>
      <c r="L9" s="127"/>
      <c r="M9" s="127"/>
      <c r="N9" s="127"/>
      <c r="O9" s="127"/>
      <c r="P9" s="127"/>
      <c r="Q9" s="127"/>
      <c r="R9" s="127"/>
      <c r="S9" s="127"/>
      <c r="T9" s="212"/>
      <c r="U9" s="253"/>
      <c r="V9" s="253"/>
      <c r="W9" s="253"/>
      <c r="X9" s="253"/>
      <c r="Y9" s="253"/>
      <c r="Z9" s="253"/>
      <c r="AA9" s="253"/>
      <c r="AB9" s="253"/>
      <c r="AC9" s="253"/>
      <c r="AD9" s="253"/>
      <c r="AE9" s="127"/>
      <c r="AF9" s="127"/>
    </row>
    <row r="10" spans="1:33"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row>
    <row r="11" spans="1:33" s="368" customFormat="1" ht="18" customHeight="1">
      <c r="B11" s="128"/>
      <c r="C11" s="128"/>
      <c r="D11" s="128"/>
      <c r="E11" s="128"/>
      <c r="F11" s="128"/>
      <c r="G11" s="128"/>
      <c r="H11" s="128"/>
      <c r="I11" s="128"/>
      <c r="J11" s="128"/>
      <c r="K11" s="128"/>
      <c r="L11" s="128"/>
      <c r="M11" s="128"/>
      <c r="N11" s="128"/>
      <c r="O11" s="128"/>
      <c r="P11" s="128"/>
      <c r="Q11" s="1705" t="s">
        <v>495</v>
      </c>
      <c r="R11" s="1705"/>
      <c r="S11" s="1705"/>
      <c r="T11" s="2004" t="s">
        <v>477</v>
      </c>
      <c r="U11" s="1705"/>
      <c r="V11" s="3842" t="str">
        <f>" " &amp; 入力シート!D22</f>
        <v xml:space="preserve"> </v>
      </c>
      <c r="W11" s="3842"/>
      <c r="X11" s="3842"/>
      <c r="Y11" s="3842"/>
      <c r="Z11" s="3842"/>
      <c r="AA11" s="3842"/>
      <c r="AB11" s="3842"/>
      <c r="AC11" s="3842"/>
      <c r="AD11" s="3842"/>
      <c r="AE11" s="3842"/>
      <c r="AF11" s="128"/>
    </row>
    <row r="12" spans="1:33" s="368" customFormat="1" ht="18" customHeight="1">
      <c r="B12" s="128"/>
      <c r="C12" s="128"/>
      <c r="D12" s="128"/>
      <c r="E12" s="128"/>
      <c r="F12" s="128"/>
      <c r="G12" s="128"/>
      <c r="H12" s="128"/>
      <c r="I12" s="128"/>
      <c r="J12" s="128"/>
      <c r="K12" s="128"/>
      <c r="L12" s="128"/>
      <c r="M12" s="128"/>
      <c r="N12" s="128"/>
      <c r="O12" s="128"/>
      <c r="P12" s="128"/>
      <c r="Q12" s="1705"/>
      <c r="R12" s="1705"/>
      <c r="S12" s="1705"/>
      <c r="T12" s="2004" t="s">
        <v>478</v>
      </c>
      <c r="U12" s="1705"/>
      <c r="V12" s="2004" t="str">
        <f>" " &amp; 入力シート!D23</f>
        <v xml:space="preserve"> </v>
      </c>
      <c r="W12" s="2004"/>
      <c r="X12" s="2004"/>
      <c r="Y12" s="2004"/>
      <c r="Z12" s="2004"/>
      <c r="AA12" s="2004"/>
      <c r="AB12" s="2004"/>
      <c r="AC12" s="2004"/>
      <c r="AD12" s="2004"/>
      <c r="AE12" s="2004"/>
      <c r="AF12" s="128"/>
    </row>
    <row r="13" spans="1:33" s="368"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3834" t="str">
        <f>"     " &amp; 入力シート!D24</f>
        <v xml:space="preserve">     </v>
      </c>
      <c r="W13" s="3834"/>
      <c r="X13" s="3834"/>
      <c r="Y13" s="3834"/>
      <c r="Z13" s="3834"/>
      <c r="AA13" s="3834"/>
      <c r="AB13" s="3834"/>
      <c r="AC13" s="3834"/>
      <c r="AD13" s="133"/>
      <c r="AE13" s="132"/>
      <c r="AF13" s="128"/>
    </row>
    <row r="14" spans="1:33" s="368"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254"/>
      <c r="W14" s="254"/>
      <c r="X14" s="254"/>
      <c r="Y14" s="254"/>
      <c r="Z14" s="254"/>
      <c r="AA14" s="254"/>
      <c r="AB14" s="254"/>
      <c r="AC14" s="254"/>
      <c r="AD14" s="133"/>
      <c r="AE14" s="132"/>
      <c r="AF14" s="128"/>
    </row>
    <row r="15" spans="1:33" s="368" customFormat="1" ht="18" customHeight="1">
      <c r="B15" s="128"/>
      <c r="C15" s="128"/>
      <c r="D15" s="128"/>
      <c r="E15" s="128"/>
      <c r="F15" s="128"/>
      <c r="G15" s="128"/>
      <c r="H15" s="128"/>
      <c r="I15" s="128"/>
      <c r="J15" s="128"/>
      <c r="K15" s="128"/>
      <c r="L15" s="128"/>
      <c r="M15" s="128"/>
      <c r="N15" s="128"/>
      <c r="O15" s="128"/>
      <c r="P15" s="128"/>
      <c r="Q15" s="128"/>
      <c r="R15" s="128"/>
      <c r="S15" s="128"/>
      <c r="T15" s="132"/>
      <c r="U15" s="128"/>
      <c r="V15" s="128"/>
      <c r="W15" s="128"/>
      <c r="X15" s="128"/>
      <c r="Y15" s="128"/>
      <c r="Z15" s="128"/>
      <c r="AA15" s="128"/>
      <c r="AB15" s="128"/>
      <c r="AC15" s="132"/>
      <c r="AD15" s="128"/>
      <c r="AE15" s="128"/>
      <c r="AF15" s="128"/>
    </row>
    <row r="16" spans="1:33" s="368" customFormat="1" ht="18" customHeight="1">
      <c r="B16" s="128"/>
      <c r="C16" s="128"/>
      <c r="D16" s="128"/>
      <c r="E16" s="128"/>
      <c r="F16" s="128"/>
      <c r="G16" s="3849" t="s">
        <v>802</v>
      </c>
      <c r="H16" s="3849"/>
      <c r="I16" s="3849"/>
      <c r="J16" s="3849"/>
      <c r="K16" s="3849"/>
      <c r="L16" s="3849"/>
      <c r="M16" s="3849"/>
      <c r="N16" s="3849"/>
      <c r="O16" s="3849"/>
      <c r="P16" s="3849"/>
      <c r="Q16" s="3849"/>
      <c r="R16" s="3849"/>
      <c r="S16" s="3849"/>
      <c r="T16" s="3849"/>
      <c r="U16" s="3849"/>
      <c r="V16" s="3849"/>
      <c r="W16" s="3849"/>
      <c r="X16" s="3849"/>
      <c r="Y16" s="3849"/>
      <c r="Z16" s="3849"/>
      <c r="AA16" s="3849"/>
      <c r="AB16" s="128"/>
      <c r="AC16" s="128"/>
      <c r="AD16" s="128"/>
      <c r="AE16" s="128"/>
      <c r="AF16" s="128"/>
    </row>
    <row r="17" spans="2:38" s="368" customFormat="1" ht="18" customHeight="1">
      <c r="B17" s="128"/>
      <c r="C17" s="128"/>
      <c r="D17" s="128"/>
      <c r="E17" s="128"/>
      <c r="F17" s="128"/>
      <c r="G17" s="3849" t="s">
        <v>803</v>
      </c>
      <c r="H17" s="3849"/>
      <c r="I17" s="3849"/>
      <c r="J17" s="3849"/>
      <c r="K17" s="3849"/>
      <c r="L17" s="3849"/>
      <c r="M17" s="3849"/>
      <c r="N17" s="3849"/>
      <c r="O17" s="3849"/>
      <c r="P17" s="3849"/>
      <c r="Q17" s="3849"/>
      <c r="R17" s="3849"/>
      <c r="S17" s="3849"/>
      <c r="T17" s="3849"/>
      <c r="U17" s="3849"/>
      <c r="V17" s="3849"/>
      <c r="W17" s="3849"/>
      <c r="X17" s="3849"/>
      <c r="Y17" s="3849"/>
      <c r="Z17" s="3849"/>
      <c r="AA17" s="3849"/>
      <c r="AB17" s="128"/>
      <c r="AC17" s="128"/>
      <c r="AD17" s="128"/>
      <c r="AE17" s="128"/>
      <c r="AF17" s="128"/>
    </row>
    <row r="18" spans="2:38" s="368" customFormat="1" ht="18" customHeight="1">
      <c r="B18" s="128"/>
      <c r="C18" s="128"/>
      <c r="D18" s="128"/>
      <c r="E18" s="128"/>
      <c r="F18" s="128"/>
      <c r="G18" s="268"/>
      <c r="H18" s="268"/>
      <c r="I18" s="268"/>
      <c r="J18" s="268"/>
      <c r="K18" s="268"/>
      <c r="L18" s="268"/>
      <c r="M18" s="268"/>
      <c r="N18" s="268"/>
      <c r="O18" s="268"/>
      <c r="P18" s="268"/>
      <c r="Q18" s="268"/>
      <c r="R18" s="268"/>
      <c r="S18" s="268"/>
      <c r="T18" s="268"/>
      <c r="U18" s="268"/>
      <c r="V18" s="268"/>
      <c r="W18" s="268"/>
      <c r="X18" s="268"/>
      <c r="Y18" s="268"/>
      <c r="Z18" s="268"/>
      <c r="AA18" s="268"/>
      <c r="AB18" s="128"/>
      <c r="AC18" s="128"/>
      <c r="AD18" s="128"/>
      <c r="AE18" s="128"/>
      <c r="AF18" s="128"/>
    </row>
    <row r="19" spans="2:38" s="368" customFormat="1" ht="18" customHeight="1">
      <c r="B19" s="128"/>
      <c r="C19" s="128"/>
      <c r="D19" s="128"/>
      <c r="E19" s="128"/>
      <c r="F19" s="128"/>
      <c r="G19" s="128"/>
      <c r="H19" s="3841"/>
      <c r="I19" s="3841"/>
      <c r="J19" s="3841"/>
      <c r="K19" s="3841"/>
      <c r="L19" s="3841"/>
      <c r="M19" s="3841"/>
      <c r="N19" s="3841"/>
      <c r="O19" s="3841"/>
      <c r="P19" s="3841"/>
      <c r="Q19" s="3841"/>
      <c r="R19" s="3841"/>
      <c r="S19" s="3841"/>
      <c r="T19" s="3841"/>
      <c r="U19" s="3841"/>
      <c r="V19" s="3841"/>
      <c r="W19" s="3841"/>
      <c r="X19" s="3841"/>
      <c r="Y19" s="3841"/>
      <c r="Z19" s="3841"/>
      <c r="AA19" s="3841"/>
      <c r="AB19" s="3841"/>
      <c r="AC19" s="3841"/>
      <c r="AD19" s="3841"/>
      <c r="AE19" s="128"/>
      <c r="AF19" s="128"/>
    </row>
    <row r="20" spans="2:38" s="368" customFormat="1" ht="18" customHeight="1">
      <c r="B20" s="128"/>
      <c r="C20" s="2006" t="s">
        <v>481</v>
      </c>
      <c r="D20" s="2005"/>
      <c r="E20" s="2005"/>
      <c r="F20" s="2005"/>
      <c r="G20" s="2005"/>
      <c r="H20" s="2005"/>
      <c r="I20" s="2005"/>
      <c r="J20" s="2005"/>
      <c r="K20" s="2005"/>
      <c r="L20" s="2005"/>
      <c r="M20" s="2005"/>
      <c r="N20" s="2005"/>
      <c r="O20" s="2005"/>
      <c r="P20" s="2005"/>
      <c r="Q20" s="2005"/>
      <c r="R20" s="2005"/>
      <c r="S20" s="2005"/>
      <c r="T20" s="2005"/>
      <c r="U20" s="2005"/>
      <c r="V20" s="2005"/>
      <c r="W20" s="2005"/>
      <c r="X20" s="2005"/>
      <c r="Y20" s="2005"/>
      <c r="Z20" s="2005"/>
      <c r="AA20" s="2005"/>
      <c r="AB20" s="2005"/>
      <c r="AC20" s="2005"/>
      <c r="AD20" s="2005"/>
      <c r="AE20" s="2005"/>
      <c r="AF20" s="128"/>
    </row>
    <row r="21" spans="2:38" s="368" customFormat="1" ht="18" customHeight="1">
      <c r="B21" s="128"/>
      <c r="C21" s="209"/>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128"/>
    </row>
    <row r="22" spans="2:38" s="368" customFormat="1" ht="18" customHeight="1" thickBot="1">
      <c r="B22" s="128"/>
      <c r="C22" s="128"/>
      <c r="D22" s="128"/>
      <c r="E22" s="128"/>
      <c r="F22" s="128"/>
      <c r="G22" s="128"/>
      <c r="H22" s="128"/>
      <c r="I22" s="128"/>
      <c r="J22" s="128"/>
      <c r="K22" s="134"/>
      <c r="L22" s="134"/>
      <c r="M22" s="128"/>
      <c r="N22" s="128"/>
      <c r="O22" s="128"/>
      <c r="P22" s="128"/>
      <c r="Q22" s="128"/>
      <c r="R22" s="128"/>
      <c r="S22" s="128"/>
      <c r="T22" s="128"/>
      <c r="U22" s="128"/>
      <c r="V22" s="128"/>
      <c r="W22" s="128"/>
      <c r="X22" s="128"/>
      <c r="Y22" s="128"/>
      <c r="Z22" s="128"/>
      <c r="AA22" s="128"/>
      <c r="AB22" s="128"/>
      <c r="AC22" s="128"/>
      <c r="AD22" s="128"/>
      <c r="AE22" s="128"/>
      <c r="AF22" s="128"/>
    </row>
    <row r="23" spans="2:38" s="368" customFormat="1" ht="40.5" customHeight="1">
      <c r="B23" s="128"/>
      <c r="C23" s="2007" t="s">
        <v>482</v>
      </c>
      <c r="D23" s="2008"/>
      <c r="E23" s="2008"/>
      <c r="F23" s="2009"/>
      <c r="G23" s="2010" t="str">
        <f>入力シート!$D$4&amp;入力シート!$E$4&amp;入力シート!$G$4&amp;入力シート!$I$4&amp;入力シート!$K$4&amp;入力シート!$O$4</f>
        <v>令和年度起工第号</v>
      </c>
      <c r="H23" s="2011"/>
      <c r="I23" s="2011"/>
      <c r="J23" s="2011"/>
      <c r="K23" s="2011"/>
      <c r="L23" s="2011"/>
      <c r="M23" s="2011"/>
      <c r="N23" s="2011"/>
      <c r="O23" s="2011"/>
      <c r="P23" s="2011"/>
      <c r="Q23" s="2011"/>
      <c r="R23" s="2012"/>
      <c r="S23" s="2013" t="s">
        <v>484</v>
      </c>
      <c r="T23" s="2014"/>
      <c r="U23" s="2014"/>
      <c r="V23" s="2015"/>
      <c r="W23" s="2018" t="str">
        <f>"" &amp; 入力シート!D6</f>
        <v/>
      </c>
      <c r="X23" s="2014"/>
      <c r="Y23" s="2014"/>
      <c r="Z23" s="2014"/>
      <c r="AA23" s="2014"/>
      <c r="AB23" s="2014"/>
      <c r="AC23" s="2014"/>
      <c r="AD23" s="2014"/>
      <c r="AE23" s="2019"/>
      <c r="AF23" s="128"/>
    </row>
    <row r="24" spans="2:38" s="368" customFormat="1" ht="20.25" customHeight="1">
      <c r="B24" s="128"/>
      <c r="C24" s="2024" t="s">
        <v>485</v>
      </c>
      <c r="D24" s="1978"/>
      <c r="E24" s="1978"/>
      <c r="F24" s="1979"/>
      <c r="G24" s="1992" t="str">
        <f>入力シート!$D$5&amp;" "&amp;入力シート!$D$8</f>
        <v xml:space="preserve"> </v>
      </c>
      <c r="H24" s="1978"/>
      <c r="I24" s="1978"/>
      <c r="J24" s="1978"/>
      <c r="K24" s="1978"/>
      <c r="L24" s="1978"/>
      <c r="M24" s="1978"/>
      <c r="N24" s="1978"/>
      <c r="O24" s="1978"/>
      <c r="P24" s="1978"/>
      <c r="Q24" s="1978"/>
      <c r="R24" s="1979"/>
      <c r="S24" s="2016"/>
      <c r="T24" s="1963"/>
      <c r="U24" s="1963"/>
      <c r="V24" s="1964"/>
      <c r="W24" s="1993"/>
      <c r="X24" s="2020"/>
      <c r="Y24" s="2020"/>
      <c r="Z24" s="2020"/>
      <c r="AA24" s="2020"/>
      <c r="AB24" s="2020"/>
      <c r="AC24" s="2020"/>
      <c r="AD24" s="2020"/>
      <c r="AE24" s="2021"/>
      <c r="AF24" s="128"/>
    </row>
    <row r="25" spans="2:38" s="368" customFormat="1" ht="20.25" customHeight="1">
      <c r="B25" s="128"/>
      <c r="C25" s="1980"/>
      <c r="D25" s="1981"/>
      <c r="E25" s="1981"/>
      <c r="F25" s="1982"/>
      <c r="G25" s="2017"/>
      <c r="H25" s="1981"/>
      <c r="I25" s="1981"/>
      <c r="J25" s="1981"/>
      <c r="K25" s="1981"/>
      <c r="L25" s="1981"/>
      <c r="M25" s="1981"/>
      <c r="N25" s="1981"/>
      <c r="O25" s="1981"/>
      <c r="P25" s="1981"/>
      <c r="Q25" s="1981"/>
      <c r="R25" s="1982"/>
      <c r="S25" s="2017"/>
      <c r="T25" s="1981"/>
      <c r="U25" s="1981"/>
      <c r="V25" s="1982"/>
      <c r="W25" s="1994"/>
      <c r="X25" s="2022"/>
      <c r="Y25" s="2022"/>
      <c r="Z25" s="2022"/>
      <c r="AA25" s="2022"/>
      <c r="AB25" s="2022"/>
      <c r="AC25" s="2022"/>
      <c r="AD25" s="2022"/>
      <c r="AE25" s="2023"/>
      <c r="AF25" s="128"/>
    </row>
    <row r="26" spans="2:38" s="368" customFormat="1" ht="20.25" customHeight="1">
      <c r="B26" s="128"/>
      <c r="C26" s="1977" t="s">
        <v>486</v>
      </c>
      <c r="D26" s="1978"/>
      <c r="E26" s="1978"/>
      <c r="F26" s="1979"/>
      <c r="G26" s="1983" t="s">
        <v>160</v>
      </c>
      <c r="H26" s="1985" t="str">
        <f>"" &amp; 入力シート!D7</f>
        <v/>
      </c>
      <c r="I26" s="1986"/>
      <c r="J26" s="1986"/>
      <c r="K26" s="1986"/>
      <c r="L26" s="1970" t="s">
        <v>159</v>
      </c>
      <c r="M26" s="1978"/>
      <c r="N26" s="1970" t="str">
        <f>" " &amp;入力シート!D9</f>
        <v xml:space="preserve"> </v>
      </c>
      <c r="O26" s="1970"/>
      <c r="P26" s="1970"/>
      <c r="Q26" s="1970"/>
      <c r="R26" s="1970"/>
      <c r="S26" s="1970"/>
      <c r="T26" s="1970"/>
      <c r="U26" s="1970"/>
      <c r="V26" s="1970"/>
      <c r="W26" s="1970"/>
      <c r="X26" s="1970"/>
      <c r="Y26" s="1970"/>
      <c r="Z26" s="1970"/>
      <c r="AA26" s="1970"/>
      <c r="AB26" s="1970"/>
      <c r="AC26" s="1970"/>
      <c r="AD26" s="1970"/>
      <c r="AE26" s="3838"/>
      <c r="AF26" s="128"/>
      <c r="AK26" s="448">
        <f>入力シート!D13</f>
        <v>0</v>
      </c>
      <c r="AL26" s="1017">
        <f>入力シート!$D$17</f>
        <v>0</v>
      </c>
    </row>
    <row r="27" spans="2:38" s="368" customFormat="1" ht="20.25" customHeight="1">
      <c r="B27" s="128"/>
      <c r="C27" s="1980"/>
      <c r="D27" s="1981"/>
      <c r="E27" s="1981"/>
      <c r="F27" s="1982"/>
      <c r="G27" s="1984"/>
      <c r="H27" s="1987"/>
      <c r="I27" s="1987"/>
      <c r="J27" s="1987"/>
      <c r="K27" s="1987"/>
      <c r="L27" s="1981"/>
      <c r="M27" s="1981"/>
      <c r="N27" s="3839"/>
      <c r="O27" s="3839"/>
      <c r="P27" s="3839"/>
      <c r="Q27" s="3839"/>
      <c r="R27" s="3839"/>
      <c r="S27" s="3839"/>
      <c r="T27" s="3839"/>
      <c r="U27" s="3839"/>
      <c r="V27" s="3839"/>
      <c r="W27" s="3839"/>
      <c r="X27" s="3839"/>
      <c r="Y27" s="3839"/>
      <c r="Z27" s="3839"/>
      <c r="AA27" s="3839"/>
      <c r="AB27" s="3839"/>
      <c r="AC27" s="3839"/>
      <c r="AD27" s="3839"/>
      <c r="AE27" s="3840"/>
      <c r="AF27" s="128"/>
      <c r="AK27" s="448">
        <f>入力シート!D14</f>
        <v>0</v>
      </c>
      <c r="AL27" s="1017">
        <f>入力シート!$D$19</f>
        <v>0</v>
      </c>
    </row>
    <row r="28" spans="2:38" s="368" customFormat="1" ht="20.25" customHeight="1">
      <c r="B28" s="128"/>
      <c r="C28" s="1962" t="s">
        <v>488</v>
      </c>
      <c r="D28" s="1963"/>
      <c r="E28" s="1963"/>
      <c r="F28" s="1964"/>
      <c r="G28" s="192"/>
      <c r="H28" s="1968">
        <f>入力シート!D16</f>
        <v>0</v>
      </c>
      <c r="I28" s="1969"/>
      <c r="J28" s="1969"/>
      <c r="K28" s="1969"/>
      <c r="L28" s="1969"/>
      <c r="M28" s="1969"/>
      <c r="N28" s="1970" t="s">
        <v>504</v>
      </c>
      <c r="O28" s="1970"/>
      <c r="P28" s="1970"/>
      <c r="Q28" s="3542" t="str">
        <f>IF(H29&gt;0,H29+1-H28,"")</f>
        <v/>
      </c>
      <c r="R28" s="3542"/>
      <c r="S28" s="1973" t="s">
        <v>489</v>
      </c>
      <c r="T28" s="3850"/>
      <c r="U28" s="1948"/>
      <c r="V28" s="1948"/>
      <c r="W28" s="1949"/>
      <c r="X28" s="2074"/>
      <c r="Y28" s="1951"/>
      <c r="Z28" s="1951"/>
      <c r="AA28" s="1951"/>
      <c r="AB28" s="1951"/>
      <c r="AC28" s="1951"/>
      <c r="AD28" s="1951"/>
      <c r="AE28" s="1952"/>
      <c r="AF28" s="128"/>
      <c r="AK28" s="448">
        <f>入力シート!D15</f>
        <v>0</v>
      </c>
      <c r="AL28" s="1017">
        <f>入力シート!$D$21</f>
        <v>0</v>
      </c>
    </row>
    <row r="29" spans="2:38" s="368" customFormat="1" ht="20.25" customHeight="1">
      <c r="B29" s="128"/>
      <c r="C29" s="3848"/>
      <c r="D29" s="1963"/>
      <c r="E29" s="1963"/>
      <c r="F29" s="1964"/>
      <c r="G29" s="266"/>
      <c r="H29" s="3855"/>
      <c r="I29" s="3856"/>
      <c r="J29" s="3856"/>
      <c r="K29" s="3856"/>
      <c r="L29" s="3856"/>
      <c r="M29" s="3856"/>
      <c r="N29" s="3835" t="s">
        <v>505</v>
      </c>
      <c r="O29" s="3835"/>
      <c r="P29" s="3835"/>
      <c r="Q29" s="3837"/>
      <c r="R29" s="3837"/>
      <c r="S29" s="3851"/>
      <c r="T29" s="3852"/>
      <c r="U29" s="1944"/>
      <c r="V29" s="1944"/>
      <c r="W29" s="3836"/>
      <c r="X29" s="3853"/>
      <c r="Y29" s="3853"/>
      <c r="Z29" s="3853"/>
      <c r="AA29" s="3853"/>
      <c r="AB29" s="3853"/>
      <c r="AC29" s="3853"/>
      <c r="AD29" s="3853"/>
      <c r="AE29" s="3854"/>
      <c r="AF29" s="128"/>
    </row>
    <row r="30" spans="2:38" s="368" customFormat="1" ht="18" customHeight="1">
      <c r="B30" s="128"/>
      <c r="C30" s="1977" t="s">
        <v>801</v>
      </c>
      <c r="D30" s="2066"/>
      <c r="E30" s="2066"/>
      <c r="F30" s="3844"/>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56"/>
      <c r="AF30" s="128"/>
    </row>
    <row r="31" spans="2:38" s="368" customFormat="1" ht="18" customHeight="1">
      <c r="B31" s="128"/>
      <c r="C31" s="1996"/>
      <c r="D31" s="1944"/>
      <c r="E31" s="1944"/>
      <c r="F31" s="3845"/>
      <c r="G31" s="137"/>
      <c r="H31" s="208" t="s">
        <v>639</v>
      </c>
      <c r="I31" s="137" t="s">
        <v>642</v>
      </c>
      <c r="J31" s="137"/>
      <c r="K31" s="137"/>
      <c r="L31" s="137"/>
      <c r="M31" s="137"/>
      <c r="N31" s="140"/>
      <c r="O31" s="137"/>
      <c r="P31" s="137"/>
      <c r="Q31" s="137"/>
      <c r="R31" s="137"/>
      <c r="S31" s="140"/>
      <c r="T31" s="137"/>
      <c r="U31" s="137"/>
      <c r="V31" s="137"/>
      <c r="W31" s="137"/>
      <c r="X31" s="137"/>
      <c r="Y31" s="137"/>
      <c r="Z31" s="137"/>
      <c r="AA31" s="137"/>
      <c r="AB31" s="137"/>
      <c r="AC31" s="137"/>
      <c r="AD31" s="137"/>
      <c r="AE31" s="141"/>
      <c r="AF31" s="128"/>
    </row>
    <row r="32" spans="2:38" s="368" customFormat="1" ht="18" customHeight="1">
      <c r="B32" s="128"/>
      <c r="C32" s="1996"/>
      <c r="D32" s="1944"/>
      <c r="E32" s="1944"/>
      <c r="F32" s="3845"/>
      <c r="G32" s="137"/>
      <c r="H32" s="208" t="s">
        <v>639</v>
      </c>
      <c r="I32" s="137" t="s">
        <v>798</v>
      </c>
      <c r="J32" s="137"/>
      <c r="K32" s="137"/>
      <c r="L32" s="137"/>
      <c r="M32" s="137"/>
      <c r="N32" s="140"/>
      <c r="O32" s="137"/>
      <c r="P32" s="137"/>
      <c r="Q32" s="137"/>
      <c r="R32" s="137"/>
      <c r="S32" s="140"/>
      <c r="T32" s="137"/>
      <c r="U32" s="137"/>
      <c r="V32" s="137"/>
      <c r="W32" s="137"/>
      <c r="X32" s="137"/>
      <c r="Y32" s="137"/>
      <c r="Z32" s="137"/>
      <c r="AA32" s="137"/>
      <c r="AB32" s="137"/>
      <c r="AC32" s="137"/>
      <c r="AD32" s="137"/>
      <c r="AE32" s="141"/>
      <c r="AF32" s="128"/>
    </row>
    <row r="33" spans="2:32" s="368" customFormat="1" ht="18" customHeight="1">
      <c r="B33" s="128"/>
      <c r="C33" s="1996"/>
      <c r="D33" s="1944"/>
      <c r="E33" s="1944"/>
      <c r="F33" s="3845"/>
      <c r="G33" s="137"/>
      <c r="H33" s="208" t="s">
        <v>639</v>
      </c>
      <c r="I33" s="137" t="s">
        <v>799</v>
      </c>
      <c r="J33" s="137"/>
      <c r="K33" s="137"/>
      <c r="L33" s="137"/>
      <c r="M33" s="137"/>
      <c r="N33" s="140"/>
      <c r="O33" s="137"/>
      <c r="P33" s="137"/>
      <c r="Q33" s="137"/>
      <c r="R33" s="137"/>
      <c r="S33" s="140"/>
      <c r="T33" s="137"/>
      <c r="U33" s="137"/>
      <c r="V33" s="137"/>
      <c r="W33" s="137"/>
      <c r="X33" s="137"/>
      <c r="Y33" s="137"/>
      <c r="Z33" s="137"/>
      <c r="AA33" s="137"/>
      <c r="AB33" s="137"/>
      <c r="AC33" s="137"/>
      <c r="AD33" s="137"/>
      <c r="AE33" s="141"/>
      <c r="AF33" s="128"/>
    </row>
    <row r="34" spans="2:32" s="368" customFormat="1" ht="18" customHeight="1">
      <c r="B34" s="128"/>
      <c r="C34" s="1996"/>
      <c r="D34" s="1944"/>
      <c r="E34" s="1944"/>
      <c r="F34" s="3845"/>
      <c r="G34" s="137"/>
      <c r="H34" s="208" t="s">
        <v>639</v>
      </c>
      <c r="I34" s="137" t="s">
        <v>800</v>
      </c>
      <c r="J34" s="137"/>
      <c r="K34" s="137"/>
      <c r="L34" s="137"/>
      <c r="M34" s="137"/>
      <c r="N34" s="140"/>
      <c r="O34" s="137"/>
      <c r="P34" s="137"/>
      <c r="Q34" s="137"/>
      <c r="R34" s="137"/>
      <c r="S34" s="140"/>
      <c r="T34" s="137"/>
      <c r="U34" s="137"/>
      <c r="V34" s="137"/>
      <c r="W34" s="137"/>
      <c r="X34" s="137"/>
      <c r="Y34" s="137"/>
      <c r="Z34" s="137"/>
      <c r="AA34" s="137"/>
      <c r="AB34" s="137"/>
      <c r="AC34" s="137"/>
      <c r="AD34" s="137"/>
      <c r="AE34" s="141"/>
      <c r="AF34" s="128"/>
    </row>
    <row r="35" spans="2:32" s="368" customFormat="1" ht="18" customHeight="1" thickBot="1">
      <c r="B35" s="128"/>
      <c r="C35" s="3846"/>
      <c r="D35" s="1960"/>
      <c r="E35" s="1960"/>
      <c r="F35" s="3847"/>
      <c r="G35" s="134"/>
      <c r="H35" s="134"/>
      <c r="I35" s="134"/>
      <c r="J35" s="134"/>
      <c r="K35" s="134"/>
      <c r="L35" s="134"/>
      <c r="M35" s="134"/>
      <c r="N35" s="267"/>
      <c r="O35" s="134"/>
      <c r="P35" s="134"/>
      <c r="Q35" s="134"/>
      <c r="R35" s="134"/>
      <c r="S35" s="267"/>
      <c r="T35" s="134"/>
      <c r="U35" s="134"/>
      <c r="V35" s="134"/>
      <c r="W35" s="134"/>
      <c r="X35" s="134"/>
      <c r="Y35" s="134"/>
      <c r="Z35" s="134"/>
      <c r="AA35" s="134"/>
      <c r="AB35" s="134"/>
      <c r="AC35" s="134"/>
      <c r="AD35" s="134"/>
      <c r="AE35" s="144"/>
      <c r="AF35" s="128"/>
    </row>
    <row r="36" spans="2:32" s="368" customFormat="1" ht="18" customHeight="1">
      <c r="B36" s="128"/>
      <c r="C36" s="128"/>
      <c r="D36" s="128"/>
      <c r="E36" s="128"/>
      <c r="F36" s="128"/>
      <c r="G36" s="128"/>
      <c r="H36" s="128"/>
      <c r="I36" s="128"/>
      <c r="J36" s="128"/>
      <c r="K36" s="128"/>
      <c r="L36" s="128"/>
      <c r="M36" s="128"/>
      <c r="N36" s="132"/>
      <c r="O36" s="137"/>
      <c r="P36" s="137"/>
      <c r="Q36" s="137"/>
      <c r="R36" s="137"/>
      <c r="S36" s="132"/>
      <c r="T36" s="128"/>
      <c r="U36" s="128"/>
      <c r="V36" s="128"/>
      <c r="W36" s="128"/>
      <c r="X36" s="128"/>
      <c r="Y36" s="128"/>
      <c r="Z36" s="128"/>
      <c r="AA36" s="128"/>
      <c r="AB36" s="128"/>
      <c r="AC36" s="128"/>
      <c r="AD36" s="128"/>
      <c r="AE36" s="128"/>
      <c r="AF36" s="128"/>
    </row>
    <row r="37" spans="2:32" s="368" customFormat="1" ht="18" customHeight="1">
      <c r="B37" s="128"/>
      <c r="C37" s="128"/>
      <c r="D37" s="128"/>
      <c r="E37" s="128"/>
      <c r="F37" s="128"/>
      <c r="G37" s="128"/>
      <c r="H37" s="128"/>
      <c r="I37" s="128"/>
      <c r="J37" s="128"/>
      <c r="K37" s="128"/>
      <c r="L37" s="128"/>
      <c r="M37" s="128"/>
      <c r="N37" s="132"/>
      <c r="O37" s="137"/>
      <c r="P37" s="137"/>
      <c r="Q37" s="137"/>
      <c r="R37" s="137"/>
      <c r="S37" s="132"/>
      <c r="T37" s="128"/>
      <c r="U37" s="128"/>
      <c r="V37" s="128"/>
      <c r="W37" s="128"/>
      <c r="X37" s="128"/>
      <c r="Y37" s="128"/>
      <c r="Z37" s="128"/>
      <c r="AA37" s="128"/>
      <c r="AB37" s="128"/>
      <c r="AC37" s="128"/>
      <c r="AD37" s="128"/>
      <c r="AE37" s="128"/>
      <c r="AF37" s="128"/>
    </row>
    <row r="38" spans="2:32" s="368" customFormat="1" ht="18" customHeight="1">
      <c r="B38" s="128"/>
      <c r="C38" s="128"/>
      <c r="D38" s="128"/>
      <c r="E38" s="128"/>
      <c r="F38" s="128"/>
      <c r="G38" s="128"/>
      <c r="H38" s="128"/>
      <c r="I38" s="128"/>
      <c r="J38" s="128"/>
      <c r="K38" s="128"/>
      <c r="L38" s="128"/>
      <c r="M38" s="128"/>
      <c r="N38" s="132"/>
      <c r="O38" s="137"/>
      <c r="P38" s="137"/>
      <c r="Q38" s="137"/>
      <c r="R38" s="137"/>
      <c r="S38" s="132"/>
      <c r="T38" s="128"/>
      <c r="U38" s="128"/>
      <c r="V38" s="128"/>
      <c r="W38" s="128"/>
      <c r="X38" s="128"/>
      <c r="Y38" s="128"/>
      <c r="Z38" s="128"/>
      <c r="AA38" s="128"/>
      <c r="AB38" s="128"/>
      <c r="AC38" s="128"/>
      <c r="AD38" s="128"/>
      <c r="AE38" s="128"/>
      <c r="AF38" s="128"/>
    </row>
    <row r="39" spans="2:32">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sheetData>
  <mergeCells count="36">
    <mergeCell ref="C30:F35"/>
    <mergeCell ref="C28:F29"/>
    <mergeCell ref="H28:M28"/>
    <mergeCell ref="N28:P28"/>
    <mergeCell ref="G16:AA16"/>
    <mergeCell ref="G17:AA17"/>
    <mergeCell ref="C24:F25"/>
    <mergeCell ref="S28:T29"/>
    <mergeCell ref="G24:R25"/>
    <mergeCell ref="X28:AE29"/>
    <mergeCell ref="H29:M29"/>
    <mergeCell ref="G26:G27"/>
    <mergeCell ref="G23:R23"/>
    <mergeCell ref="A1:A3"/>
    <mergeCell ref="V11:AE11"/>
    <mergeCell ref="T12:U12"/>
    <mergeCell ref="T11:U11"/>
    <mergeCell ref="V12:AE12"/>
    <mergeCell ref="C1:AE1"/>
    <mergeCell ref="D5:S5"/>
    <mergeCell ref="T8:AD8"/>
    <mergeCell ref="Q11:S12"/>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X130"/>
  <sheetViews>
    <sheetView showZeros="0" zoomScale="87" zoomScaleNormal="87" workbookViewId="0">
      <selection activeCell="L19" sqref="L19:R19"/>
    </sheetView>
  </sheetViews>
  <sheetFormatPr defaultColWidth="8" defaultRowHeight="14.25"/>
  <cols>
    <col min="1" max="1" width="11" style="655" bestFit="1" customWidth="1"/>
    <col min="2" max="2" width="1.625" style="655" customWidth="1"/>
    <col min="3" max="3" width="17" style="655" customWidth="1"/>
    <col min="4" max="4" width="24.875" style="655" customWidth="1"/>
    <col min="5" max="5" width="12.75" style="655" customWidth="1"/>
    <col min="6" max="6" width="13.875" style="655" customWidth="1"/>
    <col min="7" max="8" width="13.25" style="655" customWidth="1"/>
    <col min="9" max="9" width="14.5" style="655" customWidth="1"/>
    <col min="10" max="11" width="1.75" style="655" customWidth="1"/>
    <col min="12" max="12" width="13.75" style="655" customWidth="1"/>
    <col min="13" max="13" width="24.875" style="655" customWidth="1"/>
    <col min="14" max="18" width="13.375" style="655" customWidth="1"/>
    <col min="19" max="19" width="2" style="655" customWidth="1"/>
    <col min="20" max="21" width="8" style="655"/>
    <col min="22" max="22" width="10" style="655" customWidth="1"/>
    <col min="23" max="23" width="14.375" style="655" customWidth="1"/>
    <col min="24" max="16384" width="8" style="655"/>
  </cols>
  <sheetData>
    <row r="1" spans="1:24">
      <c r="B1" s="7"/>
      <c r="C1" s="145"/>
      <c r="D1" s="7"/>
      <c r="E1" s="7"/>
      <c r="F1" s="7"/>
      <c r="G1" s="7"/>
      <c r="H1" s="7"/>
      <c r="I1" s="7"/>
      <c r="J1" s="7"/>
      <c r="K1" s="7"/>
      <c r="L1" s="146"/>
      <c r="M1" s="8"/>
      <c r="N1" s="8"/>
      <c r="O1" s="8"/>
      <c r="P1" s="8"/>
      <c r="Q1" s="8"/>
      <c r="R1" s="8"/>
      <c r="S1" s="7"/>
    </row>
    <row r="2" spans="1:24" ht="3" customHeight="1">
      <c r="B2" s="7"/>
      <c r="C2" s="7"/>
      <c r="D2" s="7"/>
      <c r="E2" s="7"/>
      <c r="F2" s="7"/>
      <c r="G2" s="7"/>
      <c r="H2" s="7"/>
      <c r="I2" s="7"/>
      <c r="J2" s="7"/>
      <c r="K2" s="7"/>
      <c r="L2" s="8"/>
      <c r="M2" s="8"/>
      <c r="N2" s="8"/>
      <c r="O2" s="8"/>
      <c r="P2" s="8"/>
      <c r="Q2" s="8"/>
      <c r="R2" s="8"/>
      <c r="S2" s="7"/>
    </row>
    <row r="3" spans="1:24" s="657" customFormat="1" ht="18" customHeight="1">
      <c r="A3" s="1588" t="s">
        <v>1134</v>
      </c>
      <c r="B3" s="9"/>
      <c r="C3" s="147" t="s">
        <v>192</v>
      </c>
      <c r="D3" s="148" t="s">
        <v>193</v>
      </c>
      <c r="E3" s="148" t="s">
        <v>205</v>
      </c>
      <c r="F3" s="148" t="s">
        <v>206</v>
      </c>
      <c r="G3" s="148" t="s">
        <v>194</v>
      </c>
      <c r="H3" s="148" t="s">
        <v>195</v>
      </c>
      <c r="I3" s="148" t="s">
        <v>196</v>
      </c>
      <c r="J3" s="206"/>
      <c r="K3" s="149"/>
      <c r="L3" s="149"/>
      <c r="M3" s="149"/>
      <c r="N3" s="149"/>
      <c r="O3" s="149"/>
      <c r="P3" s="149"/>
      <c r="Q3" s="149"/>
      <c r="R3" s="149"/>
      <c r="S3" s="9"/>
    </row>
    <row r="4" spans="1:24" ht="18" customHeight="1">
      <c r="A4" s="1588"/>
      <c r="B4" s="7"/>
      <c r="C4" s="150" t="s">
        <v>443</v>
      </c>
      <c r="D4" s="151" t="s">
        <v>443</v>
      </c>
      <c r="E4" s="151" t="s">
        <v>443</v>
      </c>
      <c r="F4" s="151"/>
      <c r="G4" s="151"/>
      <c r="H4" s="151"/>
      <c r="I4" s="151" t="s">
        <v>443</v>
      </c>
      <c r="J4" s="152"/>
      <c r="K4" s="152"/>
      <c r="L4" s="152"/>
      <c r="M4" s="152"/>
      <c r="N4" s="152"/>
      <c r="O4" s="152"/>
      <c r="P4" s="152"/>
      <c r="Q4" s="152"/>
      <c r="R4" s="152"/>
      <c r="S4" s="7"/>
    </row>
    <row r="5" spans="1:24" ht="18" customHeight="1">
      <c r="A5" s="1588"/>
      <c r="B5" s="7"/>
      <c r="C5" s="150"/>
      <c r="D5" s="151"/>
      <c r="E5" s="151"/>
      <c r="F5" s="151"/>
      <c r="G5" s="151"/>
      <c r="H5" s="151"/>
      <c r="I5" s="151"/>
      <c r="J5" s="152"/>
      <c r="K5" s="152"/>
      <c r="L5" s="152"/>
      <c r="M5" s="152"/>
      <c r="N5" s="152"/>
      <c r="O5" s="152"/>
      <c r="P5" s="152"/>
      <c r="Q5" s="152"/>
      <c r="R5" s="152"/>
      <c r="S5" s="7"/>
    </row>
    <row r="6" spans="1:24" ht="18" customHeight="1">
      <c r="B6" s="7"/>
      <c r="C6" s="153" t="s">
        <v>443</v>
      </c>
      <c r="D6" s="154"/>
      <c r="E6" s="154"/>
      <c r="F6" s="154"/>
      <c r="G6" s="154"/>
      <c r="H6" s="154"/>
      <c r="I6" s="154"/>
      <c r="J6" s="152"/>
      <c r="K6" s="152"/>
      <c r="L6" s="152"/>
      <c r="M6" s="152"/>
      <c r="N6" s="152"/>
      <c r="O6" s="152"/>
      <c r="P6" s="152"/>
      <c r="Q6" s="152"/>
      <c r="R6" s="152"/>
      <c r="S6" s="7"/>
    </row>
    <row r="7" spans="1:24">
      <c r="B7" s="7"/>
      <c r="C7" s="145" t="s">
        <v>443</v>
      </c>
      <c r="D7" s="7"/>
      <c r="E7" s="7"/>
      <c r="F7" s="7"/>
      <c r="G7" s="7"/>
      <c r="H7" s="7"/>
      <c r="I7" s="7"/>
      <c r="J7" s="7"/>
      <c r="K7" s="8"/>
      <c r="L7" s="145" t="s">
        <v>443</v>
      </c>
      <c r="M7" s="7"/>
      <c r="N7" s="7"/>
      <c r="O7" s="7"/>
      <c r="P7" s="7"/>
      <c r="Q7" s="7"/>
      <c r="R7" s="7"/>
      <c r="S7" s="7"/>
    </row>
    <row r="8" spans="1:24" s="658" customFormat="1" ht="20.25" customHeight="1">
      <c r="B8" s="10"/>
      <c r="C8" s="155" t="s">
        <v>197</v>
      </c>
      <c r="D8" s="3904" t="str">
        <f>+" " &amp; 入力シート!$D$5</f>
        <v xml:space="preserve"> </v>
      </c>
      <c r="E8" s="3904"/>
      <c r="F8" s="155" t="s">
        <v>441</v>
      </c>
      <c r="G8" s="3904" t="str">
        <f>+" " &amp;入力シート!$D$7</f>
        <v xml:space="preserve"> </v>
      </c>
      <c r="H8" s="3904"/>
      <c r="I8" s="10"/>
      <c r="J8" s="10"/>
      <c r="K8" s="156"/>
      <c r="L8" s="155" t="s">
        <v>197</v>
      </c>
      <c r="M8" s="3905" t="str">
        <f>D8</f>
        <v xml:space="preserve"> </v>
      </c>
      <c r="N8" s="3905"/>
      <c r="O8" s="155" t="s">
        <v>441</v>
      </c>
      <c r="P8" s="3909" t="str">
        <f>+G8</f>
        <v xml:space="preserve"> </v>
      </c>
      <c r="Q8" s="3909"/>
      <c r="R8" s="10"/>
      <c r="S8" s="10"/>
    </row>
    <row r="9" spans="1:24" ht="3" customHeight="1">
      <c r="B9" s="7"/>
      <c r="C9" s="7"/>
      <c r="D9" s="7"/>
      <c r="E9" s="7"/>
      <c r="F9" s="7"/>
      <c r="G9" s="7"/>
      <c r="H9" s="7"/>
      <c r="I9" s="7"/>
      <c r="J9" s="7"/>
      <c r="K9" s="8"/>
      <c r="L9" s="7"/>
      <c r="M9" s="7"/>
      <c r="N9" s="7"/>
      <c r="O9" s="7"/>
      <c r="P9" s="7"/>
      <c r="Q9" s="7"/>
      <c r="R9" s="7"/>
      <c r="S9" s="7"/>
    </row>
    <row r="10" spans="1:24" ht="36" customHeight="1">
      <c r="B10" s="7"/>
      <c r="C10" s="3910" t="s">
        <v>198</v>
      </c>
      <c r="D10" s="3911"/>
      <c r="E10" s="3911"/>
      <c r="F10" s="3911"/>
      <c r="G10" s="157" t="s">
        <v>199</v>
      </c>
      <c r="H10" s="157"/>
      <c r="I10" s="158" t="s">
        <v>200</v>
      </c>
      <c r="J10" s="258"/>
      <c r="K10" s="159"/>
      <c r="L10" s="3910" t="s">
        <v>198</v>
      </c>
      <c r="M10" s="3911"/>
      <c r="N10" s="3911"/>
      <c r="O10" s="3911"/>
      <c r="P10" s="157" t="s">
        <v>199</v>
      </c>
      <c r="Q10" s="157"/>
      <c r="R10" s="158" t="s">
        <v>200</v>
      </c>
      <c r="S10" s="7"/>
      <c r="X10" s="655" t="s">
        <v>657</v>
      </c>
    </row>
    <row r="11" spans="1:24" s="659" customFormat="1" ht="36" customHeight="1">
      <c r="B11" s="12"/>
      <c r="C11" s="11" t="s">
        <v>201</v>
      </c>
      <c r="D11" s="3915" t="str">
        <f>"" &amp;入力シート!D6</f>
        <v/>
      </c>
      <c r="E11" s="3916"/>
      <c r="F11" s="3921" t="s">
        <v>1482</v>
      </c>
      <c r="G11" s="3922"/>
      <c r="H11" s="3922"/>
      <c r="I11" s="3923"/>
      <c r="J11" s="213"/>
      <c r="K11" s="14"/>
      <c r="L11" s="11" t="s">
        <v>201</v>
      </c>
      <c r="M11" s="3930" t="str">
        <f>D11</f>
        <v/>
      </c>
      <c r="N11" s="3931"/>
      <c r="O11" s="3921" t="str">
        <f>F11</f>
        <v>令和　　　年　　　月　　　日</v>
      </c>
      <c r="P11" s="3922"/>
      <c r="Q11" s="3922"/>
      <c r="R11" s="3923"/>
      <c r="S11" s="12"/>
    </row>
    <row r="12" spans="1:24" s="659" customFormat="1" ht="25.5" customHeight="1">
      <c r="B12" s="12"/>
      <c r="C12" s="3936" t="str">
        <f>入力シート!$D$4&amp;入力シート!$E$4&amp;入力シート!$G$4&amp;"　　　　"&amp;入力シート!$I$4&amp;入力シート!$K$4&amp;入力シート!$O$4</f>
        <v>令和年度　　　　起工第号</v>
      </c>
      <c r="D12" s="3917"/>
      <c r="E12" s="3918"/>
      <c r="F12" s="3924"/>
      <c r="G12" s="3925"/>
      <c r="H12" s="3925"/>
      <c r="I12" s="3926"/>
      <c r="J12" s="213"/>
      <c r="K12" s="14"/>
      <c r="L12" s="3938" t="str">
        <f>C12</f>
        <v>令和年度　　　　起工第号</v>
      </c>
      <c r="M12" s="3932"/>
      <c r="N12" s="3933"/>
      <c r="O12" s="3924"/>
      <c r="P12" s="3925"/>
      <c r="Q12" s="3925"/>
      <c r="R12" s="3926"/>
      <c r="S12" s="12"/>
      <c r="V12" s="659" t="s">
        <v>665</v>
      </c>
      <c r="W12" s="659" t="s">
        <v>659</v>
      </c>
    </row>
    <row r="13" spans="1:24" s="659" customFormat="1" ht="25.5" customHeight="1">
      <c r="B13" s="12"/>
      <c r="C13" s="3937"/>
      <c r="D13" s="3919"/>
      <c r="E13" s="3920"/>
      <c r="F13" s="3927"/>
      <c r="G13" s="3928"/>
      <c r="H13" s="3928"/>
      <c r="I13" s="3929"/>
      <c r="J13" s="213"/>
      <c r="K13" s="14"/>
      <c r="L13" s="3939"/>
      <c r="M13" s="3934"/>
      <c r="N13" s="3935"/>
      <c r="O13" s="3927"/>
      <c r="P13" s="3928"/>
      <c r="Q13" s="3928"/>
      <c r="R13" s="3929"/>
      <c r="S13" s="12"/>
      <c r="V13" s="659" t="s">
        <v>666</v>
      </c>
      <c r="W13" s="659" t="s">
        <v>660</v>
      </c>
    </row>
    <row r="14" spans="1:24" s="659" customFormat="1" ht="36" customHeight="1">
      <c r="B14" s="12"/>
      <c r="C14" s="13" t="s">
        <v>202</v>
      </c>
      <c r="D14" s="3906"/>
      <c r="E14" s="3907"/>
      <c r="F14" s="200" t="s">
        <v>203</v>
      </c>
      <c r="G14" s="3906"/>
      <c r="H14" s="3908"/>
      <c r="I14" s="3907"/>
      <c r="J14" s="269"/>
      <c r="K14" s="160"/>
      <c r="L14" s="13" t="str">
        <f>C14</f>
        <v>監　督　員</v>
      </c>
      <c r="M14" s="3906">
        <f>D14</f>
        <v>0</v>
      </c>
      <c r="N14" s="3907"/>
      <c r="O14" s="200" t="str">
        <f>+F14</f>
        <v>請　負　者</v>
      </c>
      <c r="P14" s="3906">
        <f>G14</f>
        <v>0</v>
      </c>
      <c r="Q14" s="3908"/>
      <c r="R14" s="3907"/>
      <c r="S14" s="12"/>
      <c r="V14" s="659" t="s">
        <v>667</v>
      </c>
    </row>
    <row r="15" spans="1:24" s="659" customFormat="1" ht="36" customHeight="1">
      <c r="B15" s="12"/>
      <c r="C15" s="3912" t="s">
        <v>671</v>
      </c>
      <c r="D15" s="3913"/>
      <c r="E15" s="3913"/>
      <c r="F15" s="3914"/>
      <c r="G15" s="3912" t="s">
        <v>659</v>
      </c>
      <c r="H15" s="3913"/>
      <c r="I15" s="3914"/>
      <c r="J15" s="259"/>
      <c r="K15" s="161"/>
      <c r="L15" s="3912" t="str">
        <f>C15</f>
        <v>提　出　事　項</v>
      </c>
      <c r="M15" s="3913"/>
      <c r="N15" s="3913"/>
      <c r="O15" s="3914"/>
      <c r="P15" s="3912" t="str">
        <f>G15</f>
        <v>（発議：発注者）</v>
      </c>
      <c r="Q15" s="3913"/>
      <c r="R15" s="3914"/>
      <c r="S15" s="12"/>
      <c r="V15" s="659" t="s">
        <v>668</v>
      </c>
    </row>
    <row r="16" spans="1:24" s="659" customFormat="1" ht="36" customHeight="1">
      <c r="B16" s="12"/>
      <c r="C16" s="3893"/>
      <c r="D16" s="3894"/>
      <c r="E16" s="3894"/>
      <c r="F16" s="3894"/>
      <c r="G16" s="3894"/>
      <c r="H16" s="3894"/>
      <c r="I16" s="3895"/>
      <c r="J16" s="260"/>
      <c r="K16" s="161"/>
      <c r="L16" s="3893">
        <f>C16</f>
        <v>0</v>
      </c>
      <c r="M16" s="3902"/>
      <c r="N16" s="3902"/>
      <c r="O16" s="3902"/>
      <c r="P16" s="3902"/>
      <c r="Q16" s="3902"/>
      <c r="R16" s="3903"/>
      <c r="S16" s="12"/>
      <c r="V16" s="659" t="s">
        <v>669</v>
      </c>
    </row>
    <row r="17" spans="2:22" s="659" customFormat="1" ht="36" customHeight="1">
      <c r="B17" s="12"/>
      <c r="C17" s="3893"/>
      <c r="D17" s="3894"/>
      <c r="E17" s="3894"/>
      <c r="F17" s="3894"/>
      <c r="G17" s="3894"/>
      <c r="H17" s="3894"/>
      <c r="I17" s="3895"/>
      <c r="J17" s="260"/>
      <c r="K17" s="161"/>
      <c r="L17" s="3896"/>
      <c r="M17" s="3897"/>
      <c r="N17" s="3897"/>
      <c r="O17" s="3897"/>
      <c r="P17" s="3897"/>
      <c r="Q17" s="3897"/>
      <c r="R17" s="3898"/>
      <c r="S17" s="12"/>
      <c r="V17" s="659" t="s">
        <v>670</v>
      </c>
    </row>
    <row r="18" spans="2:22" s="659" customFormat="1" ht="36" customHeight="1">
      <c r="B18" s="12"/>
      <c r="C18" s="3857"/>
      <c r="D18" s="3858"/>
      <c r="E18" s="3858"/>
      <c r="F18" s="3858"/>
      <c r="G18" s="3858"/>
      <c r="H18" s="3858"/>
      <c r="I18" s="3859"/>
      <c r="J18" s="162"/>
      <c r="K18" s="162"/>
      <c r="L18" s="3857">
        <f t="shared" ref="L18:L23" si="0">C18</f>
        <v>0</v>
      </c>
      <c r="M18" s="3858"/>
      <c r="N18" s="3858"/>
      <c r="O18" s="3858"/>
      <c r="P18" s="3858"/>
      <c r="Q18" s="3858"/>
      <c r="R18" s="3859"/>
      <c r="S18" s="12"/>
      <c r="V18" s="659" t="s">
        <v>671</v>
      </c>
    </row>
    <row r="19" spans="2:22" s="659" customFormat="1" ht="36" customHeight="1">
      <c r="B19" s="12"/>
      <c r="C19" s="3899"/>
      <c r="D19" s="3900"/>
      <c r="E19" s="3900"/>
      <c r="F19" s="3900"/>
      <c r="G19" s="3900"/>
      <c r="H19" s="3900"/>
      <c r="I19" s="3901"/>
      <c r="J19" s="261"/>
      <c r="K19" s="161"/>
      <c r="L19" s="3899">
        <f t="shared" si="0"/>
        <v>0</v>
      </c>
      <c r="M19" s="3900"/>
      <c r="N19" s="3900"/>
      <c r="O19" s="3900"/>
      <c r="P19" s="3900"/>
      <c r="Q19" s="3900"/>
      <c r="R19" s="3901"/>
      <c r="S19" s="12"/>
    </row>
    <row r="20" spans="2:22" s="659" customFormat="1" ht="36" customHeight="1">
      <c r="B20" s="12"/>
      <c r="C20" s="3890"/>
      <c r="D20" s="3891"/>
      <c r="E20" s="3891"/>
      <c r="F20" s="3891"/>
      <c r="G20" s="3891"/>
      <c r="H20" s="3891"/>
      <c r="I20" s="3892"/>
      <c r="J20" s="259"/>
      <c r="K20" s="161"/>
      <c r="L20" s="3890">
        <f t="shared" si="0"/>
        <v>0</v>
      </c>
      <c r="M20" s="3891"/>
      <c r="N20" s="3891"/>
      <c r="O20" s="3891"/>
      <c r="P20" s="3891"/>
      <c r="Q20" s="3891"/>
      <c r="R20" s="3892"/>
      <c r="S20" s="12"/>
    </row>
    <row r="21" spans="2:22" s="659" customFormat="1" ht="36" customHeight="1">
      <c r="B21" s="12"/>
      <c r="C21" s="3883"/>
      <c r="D21" s="3884"/>
      <c r="E21" s="3884"/>
      <c r="F21" s="3884"/>
      <c r="G21" s="3884"/>
      <c r="H21" s="3884"/>
      <c r="I21" s="3885"/>
      <c r="J21" s="262"/>
      <c r="K21" s="161"/>
      <c r="L21" s="3883">
        <f t="shared" si="0"/>
        <v>0</v>
      </c>
      <c r="M21" s="3884"/>
      <c r="N21" s="3884"/>
      <c r="O21" s="3884"/>
      <c r="P21" s="3884"/>
      <c r="Q21" s="3884"/>
      <c r="R21" s="3885"/>
      <c r="S21" s="12"/>
    </row>
    <row r="22" spans="2:22" s="659" customFormat="1" ht="36" customHeight="1">
      <c r="B22" s="12"/>
      <c r="C22" s="3883"/>
      <c r="D22" s="3884"/>
      <c r="E22" s="3884"/>
      <c r="F22" s="3884"/>
      <c r="G22" s="3884"/>
      <c r="H22" s="3884"/>
      <c r="I22" s="3885"/>
      <c r="J22" s="262"/>
      <c r="K22" s="161"/>
      <c r="L22" s="3883">
        <f t="shared" si="0"/>
        <v>0</v>
      </c>
      <c r="M22" s="3884"/>
      <c r="N22" s="3884"/>
      <c r="O22" s="3884"/>
      <c r="P22" s="3884"/>
      <c r="Q22" s="3884"/>
      <c r="R22" s="3885"/>
      <c r="S22" s="12"/>
    </row>
    <row r="23" spans="2:22" s="659" customFormat="1" ht="36" customHeight="1">
      <c r="B23" s="12"/>
      <c r="C23" s="3883"/>
      <c r="D23" s="3884"/>
      <c r="E23" s="3884"/>
      <c r="F23" s="3884"/>
      <c r="G23" s="3884"/>
      <c r="H23" s="3884"/>
      <c r="I23" s="3885"/>
      <c r="J23" s="262"/>
      <c r="K23" s="161"/>
      <c r="L23" s="3883">
        <f t="shared" si="0"/>
        <v>0</v>
      </c>
      <c r="M23" s="3884"/>
      <c r="N23" s="3884"/>
      <c r="O23" s="3884"/>
      <c r="P23" s="3884"/>
      <c r="Q23" s="3884"/>
      <c r="R23" s="3885"/>
      <c r="S23" s="12"/>
    </row>
    <row r="24" spans="2:22" s="659" customFormat="1" ht="10.5" customHeight="1">
      <c r="B24" s="12"/>
      <c r="C24" s="3886"/>
      <c r="D24" s="3886"/>
      <c r="E24" s="3886"/>
      <c r="F24" s="3886"/>
      <c r="G24" s="3886"/>
      <c r="H24" s="3886"/>
      <c r="I24" s="3886"/>
      <c r="J24" s="162"/>
      <c r="K24" s="161"/>
      <c r="L24" s="3887"/>
      <c r="M24" s="3888"/>
      <c r="N24" s="3888"/>
      <c r="O24" s="3888"/>
      <c r="P24" s="3888"/>
      <c r="Q24" s="3888"/>
      <c r="R24" s="3889"/>
      <c r="S24" s="12"/>
    </row>
    <row r="25" spans="2:22" s="659" customFormat="1" ht="36" customHeight="1">
      <c r="B25" s="12"/>
      <c r="C25" s="3886" t="s">
        <v>207</v>
      </c>
      <c r="D25" s="3886"/>
      <c r="E25" s="3886"/>
      <c r="F25" s="3886"/>
      <c r="G25" s="3886"/>
      <c r="H25" s="3886"/>
      <c r="I25" s="3886"/>
      <c r="J25" s="162"/>
      <c r="K25" s="161"/>
      <c r="L25" s="3887" t="str">
        <f>C25</f>
        <v>処理・回答）</v>
      </c>
      <c r="M25" s="3888"/>
      <c r="N25" s="3888"/>
      <c r="O25" s="3888"/>
      <c r="P25" s="3888"/>
      <c r="Q25" s="3888"/>
      <c r="R25" s="3889"/>
      <c r="S25" s="12"/>
    </row>
    <row r="26" spans="2:22" s="659" customFormat="1" ht="36" customHeight="1">
      <c r="B26" s="12"/>
      <c r="C26" s="3877"/>
      <c r="D26" s="3878"/>
      <c r="E26" s="3878"/>
      <c r="F26" s="3878"/>
      <c r="G26" s="3878"/>
      <c r="H26" s="3878"/>
      <c r="I26" s="3879"/>
      <c r="J26" s="259"/>
      <c r="K26" s="161"/>
      <c r="L26" s="3880"/>
      <c r="M26" s="3881"/>
      <c r="N26" s="3881"/>
      <c r="O26" s="3881"/>
      <c r="P26" s="3881"/>
      <c r="Q26" s="3881"/>
      <c r="R26" s="3882"/>
      <c r="S26" s="12"/>
    </row>
    <row r="27" spans="2:22" s="659" customFormat="1" ht="36" customHeight="1">
      <c r="B27" s="12"/>
      <c r="C27" s="3857" t="s">
        <v>443</v>
      </c>
      <c r="D27" s="3858"/>
      <c r="E27" s="3858"/>
      <c r="F27" s="3858"/>
      <c r="G27" s="3858"/>
      <c r="H27" s="3858"/>
      <c r="I27" s="3859"/>
      <c r="J27" s="162"/>
      <c r="K27" s="161"/>
      <c r="L27" s="3857"/>
      <c r="M27" s="3858"/>
      <c r="N27" s="3858"/>
      <c r="O27" s="3858"/>
      <c r="P27" s="3858"/>
      <c r="Q27" s="3858"/>
      <c r="R27" s="3859"/>
      <c r="S27" s="12"/>
    </row>
    <row r="28" spans="2:22" s="659" customFormat="1" ht="36" customHeight="1">
      <c r="B28" s="12"/>
      <c r="C28" s="3857" t="s">
        <v>443</v>
      </c>
      <c r="D28" s="3858"/>
      <c r="E28" s="3858"/>
      <c r="F28" s="3858"/>
      <c r="G28" s="3858"/>
      <c r="H28" s="3858"/>
      <c r="I28" s="3859"/>
      <c r="J28" s="162"/>
      <c r="K28" s="161"/>
      <c r="L28" s="3857"/>
      <c r="M28" s="3858"/>
      <c r="N28" s="3858"/>
      <c r="O28" s="3858"/>
      <c r="P28" s="3858"/>
      <c r="Q28" s="3858"/>
      <c r="R28" s="3859"/>
      <c r="S28" s="12"/>
    </row>
    <row r="29" spans="2:22" s="659" customFormat="1" ht="36" customHeight="1">
      <c r="B29" s="12"/>
      <c r="C29" s="3857" t="s">
        <v>443</v>
      </c>
      <c r="D29" s="3858"/>
      <c r="E29" s="3858"/>
      <c r="F29" s="3858"/>
      <c r="G29" s="3858"/>
      <c r="H29" s="3858"/>
      <c r="I29" s="3859"/>
      <c r="J29" s="162"/>
      <c r="K29" s="161"/>
      <c r="L29" s="3857" t="str">
        <f>C29</f>
        <v>　</v>
      </c>
      <c r="M29" s="3858"/>
      <c r="N29" s="3858"/>
      <c r="O29" s="3858"/>
      <c r="P29" s="3858"/>
      <c r="Q29" s="3858"/>
      <c r="R29" s="3859"/>
      <c r="S29" s="12"/>
    </row>
    <row r="30" spans="2:22" s="659" customFormat="1" ht="36" customHeight="1">
      <c r="B30" s="12"/>
      <c r="C30" s="3872" t="s">
        <v>443</v>
      </c>
      <c r="D30" s="3873"/>
      <c r="E30" s="3873"/>
      <c r="F30" s="3873"/>
      <c r="G30" s="3873"/>
      <c r="H30" s="3873"/>
      <c r="I30" s="3874"/>
      <c r="J30" s="162"/>
      <c r="K30" s="161"/>
      <c r="L30" s="3872" t="str">
        <f>C30</f>
        <v>　</v>
      </c>
      <c r="M30" s="3873"/>
      <c r="N30" s="3873"/>
      <c r="O30" s="3873"/>
      <c r="P30" s="3873"/>
      <c r="Q30" s="3873"/>
      <c r="R30" s="3874"/>
      <c r="S30" s="12"/>
    </row>
    <row r="31" spans="2:22" s="659" customFormat="1" ht="36" customHeight="1">
      <c r="B31" s="12"/>
      <c r="C31" s="163" t="s">
        <v>204</v>
      </c>
      <c r="D31" s="3875"/>
      <c r="E31" s="3875"/>
      <c r="F31" s="3875"/>
      <c r="G31" s="3875"/>
      <c r="H31" s="3875"/>
      <c r="I31" s="3876"/>
      <c r="J31" s="263"/>
      <c r="K31" s="164"/>
      <c r="L31" s="163" t="s">
        <v>204</v>
      </c>
      <c r="M31" s="3875"/>
      <c r="N31" s="3875"/>
      <c r="O31" s="3875"/>
      <c r="P31" s="3875"/>
      <c r="Q31" s="3875"/>
      <c r="R31" s="3876"/>
      <c r="S31" s="12"/>
    </row>
    <row r="32" spans="2:22" s="659" customFormat="1" ht="36" customHeight="1">
      <c r="B32" s="12"/>
      <c r="C32" s="3860"/>
      <c r="D32" s="3861"/>
      <c r="E32" s="3861"/>
      <c r="F32" s="3861"/>
      <c r="G32" s="3861"/>
      <c r="H32" s="3861"/>
      <c r="I32" s="3862"/>
      <c r="J32" s="264"/>
      <c r="K32" s="164"/>
      <c r="L32" s="3866" t="s">
        <v>443</v>
      </c>
      <c r="M32" s="3867"/>
      <c r="N32" s="3867"/>
      <c r="O32" s="3867"/>
      <c r="P32" s="3867"/>
      <c r="Q32" s="3867"/>
      <c r="R32" s="3868"/>
      <c r="S32" s="12"/>
    </row>
    <row r="33" spans="2:19" s="659" customFormat="1" ht="36" customHeight="1">
      <c r="B33" s="12"/>
      <c r="C33" s="3863"/>
      <c r="D33" s="3864"/>
      <c r="E33" s="3864"/>
      <c r="F33" s="3864"/>
      <c r="G33" s="3864"/>
      <c r="H33" s="3864"/>
      <c r="I33" s="3865"/>
      <c r="J33" s="264"/>
      <c r="K33" s="164"/>
      <c r="L33" s="3869"/>
      <c r="M33" s="3870"/>
      <c r="N33" s="3870"/>
      <c r="O33" s="3870"/>
      <c r="P33" s="3870"/>
      <c r="Q33" s="3870"/>
      <c r="R33" s="3871"/>
      <c r="S33" s="12"/>
    </row>
    <row r="34" spans="2:19">
      <c r="K34" s="656"/>
    </row>
    <row r="35" spans="2:19">
      <c r="K35" s="656"/>
    </row>
    <row r="36" spans="2:19">
      <c r="K36" s="656"/>
    </row>
    <row r="37" spans="2:19">
      <c r="K37" s="656"/>
    </row>
    <row r="38" spans="2:19">
      <c r="K38" s="656"/>
    </row>
    <row r="39" spans="2:19">
      <c r="K39" s="656"/>
    </row>
    <row r="40" spans="2:19">
      <c r="K40" s="656"/>
    </row>
    <row r="41" spans="2:19">
      <c r="K41" s="656"/>
    </row>
    <row r="42" spans="2:19">
      <c r="K42" s="656"/>
    </row>
    <row r="43" spans="2:19">
      <c r="K43" s="656"/>
    </row>
    <row r="44" spans="2:19">
      <c r="K44" s="656"/>
    </row>
    <row r="45" spans="2:19">
      <c r="K45" s="656"/>
    </row>
    <row r="46" spans="2:19">
      <c r="K46" s="656"/>
    </row>
    <row r="47" spans="2:19">
      <c r="K47" s="656"/>
    </row>
    <row r="48" spans="2:19">
      <c r="K48" s="656"/>
    </row>
    <row r="49" spans="11:11">
      <c r="K49" s="656"/>
    </row>
    <row r="50" spans="11:11">
      <c r="K50" s="656"/>
    </row>
    <row r="51" spans="11:11">
      <c r="K51" s="656"/>
    </row>
    <row r="52" spans="11:11">
      <c r="K52" s="656"/>
    </row>
    <row r="53" spans="11:11">
      <c r="K53" s="656"/>
    </row>
    <row r="54" spans="11:11">
      <c r="K54" s="656"/>
    </row>
    <row r="55" spans="11:11">
      <c r="K55" s="656"/>
    </row>
    <row r="56" spans="11:11">
      <c r="K56" s="656"/>
    </row>
    <row r="57" spans="11:11">
      <c r="K57" s="656"/>
    </row>
    <row r="58" spans="11:11">
      <c r="K58" s="656"/>
    </row>
    <row r="59" spans="11:11">
      <c r="K59" s="656"/>
    </row>
    <row r="60" spans="11:11">
      <c r="K60" s="656"/>
    </row>
    <row r="61" spans="11:11">
      <c r="K61" s="656"/>
    </row>
    <row r="62" spans="11:11">
      <c r="K62" s="656"/>
    </row>
    <row r="63" spans="11:11">
      <c r="K63" s="656"/>
    </row>
    <row r="64" spans="11:11">
      <c r="K64" s="656"/>
    </row>
    <row r="65" spans="11:11">
      <c r="K65" s="656"/>
    </row>
    <row r="66" spans="11:11">
      <c r="K66" s="656"/>
    </row>
    <row r="67" spans="11:11">
      <c r="K67" s="656"/>
    </row>
    <row r="68" spans="11:11">
      <c r="K68" s="656"/>
    </row>
    <row r="69" spans="11:11">
      <c r="K69" s="656"/>
    </row>
    <row r="70" spans="11:11">
      <c r="K70" s="656"/>
    </row>
    <row r="71" spans="11:11">
      <c r="K71" s="656"/>
    </row>
    <row r="72" spans="11:11">
      <c r="K72" s="656"/>
    </row>
    <row r="73" spans="11:11">
      <c r="K73" s="656"/>
    </row>
    <row r="74" spans="11:11">
      <c r="K74" s="656"/>
    </row>
    <row r="75" spans="11:11">
      <c r="K75" s="656"/>
    </row>
    <row r="76" spans="11:11">
      <c r="K76" s="656"/>
    </row>
    <row r="77" spans="11:11">
      <c r="K77" s="656"/>
    </row>
    <row r="78" spans="11:11">
      <c r="K78" s="656"/>
    </row>
    <row r="79" spans="11:11">
      <c r="K79" s="656"/>
    </row>
    <row r="80" spans="11:11">
      <c r="K80" s="656"/>
    </row>
    <row r="81" spans="11:11">
      <c r="K81" s="656"/>
    </row>
    <row r="82" spans="11:11">
      <c r="K82" s="656"/>
    </row>
    <row r="83" spans="11:11">
      <c r="K83" s="656"/>
    </row>
    <row r="84" spans="11:11">
      <c r="K84" s="656"/>
    </row>
    <row r="85" spans="11:11">
      <c r="K85" s="656"/>
    </row>
    <row r="86" spans="11:11">
      <c r="K86" s="656"/>
    </row>
    <row r="87" spans="11:11">
      <c r="K87" s="656"/>
    </row>
    <row r="88" spans="11:11">
      <c r="K88" s="656"/>
    </row>
    <row r="89" spans="11:11">
      <c r="K89" s="656"/>
    </row>
    <row r="90" spans="11:11">
      <c r="K90" s="656"/>
    </row>
    <row r="91" spans="11:11">
      <c r="K91" s="656"/>
    </row>
    <row r="92" spans="11:11">
      <c r="K92" s="656"/>
    </row>
    <row r="93" spans="11:11">
      <c r="K93" s="656"/>
    </row>
    <row r="94" spans="11:11">
      <c r="K94" s="656"/>
    </row>
    <row r="95" spans="11:11">
      <c r="K95" s="656"/>
    </row>
    <row r="96" spans="11:11">
      <c r="K96" s="656"/>
    </row>
    <row r="97" spans="11:11">
      <c r="K97" s="656"/>
    </row>
    <row r="98" spans="11:11">
      <c r="K98" s="656"/>
    </row>
    <row r="99" spans="11:11">
      <c r="K99" s="656"/>
    </row>
    <row r="100" spans="11:11">
      <c r="K100" s="656"/>
    </row>
    <row r="101" spans="11:11">
      <c r="K101" s="656"/>
    </row>
    <row r="102" spans="11:11">
      <c r="K102" s="656"/>
    </row>
    <row r="103" spans="11:11">
      <c r="K103" s="656"/>
    </row>
    <row r="104" spans="11:11">
      <c r="K104" s="656"/>
    </row>
    <row r="105" spans="11:11">
      <c r="K105" s="656"/>
    </row>
    <row r="106" spans="11:11">
      <c r="K106" s="656"/>
    </row>
    <row r="107" spans="11:11">
      <c r="K107" s="656"/>
    </row>
    <row r="108" spans="11:11">
      <c r="K108" s="656"/>
    </row>
    <row r="109" spans="11:11">
      <c r="K109" s="656"/>
    </row>
    <row r="110" spans="11:11">
      <c r="K110" s="656"/>
    </row>
    <row r="111" spans="11:11">
      <c r="K111" s="656"/>
    </row>
    <row r="112" spans="11:11">
      <c r="K112" s="656"/>
    </row>
    <row r="113" spans="11:11">
      <c r="K113" s="656"/>
    </row>
    <row r="114" spans="11:11">
      <c r="K114" s="656"/>
    </row>
    <row r="115" spans="11:11">
      <c r="K115" s="656"/>
    </row>
    <row r="116" spans="11:11">
      <c r="K116" s="656"/>
    </row>
    <row r="117" spans="11:11">
      <c r="K117" s="656"/>
    </row>
    <row r="118" spans="11:11">
      <c r="K118" s="656"/>
    </row>
    <row r="119" spans="11:11">
      <c r="K119" s="656"/>
    </row>
    <row r="120" spans="11:11">
      <c r="K120" s="656"/>
    </row>
    <row r="121" spans="11:11">
      <c r="K121" s="656"/>
    </row>
    <row r="122" spans="11:11">
      <c r="K122" s="656"/>
    </row>
    <row r="123" spans="11:11">
      <c r="K123" s="656"/>
    </row>
    <row r="124" spans="11:11">
      <c r="K124" s="656"/>
    </row>
    <row r="125" spans="11:11">
      <c r="K125" s="656"/>
    </row>
    <row r="126" spans="11:11">
      <c r="K126" s="656"/>
    </row>
    <row r="127" spans="11:11">
      <c r="K127" s="656"/>
    </row>
    <row r="128" spans="11:11">
      <c r="K128" s="656"/>
    </row>
    <row r="129" spans="11:11">
      <c r="K129" s="656"/>
    </row>
    <row r="130" spans="11:11">
      <c r="K130" s="656"/>
    </row>
  </sheetData>
  <dataConsolidate/>
  <mergeCells count="55">
    <mergeCell ref="A3:A5"/>
    <mergeCell ref="D11:E13"/>
    <mergeCell ref="F11:I13"/>
    <mergeCell ref="M11:N13"/>
    <mergeCell ref="O11:R13"/>
    <mergeCell ref="C12:C13"/>
    <mergeCell ref="L12:L13"/>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C24:I24"/>
    <mergeCell ref="L24:R24"/>
    <mergeCell ref="C25:I25"/>
    <mergeCell ref="L25:R25"/>
    <mergeCell ref="C26:I26"/>
    <mergeCell ref="L26:R26"/>
    <mergeCell ref="C27:I27"/>
    <mergeCell ref="L27:R27"/>
    <mergeCell ref="C28:I28"/>
    <mergeCell ref="L28:R28"/>
    <mergeCell ref="C29:I29"/>
    <mergeCell ref="L29:R29"/>
    <mergeCell ref="C32:I33"/>
    <mergeCell ref="L32:R33"/>
    <mergeCell ref="C30:I30"/>
    <mergeCell ref="L30:R30"/>
    <mergeCell ref="D31:I31"/>
    <mergeCell ref="M31:R31"/>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6692913385826772" right="0.6692913385826772" top="0.70866141732283472" bottom="0.31496062992125984" header="0.51181102362204722" footer="0.23622047244094491"/>
  <pageSetup paperSize="9" scale="60" orientation="landscape" r:id="rId1"/>
  <headerFooter scaleWithDoc="0" alignWithMargins="0">
    <oddHeader>&amp;R&amp;"ＭＳ Ｐゴシック,太字"(様式２３）</oddHeader>
  </headerFooter>
  <colBreaks count="1" manualBreakCount="1">
    <brk id="10" max="32" man="1"/>
  </colBreak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activeCell="T12" sqref="T12"/>
    </sheetView>
  </sheetViews>
  <sheetFormatPr defaultColWidth="8" defaultRowHeight="13.5"/>
  <cols>
    <col min="1" max="1" width="10.625" style="409" bestFit="1" customWidth="1"/>
    <col min="2" max="2" width="1.625" style="409" customWidth="1"/>
    <col min="3" max="3" width="3.625" style="409" customWidth="1"/>
    <col min="4" max="4" width="1.625" style="409" customWidth="1"/>
    <col min="5" max="5" width="3.625" style="409" customWidth="1"/>
    <col min="6" max="6" width="1.625" style="409" customWidth="1"/>
    <col min="7" max="7" width="3.625" style="409" customWidth="1"/>
    <col min="8" max="9" width="5.625" style="409" customWidth="1"/>
    <col min="10" max="12" width="5.75" style="409" customWidth="1"/>
    <col min="13" max="13" width="5.625" style="409" customWidth="1"/>
    <col min="14" max="14" width="3.625" style="409" customWidth="1"/>
    <col min="15" max="15" width="5.75" style="409" customWidth="1"/>
    <col min="16" max="16" width="5.625" style="409" customWidth="1"/>
    <col min="17" max="20" width="5.75" style="409" customWidth="1"/>
    <col min="21" max="21" width="1.5" style="409" customWidth="1"/>
    <col min="22" max="24" width="8" style="409"/>
    <col min="25" max="25" width="13" style="409" bestFit="1" customWidth="1"/>
    <col min="26" max="16384" width="8" style="409"/>
  </cols>
  <sheetData>
    <row r="1" spans="1:22" ht="21" customHeight="1">
      <c r="A1" s="1588" t="s">
        <v>1134</v>
      </c>
      <c r="B1" s="86"/>
      <c r="C1" s="86"/>
      <c r="D1" s="86"/>
      <c r="E1" s="86"/>
      <c r="F1" s="86"/>
      <c r="G1" s="86"/>
      <c r="H1" s="86"/>
      <c r="I1" s="86"/>
      <c r="J1" s="86"/>
      <c r="K1" s="86"/>
      <c r="L1" s="86"/>
      <c r="M1" s="87"/>
      <c r="N1" s="87"/>
      <c r="O1" s="87"/>
      <c r="P1" s="87"/>
      <c r="Q1" s="87"/>
      <c r="R1" s="87"/>
      <c r="S1" s="87"/>
      <c r="T1" s="87"/>
      <c r="U1" s="87"/>
    </row>
    <row r="2" spans="1:22" ht="20.25" customHeight="1">
      <c r="A2" s="1588"/>
      <c r="B2" s="88"/>
      <c r="C2" s="88"/>
      <c r="D2" s="88"/>
      <c r="E2" s="88"/>
      <c r="F2" s="88"/>
      <c r="G2" s="88"/>
      <c r="H2" s="88"/>
      <c r="I2" s="88"/>
      <c r="J2" s="88"/>
      <c r="K2" s="3547" t="s">
        <v>433</v>
      </c>
      <c r="L2" s="3548"/>
      <c r="M2" s="3547" t="s">
        <v>434</v>
      </c>
      <c r="N2" s="3548"/>
      <c r="O2" s="3548"/>
      <c r="P2" s="3548"/>
      <c r="Q2" s="3527" t="s">
        <v>516</v>
      </c>
      <c r="R2" s="3530"/>
      <c r="S2" s="3527" t="s">
        <v>435</v>
      </c>
      <c r="T2" s="3529"/>
      <c r="U2" s="90"/>
      <c r="V2" s="410"/>
    </row>
    <row r="3" spans="1:22" ht="45" customHeight="1">
      <c r="A3" s="1588"/>
      <c r="B3" s="2"/>
      <c r="C3" s="91"/>
      <c r="D3" s="2"/>
      <c r="E3" s="2"/>
      <c r="F3" s="87"/>
      <c r="G3" s="91"/>
      <c r="H3" s="90"/>
      <c r="I3" s="90"/>
      <c r="J3" s="92"/>
      <c r="K3" s="3547"/>
      <c r="L3" s="3549"/>
      <c r="M3" s="3549"/>
      <c r="N3" s="3549"/>
      <c r="O3" s="3549"/>
      <c r="P3" s="3549"/>
      <c r="Q3" s="3527"/>
      <c r="R3" s="3529"/>
      <c r="S3" s="3527"/>
      <c r="T3" s="3529"/>
      <c r="U3" s="92"/>
      <c r="V3" s="411"/>
    </row>
    <row r="4" spans="1:22" ht="16.5" customHeight="1">
      <c r="B4" s="2"/>
      <c r="C4" s="2"/>
      <c r="D4" s="2"/>
      <c r="E4" s="2"/>
      <c r="F4" s="2"/>
      <c r="G4" s="2"/>
      <c r="H4" s="2"/>
      <c r="I4" s="2"/>
      <c r="J4" s="2"/>
      <c r="K4" s="2"/>
      <c r="L4" s="2"/>
      <c r="M4" s="2"/>
      <c r="N4" s="2"/>
      <c r="O4" s="2"/>
      <c r="P4" s="2"/>
      <c r="Q4" s="2"/>
      <c r="R4" s="2"/>
      <c r="S4" s="2"/>
      <c r="T4" s="2"/>
      <c r="U4" s="2"/>
    </row>
    <row r="5" spans="1:22" ht="36"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551" t="s">
        <v>1495</v>
      </c>
      <c r="N7" s="3551"/>
      <c r="O7" s="2"/>
      <c r="P7" s="90" t="s">
        <v>512</v>
      </c>
      <c r="Q7" s="2"/>
      <c r="R7" s="98" t="s">
        <v>513</v>
      </c>
      <c r="S7" s="2"/>
      <c r="T7" s="2" t="s">
        <v>102</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436</v>
      </c>
      <c r="M9" s="87"/>
      <c r="N9" s="99" t="s">
        <v>437</v>
      </c>
      <c r="O9" s="3552" t="str">
        <f>" " &amp; 入力シート!D22</f>
        <v xml:space="preserve"> </v>
      </c>
      <c r="P9" s="3552"/>
      <c r="Q9" s="3552"/>
      <c r="R9" s="3552"/>
      <c r="S9" s="3552"/>
      <c r="T9" s="3552"/>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438</v>
      </c>
      <c r="O11" s="3534" t="str">
        <f>" " &amp; 入力シート!D23</f>
        <v xml:space="preserve"> </v>
      </c>
      <c r="P11" s="3534"/>
      <c r="Q11" s="3534"/>
      <c r="R11" s="3534"/>
      <c r="S11" s="3534"/>
      <c r="T11" s="3534"/>
      <c r="U11" s="97"/>
    </row>
    <row r="12" spans="1:22" ht="17.25" customHeight="1">
      <c r="B12" s="96"/>
      <c r="C12" s="2"/>
      <c r="D12" s="2"/>
      <c r="E12" s="2"/>
      <c r="F12" s="2"/>
      <c r="G12" s="2"/>
      <c r="H12" s="2"/>
      <c r="I12" s="2"/>
      <c r="J12" s="2"/>
      <c r="K12" s="2"/>
      <c r="L12" s="2"/>
      <c r="M12" s="2"/>
      <c r="N12" s="2"/>
      <c r="O12" s="3940" t="str">
        <f>"     " &amp; 入力シート!D24</f>
        <v xml:space="preserve">     </v>
      </c>
      <c r="P12" s="3940"/>
      <c r="Q12" s="3940"/>
      <c r="R12" s="3940"/>
      <c r="S12" s="3940"/>
      <c r="T12" s="101"/>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531" t="s">
        <v>822</v>
      </c>
      <c r="C14" s="3532"/>
      <c r="D14" s="3532"/>
      <c r="E14" s="3532"/>
      <c r="F14" s="3532"/>
      <c r="G14" s="3532"/>
      <c r="H14" s="3532"/>
      <c r="I14" s="3532"/>
      <c r="J14" s="3532"/>
      <c r="K14" s="3532"/>
      <c r="L14" s="3532"/>
      <c r="M14" s="3532"/>
      <c r="N14" s="3532"/>
      <c r="O14" s="3532"/>
      <c r="P14" s="3532"/>
      <c r="Q14" s="3532"/>
      <c r="R14" s="3532"/>
      <c r="S14" s="3532"/>
      <c r="T14" s="3532"/>
      <c r="U14" s="3533"/>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509" t="s">
        <v>509</v>
      </c>
      <c r="D16" s="3510"/>
      <c r="E16" s="3510"/>
      <c r="F16" s="3510"/>
      <c r="G16" s="3511"/>
      <c r="H16" s="3955" t="str">
        <f>" "&amp;入力シート!$D$5&amp;" "&amp;入力シート!$D$8</f>
        <v xml:space="preserve">  </v>
      </c>
      <c r="I16" s="3956"/>
      <c r="J16" s="3956"/>
      <c r="K16" s="3956"/>
      <c r="L16" s="3957"/>
      <c r="M16" s="3527" t="s">
        <v>440</v>
      </c>
      <c r="N16" s="3528"/>
      <c r="O16" s="3529"/>
      <c r="P16" s="3525" t="str">
        <f>"" &amp; 入力シート!D6</f>
        <v/>
      </c>
      <c r="Q16" s="3951"/>
      <c r="R16" s="3951"/>
      <c r="S16" s="3951"/>
      <c r="T16" s="3951"/>
      <c r="U16" s="3952"/>
    </row>
    <row r="17" spans="2:25" ht="42" customHeight="1">
      <c r="B17" s="104"/>
      <c r="C17" s="3509" t="s">
        <v>510</v>
      </c>
      <c r="D17" s="3510"/>
      <c r="E17" s="3510"/>
      <c r="F17" s="3510"/>
      <c r="G17" s="3511"/>
      <c r="H17" s="3958" t="str">
        <f>" "&amp;入力シート!$D$4&amp;入力シート!$E$4&amp;入力シート!$G$4&amp;入力シート!$I$4&amp;入力シート!$K$4&amp;入力シート!$O$4</f>
        <v xml:space="preserve"> 令和年度起工第号</v>
      </c>
      <c r="I17" s="3959"/>
      <c r="J17" s="3959"/>
      <c r="K17" s="3959"/>
      <c r="L17" s="3960"/>
      <c r="M17" s="3527" t="s">
        <v>441</v>
      </c>
      <c r="N17" s="3528"/>
      <c r="O17" s="3529"/>
      <c r="P17" s="3953" t="str">
        <f>"" &amp; 入力シート!D7</f>
        <v/>
      </c>
      <c r="Q17" s="3954"/>
      <c r="R17" s="3954"/>
      <c r="S17" s="3954"/>
      <c r="T17" s="3954"/>
      <c r="U17" s="107"/>
    </row>
    <row r="18" spans="2:25" ht="21" customHeight="1">
      <c r="B18" s="108"/>
      <c r="C18" s="3502" t="s">
        <v>511</v>
      </c>
      <c r="D18" s="3505"/>
      <c r="E18" s="3505"/>
      <c r="F18" s="3505"/>
      <c r="G18" s="3506"/>
      <c r="H18" s="3519">
        <f>入力シート!D16</f>
        <v>0</v>
      </c>
      <c r="I18" s="3520"/>
      <c r="J18" s="3520"/>
      <c r="K18" s="3520"/>
      <c r="L18" s="3520"/>
      <c r="M18" s="3520"/>
      <c r="N18" s="3520"/>
      <c r="O18" s="3553" t="str">
        <f>IF(H19&gt;0,H19+1-H18,"")</f>
        <v/>
      </c>
      <c r="P18" s="3517" t="s">
        <v>518</v>
      </c>
      <c r="Q18" s="3553"/>
      <c r="R18" s="3517"/>
      <c r="S18" s="3517"/>
      <c r="T18" s="109"/>
      <c r="U18" s="97"/>
      <c r="Y18" s="1020">
        <f>入力シート!$D$17</f>
        <v>0</v>
      </c>
    </row>
    <row r="19" spans="2:25" ht="21" customHeight="1">
      <c r="B19" s="110"/>
      <c r="C19" s="3507"/>
      <c r="D19" s="3507"/>
      <c r="E19" s="3507"/>
      <c r="F19" s="3507"/>
      <c r="G19" s="3508"/>
      <c r="H19" s="3521"/>
      <c r="I19" s="3522"/>
      <c r="J19" s="3522"/>
      <c r="K19" s="3522"/>
      <c r="L19" s="3522"/>
      <c r="M19" s="3522"/>
      <c r="N19" s="3522"/>
      <c r="O19" s="3554"/>
      <c r="P19" s="3518"/>
      <c r="Q19" s="3554"/>
      <c r="R19" s="3518"/>
      <c r="S19" s="3518"/>
      <c r="T19" s="2"/>
      <c r="U19" s="111"/>
      <c r="Y19" s="1020">
        <f>入力シート!$D$19</f>
        <v>0</v>
      </c>
    </row>
    <row r="20" spans="2:25" ht="42" customHeight="1">
      <c r="B20" s="113"/>
      <c r="C20" s="3941" t="s">
        <v>519</v>
      </c>
      <c r="D20" s="3941"/>
      <c r="E20" s="3941"/>
      <c r="F20" s="3941"/>
      <c r="G20" s="3942"/>
      <c r="H20" s="120"/>
      <c r="I20" s="121" t="s">
        <v>1495</v>
      </c>
      <c r="J20" s="122"/>
      <c r="K20" s="121" t="s">
        <v>512</v>
      </c>
      <c r="L20" s="122"/>
      <c r="M20" s="121" t="s">
        <v>513</v>
      </c>
      <c r="N20" s="122"/>
      <c r="O20" s="122" t="s">
        <v>514</v>
      </c>
      <c r="P20" s="122" t="s">
        <v>520</v>
      </c>
      <c r="Q20" s="265"/>
      <c r="R20" s="103" t="s">
        <v>521</v>
      </c>
      <c r="S20" s="103"/>
      <c r="T20" s="308"/>
      <c r="U20" s="97"/>
      <c r="Y20" s="1020">
        <f>入力シート!$D$21</f>
        <v>0</v>
      </c>
    </row>
    <row r="21" spans="2:25" ht="21" customHeight="1">
      <c r="B21" s="112"/>
      <c r="C21" s="3943" t="s">
        <v>442</v>
      </c>
      <c r="D21" s="3505"/>
      <c r="E21" s="3505"/>
      <c r="F21" s="3505"/>
      <c r="G21" s="3505"/>
      <c r="H21" s="3505"/>
      <c r="I21" s="3505"/>
      <c r="J21" s="3505"/>
      <c r="K21" s="3505"/>
      <c r="L21" s="3505"/>
      <c r="M21" s="3505"/>
      <c r="N21" s="3505"/>
      <c r="O21" s="3505"/>
      <c r="P21" s="3505"/>
      <c r="Q21" s="3505"/>
      <c r="R21" s="3505"/>
      <c r="S21" s="3505"/>
      <c r="T21" s="3505"/>
      <c r="U21" s="3514"/>
      <c r="Y21" s="1021"/>
    </row>
    <row r="22" spans="2:25" ht="21" customHeight="1">
      <c r="B22" s="113"/>
      <c r="C22" s="3507"/>
      <c r="D22" s="3507"/>
      <c r="E22" s="3507"/>
      <c r="F22" s="3507"/>
      <c r="G22" s="3507"/>
      <c r="H22" s="3507"/>
      <c r="I22" s="3507"/>
      <c r="J22" s="3507"/>
      <c r="K22" s="3507"/>
      <c r="L22" s="3507"/>
      <c r="M22" s="3507"/>
      <c r="N22" s="3507"/>
      <c r="O22" s="3507"/>
      <c r="P22" s="3507"/>
      <c r="Q22" s="3507"/>
      <c r="R22" s="3507"/>
      <c r="S22" s="3507"/>
      <c r="T22" s="3507"/>
      <c r="U22" s="3516"/>
    </row>
    <row r="23" spans="2:25" ht="42" customHeight="1">
      <c r="B23" s="123"/>
      <c r="C23" s="3946"/>
      <c r="D23" s="3947"/>
      <c r="E23" s="3947"/>
      <c r="F23" s="3947"/>
      <c r="G23" s="3947"/>
      <c r="H23" s="3947"/>
      <c r="I23" s="3947"/>
      <c r="J23" s="3947"/>
      <c r="K23" s="3947"/>
      <c r="L23" s="3947"/>
      <c r="M23" s="3947"/>
      <c r="N23" s="3947"/>
      <c r="O23" s="3947"/>
      <c r="P23" s="3947"/>
      <c r="Q23" s="3947"/>
      <c r="R23" s="3947"/>
      <c r="S23" s="3947"/>
      <c r="T23" s="3947"/>
      <c r="U23" s="124"/>
    </row>
    <row r="24" spans="2:25" ht="42" customHeight="1">
      <c r="B24" s="125"/>
      <c r="C24" s="3948"/>
      <c r="D24" s="3949"/>
      <c r="E24" s="3949"/>
      <c r="F24" s="3949"/>
      <c r="G24" s="3949"/>
      <c r="H24" s="3949"/>
      <c r="I24" s="3949"/>
      <c r="J24" s="3949"/>
      <c r="K24" s="3949"/>
      <c r="L24" s="3949"/>
      <c r="M24" s="3949"/>
      <c r="N24" s="3949"/>
      <c r="O24" s="3949"/>
      <c r="P24" s="3949"/>
      <c r="Q24" s="3949"/>
      <c r="R24" s="3949"/>
      <c r="S24" s="3949"/>
      <c r="T24" s="3949"/>
      <c r="U24" s="126"/>
    </row>
    <row r="25" spans="2:25" ht="42" customHeight="1">
      <c r="B25" s="125"/>
      <c r="C25" s="3948"/>
      <c r="D25" s="3949"/>
      <c r="E25" s="3949"/>
      <c r="F25" s="3949"/>
      <c r="G25" s="3949"/>
      <c r="H25" s="3949"/>
      <c r="I25" s="3949"/>
      <c r="J25" s="3949"/>
      <c r="K25" s="3949"/>
      <c r="L25" s="3949"/>
      <c r="M25" s="3949"/>
      <c r="N25" s="3949"/>
      <c r="O25" s="3949"/>
      <c r="P25" s="3949"/>
      <c r="Q25" s="3949"/>
      <c r="R25" s="3949"/>
      <c r="S25" s="3949"/>
      <c r="T25" s="3949"/>
      <c r="U25" s="126"/>
    </row>
    <row r="26" spans="2:25" ht="42" customHeight="1">
      <c r="B26" s="104"/>
      <c r="C26" s="3948"/>
      <c r="D26" s="3950"/>
      <c r="E26" s="3950"/>
      <c r="F26" s="3950"/>
      <c r="G26" s="3950"/>
      <c r="H26" s="3950"/>
      <c r="I26" s="3950"/>
      <c r="J26" s="3950"/>
      <c r="K26" s="3950"/>
      <c r="L26" s="3950"/>
      <c r="M26" s="3950"/>
      <c r="N26" s="3950"/>
      <c r="O26" s="3950"/>
      <c r="P26" s="3950"/>
      <c r="Q26" s="3950"/>
      <c r="R26" s="3950"/>
      <c r="S26" s="3950"/>
      <c r="T26" s="3950"/>
      <c r="U26" s="107"/>
    </row>
    <row r="27" spans="2:25" ht="42" customHeight="1">
      <c r="B27" s="104"/>
      <c r="C27" s="3948"/>
      <c r="D27" s="3950"/>
      <c r="E27" s="3950"/>
      <c r="F27" s="3950"/>
      <c r="G27" s="3950"/>
      <c r="H27" s="3950"/>
      <c r="I27" s="3950"/>
      <c r="J27" s="3950"/>
      <c r="K27" s="3950"/>
      <c r="L27" s="3950"/>
      <c r="M27" s="3950"/>
      <c r="N27" s="3950"/>
      <c r="O27" s="3950"/>
      <c r="P27" s="3950"/>
      <c r="Q27" s="3950"/>
      <c r="R27" s="3950"/>
      <c r="S27" s="3950"/>
      <c r="T27" s="3950"/>
      <c r="U27" s="107"/>
    </row>
    <row r="28" spans="2:25" ht="42" customHeight="1">
      <c r="B28" s="104"/>
      <c r="C28" s="3948"/>
      <c r="D28" s="3950"/>
      <c r="E28" s="3950"/>
      <c r="F28" s="3950"/>
      <c r="G28" s="3950"/>
      <c r="H28" s="3950"/>
      <c r="I28" s="3950"/>
      <c r="J28" s="3950"/>
      <c r="K28" s="3950"/>
      <c r="L28" s="3950"/>
      <c r="M28" s="3950"/>
      <c r="N28" s="3950"/>
      <c r="O28" s="3950"/>
      <c r="P28" s="3950"/>
      <c r="Q28" s="3950"/>
      <c r="R28" s="3950"/>
      <c r="S28" s="3950"/>
      <c r="T28" s="3950"/>
      <c r="U28" s="107"/>
    </row>
    <row r="29" spans="2:25" ht="42" customHeight="1">
      <c r="B29" s="104"/>
      <c r="C29" s="3948"/>
      <c r="D29" s="3950"/>
      <c r="E29" s="3950"/>
      <c r="F29" s="3950"/>
      <c r="G29" s="3950"/>
      <c r="H29" s="3950"/>
      <c r="I29" s="3950"/>
      <c r="J29" s="3950"/>
      <c r="K29" s="3950"/>
      <c r="L29" s="3950"/>
      <c r="M29" s="3950"/>
      <c r="N29" s="3950"/>
      <c r="O29" s="3950"/>
      <c r="P29" s="3950"/>
      <c r="Q29" s="3950"/>
      <c r="R29" s="3950"/>
      <c r="S29" s="3950"/>
      <c r="T29" s="3950"/>
      <c r="U29" s="107"/>
    </row>
    <row r="30" spans="2:25" ht="42" customHeight="1">
      <c r="B30" s="116"/>
      <c r="C30" s="3944"/>
      <c r="D30" s="3945"/>
      <c r="E30" s="3945"/>
      <c r="F30" s="3945"/>
      <c r="G30" s="3945"/>
      <c r="H30" s="3945"/>
      <c r="I30" s="3945"/>
      <c r="J30" s="3945"/>
      <c r="K30" s="3945"/>
      <c r="L30" s="3945"/>
      <c r="M30" s="3945"/>
      <c r="N30" s="3945"/>
      <c r="O30" s="3945"/>
      <c r="P30" s="3945"/>
      <c r="Q30" s="3945"/>
      <c r="R30" s="3945"/>
      <c r="S30" s="3945"/>
      <c r="T30" s="3945"/>
      <c r="U30" s="119"/>
    </row>
  </sheetData>
  <mergeCells count="40">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 ref="C30:T30"/>
    <mergeCell ref="C23:T23"/>
    <mergeCell ref="C24:T24"/>
    <mergeCell ref="C25:T25"/>
    <mergeCell ref="C26:T26"/>
    <mergeCell ref="C27:T27"/>
    <mergeCell ref="C28:T28"/>
    <mergeCell ref="C29:T29"/>
    <mergeCell ref="C20:G20"/>
    <mergeCell ref="C21:U22"/>
    <mergeCell ref="R18:R19"/>
    <mergeCell ref="S18:S19"/>
    <mergeCell ref="Q18:Q19"/>
    <mergeCell ref="C18:G19"/>
    <mergeCell ref="O18:O19"/>
    <mergeCell ref="P18:P19"/>
    <mergeCell ref="S2:T2"/>
    <mergeCell ref="M7:N7"/>
    <mergeCell ref="C16:G16"/>
    <mergeCell ref="O9:T9"/>
    <mergeCell ref="O11:T11"/>
    <mergeCell ref="O12:S12"/>
    <mergeCell ref="Q2:R2"/>
    <mergeCell ref="Q3:R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zoomScale="90" zoomScaleNormal="90" zoomScaleSheetLayoutView="100" workbookViewId="0">
      <selection activeCell="N13" sqref="N13"/>
    </sheetView>
  </sheetViews>
  <sheetFormatPr defaultColWidth="8.875" defaultRowHeight="13.5"/>
  <cols>
    <col min="1" max="1" width="10.625" style="368" bestFit="1" customWidth="1"/>
    <col min="2" max="2" width="4.125" style="368" customWidth="1"/>
    <col min="3" max="3" width="4.5" style="368" customWidth="1"/>
    <col min="4" max="4" width="10.375" style="368" customWidth="1"/>
    <col min="5" max="5" width="4.25" style="368" customWidth="1"/>
    <col min="6" max="6" width="5.625" style="368" customWidth="1"/>
    <col min="7" max="7" width="10.25" style="368" customWidth="1"/>
    <col min="8" max="8" width="9.375" style="368" customWidth="1"/>
    <col min="9" max="9" width="7.25" style="368" customWidth="1"/>
    <col min="10" max="10" width="5.75" style="368" customWidth="1"/>
    <col min="11" max="11" width="5.5" style="368" customWidth="1"/>
    <col min="12" max="12" width="4.5" style="368" customWidth="1"/>
    <col min="13" max="13" width="12.25" style="368" customWidth="1"/>
    <col min="14" max="14" width="3.375" style="368" customWidth="1"/>
    <col min="15" max="15" width="1.625" style="368" customWidth="1"/>
    <col min="16" max="16384" width="8.875" style="368"/>
  </cols>
  <sheetData>
    <row r="1" spans="1:15" ht="21.75" customHeight="1">
      <c r="A1" s="1588" t="s">
        <v>1134</v>
      </c>
      <c r="B1" s="128"/>
      <c r="C1" s="128"/>
      <c r="D1" s="128"/>
      <c r="E1" s="128"/>
      <c r="F1" s="344"/>
      <c r="G1" s="314" t="s">
        <v>469</v>
      </c>
      <c r="H1" s="1941" t="s">
        <v>848</v>
      </c>
      <c r="I1" s="1942"/>
      <c r="J1" s="1943"/>
      <c r="K1" s="1941" t="s">
        <v>118</v>
      </c>
      <c r="L1" s="1943"/>
      <c r="M1" s="314" t="s">
        <v>988</v>
      </c>
      <c r="N1" s="128"/>
      <c r="O1" s="128"/>
    </row>
    <row r="2" spans="1:15" ht="21.75" customHeight="1">
      <c r="A2" s="1588"/>
      <c r="B2" s="128"/>
      <c r="C2" s="128"/>
      <c r="D2" s="128"/>
      <c r="E2" s="128"/>
      <c r="F2" s="775"/>
      <c r="G2" s="3962"/>
      <c r="H2" s="1992"/>
      <c r="I2" s="2066"/>
      <c r="J2" s="3844"/>
      <c r="K2" s="1992"/>
      <c r="L2" s="3844"/>
      <c r="M2" s="3962"/>
      <c r="N2" s="128"/>
      <c r="O2" s="128"/>
    </row>
    <row r="3" spans="1:15" ht="21.75" customHeight="1">
      <c r="A3" s="1588"/>
      <c r="B3" s="128"/>
      <c r="C3" s="128"/>
      <c r="D3" s="128"/>
      <c r="E3" s="128"/>
      <c r="F3" s="775"/>
      <c r="G3" s="3963"/>
      <c r="H3" s="2065"/>
      <c r="I3" s="2067"/>
      <c r="J3" s="3961"/>
      <c r="K3" s="2065"/>
      <c r="L3" s="3961"/>
      <c r="M3" s="3963"/>
      <c r="N3" s="128"/>
      <c r="O3" s="128"/>
    </row>
    <row r="4" spans="1:15" ht="37.5" customHeight="1">
      <c r="B4" s="128"/>
      <c r="C4" s="128"/>
      <c r="D4" s="128"/>
      <c r="E4" s="128"/>
      <c r="F4" s="128"/>
      <c r="G4" s="128"/>
      <c r="H4" s="128"/>
      <c r="I4" s="128"/>
      <c r="J4" s="128"/>
      <c r="K4" s="128"/>
      <c r="L4" s="128"/>
      <c r="M4" s="128"/>
      <c r="N4" s="128"/>
      <c r="O4" s="128"/>
    </row>
    <row r="5" spans="1:15" ht="28.15" customHeight="1">
      <c r="A5" s="3978"/>
      <c r="B5" s="3964" t="s">
        <v>358</v>
      </c>
      <c r="C5" s="3964"/>
      <c r="D5" s="3964"/>
      <c r="E5" s="3964"/>
      <c r="F5" s="3964"/>
      <c r="G5" s="3964"/>
      <c r="H5" s="3964"/>
      <c r="I5" s="3964"/>
      <c r="J5" s="3964"/>
      <c r="K5" s="3964"/>
      <c r="L5" s="3964"/>
      <c r="M5" s="3964"/>
      <c r="N5" s="3964"/>
      <c r="O5" s="3964"/>
    </row>
    <row r="6" spans="1:15" ht="18" customHeight="1">
      <c r="A6" s="3978"/>
      <c r="B6" s="137"/>
      <c r="C6" s="137"/>
      <c r="D6" s="137"/>
      <c r="E6" s="137"/>
      <c r="F6" s="137"/>
      <c r="G6" s="137"/>
      <c r="H6" s="137"/>
      <c r="I6" s="137"/>
      <c r="J6" s="137"/>
      <c r="K6" s="1944"/>
      <c r="L6" s="1944"/>
      <c r="M6" s="1944"/>
      <c r="N6" s="1944"/>
      <c r="O6" s="1944"/>
    </row>
    <row r="7" spans="1:15" ht="19.149999999999999" customHeight="1">
      <c r="B7" s="137"/>
      <c r="C7" s="137"/>
      <c r="D7" s="137"/>
      <c r="E7" s="137"/>
      <c r="F7" s="137"/>
      <c r="G7" s="137"/>
      <c r="H7" s="137"/>
      <c r="I7" s="137"/>
      <c r="J7" s="137"/>
      <c r="K7" s="1944" t="s">
        <v>1481</v>
      </c>
      <c r="L7" s="1944"/>
      <c r="M7" s="1944"/>
      <c r="N7" s="1944"/>
      <c r="O7" s="1944"/>
    </row>
    <row r="8" spans="1:15" ht="16.149999999999999" customHeight="1">
      <c r="B8" s="3835" t="s">
        <v>359</v>
      </c>
      <c r="C8" s="3835"/>
      <c r="D8" s="3835"/>
      <c r="E8" s="137"/>
      <c r="F8" s="137"/>
      <c r="G8" s="137"/>
      <c r="H8" s="137"/>
      <c r="I8" s="137"/>
      <c r="J8" s="137"/>
      <c r="K8" s="137"/>
      <c r="L8" s="137"/>
      <c r="M8" s="137"/>
      <c r="N8" s="137"/>
      <c r="O8" s="137"/>
    </row>
    <row r="9" spans="1:15" ht="20.45" customHeight="1">
      <c r="B9" s="3965" t="s">
        <v>1306</v>
      </c>
      <c r="C9" s="3965"/>
      <c r="D9" s="3965"/>
      <c r="E9" s="137" t="s">
        <v>338</v>
      </c>
      <c r="F9" s="137"/>
      <c r="G9" s="137"/>
      <c r="H9" s="137"/>
      <c r="I9" s="137"/>
      <c r="J9" s="137"/>
      <c r="K9" s="137"/>
      <c r="L9" s="137"/>
      <c r="M9" s="137"/>
      <c r="N9" s="137"/>
      <c r="O9" s="137"/>
    </row>
    <row r="10" spans="1:15" ht="17.45" customHeight="1">
      <c r="B10" s="137"/>
      <c r="C10" s="137"/>
      <c r="D10" s="137"/>
      <c r="E10" s="137"/>
      <c r="F10" s="137"/>
      <c r="G10" s="137"/>
      <c r="H10" s="137"/>
      <c r="I10" s="137"/>
      <c r="J10" s="1944"/>
      <c r="K10" s="1944"/>
      <c r="L10" s="1944"/>
      <c r="M10" s="1944"/>
      <c r="N10" s="137"/>
      <c r="O10" s="137"/>
    </row>
    <row r="11" spans="1:15" ht="17.45" customHeight="1">
      <c r="B11" s="137"/>
      <c r="C11" s="137"/>
      <c r="D11" s="137"/>
      <c r="E11" s="137"/>
      <c r="F11" s="137"/>
      <c r="G11" s="137"/>
      <c r="H11" s="137"/>
      <c r="I11" s="137" t="s">
        <v>495</v>
      </c>
      <c r="J11" s="3966" t="s">
        <v>384</v>
      </c>
      <c r="K11" s="3966"/>
      <c r="L11" s="3967">
        <f>入力シート!D22</f>
        <v>0</v>
      </c>
      <c r="M11" s="3967"/>
      <c r="N11" s="3967"/>
      <c r="O11" s="137"/>
    </row>
    <row r="12" spans="1:15" ht="17.45" customHeight="1">
      <c r="B12" s="137"/>
      <c r="C12" s="137"/>
      <c r="D12" s="137"/>
      <c r="E12" s="137"/>
      <c r="F12" s="137"/>
      <c r="G12" s="137"/>
      <c r="H12" s="137"/>
      <c r="I12" s="137"/>
      <c r="J12" s="3966" t="s">
        <v>385</v>
      </c>
      <c r="K12" s="3966"/>
      <c r="L12" s="3967">
        <f>入力シート!D23</f>
        <v>0</v>
      </c>
      <c r="M12" s="3967"/>
      <c r="N12" s="3967"/>
      <c r="O12" s="137"/>
    </row>
    <row r="13" spans="1:15" ht="18.600000000000001" customHeight="1">
      <c r="B13" s="137"/>
      <c r="C13" s="137"/>
      <c r="D13" s="137"/>
      <c r="E13" s="137"/>
      <c r="F13" s="137"/>
      <c r="G13" s="137"/>
      <c r="H13" s="137"/>
      <c r="I13" s="137"/>
      <c r="J13" s="3966" t="s">
        <v>386</v>
      </c>
      <c r="K13" s="3966"/>
      <c r="L13" s="3979">
        <f>入力シート!D25</f>
        <v>0</v>
      </c>
      <c r="M13" s="3979"/>
      <c r="N13" s="137"/>
      <c r="O13" s="137"/>
    </row>
    <row r="14" spans="1:15" ht="18" customHeight="1">
      <c r="B14" s="137"/>
      <c r="C14" s="137"/>
      <c r="D14" s="137"/>
      <c r="E14" s="137"/>
      <c r="F14" s="137"/>
      <c r="G14" s="137"/>
      <c r="H14" s="137"/>
      <c r="I14" s="137"/>
      <c r="J14" s="137"/>
      <c r="K14" s="137"/>
      <c r="L14" s="137"/>
      <c r="M14" s="137"/>
      <c r="N14" s="137"/>
      <c r="O14" s="137"/>
    </row>
    <row r="15" spans="1:15" ht="19.899999999999999" customHeight="1">
      <c r="B15" s="1944" t="s">
        <v>1422</v>
      </c>
      <c r="C15" s="1944"/>
      <c r="D15" s="1944"/>
      <c r="E15" s="1944"/>
      <c r="F15" s="1944"/>
      <c r="G15" s="1944"/>
      <c r="H15" s="1944"/>
      <c r="I15" s="1944"/>
      <c r="J15" s="1944"/>
      <c r="K15" s="1944"/>
      <c r="L15" s="1944"/>
      <c r="M15" s="1944"/>
      <c r="N15" s="1944"/>
      <c r="O15" s="1944"/>
    </row>
    <row r="16" spans="1:15" ht="16.149999999999999" customHeight="1">
      <c r="B16" s="137"/>
      <c r="C16" s="137"/>
      <c r="D16" s="137"/>
      <c r="E16" s="137"/>
      <c r="F16" s="137"/>
      <c r="G16" s="137"/>
      <c r="H16" s="137"/>
      <c r="I16" s="137"/>
      <c r="J16" s="137"/>
      <c r="K16" s="137"/>
      <c r="L16" s="137"/>
      <c r="M16" s="137"/>
      <c r="N16" s="137"/>
      <c r="O16" s="137"/>
    </row>
    <row r="17" spans="2:15" ht="18" customHeight="1">
      <c r="B17" s="1944" t="s">
        <v>481</v>
      </c>
      <c r="C17" s="1944"/>
      <c r="D17" s="1944"/>
      <c r="E17" s="1944"/>
      <c r="F17" s="1944"/>
      <c r="G17" s="1944"/>
      <c r="H17" s="1944"/>
      <c r="I17" s="1944"/>
      <c r="J17" s="1944"/>
      <c r="K17" s="1944"/>
      <c r="L17" s="1944"/>
      <c r="M17" s="1944"/>
      <c r="N17" s="1944"/>
      <c r="O17" s="1944"/>
    </row>
    <row r="18" spans="2:15" ht="19.899999999999999" customHeight="1">
      <c r="B18" s="137"/>
      <c r="C18" s="137"/>
      <c r="D18" s="137"/>
      <c r="E18" s="137"/>
      <c r="F18" s="137"/>
      <c r="G18" s="137"/>
      <c r="H18" s="137"/>
      <c r="I18" s="137"/>
      <c r="J18" s="137"/>
      <c r="K18" s="137"/>
      <c r="L18" s="137"/>
      <c r="M18" s="137"/>
      <c r="N18" s="137"/>
      <c r="O18" s="137"/>
    </row>
    <row r="19" spans="2:15" ht="15.6" customHeight="1">
      <c r="B19" s="137"/>
      <c r="C19" s="3835" t="s">
        <v>339</v>
      </c>
      <c r="D19" s="3835"/>
      <c r="E19" s="3835"/>
      <c r="F19" s="3835"/>
      <c r="G19" s="3979" t="str">
        <f>入力シート!$D$5&amp;" "&amp;入力シート!$D$8&amp;"　"&amp;入力シート!$D$7&amp;"　"&amp;入力シート!$D$4&amp;入力シート!$E$4&amp;入力シート!$G$4&amp;入力シート!$I$4&amp;入力シート!$K$4&amp;入力シート!$O$4&amp;"　"&amp;入力シート!D6</f>
        <v xml:space="preserve"> 　　令和年度起工第号　</v>
      </c>
      <c r="H19" s="3979"/>
      <c r="I19" s="3979"/>
      <c r="J19" s="3979"/>
      <c r="K19" s="3979"/>
      <c r="L19" s="3979"/>
      <c r="M19" s="3979"/>
      <c r="N19" s="3979"/>
      <c r="O19" s="3979"/>
    </row>
    <row r="20" spans="2:15" ht="18" customHeight="1">
      <c r="B20" s="137"/>
      <c r="C20" s="3835" t="s">
        <v>340</v>
      </c>
      <c r="D20" s="3835"/>
      <c r="E20" s="3835"/>
      <c r="F20" s="3835"/>
      <c r="G20" s="3980">
        <f>入力シート!D12</f>
        <v>0</v>
      </c>
      <c r="H20" s="3980"/>
      <c r="I20" s="3980"/>
      <c r="J20" s="3980"/>
      <c r="K20" s="3980"/>
      <c r="L20" s="3980"/>
      <c r="M20" s="3980"/>
      <c r="N20" s="3980"/>
      <c r="O20" s="3980"/>
    </row>
    <row r="21" spans="2:15" ht="18" customHeight="1">
      <c r="B21" s="137"/>
      <c r="C21" s="3835" t="s">
        <v>341</v>
      </c>
      <c r="D21" s="3835"/>
      <c r="E21" s="3835"/>
      <c r="F21" s="3835"/>
      <c r="G21" s="3835" t="s">
        <v>1481</v>
      </c>
      <c r="H21" s="3835"/>
      <c r="I21" s="3835"/>
      <c r="J21" s="3835"/>
      <c r="K21" s="3835"/>
      <c r="L21" s="3835"/>
      <c r="M21" s="3835"/>
      <c r="N21" s="3835"/>
      <c r="O21" s="3835"/>
    </row>
    <row r="22" spans="2:15" ht="18" customHeight="1">
      <c r="B22" s="137"/>
      <c r="C22" s="3835" t="s">
        <v>342</v>
      </c>
      <c r="D22" s="3835"/>
      <c r="E22" s="3835"/>
      <c r="F22" s="3835"/>
      <c r="G22" s="3835"/>
      <c r="H22" s="3835"/>
      <c r="I22" s="3835"/>
      <c r="J22" s="3835"/>
      <c r="K22" s="3835"/>
      <c r="L22" s="3835"/>
      <c r="M22" s="3835"/>
      <c r="N22" s="3835"/>
      <c r="O22" s="3835"/>
    </row>
    <row r="23" spans="2:15" ht="18.600000000000001" customHeight="1">
      <c r="B23" s="137"/>
      <c r="C23" s="3835" t="s">
        <v>343</v>
      </c>
      <c r="D23" s="3835"/>
      <c r="E23" s="3835"/>
      <c r="F23" s="3835"/>
      <c r="G23" s="137" t="s">
        <v>158</v>
      </c>
      <c r="H23" s="3835"/>
      <c r="I23" s="3835"/>
      <c r="J23" s="137" t="s">
        <v>347</v>
      </c>
      <c r="K23" s="3835"/>
      <c r="L23" s="3835"/>
      <c r="M23" s="3835"/>
      <c r="N23" s="3835"/>
      <c r="O23" s="3835"/>
    </row>
    <row r="24" spans="2:15" ht="16.149999999999999" customHeight="1">
      <c r="B24" s="137"/>
      <c r="C24" s="137"/>
      <c r="D24" s="137"/>
      <c r="E24" s="137"/>
      <c r="F24" s="137"/>
      <c r="G24" s="137" t="s">
        <v>344</v>
      </c>
      <c r="H24" s="3835"/>
      <c r="I24" s="3835"/>
      <c r="J24" s="137" t="s">
        <v>348</v>
      </c>
      <c r="K24" s="3835"/>
      <c r="L24" s="3835"/>
      <c r="M24" s="3835"/>
      <c r="N24" s="3835"/>
      <c r="O24" s="3835"/>
    </row>
    <row r="25" spans="2:15" ht="18" customHeight="1">
      <c r="B25" s="137"/>
      <c r="C25" s="137"/>
      <c r="D25" s="137"/>
      <c r="E25" s="137"/>
      <c r="F25" s="137"/>
      <c r="G25" s="137" t="s">
        <v>345</v>
      </c>
      <c r="H25" s="3835"/>
      <c r="I25" s="3835"/>
      <c r="J25" s="137" t="s">
        <v>349</v>
      </c>
      <c r="K25" s="3835"/>
      <c r="L25" s="3835"/>
      <c r="M25" s="3835"/>
      <c r="N25" s="3835"/>
      <c r="O25" s="3835"/>
    </row>
    <row r="26" spans="2:15" ht="18" customHeight="1">
      <c r="B26" s="137"/>
      <c r="C26" s="137"/>
      <c r="D26" s="137"/>
      <c r="E26" s="137"/>
      <c r="F26" s="137"/>
      <c r="G26" s="137" t="s">
        <v>346</v>
      </c>
      <c r="H26" s="3835"/>
      <c r="I26" s="3835"/>
      <c r="J26" s="137"/>
      <c r="K26" s="3835"/>
      <c r="L26" s="3835"/>
      <c r="M26" s="3835"/>
      <c r="N26" s="3835"/>
      <c r="O26" s="3835"/>
    </row>
    <row r="27" spans="2:15" ht="18" customHeight="1">
      <c r="B27" s="137"/>
      <c r="C27" s="137"/>
      <c r="D27" s="137"/>
      <c r="E27" s="137"/>
      <c r="F27" s="137"/>
      <c r="G27" s="137" t="s">
        <v>98</v>
      </c>
      <c r="H27" s="3835"/>
      <c r="I27" s="3835"/>
      <c r="J27" s="137"/>
      <c r="K27" s="3835"/>
      <c r="L27" s="3835"/>
      <c r="M27" s="3835"/>
      <c r="N27" s="3835"/>
      <c r="O27" s="3835"/>
    </row>
    <row r="28" spans="2:15" ht="18" customHeight="1">
      <c r="B28" s="137"/>
      <c r="C28" s="3835" t="s">
        <v>350</v>
      </c>
      <c r="D28" s="3835"/>
      <c r="E28" s="3835"/>
      <c r="F28" s="3835"/>
      <c r="G28" s="3835"/>
      <c r="H28" s="3835"/>
      <c r="I28" s="3835"/>
      <c r="J28" s="3835"/>
      <c r="K28" s="3835"/>
      <c r="L28" s="3835"/>
      <c r="M28" s="3835"/>
      <c r="N28" s="3835"/>
      <c r="O28" s="3835"/>
    </row>
    <row r="29" spans="2:15" ht="16.149999999999999" customHeight="1">
      <c r="B29" s="137"/>
      <c r="C29" s="3835" t="s">
        <v>351</v>
      </c>
      <c r="D29" s="3835"/>
      <c r="E29" s="3835"/>
      <c r="F29" s="3835"/>
      <c r="G29" s="3835"/>
      <c r="H29" s="3835"/>
      <c r="I29" s="3835"/>
      <c r="J29" s="3835"/>
      <c r="K29" s="3835"/>
      <c r="L29" s="3835"/>
      <c r="M29" s="3835"/>
      <c r="N29" s="3835"/>
      <c r="O29" s="3835"/>
    </row>
    <row r="30" spans="2:15" ht="27.6" customHeight="1">
      <c r="B30" s="137"/>
      <c r="C30" s="3968" t="s">
        <v>383</v>
      </c>
      <c r="D30" s="3835"/>
      <c r="E30" s="3835"/>
      <c r="F30" s="3835"/>
      <c r="G30" s="3835"/>
      <c r="H30" s="3835"/>
      <c r="I30" s="3835"/>
      <c r="J30" s="3835"/>
      <c r="K30" s="3835"/>
      <c r="L30" s="3835"/>
      <c r="M30" s="3835"/>
      <c r="N30" s="3835"/>
      <c r="O30" s="3835"/>
    </row>
    <row r="31" spans="2:15" ht="15.6" customHeight="1">
      <c r="B31" s="137"/>
      <c r="C31" s="3835" t="s">
        <v>352</v>
      </c>
      <c r="D31" s="3835"/>
      <c r="E31" s="3835"/>
      <c r="F31" s="3835"/>
      <c r="G31" s="3835"/>
      <c r="H31" s="3835"/>
      <c r="I31" s="3835"/>
      <c r="J31" s="3835"/>
      <c r="K31" s="3835"/>
      <c r="L31" s="3835"/>
      <c r="M31" s="3835"/>
      <c r="N31" s="3835"/>
      <c r="O31" s="3835"/>
    </row>
    <row r="32" spans="2:15" ht="17.45" customHeight="1" thickBot="1">
      <c r="B32" s="137"/>
      <c r="C32" s="137"/>
      <c r="D32" s="137"/>
      <c r="E32" s="137"/>
      <c r="F32" s="137"/>
      <c r="G32" s="137"/>
      <c r="H32" s="137"/>
      <c r="I32" s="137"/>
      <c r="J32" s="137"/>
      <c r="K32" s="137"/>
      <c r="L32" s="137"/>
      <c r="M32" s="137"/>
      <c r="N32" s="137"/>
      <c r="O32" s="137"/>
    </row>
    <row r="33" spans="2:15" ht="20.45" customHeight="1">
      <c r="B33" s="137"/>
      <c r="C33" s="137"/>
      <c r="D33" s="3977" t="s">
        <v>355</v>
      </c>
      <c r="E33" s="3974"/>
      <c r="F33" s="3974" t="s">
        <v>353</v>
      </c>
      <c r="G33" s="3974"/>
      <c r="H33" s="3974"/>
      <c r="I33" s="3974"/>
      <c r="J33" s="3974"/>
      <c r="K33" s="3974" t="s">
        <v>354</v>
      </c>
      <c r="L33" s="3974"/>
      <c r="M33" s="3974"/>
      <c r="N33" s="3974"/>
      <c r="O33" s="3975"/>
    </row>
    <row r="34" spans="2:15" ht="44.45" customHeight="1" thickBot="1">
      <c r="B34" s="137"/>
      <c r="C34" s="137"/>
      <c r="D34" s="3976"/>
      <c r="E34" s="3969"/>
      <c r="F34" s="3971" t="s">
        <v>356</v>
      </c>
      <c r="G34" s="3972"/>
      <c r="H34" s="3972"/>
      <c r="I34" s="3972"/>
      <c r="J34" s="3973"/>
      <c r="K34" s="3969"/>
      <c r="L34" s="3969"/>
      <c r="M34" s="3969"/>
      <c r="N34" s="3969"/>
      <c r="O34" s="3970"/>
    </row>
    <row r="35" spans="2:15" ht="27" customHeight="1">
      <c r="B35" s="137"/>
      <c r="C35" s="137"/>
      <c r="D35" s="137"/>
      <c r="E35" s="137"/>
      <c r="F35" s="137"/>
      <c r="G35" s="137"/>
      <c r="H35" s="137"/>
      <c r="I35" s="137"/>
      <c r="J35" s="137"/>
      <c r="K35" s="137"/>
      <c r="L35" s="137"/>
      <c r="M35" s="137"/>
      <c r="N35" s="137"/>
      <c r="O35" s="137"/>
    </row>
    <row r="36" spans="2:15" ht="15.6" customHeight="1">
      <c r="B36" s="137"/>
      <c r="C36" s="3835" t="s">
        <v>357</v>
      </c>
      <c r="D36" s="3835"/>
      <c r="E36" s="3835"/>
      <c r="F36" s="3835"/>
      <c r="G36" s="3835"/>
      <c r="H36" s="3835"/>
      <c r="I36" s="3835"/>
      <c r="J36" s="3835"/>
      <c r="K36" s="3835"/>
      <c r="L36" s="3835"/>
      <c r="M36" s="3835"/>
      <c r="N36" s="3835"/>
      <c r="O36" s="3835"/>
    </row>
    <row r="37" spans="2:15" ht="18" customHeight="1">
      <c r="B37" s="137"/>
      <c r="C37" s="3835"/>
      <c r="D37" s="3835"/>
      <c r="E37" s="3835"/>
      <c r="F37" s="3835"/>
      <c r="G37" s="3835"/>
      <c r="H37" s="3835"/>
      <c r="I37" s="3835"/>
      <c r="J37" s="3835"/>
      <c r="K37" s="3835"/>
      <c r="L37" s="3835"/>
      <c r="M37" s="3835"/>
      <c r="N37" s="3835"/>
      <c r="O37" s="3835"/>
    </row>
    <row r="38" spans="2:15" ht="19.899999999999999" customHeight="1">
      <c r="B38" s="137"/>
      <c r="C38" s="3835"/>
      <c r="D38" s="3835"/>
      <c r="E38" s="3835"/>
      <c r="F38" s="3835"/>
      <c r="G38" s="3835"/>
      <c r="H38" s="3835"/>
      <c r="I38" s="3835"/>
      <c r="J38" s="3835"/>
      <c r="K38" s="3835"/>
      <c r="L38" s="3835"/>
      <c r="M38" s="3835"/>
      <c r="N38" s="3835"/>
      <c r="O38" s="3835"/>
    </row>
    <row r="39" spans="2:15">
      <c r="B39" s="442"/>
      <c r="C39" s="442"/>
      <c r="D39" s="442"/>
      <c r="E39" s="442"/>
      <c r="F39" s="442"/>
      <c r="G39" s="442"/>
      <c r="H39" s="442"/>
      <c r="I39" s="442"/>
      <c r="J39" s="442"/>
      <c r="K39" s="442"/>
      <c r="L39" s="442"/>
      <c r="M39" s="442"/>
      <c r="N39" s="442"/>
      <c r="O39" s="442"/>
    </row>
    <row r="40" spans="2:15">
      <c r="B40" s="442"/>
      <c r="C40" s="442"/>
      <c r="D40" s="442"/>
      <c r="E40" s="442"/>
      <c r="F40" s="442"/>
      <c r="G40" s="442"/>
      <c r="H40" s="442"/>
      <c r="I40" s="442"/>
      <c r="J40" s="442"/>
      <c r="K40" s="442"/>
      <c r="L40" s="442"/>
      <c r="M40" s="442"/>
      <c r="N40" s="442"/>
      <c r="O40" s="442"/>
    </row>
    <row r="41" spans="2:15">
      <c r="B41" s="442"/>
      <c r="C41" s="442"/>
      <c r="D41" s="442"/>
      <c r="E41" s="442"/>
      <c r="F41" s="442"/>
      <c r="G41" s="442"/>
      <c r="H41" s="442"/>
      <c r="I41" s="442"/>
      <c r="J41" s="442"/>
      <c r="K41" s="442"/>
      <c r="L41" s="442"/>
      <c r="M41" s="442"/>
      <c r="N41" s="442"/>
      <c r="O41" s="442"/>
    </row>
    <row r="42" spans="2:15">
      <c r="B42" s="442"/>
      <c r="C42" s="442"/>
      <c r="D42" s="442"/>
      <c r="E42" s="442"/>
      <c r="F42" s="442"/>
      <c r="G42" s="442"/>
      <c r="H42" s="442"/>
      <c r="I42" s="442"/>
      <c r="J42" s="442"/>
      <c r="K42" s="442"/>
      <c r="L42" s="442"/>
      <c r="M42" s="442"/>
      <c r="N42" s="442"/>
      <c r="O42" s="442"/>
    </row>
    <row r="43" spans="2:15">
      <c r="B43" s="442"/>
      <c r="C43" s="442"/>
      <c r="D43" s="442"/>
      <c r="E43" s="442"/>
      <c r="F43" s="442"/>
      <c r="G43" s="442"/>
      <c r="H43" s="442"/>
      <c r="I43" s="442"/>
      <c r="J43" s="442"/>
      <c r="K43" s="442"/>
      <c r="L43" s="442"/>
      <c r="M43" s="442"/>
      <c r="N43" s="442"/>
      <c r="O43" s="442"/>
    </row>
    <row r="44" spans="2:15">
      <c r="B44" s="442"/>
      <c r="C44" s="442"/>
      <c r="D44" s="442"/>
      <c r="E44" s="442"/>
      <c r="F44" s="442"/>
      <c r="G44" s="442"/>
      <c r="H44" s="442"/>
      <c r="I44" s="442"/>
      <c r="J44" s="442"/>
      <c r="K44" s="442"/>
      <c r="L44" s="442"/>
      <c r="M44" s="442"/>
      <c r="N44" s="442"/>
      <c r="O44" s="442"/>
    </row>
    <row r="45" spans="2:15">
      <c r="B45" s="442"/>
      <c r="C45" s="442"/>
      <c r="D45" s="442"/>
      <c r="E45" s="442"/>
      <c r="F45" s="442"/>
      <c r="G45" s="442"/>
      <c r="H45" s="442"/>
      <c r="I45" s="442"/>
      <c r="J45" s="442"/>
      <c r="K45" s="442"/>
      <c r="L45" s="442"/>
      <c r="M45" s="442"/>
      <c r="N45" s="442"/>
      <c r="O45" s="442"/>
    </row>
    <row r="46" spans="2:15" ht="15" customHeight="1">
      <c r="B46" s="442"/>
      <c r="C46" s="442"/>
      <c r="D46" s="442"/>
      <c r="E46" s="442"/>
      <c r="F46" s="442"/>
      <c r="G46" s="442"/>
      <c r="H46" s="442"/>
      <c r="I46" s="442"/>
      <c r="J46" s="442"/>
      <c r="K46" s="442"/>
      <c r="L46" s="442"/>
      <c r="M46" s="442"/>
      <c r="N46" s="442"/>
      <c r="O46" s="442"/>
    </row>
  </sheetData>
  <mergeCells count="59">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 ref="C28:F28"/>
    <mergeCell ref="G28:O28"/>
    <mergeCell ref="K27:O27"/>
    <mergeCell ref="D34:E34"/>
    <mergeCell ref="H36:O36"/>
    <mergeCell ref="D33:E33"/>
    <mergeCell ref="F33:J33"/>
    <mergeCell ref="C38:O38"/>
    <mergeCell ref="C29:F29"/>
    <mergeCell ref="C30:F30"/>
    <mergeCell ref="G29:O29"/>
    <mergeCell ref="G30:O30"/>
    <mergeCell ref="C31:F31"/>
    <mergeCell ref="G31:O31"/>
    <mergeCell ref="C36:G36"/>
    <mergeCell ref="K34:O34"/>
    <mergeCell ref="F34:J34"/>
    <mergeCell ref="K33:O33"/>
    <mergeCell ref="C37:O37"/>
    <mergeCell ref="H26:I26"/>
    <mergeCell ref="H27:I27"/>
    <mergeCell ref="K26:O26"/>
    <mergeCell ref="K24:O24"/>
    <mergeCell ref="K25:O25"/>
    <mergeCell ref="H24:I24"/>
    <mergeCell ref="H25:I25"/>
    <mergeCell ref="J12:K12"/>
    <mergeCell ref="K6:O6"/>
    <mergeCell ref="J10:M10"/>
    <mergeCell ref="L11:N11"/>
    <mergeCell ref="L12:N12"/>
    <mergeCell ref="B5:O5"/>
    <mergeCell ref="B8:D8"/>
    <mergeCell ref="B9:D9"/>
    <mergeCell ref="K7:O7"/>
    <mergeCell ref="J11:K11"/>
    <mergeCell ref="A1:A3"/>
    <mergeCell ref="K2:L3"/>
    <mergeCell ref="M2:M3"/>
    <mergeCell ref="H1:J1"/>
    <mergeCell ref="K1:L1"/>
    <mergeCell ref="G2:G3"/>
    <mergeCell ref="H2:J3"/>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3"/>
  <sheetViews>
    <sheetView zoomScaleNormal="100" zoomScaleSheetLayoutView="100" workbookViewId="0">
      <selection activeCell="G12" sqref="G12:H12"/>
    </sheetView>
  </sheetViews>
  <sheetFormatPr defaultColWidth="8.875" defaultRowHeight="13.5"/>
  <cols>
    <col min="1" max="1" width="11.25" style="369" customWidth="1"/>
    <col min="2" max="2" width="1.75" style="369" customWidth="1"/>
    <col min="3" max="3" width="4.625" style="369" customWidth="1"/>
    <col min="4" max="4" width="16.625" style="369" customWidth="1"/>
    <col min="5" max="5" width="22.375" style="369" customWidth="1"/>
    <col min="6" max="6" width="11.625" style="369" customWidth="1"/>
    <col min="7" max="7" width="12.25" style="369" customWidth="1"/>
    <col min="8" max="8" width="19.5" style="369" customWidth="1"/>
    <col min="9" max="9" width="2.25" style="369" customWidth="1"/>
    <col min="10" max="10" width="11.375" style="369" customWidth="1"/>
    <col min="11" max="16384" width="8.875" style="369"/>
  </cols>
  <sheetData>
    <row r="1" spans="1:14" ht="27" customHeight="1">
      <c r="A1" s="1588" t="s">
        <v>1134</v>
      </c>
      <c r="B1" s="127"/>
      <c r="C1" s="127"/>
      <c r="D1" s="127"/>
      <c r="E1" s="127"/>
      <c r="F1" s="127"/>
      <c r="G1" s="127"/>
      <c r="H1" s="127"/>
      <c r="I1" s="127"/>
    </row>
    <row r="2" spans="1:14" ht="27" customHeight="1">
      <c r="A2" s="1588"/>
      <c r="B2" s="127"/>
      <c r="C2" s="127"/>
      <c r="D2" s="127"/>
      <c r="E2" s="127"/>
      <c r="F2" s="127"/>
      <c r="G2" s="127"/>
      <c r="H2" s="127"/>
      <c r="I2" s="127"/>
    </row>
    <row r="3" spans="1:14" ht="62.25" customHeight="1">
      <c r="A3" s="1588"/>
      <c r="B3" s="127"/>
      <c r="C3" s="127"/>
      <c r="D3" s="127"/>
      <c r="E3" s="127"/>
      <c r="F3" s="127"/>
      <c r="G3" s="127"/>
      <c r="H3" s="127"/>
      <c r="I3" s="127"/>
    </row>
    <row r="4" spans="1:14" ht="25.9" customHeight="1">
      <c r="A4" s="3978"/>
      <c r="B4" s="3984" t="s">
        <v>334</v>
      </c>
      <c r="C4" s="3984"/>
      <c r="D4" s="3984"/>
      <c r="E4" s="3984"/>
      <c r="F4" s="3984"/>
      <c r="G4" s="3984"/>
      <c r="H4" s="3984"/>
      <c r="I4" s="3984"/>
    </row>
    <row r="5" spans="1:14" ht="21" customHeight="1">
      <c r="A5" s="3978"/>
      <c r="B5" s="129"/>
      <c r="C5" s="446"/>
      <c r="D5" s="446"/>
      <c r="E5" s="661" t="s">
        <v>220</v>
      </c>
      <c r="F5" s="446"/>
      <c r="G5" s="130" t="s">
        <v>674</v>
      </c>
      <c r="H5" s="446"/>
      <c r="I5" s="446"/>
    </row>
    <row r="6" spans="1:14" ht="15.6" customHeight="1">
      <c r="B6" s="127"/>
      <c r="C6" s="3982" t="s">
        <v>1496</v>
      </c>
      <c r="D6" s="3982"/>
      <c r="E6" s="3982"/>
      <c r="F6" s="3982"/>
      <c r="G6" s="3982"/>
      <c r="H6" s="3982"/>
      <c r="I6" s="3982"/>
    </row>
    <row r="7" spans="1:14" ht="18" customHeight="1">
      <c r="B7" s="127"/>
      <c r="C7" s="128" t="s">
        <v>333</v>
      </c>
      <c r="D7" s="127"/>
      <c r="E7" s="127"/>
      <c r="F7" s="127"/>
      <c r="G7" s="127"/>
      <c r="H7" s="127"/>
      <c r="I7" s="127"/>
      <c r="N7" s="660">
        <v>1</v>
      </c>
    </row>
    <row r="8" spans="1:14" ht="19.149999999999999" customHeight="1">
      <c r="B8" s="127"/>
      <c r="C8" s="1800" t="s">
        <v>1307</v>
      </c>
      <c r="D8" s="1800"/>
      <c r="E8" s="128" t="s">
        <v>364</v>
      </c>
      <c r="F8" s="127"/>
      <c r="G8" s="127"/>
      <c r="H8" s="127"/>
      <c r="I8" s="127"/>
      <c r="N8" s="660">
        <v>2</v>
      </c>
    </row>
    <row r="9" spans="1:14" ht="16.149999999999999" customHeight="1">
      <c r="B9" s="127"/>
      <c r="C9" s="127"/>
      <c r="D9" s="127"/>
      <c r="E9" s="127"/>
      <c r="F9" s="127"/>
      <c r="G9" s="127"/>
      <c r="H9" s="127"/>
      <c r="I9" s="127"/>
      <c r="N9" s="660">
        <v>3</v>
      </c>
    </row>
    <row r="10" spans="1:14" ht="19.899999999999999" customHeight="1">
      <c r="B10" s="127"/>
      <c r="C10" s="127"/>
      <c r="D10" s="128"/>
      <c r="E10" s="312" t="s">
        <v>361</v>
      </c>
      <c r="F10" s="313" t="s">
        <v>362</v>
      </c>
      <c r="G10" s="3983">
        <f>入力シート!D22</f>
        <v>0</v>
      </c>
      <c r="H10" s="3983"/>
      <c r="I10" s="128"/>
      <c r="N10" s="660">
        <v>4</v>
      </c>
    </row>
    <row r="11" spans="1:14" ht="18.600000000000001" customHeight="1">
      <c r="B11" s="127"/>
      <c r="C11" s="127"/>
      <c r="D11" s="128"/>
      <c r="E11" s="128"/>
      <c r="F11" s="313" t="s">
        <v>363</v>
      </c>
      <c r="G11" s="3981">
        <f>入力シート!D23</f>
        <v>0</v>
      </c>
      <c r="H11" s="3981"/>
      <c r="I11" s="128"/>
      <c r="N11" s="660">
        <v>5</v>
      </c>
    </row>
    <row r="12" spans="1:14" ht="19.149999999999999" customHeight="1">
      <c r="B12" s="127"/>
      <c r="C12" s="127"/>
      <c r="D12" s="128"/>
      <c r="E12" s="128"/>
      <c r="F12" s="313" t="s">
        <v>360</v>
      </c>
      <c r="G12" s="3985"/>
      <c r="H12" s="3986"/>
      <c r="I12" s="128"/>
      <c r="N12" s="660">
        <v>6</v>
      </c>
    </row>
    <row r="13" spans="1:14" ht="15.6" customHeight="1">
      <c r="B13" s="127"/>
      <c r="C13" s="127"/>
      <c r="D13" s="127"/>
      <c r="E13" s="127"/>
      <c r="F13" s="127"/>
      <c r="G13" s="127"/>
      <c r="H13" s="127"/>
      <c r="I13" s="127"/>
      <c r="N13" s="660">
        <v>7</v>
      </c>
    </row>
    <row r="14" spans="1:14" ht="18" customHeight="1">
      <c r="B14" s="127"/>
      <c r="C14" s="127" t="s">
        <v>332</v>
      </c>
      <c r="D14" s="127"/>
      <c r="E14" s="3988" t="str">
        <f>入力シート!$D$5&amp;" "&amp;入力シート!$D$8&amp;"　"&amp;入力シート!$D$7&amp;"　"&amp;入力シート!$D$4&amp;入力シート!$E$4&amp;入力シート!$G$4&amp;入力シート!$I$4&amp;入力シート!$K$4&amp;入力シート!$O$4&amp;"　"&amp;入力シート!D6</f>
        <v xml:space="preserve"> 　　令和年度起工第号　</v>
      </c>
      <c r="F14" s="3988"/>
      <c r="G14" s="3988"/>
      <c r="H14" s="3988"/>
      <c r="I14" s="127"/>
      <c r="N14" s="660">
        <v>8</v>
      </c>
    </row>
    <row r="15" spans="1:14" ht="16.899999999999999" customHeight="1">
      <c r="B15" s="127"/>
      <c r="C15" s="127"/>
      <c r="D15" s="127"/>
      <c r="E15" s="127"/>
      <c r="F15" s="127"/>
      <c r="G15" s="127"/>
      <c r="H15" s="127"/>
      <c r="I15" s="127"/>
      <c r="N15" s="660">
        <v>9</v>
      </c>
    </row>
    <row r="16" spans="1:14" ht="40.9" customHeight="1">
      <c r="B16" s="127"/>
      <c r="C16" s="3987"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987"/>
      <c r="E16" s="3987"/>
      <c r="F16" s="3987"/>
      <c r="G16" s="3987"/>
      <c r="H16" s="3987"/>
      <c r="I16" s="3987"/>
      <c r="N16" s="660">
        <v>10</v>
      </c>
    </row>
    <row r="17" spans="2:14" ht="11.45" customHeight="1">
      <c r="B17" s="127"/>
      <c r="C17" s="127"/>
      <c r="D17" s="127"/>
      <c r="E17" s="127"/>
      <c r="F17" s="127"/>
      <c r="G17" s="127"/>
      <c r="H17" s="127"/>
      <c r="I17" s="127"/>
      <c r="N17" s="660">
        <v>11</v>
      </c>
    </row>
    <row r="18" spans="2:14" ht="30.6" customHeight="1">
      <c r="B18" s="127"/>
      <c r="C18" s="127"/>
      <c r="D18" s="314" t="s">
        <v>365</v>
      </c>
      <c r="E18" s="315" t="s">
        <v>335</v>
      </c>
      <c r="F18" s="1941" t="s">
        <v>328</v>
      </c>
      <c r="G18" s="1943"/>
      <c r="H18" s="314" t="s">
        <v>329</v>
      </c>
      <c r="I18" s="127"/>
      <c r="N18" s="660">
        <v>12</v>
      </c>
    </row>
    <row r="19" spans="2:14" ht="26.45" customHeight="1">
      <c r="B19" s="127"/>
      <c r="C19" s="127"/>
      <c r="D19" s="447"/>
      <c r="E19" s="447"/>
      <c r="F19" s="2912"/>
      <c r="G19" s="2914"/>
      <c r="H19" s="447"/>
      <c r="I19" s="127"/>
      <c r="N19" s="660"/>
    </row>
    <row r="20" spans="2:14" ht="26.45" customHeight="1">
      <c r="B20" s="127"/>
      <c r="C20" s="127"/>
      <c r="D20" s="447"/>
      <c r="E20" s="447"/>
      <c r="F20" s="2912"/>
      <c r="G20" s="2914"/>
      <c r="H20" s="447"/>
      <c r="I20" s="127"/>
    </row>
    <row r="21" spans="2:14" ht="26.45" customHeight="1">
      <c r="B21" s="127"/>
      <c r="C21" s="127"/>
      <c r="D21" s="447"/>
      <c r="E21" s="447"/>
      <c r="F21" s="2912"/>
      <c r="G21" s="2914"/>
      <c r="H21" s="447"/>
      <c r="I21" s="127"/>
    </row>
    <row r="22" spans="2:14" ht="26.45" customHeight="1">
      <c r="B22" s="127"/>
      <c r="C22" s="127"/>
      <c r="D22" s="447"/>
      <c r="E22" s="447"/>
      <c r="F22" s="2912"/>
      <c r="G22" s="2914"/>
      <c r="H22" s="447"/>
      <c r="I22" s="127"/>
    </row>
    <row r="23" spans="2:14" ht="26.45" customHeight="1">
      <c r="B23" s="127"/>
      <c r="C23" s="127"/>
      <c r="D23" s="447"/>
      <c r="E23" s="447"/>
      <c r="F23" s="2912"/>
      <c r="G23" s="2914"/>
      <c r="H23" s="447"/>
      <c r="I23" s="127"/>
    </row>
    <row r="24" spans="2:14" ht="26.45" customHeight="1">
      <c r="B24" s="127"/>
      <c r="C24" s="127"/>
      <c r="D24" s="447"/>
      <c r="E24" s="447"/>
      <c r="F24" s="2912"/>
      <c r="G24" s="2914"/>
      <c r="H24" s="447"/>
      <c r="I24" s="127"/>
    </row>
    <row r="25" spans="2:14" ht="26.45" customHeight="1">
      <c r="B25" s="127"/>
      <c r="C25" s="127"/>
      <c r="D25" s="447"/>
      <c r="E25" s="447"/>
      <c r="F25" s="2912"/>
      <c r="G25" s="2914"/>
      <c r="H25" s="447"/>
      <c r="I25" s="127"/>
    </row>
    <row r="26" spans="2:14" ht="26.45" customHeight="1">
      <c r="B26" s="127"/>
      <c r="C26" s="127"/>
      <c r="D26" s="447"/>
      <c r="E26" s="447"/>
      <c r="F26" s="2912"/>
      <c r="G26" s="2914"/>
      <c r="H26" s="447"/>
      <c r="I26" s="127"/>
    </row>
    <row r="27" spans="2:14" ht="26.45" customHeight="1">
      <c r="B27" s="127"/>
      <c r="C27" s="127"/>
      <c r="D27" s="447"/>
      <c r="E27" s="447"/>
      <c r="F27" s="2912"/>
      <c r="G27" s="2914"/>
      <c r="H27" s="447"/>
      <c r="I27" s="127"/>
    </row>
    <row r="28" spans="2:14" ht="26.45" customHeight="1">
      <c r="B28" s="127"/>
      <c r="C28" s="127"/>
      <c r="D28" s="447"/>
      <c r="E28" s="447"/>
      <c r="F28" s="2912"/>
      <c r="G28" s="2914"/>
      <c r="H28" s="447"/>
      <c r="I28" s="127"/>
    </row>
    <row r="29" spans="2:14" ht="36.6" customHeight="1">
      <c r="B29" s="127"/>
      <c r="C29" s="127"/>
      <c r="D29" s="127"/>
      <c r="E29" s="127"/>
      <c r="F29" s="127"/>
      <c r="G29" s="127"/>
      <c r="H29" s="127"/>
      <c r="I29" s="127"/>
    </row>
    <row r="30" spans="2:14">
      <c r="B30" s="127"/>
      <c r="C30" s="127"/>
      <c r="D30" s="127"/>
      <c r="E30" s="127"/>
      <c r="F30" s="127"/>
      <c r="G30" s="127"/>
      <c r="H30" s="127"/>
      <c r="I30" s="127"/>
    </row>
    <row r="31" spans="2:14">
      <c r="B31" s="127"/>
      <c r="C31" s="127"/>
      <c r="D31" s="127"/>
      <c r="E31" s="127"/>
      <c r="F31" s="127"/>
      <c r="G31" s="127"/>
      <c r="H31" s="127"/>
      <c r="I31" s="127"/>
    </row>
    <row r="32" spans="2:14">
      <c r="B32" s="127"/>
      <c r="C32" s="127" t="s">
        <v>330</v>
      </c>
      <c r="D32" s="127"/>
      <c r="E32" s="127"/>
      <c r="F32" s="127"/>
      <c r="G32" s="127"/>
      <c r="H32" s="127"/>
      <c r="I32" s="127"/>
    </row>
    <row r="33" spans="2:9">
      <c r="B33" s="127"/>
      <c r="C33" s="127" t="s">
        <v>331</v>
      </c>
      <c r="D33" s="127"/>
      <c r="E33" s="127"/>
      <c r="F33" s="127"/>
      <c r="G33" s="127"/>
      <c r="H33" s="127"/>
      <c r="I33" s="127"/>
    </row>
  </sheetData>
  <mergeCells count="21">
    <mergeCell ref="F20:G20"/>
    <mergeCell ref="F19:G19"/>
    <mergeCell ref="F25:G25"/>
    <mergeCell ref="F27:G27"/>
    <mergeCell ref="F26:G26"/>
    <mergeCell ref="F28:G28"/>
    <mergeCell ref="F21:G21"/>
    <mergeCell ref="F22:G22"/>
    <mergeCell ref="F23:G23"/>
    <mergeCell ref="F24:G24"/>
    <mergeCell ref="C8:D8"/>
    <mergeCell ref="G11:H11"/>
    <mergeCell ref="F18:G18"/>
    <mergeCell ref="A1:A3"/>
    <mergeCell ref="A4:A5"/>
    <mergeCell ref="C6:I6"/>
    <mergeCell ref="G10:H10"/>
    <mergeCell ref="B4:I4"/>
    <mergeCell ref="G12:H12"/>
    <mergeCell ref="C16:I16"/>
    <mergeCell ref="E14:H14"/>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3" orientation="landscape" r:id="rId1"/>
  <headerFooter scaleWithDoc="0" alignWithMargins="0">
    <oddHeader>&amp;R&amp;"ＭＳ Ｐゴシック,太字"(様式26）</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zoomScaleNormal="100" zoomScaleSheetLayoutView="100" workbookViewId="0">
      <selection sqref="A1:A3"/>
    </sheetView>
  </sheetViews>
  <sheetFormatPr defaultColWidth="8" defaultRowHeight="12"/>
  <cols>
    <col min="1" max="1" width="10.625" style="414" bestFit="1" customWidth="1"/>
    <col min="2" max="2" width="4.625" style="414" customWidth="1"/>
    <col min="3" max="26" width="3.625" style="414" customWidth="1"/>
    <col min="27" max="16384" width="8" style="414"/>
  </cols>
  <sheetData>
    <row r="1" spans="1:26" ht="19.5" customHeight="1">
      <c r="A1" s="1588" t="s">
        <v>1134</v>
      </c>
      <c r="B1" s="240"/>
      <c r="C1" s="240"/>
      <c r="D1" s="240"/>
      <c r="E1" s="240"/>
      <c r="F1" s="240"/>
      <c r="G1" s="240"/>
      <c r="H1" s="240"/>
      <c r="I1" s="240"/>
      <c r="J1" s="240"/>
      <c r="K1" s="4019" t="s">
        <v>469</v>
      </c>
      <c r="L1" s="4020"/>
      <c r="M1" s="4021"/>
      <c r="N1" s="4019" t="s">
        <v>929</v>
      </c>
      <c r="O1" s="4020"/>
      <c r="P1" s="4020"/>
      <c r="Q1" s="4020"/>
      <c r="R1" s="4020"/>
      <c r="S1" s="4021"/>
      <c r="T1" s="4019" t="s">
        <v>680</v>
      </c>
      <c r="U1" s="4020"/>
      <c r="V1" s="4021"/>
      <c r="W1" s="4019" t="s">
        <v>681</v>
      </c>
      <c r="X1" s="4020"/>
      <c r="Y1" s="4021"/>
      <c r="Z1" s="240"/>
    </row>
    <row r="2" spans="1:26" ht="12" customHeight="1">
      <c r="A2" s="1588"/>
      <c r="B2" s="240"/>
      <c r="C2" s="240"/>
      <c r="D2" s="240"/>
      <c r="E2" s="240"/>
      <c r="F2" s="240"/>
      <c r="G2" s="240"/>
      <c r="H2" s="240"/>
      <c r="I2" s="240"/>
      <c r="J2" s="240"/>
      <c r="K2" s="3989"/>
      <c r="L2" s="3990"/>
      <c r="M2" s="3991"/>
      <c r="N2" s="3989"/>
      <c r="O2" s="3990"/>
      <c r="P2" s="3990"/>
      <c r="Q2" s="3990"/>
      <c r="R2" s="3990"/>
      <c r="S2" s="3991"/>
      <c r="T2" s="3989"/>
      <c r="U2" s="3990"/>
      <c r="V2" s="3991"/>
      <c r="W2" s="3989"/>
      <c r="X2" s="3990"/>
      <c r="Y2" s="3991"/>
      <c r="Z2" s="240"/>
    </row>
    <row r="3" spans="1:26" ht="12" customHeight="1">
      <c r="A3" s="1588"/>
      <c r="B3" s="240"/>
      <c r="C3" s="240"/>
      <c r="D3" s="240"/>
      <c r="E3" s="240"/>
      <c r="F3" s="240"/>
      <c r="G3" s="240"/>
      <c r="H3" s="240"/>
      <c r="I3" s="240"/>
      <c r="J3" s="240"/>
      <c r="K3" s="4022"/>
      <c r="L3" s="4006"/>
      <c r="M3" s="4023"/>
      <c r="N3" s="4022"/>
      <c r="O3" s="4006"/>
      <c r="P3" s="4006"/>
      <c r="Q3" s="4006"/>
      <c r="R3" s="4006"/>
      <c r="S3" s="4023"/>
      <c r="T3" s="4022"/>
      <c r="U3" s="4006"/>
      <c r="V3" s="4023"/>
      <c r="W3" s="4022"/>
      <c r="X3" s="4006"/>
      <c r="Y3" s="4023"/>
      <c r="Z3" s="240"/>
    </row>
    <row r="4" spans="1:26">
      <c r="B4" s="240"/>
      <c r="C4" s="240"/>
      <c r="D4" s="240"/>
      <c r="E4" s="240"/>
      <c r="F4" s="240"/>
      <c r="G4" s="240"/>
      <c r="H4" s="240"/>
      <c r="I4" s="240"/>
      <c r="J4" s="240"/>
      <c r="K4" s="4022"/>
      <c r="L4" s="4006"/>
      <c r="M4" s="4023"/>
      <c r="N4" s="4022"/>
      <c r="O4" s="4006"/>
      <c r="P4" s="4006"/>
      <c r="Q4" s="4006"/>
      <c r="R4" s="4006"/>
      <c r="S4" s="4023"/>
      <c r="T4" s="4022"/>
      <c r="U4" s="4006"/>
      <c r="V4" s="4023"/>
      <c r="W4" s="4022"/>
      <c r="X4" s="4006"/>
      <c r="Y4" s="4023"/>
      <c r="Z4" s="240"/>
    </row>
    <row r="5" spans="1:26">
      <c r="B5" s="240"/>
      <c r="C5" s="240"/>
      <c r="D5" s="240"/>
      <c r="E5" s="240"/>
      <c r="F5" s="240"/>
      <c r="G5" s="240"/>
      <c r="H5" s="240"/>
      <c r="I5" s="240"/>
      <c r="J5" s="240"/>
      <c r="K5" s="3993"/>
      <c r="L5" s="3994"/>
      <c r="M5" s="3995"/>
      <c r="N5" s="3993"/>
      <c r="O5" s="3994"/>
      <c r="P5" s="3994"/>
      <c r="Q5" s="3994"/>
      <c r="R5" s="3994"/>
      <c r="S5" s="3995"/>
      <c r="T5" s="3993"/>
      <c r="U5" s="3994"/>
      <c r="V5" s="3995"/>
      <c r="W5" s="3993"/>
      <c r="X5" s="3994"/>
      <c r="Y5" s="3995"/>
      <c r="Z5" s="240"/>
    </row>
    <row r="6" spans="1:26">
      <c r="B6" s="240"/>
      <c r="C6" s="240"/>
      <c r="D6" s="240"/>
      <c r="E6" s="240"/>
      <c r="F6" s="240"/>
      <c r="G6" s="240"/>
      <c r="H6" s="240"/>
      <c r="I6" s="240"/>
      <c r="J6" s="240"/>
      <c r="K6" s="631"/>
      <c r="L6" s="631"/>
      <c r="M6" s="631"/>
      <c r="N6" s="631"/>
      <c r="O6" s="631"/>
      <c r="P6" s="631"/>
      <c r="Q6" s="631"/>
      <c r="R6" s="631"/>
      <c r="S6" s="631"/>
      <c r="T6" s="631"/>
      <c r="U6" s="631"/>
      <c r="V6" s="631"/>
      <c r="W6" s="631"/>
      <c r="X6" s="631"/>
      <c r="Y6" s="631"/>
      <c r="Z6" s="240"/>
    </row>
    <row r="7" spans="1:26">
      <c r="B7" s="240" t="s">
        <v>930</v>
      </c>
      <c r="C7" s="240"/>
      <c r="D7" s="240"/>
      <c r="E7" s="240"/>
      <c r="F7" s="240"/>
      <c r="G7" s="240"/>
      <c r="H7" s="240"/>
      <c r="I7" s="240"/>
      <c r="J7" s="240"/>
      <c r="K7" s="240"/>
      <c r="L7" s="240"/>
      <c r="M7" s="240"/>
      <c r="N7" s="240"/>
      <c r="O7" s="240"/>
      <c r="P7" s="240"/>
      <c r="Q7" s="240"/>
      <c r="R7" s="240"/>
      <c r="S7" s="240"/>
      <c r="T7" s="240"/>
      <c r="U7" s="240"/>
      <c r="V7" s="240"/>
      <c r="W7" s="240"/>
      <c r="X7" s="240"/>
      <c r="Y7" s="240"/>
      <c r="Z7" s="240"/>
    </row>
    <row r="8" spans="1:26">
      <c r="B8" s="240"/>
      <c r="C8" s="240"/>
      <c r="D8" s="240"/>
      <c r="E8" s="60"/>
      <c r="F8" s="60"/>
      <c r="G8" s="60"/>
      <c r="H8" s="60"/>
      <c r="I8" s="60"/>
      <c r="J8" s="60"/>
      <c r="K8" s="60"/>
      <c r="L8" s="60"/>
      <c r="M8" s="60"/>
      <c r="N8" s="60"/>
      <c r="O8" s="60"/>
      <c r="P8" s="240"/>
      <c r="Q8" s="240"/>
      <c r="R8" s="240"/>
      <c r="S8" s="240"/>
      <c r="T8" s="240"/>
      <c r="U8" s="240"/>
      <c r="V8" s="240"/>
      <c r="W8" s="240"/>
      <c r="X8" s="240"/>
      <c r="Y8" s="240"/>
      <c r="Z8" s="240"/>
    </row>
    <row r="9" spans="1:26" ht="15" customHeight="1">
      <c r="B9" s="240"/>
      <c r="C9" s="240"/>
      <c r="D9" s="240"/>
      <c r="E9" s="60" t="s">
        <v>443</v>
      </c>
      <c r="F9" s="60"/>
      <c r="G9" s="60"/>
      <c r="H9" s="60"/>
      <c r="I9" s="60"/>
      <c r="J9" s="60"/>
      <c r="K9" s="60"/>
      <c r="L9" s="60"/>
      <c r="M9" s="60"/>
      <c r="N9" s="60"/>
      <c r="O9" s="60"/>
      <c r="P9" s="240"/>
      <c r="Q9" s="240"/>
      <c r="R9" s="240"/>
      <c r="S9" s="629" t="s">
        <v>1478</v>
      </c>
      <c r="T9" s="357"/>
      <c r="U9" s="357" t="s">
        <v>502</v>
      </c>
      <c r="V9" s="357"/>
      <c r="W9" s="357" t="s">
        <v>501</v>
      </c>
      <c r="X9" s="357"/>
      <c r="Y9" s="357" t="s">
        <v>500</v>
      </c>
      <c r="Z9" s="240"/>
    </row>
    <row r="10" spans="1:26">
      <c r="B10" s="240"/>
      <c r="C10" s="240"/>
      <c r="D10" s="240"/>
      <c r="E10" s="60"/>
      <c r="F10" s="60"/>
      <c r="G10" s="60"/>
      <c r="H10" s="60"/>
      <c r="I10" s="60"/>
      <c r="J10" s="60"/>
      <c r="K10" s="60"/>
      <c r="L10" s="240"/>
      <c r="M10" s="629"/>
      <c r="N10" s="60"/>
      <c r="O10" s="60"/>
      <c r="P10" s="240"/>
      <c r="Q10" s="240"/>
      <c r="R10" s="240"/>
      <c r="S10" s="240"/>
      <c r="T10" s="240"/>
      <c r="U10" s="240"/>
      <c r="V10" s="240"/>
      <c r="W10" s="240"/>
      <c r="X10" s="240"/>
      <c r="Y10" s="240"/>
      <c r="Z10" s="240"/>
    </row>
    <row r="11" spans="1:26">
      <c r="B11" s="240"/>
      <c r="C11" s="240"/>
      <c r="D11" s="240"/>
      <c r="E11" s="60" t="s">
        <v>443</v>
      </c>
      <c r="F11" s="60"/>
      <c r="G11" s="60"/>
      <c r="H11" s="60"/>
      <c r="I11" s="60"/>
      <c r="J11" s="60"/>
      <c r="K11" s="60"/>
      <c r="L11" s="60"/>
      <c r="M11" s="60"/>
      <c r="N11" s="60"/>
      <c r="O11" s="60"/>
      <c r="P11" s="240"/>
      <c r="Q11" s="240"/>
      <c r="R11" s="240"/>
      <c r="S11" s="240"/>
      <c r="T11" s="240"/>
      <c r="U11" s="240"/>
      <c r="V11" s="240"/>
      <c r="W11" s="240"/>
      <c r="X11" s="240"/>
      <c r="Y11" s="240"/>
      <c r="Z11" s="240"/>
    </row>
    <row r="12" spans="1:26" ht="24" customHeight="1">
      <c r="B12" s="240"/>
      <c r="C12" s="4018" t="str">
        <f>"福 岡 県 "&amp;入力シート!$C$3 &amp; "長 殿"</f>
        <v>福 岡 県 長 殿</v>
      </c>
      <c r="D12" s="4018"/>
      <c r="E12" s="4018"/>
      <c r="F12" s="4018"/>
      <c r="G12" s="4018"/>
      <c r="H12" s="4018"/>
      <c r="I12" s="4018"/>
      <c r="J12" s="4018"/>
      <c r="K12" s="60"/>
      <c r="L12" s="60"/>
      <c r="M12" s="60"/>
      <c r="N12" s="60"/>
      <c r="O12" s="60"/>
      <c r="P12" s="240"/>
      <c r="Q12" s="240"/>
      <c r="R12" s="240"/>
      <c r="S12" s="240"/>
      <c r="T12" s="240"/>
      <c r="U12" s="240"/>
      <c r="V12" s="240"/>
      <c r="W12" s="240"/>
      <c r="X12" s="240"/>
      <c r="Y12" s="240"/>
      <c r="Z12" s="240"/>
    </row>
    <row r="13" spans="1:26" ht="12" customHeight="1">
      <c r="B13" s="240"/>
      <c r="C13" s="240"/>
      <c r="D13" s="240"/>
      <c r="E13" s="60"/>
      <c r="F13" s="60"/>
      <c r="G13" s="60"/>
      <c r="H13" s="60"/>
      <c r="I13" s="60"/>
      <c r="J13" s="60"/>
      <c r="K13" s="60"/>
      <c r="L13" s="60"/>
      <c r="M13" s="60"/>
      <c r="N13" s="60"/>
      <c r="O13" s="60"/>
      <c r="P13" s="240"/>
      <c r="Q13" s="240"/>
      <c r="R13" s="240"/>
      <c r="S13" s="240"/>
      <c r="T13" s="240"/>
      <c r="U13" s="240"/>
      <c r="V13" s="240"/>
      <c r="W13" s="240"/>
      <c r="X13" s="240"/>
      <c r="Y13" s="240"/>
      <c r="Z13" s="240"/>
    </row>
    <row r="14" spans="1:26" ht="12" customHeight="1">
      <c r="B14" s="240"/>
      <c r="C14" s="240"/>
      <c r="D14" s="240"/>
      <c r="E14" s="60" t="s">
        <v>443</v>
      </c>
      <c r="F14" s="60"/>
      <c r="G14" s="60"/>
      <c r="H14" s="60"/>
      <c r="I14" s="60"/>
      <c r="J14" s="60"/>
      <c r="K14" s="60"/>
      <c r="L14" s="60"/>
      <c r="M14" s="60"/>
      <c r="N14" s="60"/>
      <c r="O14" s="60"/>
      <c r="P14" s="240"/>
      <c r="Q14" s="240"/>
      <c r="R14" s="240"/>
      <c r="S14" s="240"/>
      <c r="T14" s="240"/>
      <c r="U14" s="240"/>
      <c r="V14" s="240"/>
      <c r="W14" s="240"/>
      <c r="X14" s="240"/>
      <c r="Y14" s="240"/>
      <c r="Z14" s="240"/>
    </row>
    <row r="15" spans="1:26">
      <c r="B15" s="240"/>
      <c r="C15" s="240"/>
      <c r="D15" s="240"/>
      <c r="E15" s="60"/>
      <c r="F15" s="60"/>
      <c r="G15" s="60"/>
      <c r="H15" s="60"/>
      <c r="I15" s="60"/>
      <c r="J15" s="60"/>
      <c r="K15" s="60"/>
      <c r="L15" s="60"/>
      <c r="M15" s="60"/>
      <c r="N15" s="60"/>
      <c r="O15" s="60"/>
      <c r="P15" s="240"/>
      <c r="Q15" s="240"/>
      <c r="R15" s="240"/>
      <c r="S15" s="240"/>
      <c r="T15" s="240"/>
      <c r="U15" s="240"/>
      <c r="V15" s="240"/>
      <c r="W15" s="240"/>
      <c r="X15" s="240"/>
      <c r="Y15" s="240"/>
      <c r="Z15" s="240"/>
    </row>
    <row r="16" spans="1:26" ht="13.5" customHeight="1">
      <c r="B16" s="240"/>
      <c r="C16" s="240"/>
      <c r="D16" s="240"/>
      <c r="E16" s="60"/>
      <c r="F16" s="60"/>
      <c r="G16" s="60"/>
      <c r="H16" s="240"/>
      <c r="I16" s="240"/>
      <c r="J16" s="243"/>
      <c r="K16" s="60"/>
      <c r="L16" s="60"/>
      <c r="M16" s="60"/>
      <c r="N16" s="629"/>
      <c r="O16" s="60"/>
      <c r="P16" s="240"/>
      <c r="Q16" s="240"/>
      <c r="R16" s="4024"/>
      <c r="S16" s="4024"/>
      <c r="T16" s="4024"/>
      <c r="U16" s="4024"/>
      <c r="V16" s="4024"/>
      <c r="W16" s="4024"/>
      <c r="X16" s="4024"/>
      <c r="Y16" s="4024"/>
      <c r="Z16" s="4024"/>
    </row>
    <row r="17" spans="2:26">
      <c r="B17" s="240"/>
      <c r="C17" s="240"/>
      <c r="D17" s="240"/>
      <c r="E17" s="60"/>
      <c r="F17" s="60"/>
      <c r="G17" s="60"/>
      <c r="H17" s="60"/>
      <c r="I17" s="240"/>
      <c r="J17" s="243"/>
      <c r="K17" s="60"/>
      <c r="L17" s="60"/>
      <c r="M17" s="60" t="s">
        <v>931</v>
      </c>
      <c r="N17" s="60"/>
      <c r="O17" s="60"/>
      <c r="P17" s="240"/>
      <c r="Q17" s="240"/>
      <c r="R17" s="309"/>
      <c r="S17" s="309"/>
      <c r="T17" s="309"/>
      <c r="U17" s="309"/>
      <c r="V17" s="309"/>
      <c r="W17" s="309"/>
      <c r="X17" s="309"/>
      <c r="Y17" s="309"/>
      <c r="Z17" s="309"/>
    </row>
    <row r="18" spans="2:26" ht="18" customHeight="1">
      <c r="B18" s="240"/>
      <c r="C18" s="240"/>
      <c r="D18" s="240"/>
      <c r="E18" s="60"/>
      <c r="F18" s="60"/>
      <c r="G18" s="60"/>
      <c r="H18" s="60"/>
      <c r="I18" s="240"/>
      <c r="J18" s="243"/>
      <c r="K18" s="60"/>
      <c r="L18" s="60"/>
      <c r="M18" s="4025" t="s">
        <v>932</v>
      </c>
      <c r="N18" s="4025"/>
      <c r="O18" s="4025"/>
      <c r="P18" s="4025"/>
      <c r="Q18" s="4025"/>
      <c r="R18" s="4026"/>
      <c r="S18" s="4026"/>
      <c r="T18" s="4026"/>
      <c r="U18" s="4026"/>
      <c r="V18" s="4026"/>
      <c r="W18" s="4026"/>
      <c r="X18" s="4026"/>
      <c r="Y18" s="4026"/>
      <c r="Z18" s="4026"/>
    </row>
    <row r="19" spans="2:26">
      <c r="B19" s="240"/>
      <c r="C19" s="240"/>
      <c r="D19" s="240"/>
      <c r="E19" s="60"/>
      <c r="F19" s="60"/>
      <c r="G19" s="60"/>
      <c r="H19" s="60"/>
      <c r="I19" s="240"/>
      <c r="J19" s="243"/>
      <c r="K19" s="60"/>
      <c r="L19" s="60"/>
      <c r="M19" s="60"/>
      <c r="N19" s="60"/>
      <c r="O19" s="60"/>
      <c r="P19" s="240"/>
      <c r="Q19" s="240"/>
      <c r="R19" s="4026"/>
      <c r="S19" s="4026"/>
      <c r="T19" s="4026"/>
      <c r="U19" s="4026"/>
      <c r="V19" s="4026"/>
      <c r="W19" s="4026"/>
      <c r="X19" s="4026"/>
      <c r="Y19" s="4026"/>
      <c r="Z19" s="4026"/>
    </row>
    <row r="20" spans="2:26" s="1024" customFormat="1" ht="18" customHeight="1">
      <c r="B20" s="1022"/>
      <c r="C20" s="1022"/>
      <c r="D20" s="1022"/>
      <c r="E20" s="1022"/>
      <c r="F20" s="1022"/>
      <c r="G20" s="1022"/>
      <c r="H20" s="1022"/>
      <c r="I20" s="1022"/>
      <c r="J20" s="654"/>
      <c r="K20" s="1022"/>
      <c r="L20" s="1022"/>
      <c r="M20" s="4027" t="s">
        <v>100</v>
      </c>
      <c r="N20" s="4027"/>
      <c r="O20" s="4027"/>
      <c r="P20" s="4027"/>
      <c r="Q20" s="4027"/>
      <c r="R20" s="4028"/>
      <c r="S20" s="4028"/>
      <c r="T20" s="4028"/>
      <c r="U20" s="4028"/>
      <c r="V20" s="4028"/>
      <c r="W20" s="4028"/>
      <c r="X20" s="4028"/>
      <c r="Y20" s="1023"/>
      <c r="Z20" s="1023"/>
    </row>
    <row r="21" spans="2:26">
      <c r="B21" s="240"/>
      <c r="C21" s="240"/>
      <c r="D21" s="240"/>
      <c r="E21" s="60"/>
      <c r="F21" s="60"/>
      <c r="G21" s="60"/>
      <c r="H21" s="60"/>
      <c r="I21" s="60"/>
      <c r="J21" s="240"/>
      <c r="K21" s="60"/>
      <c r="L21" s="60"/>
      <c r="M21" s="60"/>
      <c r="N21" s="60"/>
      <c r="O21" s="60"/>
      <c r="P21" s="240"/>
      <c r="Q21" s="240"/>
      <c r="R21" s="240"/>
      <c r="S21" s="240"/>
      <c r="T21" s="240"/>
      <c r="U21" s="240"/>
      <c r="V21" s="240"/>
      <c r="W21" s="240"/>
      <c r="X21" s="240"/>
      <c r="Y21" s="240"/>
      <c r="Z21" s="240"/>
    </row>
    <row r="22" spans="2:26" ht="13.9" customHeight="1">
      <c r="B22" s="240"/>
      <c r="C22" s="240"/>
      <c r="D22" s="240"/>
      <c r="E22" s="60" t="s">
        <v>443</v>
      </c>
      <c r="F22" s="60"/>
      <c r="G22" s="60"/>
      <c r="H22" s="60"/>
      <c r="I22" s="60"/>
      <c r="J22" s="60"/>
      <c r="K22" s="60"/>
      <c r="L22" s="60"/>
      <c r="M22" s="60"/>
      <c r="N22" s="60"/>
      <c r="O22" s="60"/>
      <c r="P22" s="240"/>
      <c r="Q22" s="240"/>
      <c r="R22" s="240"/>
      <c r="S22" s="240"/>
      <c r="T22" s="240"/>
      <c r="U22" s="240"/>
      <c r="V22" s="240"/>
      <c r="W22" s="240"/>
      <c r="X22" s="240"/>
      <c r="Y22" s="240"/>
      <c r="Z22" s="240"/>
    </row>
    <row r="23" spans="2:26" ht="18.75" customHeight="1">
      <c r="B23" s="4017" t="s">
        <v>933</v>
      </c>
      <c r="C23" s="4017"/>
      <c r="D23" s="4017"/>
      <c r="E23" s="4017"/>
      <c r="F23" s="4017"/>
      <c r="G23" s="4017"/>
      <c r="H23" s="4017"/>
      <c r="I23" s="4017"/>
      <c r="J23" s="4017"/>
      <c r="K23" s="4017"/>
      <c r="L23" s="4017"/>
      <c r="M23" s="4017"/>
      <c r="N23" s="4017"/>
      <c r="O23" s="4017"/>
      <c r="P23" s="4017"/>
      <c r="Q23" s="4017"/>
      <c r="R23" s="4017"/>
      <c r="S23" s="4017"/>
      <c r="T23" s="4017"/>
      <c r="U23" s="4017"/>
      <c r="V23" s="4017"/>
      <c r="W23" s="4017"/>
      <c r="X23" s="4017"/>
      <c r="Y23" s="4017"/>
      <c r="Z23" s="4017"/>
    </row>
    <row r="24" spans="2:26" ht="18.75" customHeight="1">
      <c r="B24" s="240"/>
      <c r="C24" s="357"/>
      <c r="D24" s="630"/>
      <c r="E24" s="630"/>
      <c r="F24" s="630"/>
      <c r="G24" s="630"/>
      <c r="H24" s="630"/>
      <c r="I24" s="630"/>
      <c r="J24" s="630"/>
      <c r="K24" s="630"/>
      <c r="L24" s="630"/>
      <c r="M24" s="630"/>
      <c r="N24" s="630"/>
      <c r="O24" s="630"/>
      <c r="P24" s="630"/>
      <c r="Q24" s="630"/>
      <c r="R24" s="630"/>
      <c r="S24" s="630"/>
      <c r="T24" s="630"/>
      <c r="U24" s="630"/>
      <c r="V24" s="630"/>
      <c r="W24" s="630"/>
      <c r="X24" s="630"/>
      <c r="Y24" s="630"/>
      <c r="Z24" s="630"/>
    </row>
    <row r="25" spans="2:26" ht="14.45" customHeight="1">
      <c r="B25" s="240"/>
      <c r="C25" s="240"/>
      <c r="D25" s="240"/>
      <c r="E25" s="60"/>
      <c r="F25" s="243"/>
      <c r="G25" s="60"/>
      <c r="H25" s="60"/>
      <c r="I25" s="630"/>
      <c r="J25" s="630"/>
      <c r="K25" s="630"/>
      <c r="L25" s="630"/>
      <c r="M25" s="630"/>
      <c r="N25" s="630"/>
      <c r="O25" s="630"/>
      <c r="P25" s="630"/>
      <c r="Q25" s="630"/>
      <c r="R25" s="630"/>
      <c r="S25" s="60" t="str">
        <f>"" &amp; 入力シート!D7</f>
        <v/>
      </c>
      <c r="T25" s="630"/>
      <c r="U25" s="630"/>
      <c r="V25" s="630"/>
      <c r="W25" s="630"/>
      <c r="X25" s="630"/>
      <c r="Y25" s="240"/>
      <c r="Z25" s="240"/>
    </row>
    <row r="26" spans="2:26" ht="24" customHeight="1">
      <c r="B26" s="240"/>
      <c r="C26" s="4005" t="s">
        <v>1497</v>
      </c>
      <c r="D26" s="4005"/>
      <c r="E26" s="4005"/>
      <c r="F26" s="4005"/>
      <c r="G26" s="4005"/>
      <c r="H26" s="4005"/>
      <c r="I26" s="4005"/>
      <c r="J26" s="4005"/>
      <c r="K26" s="4005"/>
      <c r="L26" s="4005"/>
      <c r="M26" s="4005"/>
      <c r="N26" s="4005"/>
      <c r="O26" s="4005"/>
      <c r="P26" s="4005"/>
      <c r="Q26" s="4005"/>
      <c r="R26" s="4005"/>
      <c r="S26" s="4005"/>
      <c r="T26" s="4005"/>
      <c r="U26" s="4005"/>
      <c r="V26" s="4005"/>
      <c r="W26" s="4005"/>
      <c r="X26" s="4005"/>
      <c r="Y26" s="4005"/>
      <c r="Z26" s="240"/>
    </row>
    <row r="27" spans="2:26" ht="24" customHeight="1">
      <c r="B27" s="240"/>
      <c r="C27" s="4005"/>
      <c r="D27" s="4005"/>
      <c r="E27" s="4005"/>
      <c r="F27" s="4005"/>
      <c r="G27" s="4005"/>
      <c r="H27" s="4005"/>
      <c r="I27" s="4005"/>
      <c r="J27" s="4005"/>
      <c r="K27" s="4005"/>
      <c r="L27" s="4005"/>
      <c r="M27" s="4005"/>
      <c r="N27" s="4005"/>
      <c r="O27" s="4005"/>
      <c r="P27" s="4005"/>
      <c r="Q27" s="4005"/>
      <c r="R27" s="4005"/>
      <c r="S27" s="4005"/>
      <c r="T27" s="4005"/>
      <c r="U27" s="4005"/>
      <c r="V27" s="4005"/>
      <c r="W27" s="4005"/>
      <c r="X27" s="4005"/>
      <c r="Y27" s="4005"/>
      <c r="Z27" s="240"/>
    </row>
    <row r="28" spans="2:26" ht="14.45" customHeight="1">
      <c r="B28" s="240"/>
      <c r="C28" s="4006" t="s">
        <v>444</v>
      </c>
      <c r="D28" s="4007"/>
      <c r="E28" s="4007"/>
      <c r="F28" s="4007"/>
      <c r="G28" s="4007"/>
      <c r="H28" s="4007"/>
      <c r="I28" s="4007"/>
      <c r="J28" s="4007"/>
      <c r="K28" s="4007"/>
      <c r="L28" s="4007"/>
      <c r="M28" s="4007"/>
      <c r="N28" s="4007"/>
      <c r="O28" s="4007"/>
      <c r="P28" s="4007"/>
      <c r="Q28" s="4007"/>
      <c r="R28" s="4007"/>
      <c r="S28" s="4007"/>
      <c r="T28" s="4007"/>
      <c r="U28" s="4007"/>
      <c r="V28" s="4007"/>
      <c r="W28" s="4007"/>
      <c r="X28" s="4007"/>
      <c r="Y28" s="4007"/>
      <c r="Z28" s="240"/>
    </row>
    <row r="29" spans="2:26" ht="15.95" customHeight="1">
      <c r="B29" s="240"/>
      <c r="C29" s="240"/>
      <c r="D29" s="240"/>
      <c r="E29" s="632"/>
      <c r="F29" s="632"/>
      <c r="G29" s="632"/>
      <c r="H29" s="60"/>
      <c r="I29" s="60"/>
      <c r="J29" s="60"/>
      <c r="K29" s="60"/>
      <c r="L29" s="60"/>
      <c r="M29" s="60"/>
      <c r="N29" s="60"/>
      <c r="O29" s="60"/>
      <c r="P29" s="240"/>
      <c r="Q29" s="240"/>
      <c r="R29" s="240"/>
      <c r="S29" s="240"/>
      <c r="T29" s="240"/>
      <c r="U29" s="240"/>
      <c r="V29" s="240"/>
      <c r="W29" s="240"/>
      <c r="X29" s="240"/>
      <c r="Y29" s="240"/>
      <c r="Z29" s="240"/>
    </row>
    <row r="30" spans="2:26" ht="22.5" customHeight="1">
      <c r="B30" s="240"/>
      <c r="C30" s="633" t="s">
        <v>934</v>
      </c>
      <c r="D30" s="633"/>
      <c r="E30" s="633"/>
      <c r="F30" s="633"/>
      <c r="G30" s="633" t="str">
        <f>" "&amp;入力シート!$D$5&amp;" "&amp;入力シート!$D$8</f>
        <v xml:space="preserve">  </v>
      </c>
      <c r="H30" s="633"/>
      <c r="I30" s="633"/>
      <c r="J30" s="633"/>
      <c r="K30" s="633"/>
      <c r="L30" s="633"/>
      <c r="M30" s="633"/>
      <c r="N30" s="633"/>
      <c r="O30" s="633"/>
      <c r="P30" s="633"/>
      <c r="Q30" s="633"/>
      <c r="R30" s="633"/>
      <c r="S30" s="633"/>
      <c r="T30" s="633"/>
      <c r="U30" s="633"/>
      <c r="V30" s="633"/>
      <c r="W30" s="633"/>
      <c r="X30" s="633"/>
      <c r="Y30" s="633"/>
      <c r="Z30" s="240"/>
    </row>
    <row r="31" spans="2:26" ht="22.5" customHeight="1">
      <c r="B31" s="240"/>
      <c r="C31" s="633" t="str">
        <f>"２　工 事 箇 所　〔　"&amp;入力シート!D7&amp;"　地区〕　　　　市（郡）　　　（町・村）"</f>
        <v>２　工 事 箇 所　〔　　地区〕　　　　市（郡）　　　（町・村）</v>
      </c>
      <c r="D31" s="633"/>
      <c r="E31" s="633"/>
      <c r="F31" s="633"/>
      <c r="G31" s="633"/>
      <c r="H31" s="633"/>
      <c r="I31" s="633"/>
      <c r="J31" s="633"/>
      <c r="K31" s="633"/>
      <c r="L31" s="633"/>
      <c r="M31" s="633"/>
      <c r="N31" s="633"/>
      <c r="O31" s="633"/>
      <c r="P31" s="633"/>
      <c r="Q31" s="633"/>
      <c r="R31" s="633"/>
      <c r="S31" s="633"/>
      <c r="T31" s="633"/>
      <c r="U31" s="633"/>
      <c r="V31" s="633"/>
      <c r="W31" s="633"/>
      <c r="X31" s="633"/>
      <c r="Y31" s="633"/>
      <c r="Z31" s="240"/>
    </row>
    <row r="32" spans="2:26" ht="22.5" customHeight="1">
      <c r="B32" s="240"/>
      <c r="C32" s="633" t="s">
        <v>1498</v>
      </c>
      <c r="D32" s="633"/>
      <c r="E32" s="633"/>
      <c r="F32" s="633"/>
      <c r="G32" s="633"/>
      <c r="H32" s="633"/>
      <c r="I32" s="633"/>
      <c r="J32" s="633"/>
      <c r="K32" s="633"/>
      <c r="L32" s="633"/>
      <c r="M32" s="633"/>
      <c r="N32" s="633"/>
      <c r="O32" s="633"/>
      <c r="P32" s="633"/>
      <c r="Q32" s="633"/>
      <c r="R32" s="633"/>
      <c r="S32" s="633"/>
      <c r="T32" s="633"/>
      <c r="U32" s="633"/>
      <c r="V32" s="633"/>
      <c r="W32" s="633"/>
      <c r="X32" s="633"/>
      <c r="Y32" s="633"/>
      <c r="Z32" s="240"/>
    </row>
    <row r="33" spans="2:26" ht="22.5" customHeight="1">
      <c r="B33" s="240"/>
      <c r="C33" s="633" t="s">
        <v>935</v>
      </c>
      <c r="D33" s="633"/>
      <c r="E33" s="633"/>
      <c r="F33" s="633"/>
      <c r="G33" s="633"/>
      <c r="H33" s="633"/>
      <c r="I33" s="633"/>
      <c r="J33" s="633"/>
      <c r="K33" s="633"/>
      <c r="L33" s="633"/>
      <c r="M33" s="633"/>
      <c r="N33" s="633"/>
      <c r="O33" s="633"/>
      <c r="P33" s="633"/>
      <c r="Q33" s="633"/>
      <c r="R33" s="633"/>
      <c r="S33" s="633"/>
      <c r="T33" s="633"/>
      <c r="U33" s="633"/>
      <c r="V33" s="633"/>
      <c r="W33" s="633"/>
      <c r="X33" s="633"/>
      <c r="Y33" s="633"/>
      <c r="Z33" s="240"/>
    </row>
    <row r="34" spans="2:26" ht="15.95" customHeight="1">
      <c r="B34" s="240"/>
      <c r="C34" s="4008" t="s">
        <v>482</v>
      </c>
      <c r="D34" s="4009"/>
      <c r="E34" s="4009"/>
      <c r="F34" s="4010"/>
      <c r="G34" s="4008" t="s">
        <v>562</v>
      </c>
      <c r="H34" s="4009"/>
      <c r="I34" s="4009"/>
      <c r="J34" s="4009"/>
      <c r="K34" s="4009"/>
      <c r="L34" s="4010"/>
      <c r="M34" s="4011" t="s">
        <v>936</v>
      </c>
      <c r="N34" s="4012"/>
      <c r="O34" s="4012"/>
      <c r="P34" s="4012"/>
      <c r="Q34" s="4013"/>
      <c r="R34" s="4008" t="s">
        <v>123</v>
      </c>
      <c r="S34" s="4009"/>
      <c r="T34" s="4009"/>
      <c r="U34" s="4009"/>
      <c r="V34" s="4009"/>
      <c r="W34" s="4009"/>
      <c r="X34" s="4010"/>
      <c r="Y34" s="634"/>
      <c r="Z34" s="240"/>
    </row>
    <row r="35" spans="2:26" ht="15.95" customHeight="1">
      <c r="B35" s="240"/>
      <c r="C35" s="3999"/>
      <c r="D35" s="4000"/>
      <c r="E35" s="4000"/>
      <c r="F35" s="4001"/>
      <c r="G35" s="3999"/>
      <c r="H35" s="4000"/>
      <c r="I35" s="4000"/>
      <c r="J35" s="4000"/>
      <c r="K35" s="4000"/>
      <c r="L35" s="4001"/>
      <c r="M35" s="4014"/>
      <c r="N35" s="4015"/>
      <c r="O35" s="4015"/>
      <c r="P35" s="4015"/>
      <c r="Q35" s="4016"/>
      <c r="R35" s="3999"/>
      <c r="S35" s="4000"/>
      <c r="T35" s="4000"/>
      <c r="U35" s="4000"/>
      <c r="V35" s="4000"/>
      <c r="W35" s="4000"/>
      <c r="X35" s="4001"/>
      <c r="Y35" s="634"/>
      <c r="Z35" s="240"/>
    </row>
    <row r="36" spans="2:26" ht="15.95" customHeight="1">
      <c r="B36" s="240"/>
      <c r="C36" s="3989" t="s">
        <v>1499</v>
      </c>
      <c r="D36" s="3990"/>
      <c r="E36" s="3990"/>
      <c r="F36" s="3991"/>
      <c r="G36" s="3989"/>
      <c r="H36" s="3990"/>
      <c r="I36" s="3990"/>
      <c r="J36" s="3990"/>
      <c r="K36" s="3990"/>
      <c r="L36" s="3991"/>
      <c r="M36" s="3989"/>
      <c r="N36" s="3990"/>
      <c r="O36" s="3990"/>
      <c r="P36" s="3990"/>
      <c r="Q36" s="3991"/>
      <c r="R36" s="3996" t="s">
        <v>1500</v>
      </c>
      <c r="S36" s="3997"/>
      <c r="T36" s="3997"/>
      <c r="U36" s="3997"/>
      <c r="V36" s="3997"/>
      <c r="W36" s="3997"/>
      <c r="X36" s="3998"/>
      <c r="Y36" s="635"/>
      <c r="Z36" s="240"/>
    </row>
    <row r="37" spans="2:26" ht="15.95" customHeight="1">
      <c r="B37" s="240"/>
      <c r="C37" s="3999" t="s">
        <v>937</v>
      </c>
      <c r="D37" s="4000"/>
      <c r="E37" s="4000"/>
      <c r="F37" s="4001"/>
      <c r="G37" s="3993"/>
      <c r="H37" s="3994"/>
      <c r="I37" s="3994"/>
      <c r="J37" s="3994"/>
      <c r="K37" s="3994"/>
      <c r="L37" s="3995"/>
      <c r="M37" s="3993"/>
      <c r="N37" s="3994"/>
      <c r="O37" s="3994"/>
      <c r="P37" s="3994"/>
      <c r="Q37" s="3995"/>
      <c r="R37" s="4002" t="s">
        <v>1501</v>
      </c>
      <c r="S37" s="4003"/>
      <c r="T37" s="4003"/>
      <c r="U37" s="4003"/>
      <c r="V37" s="4003"/>
      <c r="W37" s="4003"/>
      <c r="X37" s="4004"/>
      <c r="Y37" s="635"/>
      <c r="Z37" s="240"/>
    </row>
    <row r="38" spans="2:26" ht="15.95" customHeight="1">
      <c r="B38" s="240"/>
      <c r="C38" s="3989" t="s">
        <v>1499</v>
      </c>
      <c r="D38" s="3990"/>
      <c r="E38" s="3990"/>
      <c r="F38" s="3991"/>
      <c r="G38" s="3989"/>
      <c r="H38" s="3990"/>
      <c r="I38" s="3990"/>
      <c r="J38" s="3990"/>
      <c r="K38" s="3990"/>
      <c r="L38" s="3991"/>
      <c r="M38" s="3989"/>
      <c r="N38" s="3990"/>
      <c r="O38" s="3990"/>
      <c r="P38" s="3990"/>
      <c r="Q38" s="3991"/>
      <c r="R38" s="3996" t="s">
        <v>1500</v>
      </c>
      <c r="S38" s="3997"/>
      <c r="T38" s="3997"/>
      <c r="U38" s="3997"/>
      <c r="V38" s="3997"/>
      <c r="W38" s="3997"/>
      <c r="X38" s="3998"/>
      <c r="Y38" s="635"/>
      <c r="Z38" s="240"/>
    </row>
    <row r="39" spans="2:26" ht="15.95" customHeight="1">
      <c r="B39" s="240"/>
      <c r="C39" s="3999" t="s">
        <v>937</v>
      </c>
      <c r="D39" s="4000"/>
      <c r="E39" s="4000"/>
      <c r="F39" s="4001"/>
      <c r="G39" s="3993"/>
      <c r="H39" s="3994"/>
      <c r="I39" s="3994"/>
      <c r="J39" s="3994"/>
      <c r="K39" s="3994"/>
      <c r="L39" s="3995"/>
      <c r="M39" s="3993"/>
      <c r="N39" s="3994"/>
      <c r="O39" s="3994"/>
      <c r="P39" s="3994"/>
      <c r="Q39" s="3995"/>
      <c r="R39" s="4002" t="s">
        <v>1501</v>
      </c>
      <c r="S39" s="4003"/>
      <c r="T39" s="4003"/>
      <c r="U39" s="4003"/>
      <c r="V39" s="4003"/>
      <c r="W39" s="4003"/>
      <c r="X39" s="4004"/>
      <c r="Y39" s="635"/>
      <c r="Z39" s="240"/>
    </row>
    <row r="40" spans="2:26" ht="19.5" customHeight="1">
      <c r="B40" s="636" t="s">
        <v>938</v>
      </c>
      <c r="C40" s="3992" t="s">
        <v>939</v>
      </c>
      <c r="D40" s="3992"/>
      <c r="E40" s="3992"/>
      <c r="F40" s="3992"/>
      <c r="G40" s="3992"/>
      <c r="H40" s="3992"/>
      <c r="I40" s="3992"/>
      <c r="J40" s="3992"/>
      <c r="K40" s="3992"/>
      <c r="L40" s="3992"/>
      <c r="M40" s="3992"/>
      <c r="N40" s="3992"/>
      <c r="O40" s="3992"/>
      <c r="P40" s="3992"/>
      <c r="Q40" s="3992"/>
      <c r="R40" s="3992"/>
      <c r="S40" s="3992"/>
      <c r="T40" s="3992"/>
      <c r="U40" s="3992"/>
      <c r="V40" s="3992"/>
      <c r="W40" s="3992"/>
      <c r="X40" s="3992"/>
      <c r="Y40" s="3992"/>
      <c r="Z40" s="240"/>
    </row>
    <row r="41" spans="2:26" ht="19.5" customHeight="1">
      <c r="B41" s="240"/>
      <c r="C41" s="3992" t="s">
        <v>940</v>
      </c>
      <c r="D41" s="3992"/>
      <c r="E41" s="3992"/>
      <c r="F41" s="3992"/>
      <c r="G41" s="3992"/>
      <c r="H41" s="3992"/>
      <c r="I41" s="3992"/>
      <c r="J41" s="3992"/>
      <c r="K41" s="3992"/>
      <c r="L41" s="3992"/>
      <c r="M41" s="3992"/>
      <c r="N41" s="3992"/>
      <c r="O41" s="3992"/>
      <c r="P41" s="3992"/>
      <c r="Q41" s="3992"/>
      <c r="R41" s="3992"/>
      <c r="S41" s="3992"/>
      <c r="T41" s="3992"/>
      <c r="U41" s="3992"/>
      <c r="V41" s="3992"/>
      <c r="W41" s="3992"/>
      <c r="X41" s="3992"/>
      <c r="Y41" s="3992"/>
      <c r="Z41" s="240"/>
    </row>
    <row r="42" spans="2:26" s="415" customFormat="1" ht="15.75" customHeight="1">
      <c r="B42" s="59"/>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59"/>
    </row>
    <row r="43" spans="2:26" s="415" customFormat="1" ht="13.5">
      <c r="B43" s="59"/>
      <c r="C43" s="59"/>
      <c r="D43" s="59"/>
      <c r="E43" s="56"/>
      <c r="F43" s="56"/>
      <c r="G43" s="56"/>
      <c r="H43" s="56"/>
      <c r="I43" s="56"/>
      <c r="J43" s="56"/>
      <c r="K43" s="56"/>
      <c r="L43" s="56"/>
      <c r="M43" s="56"/>
      <c r="N43" s="56"/>
      <c r="O43" s="56"/>
      <c r="P43" s="59"/>
      <c r="Q43" s="59"/>
      <c r="R43" s="59"/>
      <c r="S43" s="59"/>
      <c r="T43" s="59"/>
      <c r="U43" s="59"/>
      <c r="V43" s="59"/>
      <c r="W43" s="59"/>
      <c r="X43" s="59"/>
      <c r="Y43" s="59"/>
      <c r="Z43" s="59"/>
    </row>
    <row r="44" spans="2:26" s="415" customFormat="1" ht="13.5">
      <c r="B44" s="59"/>
      <c r="C44" s="59"/>
      <c r="D44" s="59"/>
      <c r="E44" s="56"/>
      <c r="F44" s="56"/>
      <c r="G44" s="56"/>
      <c r="H44" s="56"/>
      <c r="I44" s="56"/>
      <c r="J44" s="56"/>
      <c r="K44" s="56"/>
      <c r="L44" s="56"/>
      <c r="M44" s="56"/>
      <c r="N44" s="56"/>
      <c r="O44" s="56"/>
      <c r="P44" s="59"/>
      <c r="Q44" s="59"/>
      <c r="R44" s="59"/>
      <c r="S44" s="59"/>
      <c r="T44" s="59"/>
      <c r="U44" s="59"/>
      <c r="V44" s="59"/>
      <c r="W44" s="59"/>
      <c r="X44" s="59"/>
      <c r="Y44" s="59"/>
      <c r="Z44" s="59"/>
    </row>
    <row r="45" spans="2:26" s="415" customFormat="1" ht="13.5">
      <c r="B45" s="59"/>
      <c r="C45" s="59"/>
      <c r="D45" s="639"/>
      <c r="E45" s="639"/>
      <c r="F45" s="639"/>
      <c r="G45" s="639"/>
      <c r="H45" s="639"/>
      <c r="I45" s="639"/>
      <c r="J45" s="639"/>
      <c r="K45" s="639"/>
      <c r="L45" s="639"/>
      <c r="M45" s="639"/>
      <c r="N45" s="639"/>
      <c r="O45" s="639"/>
      <c r="P45" s="639"/>
      <c r="Q45" s="639"/>
      <c r="R45" s="639"/>
      <c r="S45" s="639"/>
      <c r="T45" s="639"/>
      <c r="U45" s="639"/>
      <c r="V45" s="639"/>
      <c r="W45" s="639"/>
      <c r="X45" s="639"/>
      <c r="Y45" s="639"/>
      <c r="Z45" s="59"/>
    </row>
    <row r="46" spans="2:26" s="415" customFormat="1" ht="14.45" customHeight="1">
      <c r="B46" s="59"/>
      <c r="C46" s="59"/>
      <c r="D46" s="56"/>
      <c r="E46" s="56"/>
      <c r="F46" s="56"/>
      <c r="G46" s="56"/>
      <c r="H46" s="56"/>
      <c r="I46" s="56"/>
      <c r="J46" s="56"/>
      <c r="K46" s="56"/>
      <c r="L46" s="56"/>
      <c r="M46" s="56"/>
      <c r="N46" s="56"/>
      <c r="O46" s="56"/>
      <c r="P46" s="56"/>
      <c r="Q46" s="56"/>
      <c r="R46" s="56"/>
      <c r="S46" s="56"/>
      <c r="T46" s="56"/>
      <c r="U46" s="56"/>
      <c r="V46" s="56"/>
      <c r="W46" s="56"/>
      <c r="X46" s="56"/>
      <c r="Y46" s="56"/>
      <c r="Z46" s="59"/>
    </row>
    <row r="47" spans="2:26" s="415" customFormat="1" ht="14.45" customHeight="1">
      <c r="B47" s="59"/>
      <c r="C47" s="59"/>
      <c r="D47" s="334"/>
      <c r="E47" s="334"/>
      <c r="F47" s="334"/>
      <c r="G47" s="334"/>
      <c r="H47" s="334"/>
      <c r="I47" s="334"/>
      <c r="J47" s="334"/>
      <c r="K47" s="334"/>
      <c r="L47" s="334"/>
      <c r="M47" s="334"/>
      <c r="N47" s="334"/>
      <c r="O47" s="334"/>
      <c r="P47" s="334"/>
      <c r="Q47" s="334"/>
      <c r="R47" s="334"/>
      <c r="S47" s="334"/>
      <c r="T47" s="334"/>
      <c r="U47" s="334"/>
      <c r="V47" s="334"/>
      <c r="W47" s="334"/>
      <c r="X47" s="334"/>
      <c r="Y47" s="334"/>
      <c r="Z47" s="59"/>
    </row>
    <row r="48" spans="2:26" ht="14.45" customHeight="1">
      <c r="B48" s="240"/>
      <c r="C48" s="240"/>
      <c r="D48" s="334"/>
      <c r="E48" s="334"/>
      <c r="F48" s="334"/>
      <c r="G48" s="334"/>
      <c r="H48" s="334"/>
      <c r="I48" s="334"/>
      <c r="J48" s="334"/>
      <c r="K48" s="334"/>
      <c r="L48" s="334"/>
      <c r="M48" s="334"/>
      <c r="N48" s="334"/>
      <c r="O48" s="334"/>
      <c r="P48" s="334"/>
      <c r="Q48" s="334"/>
      <c r="R48" s="334"/>
      <c r="S48" s="334"/>
      <c r="T48" s="334"/>
      <c r="U48" s="334"/>
      <c r="V48" s="334"/>
      <c r="W48" s="334"/>
      <c r="X48" s="334"/>
      <c r="Y48" s="334"/>
      <c r="Z48" s="240"/>
    </row>
    <row r="49" spans="2:26" ht="14.45" customHeight="1">
      <c r="B49" s="240"/>
      <c r="C49" s="240"/>
      <c r="D49" s="334"/>
      <c r="E49" s="334"/>
      <c r="F49" s="334"/>
      <c r="G49" s="334"/>
      <c r="H49" s="334"/>
      <c r="I49" s="334"/>
      <c r="J49" s="334"/>
      <c r="K49" s="334"/>
      <c r="L49" s="334"/>
      <c r="M49" s="334"/>
      <c r="N49" s="334"/>
      <c r="O49" s="334"/>
      <c r="P49" s="334"/>
      <c r="Q49" s="334"/>
      <c r="R49" s="334"/>
      <c r="S49" s="334"/>
      <c r="T49" s="334"/>
      <c r="U49" s="334"/>
      <c r="V49" s="334"/>
      <c r="W49" s="334"/>
      <c r="X49" s="334"/>
      <c r="Y49" s="334"/>
      <c r="Z49" s="240"/>
    </row>
    <row r="50" spans="2:26" ht="12" customHeight="1">
      <c r="B50" s="240"/>
      <c r="C50" s="240"/>
      <c r="D50" s="334"/>
      <c r="E50" s="334"/>
      <c r="F50" s="334"/>
      <c r="G50" s="334"/>
      <c r="H50" s="334"/>
      <c r="I50" s="334"/>
      <c r="J50" s="334"/>
      <c r="K50" s="334"/>
      <c r="L50" s="334"/>
      <c r="M50" s="334"/>
      <c r="N50" s="334"/>
      <c r="O50" s="334"/>
      <c r="P50" s="334"/>
      <c r="Q50" s="334"/>
      <c r="R50" s="334"/>
      <c r="S50" s="334"/>
      <c r="T50" s="334"/>
      <c r="U50" s="334"/>
      <c r="V50" s="334"/>
      <c r="W50" s="334"/>
      <c r="X50" s="334"/>
      <c r="Y50" s="334"/>
      <c r="Z50" s="240"/>
    </row>
    <row r="51" spans="2:26" ht="12" customHeight="1">
      <c r="B51" s="240"/>
      <c r="C51" s="240"/>
      <c r="D51" s="334"/>
      <c r="E51" s="334"/>
      <c r="F51" s="334"/>
      <c r="G51" s="334"/>
      <c r="H51" s="334"/>
      <c r="I51" s="334"/>
      <c r="J51" s="334"/>
      <c r="K51" s="334"/>
      <c r="L51" s="334"/>
      <c r="M51" s="334"/>
      <c r="N51" s="334"/>
      <c r="O51" s="334"/>
      <c r="P51" s="334"/>
      <c r="Q51" s="334"/>
      <c r="R51" s="334"/>
      <c r="S51" s="334"/>
      <c r="T51" s="334"/>
      <c r="U51" s="334"/>
      <c r="V51" s="334"/>
      <c r="W51" s="334"/>
      <c r="X51" s="334"/>
      <c r="Y51" s="334"/>
      <c r="Z51" s="240"/>
    </row>
    <row r="52" spans="2:26">
      <c r="B52" s="240"/>
      <c r="C52" s="240"/>
      <c r="D52" s="334"/>
      <c r="E52" s="334"/>
      <c r="F52" s="334"/>
      <c r="G52" s="334"/>
      <c r="H52" s="334"/>
      <c r="I52" s="334"/>
      <c r="J52" s="334"/>
      <c r="K52" s="334"/>
      <c r="L52" s="334"/>
      <c r="M52" s="334"/>
      <c r="N52" s="334"/>
      <c r="O52" s="334"/>
      <c r="P52" s="334"/>
      <c r="Q52" s="334"/>
      <c r="R52" s="334"/>
      <c r="S52" s="334"/>
      <c r="T52" s="334"/>
      <c r="U52" s="334"/>
      <c r="V52" s="334"/>
      <c r="W52" s="334"/>
      <c r="X52" s="334"/>
      <c r="Y52" s="334"/>
      <c r="Z52" s="240"/>
    </row>
    <row r="53" spans="2:26">
      <c r="B53" s="240"/>
      <c r="C53" s="240"/>
      <c r="D53" s="334"/>
      <c r="E53" s="334"/>
      <c r="F53" s="334"/>
      <c r="G53" s="334"/>
      <c r="H53" s="334"/>
      <c r="I53" s="334"/>
      <c r="J53" s="334"/>
      <c r="K53" s="334"/>
      <c r="L53" s="334"/>
      <c r="M53" s="334"/>
      <c r="N53" s="334"/>
      <c r="O53" s="334"/>
      <c r="P53" s="334"/>
      <c r="Q53" s="334"/>
      <c r="R53" s="334"/>
      <c r="S53" s="334"/>
      <c r="T53" s="334"/>
      <c r="U53" s="334"/>
      <c r="V53" s="334"/>
      <c r="W53" s="334"/>
      <c r="X53" s="334"/>
      <c r="Y53" s="334"/>
      <c r="Z53" s="240"/>
    </row>
    <row r="54" spans="2:26">
      <c r="B54" s="240"/>
      <c r="C54" s="240"/>
      <c r="D54" s="334"/>
      <c r="E54" s="334"/>
      <c r="F54" s="334"/>
      <c r="G54" s="334"/>
      <c r="H54" s="334"/>
      <c r="I54" s="334"/>
      <c r="J54" s="334"/>
      <c r="K54" s="334"/>
      <c r="L54" s="334"/>
      <c r="M54" s="334"/>
      <c r="N54" s="334"/>
      <c r="O54" s="334"/>
      <c r="P54" s="334"/>
      <c r="Q54" s="334"/>
      <c r="R54" s="334"/>
      <c r="S54" s="334"/>
      <c r="T54" s="334"/>
      <c r="U54" s="334"/>
      <c r="V54" s="334"/>
      <c r="W54" s="334"/>
      <c r="X54" s="334"/>
      <c r="Y54" s="334"/>
      <c r="Z54" s="240"/>
    </row>
    <row r="55" spans="2:26">
      <c r="D55" s="662"/>
      <c r="E55" s="662"/>
      <c r="F55" s="662"/>
      <c r="G55" s="662"/>
      <c r="H55" s="662"/>
      <c r="I55" s="662"/>
      <c r="J55" s="662"/>
      <c r="K55" s="662"/>
      <c r="L55" s="662"/>
      <c r="M55" s="662"/>
      <c r="N55" s="662"/>
      <c r="O55" s="662"/>
      <c r="P55" s="662"/>
      <c r="Q55" s="662"/>
      <c r="R55" s="662"/>
      <c r="S55" s="662"/>
      <c r="T55" s="662"/>
      <c r="U55" s="662"/>
      <c r="V55" s="662"/>
      <c r="W55" s="662"/>
      <c r="X55" s="662"/>
      <c r="Y55" s="662"/>
    </row>
  </sheetData>
  <mergeCells count="36">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 ref="C26:Y27"/>
    <mergeCell ref="C28:Y28"/>
    <mergeCell ref="C34:F35"/>
    <mergeCell ref="G34:L35"/>
    <mergeCell ref="M34:Q35"/>
    <mergeCell ref="R34:X35"/>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sqref="A1:A3"/>
    </sheetView>
  </sheetViews>
  <sheetFormatPr defaultRowHeight="17.100000000000001" customHeight="1"/>
  <cols>
    <col min="1" max="1" width="10.625" style="350" bestFit="1" customWidth="1"/>
    <col min="2" max="2" width="0.875" style="350" customWidth="1"/>
    <col min="3" max="3" width="4.75" style="350" customWidth="1"/>
    <col min="4" max="4" width="18.375" style="370" customWidth="1"/>
    <col min="5" max="5" width="7" style="370" customWidth="1"/>
    <col min="6" max="6" width="5.625" style="370" customWidth="1"/>
    <col min="7" max="8" width="6.625" style="350" customWidth="1"/>
    <col min="9" max="9" width="7.625" style="350" customWidth="1"/>
    <col min="10" max="10" width="6.75" style="350" customWidth="1"/>
    <col min="11" max="11" width="6.5" style="350" customWidth="1"/>
    <col min="12" max="12" width="7.625" style="350" customWidth="1"/>
    <col min="13" max="13" width="5.125" style="350" customWidth="1"/>
    <col min="14" max="14" width="0.625" style="370" customWidth="1"/>
    <col min="15" max="15" width="8.625" style="350" customWidth="1"/>
    <col min="16" max="17" width="6.625" style="350" customWidth="1"/>
    <col min="18" max="16384" width="9" style="350"/>
  </cols>
  <sheetData>
    <row r="1" spans="1:16" ht="17.100000000000001" customHeight="1">
      <c r="A1" s="1588" t="s">
        <v>1134</v>
      </c>
      <c r="B1" s="165"/>
      <c r="C1" s="771"/>
      <c r="D1" s="345"/>
      <c r="E1" s="4029" t="s">
        <v>469</v>
      </c>
      <c r="F1" s="4029"/>
      <c r="G1" s="4029" t="s">
        <v>929</v>
      </c>
      <c r="H1" s="4029"/>
      <c r="I1" s="4029"/>
      <c r="J1" s="4029" t="s">
        <v>680</v>
      </c>
      <c r="K1" s="4029"/>
      <c r="L1" s="4029" t="s">
        <v>681</v>
      </c>
      <c r="M1" s="4029"/>
      <c r="N1" s="4029"/>
    </row>
    <row r="2" spans="1:16" ht="26.25" customHeight="1">
      <c r="A2" s="1588"/>
      <c r="B2" s="165"/>
      <c r="C2" s="771"/>
      <c r="D2" s="345"/>
      <c r="E2" s="4029"/>
      <c r="F2" s="4029"/>
      <c r="G2" s="4029"/>
      <c r="H2" s="4029"/>
      <c r="I2" s="4029"/>
      <c r="J2" s="4029"/>
      <c r="K2" s="4029"/>
      <c r="L2" s="4029"/>
      <c r="M2" s="4029"/>
      <c r="N2" s="4029"/>
    </row>
    <row r="3" spans="1:16" ht="26.25" customHeight="1">
      <c r="A3" s="1588"/>
      <c r="B3" s="165"/>
      <c r="C3" s="771"/>
      <c r="D3" s="345"/>
      <c r="E3" s="4029"/>
      <c r="F3" s="4029"/>
      <c r="G3" s="4029"/>
      <c r="H3" s="4029"/>
      <c r="I3" s="4029"/>
      <c r="J3" s="4029"/>
      <c r="K3" s="4029"/>
      <c r="L3" s="4029"/>
      <c r="M3" s="4029"/>
      <c r="N3" s="4029"/>
    </row>
    <row r="4" spans="1:16" ht="27.75" customHeight="1">
      <c r="B4" s="165"/>
      <c r="C4" s="165"/>
      <c r="D4" s="771"/>
      <c r="E4" s="771"/>
      <c r="F4" s="771"/>
      <c r="G4" s="165"/>
      <c r="H4" s="165"/>
      <c r="I4" s="165"/>
      <c r="J4" s="165"/>
      <c r="K4" s="165"/>
      <c r="L4" s="165"/>
      <c r="M4" s="165"/>
      <c r="N4" s="771"/>
    </row>
    <row r="5" spans="1:16" s="368" customFormat="1" ht="27.75" customHeight="1">
      <c r="A5" s="3978"/>
      <c r="B5" s="3964" t="s">
        <v>387</v>
      </c>
      <c r="C5" s="3964"/>
      <c r="D5" s="3964"/>
      <c r="E5" s="3964"/>
      <c r="F5" s="3964"/>
      <c r="G5" s="3964"/>
      <c r="H5" s="3964"/>
      <c r="I5" s="3964"/>
      <c r="J5" s="3964"/>
      <c r="K5" s="3964"/>
      <c r="L5" s="3964"/>
      <c r="M5" s="3964"/>
      <c r="N5" s="3964"/>
      <c r="O5" s="770"/>
    </row>
    <row r="6" spans="1:16" s="368" customFormat="1" ht="18" customHeight="1">
      <c r="A6" s="3978"/>
      <c r="B6" s="137"/>
      <c r="C6" s="137"/>
      <c r="D6" s="137"/>
      <c r="E6" s="137"/>
      <c r="F6" s="137"/>
      <c r="G6" s="137"/>
      <c r="H6" s="137"/>
      <c r="I6" s="1944"/>
      <c r="J6" s="1944"/>
      <c r="K6" s="1944"/>
      <c r="L6" s="1944"/>
      <c r="M6" s="1944"/>
      <c r="N6" s="128"/>
    </row>
    <row r="7" spans="1:16" s="368" customFormat="1" ht="19.149999999999999" customHeight="1">
      <c r="B7" s="137"/>
      <c r="C7" s="137"/>
      <c r="D7" s="137"/>
      <c r="E7" s="137"/>
      <c r="F7" s="137"/>
      <c r="G7" s="137"/>
      <c r="H7" s="137"/>
      <c r="I7" s="1944" t="s">
        <v>1502</v>
      </c>
      <c r="J7" s="1944"/>
      <c r="K7" s="1944"/>
      <c r="L7" s="1944"/>
      <c r="M7" s="1944"/>
      <c r="N7" s="128"/>
    </row>
    <row r="8" spans="1:16" s="368" customFormat="1" ht="16.149999999999999" customHeight="1">
      <c r="B8" s="3835" t="s">
        <v>359</v>
      </c>
      <c r="C8" s="3835"/>
      <c r="D8" s="3835"/>
      <c r="E8" s="137"/>
      <c r="F8" s="137"/>
      <c r="G8" s="137"/>
      <c r="H8" s="137"/>
      <c r="I8" s="137"/>
      <c r="J8" s="137"/>
      <c r="K8" s="137"/>
      <c r="L8" s="137"/>
      <c r="M8" s="137"/>
      <c r="N8" s="137"/>
      <c r="O8" s="442"/>
    </row>
    <row r="9" spans="1:16" s="368" customFormat="1" ht="20.45" customHeight="1">
      <c r="B9" s="3835" t="s">
        <v>1308</v>
      </c>
      <c r="C9" s="3835"/>
      <c r="D9" s="3835"/>
      <c r="E9" s="137" t="s">
        <v>338</v>
      </c>
      <c r="F9" s="137"/>
      <c r="G9" s="137"/>
      <c r="H9" s="137"/>
      <c r="I9" s="137"/>
      <c r="J9" s="137"/>
      <c r="K9" s="137"/>
      <c r="L9" s="137"/>
      <c r="M9" s="137"/>
      <c r="N9" s="137"/>
      <c r="O9" s="442"/>
    </row>
    <row r="10" spans="1:16" s="368" customFormat="1" ht="17.45" customHeight="1">
      <c r="B10" s="137"/>
      <c r="C10" s="137"/>
      <c r="D10" s="137"/>
      <c r="E10" s="137"/>
      <c r="F10" s="137"/>
      <c r="G10" s="137"/>
      <c r="H10" s="137"/>
      <c r="I10" s="137"/>
      <c r="J10" s="1944"/>
      <c r="K10" s="1944"/>
      <c r="L10" s="1944"/>
      <c r="M10" s="1944"/>
      <c r="N10" s="137"/>
      <c r="O10" s="442"/>
    </row>
    <row r="11" spans="1:16" s="368" customFormat="1" ht="17.45" customHeight="1">
      <c r="B11" s="137"/>
      <c r="C11" s="137"/>
      <c r="D11" s="137"/>
      <c r="E11" s="137"/>
      <c r="F11" s="137"/>
      <c r="G11" s="137"/>
      <c r="H11" s="137" t="s">
        <v>495</v>
      </c>
      <c r="I11" s="3966" t="s">
        <v>384</v>
      </c>
      <c r="J11" s="3966"/>
      <c r="K11" s="3967">
        <f>入力シート!$D$22</f>
        <v>0</v>
      </c>
      <c r="L11" s="3967"/>
      <c r="M11" s="3967"/>
      <c r="N11" s="128"/>
      <c r="P11" s="442"/>
    </row>
    <row r="12" spans="1:16" s="368" customFormat="1" ht="17.45" customHeight="1">
      <c r="B12" s="137"/>
      <c r="C12" s="137"/>
      <c r="D12" s="137"/>
      <c r="E12" s="137"/>
      <c r="F12" s="137"/>
      <c r="G12" s="137"/>
      <c r="H12" s="137"/>
      <c r="I12" s="3966" t="s">
        <v>385</v>
      </c>
      <c r="J12" s="3966"/>
      <c r="K12" s="3967">
        <f>入力シート!$D$23</f>
        <v>0</v>
      </c>
      <c r="L12" s="3967"/>
      <c r="M12" s="3967"/>
      <c r="N12" s="128"/>
      <c r="P12" s="442"/>
    </row>
    <row r="13" spans="1:16" s="368" customFormat="1" ht="18.600000000000001" customHeight="1">
      <c r="B13" s="137"/>
      <c r="C13" s="137"/>
      <c r="D13" s="137"/>
      <c r="E13" s="137"/>
      <c r="F13" s="137"/>
      <c r="G13" s="137"/>
      <c r="H13" s="137"/>
      <c r="I13" s="3966" t="s">
        <v>386</v>
      </c>
      <c r="J13" s="3966"/>
      <c r="K13" s="3979">
        <f>入力シート!$D$25</f>
        <v>0</v>
      </c>
      <c r="L13" s="3979"/>
      <c r="M13" s="137"/>
      <c r="N13" s="128"/>
      <c r="P13" s="442"/>
    </row>
    <row r="14" spans="1:16" s="368" customFormat="1" ht="18" customHeight="1">
      <c r="B14" s="137"/>
      <c r="C14" s="137"/>
      <c r="D14" s="137"/>
      <c r="E14" s="137"/>
      <c r="F14" s="137"/>
      <c r="G14" s="137"/>
      <c r="H14" s="137"/>
      <c r="I14" s="137"/>
      <c r="J14" s="137"/>
      <c r="K14" s="137"/>
      <c r="L14" s="137"/>
      <c r="M14" s="137"/>
      <c r="N14" s="137"/>
      <c r="O14" s="442"/>
    </row>
    <row r="15" spans="1:16" s="368" customFormat="1" ht="16.149999999999999" customHeight="1">
      <c r="B15" s="137"/>
      <c r="C15" s="137"/>
      <c r="D15" s="137"/>
      <c r="E15" s="137"/>
      <c r="F15" s="137"/>
      <c r="G15" s="137"/>
      <c r="H15" s="137"/>
      <c r="I15" s="137"/>
      <c r="J15" s="137"/>
      <c r="K15" s="137"/>
      <c r="L15" s="137"/>
      <c r="M15" s="137"/>
      <c r="N15" s="137"/>
      <c r="O15" s="442"/>
    </row>
    <row r="16" spans="1:16" ht="17.100000000000001" customHeight="1">
      <c r="B16" s="771"/>
      <c r="C16" s="1542"/>
      <c r="D16" s="1542"/>
      <c r="E16" s="1542"/>
      <c r="F16" s="1542"/>
      <c r="G16" s="1542"/>
      <c r="H16" s="1542"/>
      <c r="I16" s="1542"/>
      <c r="J16" s="1542"/>
      <c r="K16" s="1542"/>
      <c r="L16" s="1542"/>
      <c r="M16" s="1542"/>
      <c r="N16" s="771"/>
      <c r="O16" s="370"/>
    </row>
    <row r="17" spans="2:18" ht="17.100000000000001" customHeight="1">
      <c r="B17" s="771"/>
      <c r="C17" s="4040"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4040"/>
      <c r="E17" s="4040"/>
      <c r="F17" s="4040"/>
      <c r="G17" s="4040"/>
      <c r="H17" s="4040"/>
      <c r="I17" s="4040"/>
      <c r="J17" s="4040"/>
      <c r="K17" s="4040"/>
      <c r="L17" s="4040"/>
      <c r="M17" s="4040"/>
      <c r="N17" s="771"/>
      <c r="O17" s="370"/>
    </row>
    <row r="18" spans="2:18" ht="17.100000000000001" customHeight="1">
      <c r="B18" s="771"/>
      <c r="C18" s="4040"/>
      <c r="D18" s="4040"/>
      <c r="E18" s="4040"/>
      <c r="F18" s="4040"/>
      <c r="G18" s="4040"/>
      <c r="H18" s="4040"/>
      <c r="I18" s="4040"/>
      <c r="J18" s="4040"/>
      <c r="K18" s="4040"/>
      <c r="L18" s="4040"/>
      <c r="M18" s="4040"/>
      <c r="N18" s="771"/>
      <c r="O18" s="370"/>
    </row>
    <row r="19" spans="2:18" ht="17.100000000000001" customHeight="1">
      <c r="B19" s="771"/>
      <c r="C19" s="1542"/>
      <c r="D19" s="1542"/>
      <c r="E19" s="1542"/>
      <c r="F19" s="1542"/>
      <c r="G19" s="1542"/>
      <c r="H19" s="1542"/>
      <c r="I19" s="1542"/>
      <c r="J19" s="1542"/>
      <c r="K19" s="1542"/>
      <c r="L19" s="1542"/>
      <c r="M19" s="1542"/>
      <c r="N19" s="771"/>
      <c r="O19" s="370"/>
    </row>
    <row r="20" spans="2:18" ht="17.100000000000001" customHeight="1">
      <c r="B20" s="771"/>
      <c r="C20" s="1542"/>
      <c r="D20" s="1542"/>
      <c r="E20" s="1542"/>
      <c r="F20" s="1542"/>
      <c r="G20" s="1542"/>
      <c r="H20" s="1542"/>
      <c r="I20" s="1542"/>
      <c r="J20" s="1542"/>
      <c r="K20" s="1542"/>
      <c r="L20" s="1542"/>
      <c r="M20" s="1542"/>
      <c r="N20" s="771"/>
      <c r="O20" s="370"/>
    </row>
    <row r="21" spans="2:18" ht="14.25" customHeight="1">
      <c r="B21" s="165"/>
      <c r="C21" s="188" t="s">
        <v>369</v>
      </c>
      <c r="D21" s="165" t="s">
        <v>370</v>
      </c>
      <c r="E21" s="1542" t="str">
        <f>"  "&amp;入力シート!$D$5&amp;" "&amp;入力シート!$D$8&amp;" "&amp;入力シート!$D$7&amp;" "&amp;入力シート!$D$4&amp;入力シート!$E$4&amp;入力シート!$G$4&amp;入力シート!$I$4&amp;入力シート!$K$4&amp;入力シート!$O$4&amp;"　"&amp;入力シート!D6</f>
        <v xml:space="preserve">     令和年度起工第号　</v>
      </c>
      <c r="F21" s="1542"/>
      <c r="G21" s="1542"/>
      <c r="H21" s="1542"/>
      <c r="I21" s="1542"/>
      <c r="J21" s="1542"/>
      <c r="K21" s="1542"/>
      <c r="L21" s="1542"/>
      <c r="M21" s="1542"/>
      <c r="N21" s="771"/>
    </row>
    <row r="22" spans="2:18" ht="17.100000000000001" customHeight="1">
      <c r="B22" s="165"/>
      <c r="C22" s="188" t="s">
        <v>371</v>
      </c>
      <c r="D22" s="165" t="s">
        <v>372</v>
      </c>
      <c r="E22" s="1542" t="str">
        <f>"  "&amp;+入力シート!D6</f>
        <v xml:space="preserve">  </v>
      </c>
      <c r="F22" s="1542"/>
      <c r="G22" s="1542"/>
      <c r="H22" s="1542"/>
      <c r="I22" s="1542"/>
      <c r="J22" s="1542"/>
      <c r="K22" s="1542"/>
      <c r="L22" s="1542"/>
      <c r="M22" s="1542"/>
      <c r="N22" s="771"/>
    </row>
    <row r="23" spans="2:18" ht="17.100000000000001" customHeight="1">
      <c r="B23" s="165"/>
      <c r="C23" s="188" t="s">
        <v>373</v>
      </c>
      <c r="D23" s="165" t="s">
        <v>374</v>
      </c>
      <c r="E23" s="1542" t="str">
        <f>"  "&amp;+入力シート!D9</f>
        <v xml:space="preserve">  </v>
      </c>
      <c r="F23" s="1542"/>
      <c r="G23" s="1542"/>
      <c r="H23" s="1542"/>
      <c r="I23" s="1542"/>
      <c r="J23" s="1542"/>
      <c r="K23" s="1542"/>
      <c r="L23" s="1542"/>
      <c r="M23" s="1542"/>
      <c r="N23" s="771"/>
    </row>
    <row r="24" spans="2:18" ht="17.100000000000001" customHeight="1">
      <c r="B24" s="165"/>
      <c r="C24" s="188" t="s">
        <v>375</v>
      </c>
      <c r="D24" s="165" t="s">
        <v>376</v>
      </c>
      <c r="E24" s="3" t="s">
        <v>219</v>
      </c>
      <c r="F24" s="4038">
        <f>入力シート!D13</f>
        <v>0</v>
      </c>
      <c r="G24" s="4038"/>
      <c r="H24" s="4038"/>
      <c r="I24" s="1542" t="s">
        <v>218</v>
      </c>
      <c r="J24" s="1542"/>
      <c r="K24" s="1542"/>
      <c r="L24" s="1542"/>
      <c r="M24" s="1542"/>
      <c r="N24" s="771"/>
    </row>
    <row r="25" spans="2:18" ht="17.100000000000001" customHeight="1">
      <c r="B25" s="165"/>
      <c r="C25" s="4039" t="s">
        <v>377</v>
      </c>
      <c r="D25" s="1542" t="s">
        <v>378</v>
      </c>
      <c r="E25" s="771" t="s">
        <v>221</v>
      </c>
      <c r="F25" s="4037">
        <f>入力シート!D16</f>
        <v>0</v>
      </c>
      <c r="G25" s="4037"/>
      <c r="H25" s="4037"/>
      <c r="I25" s="165"/>
      <c r="J25" s="165"/>
      <c r="K25" s="165"/>
      <c r="L25" s="165"/>
      <c r="M25" s="165"/>
      <c r="N25" s="771"/>
      <c r="R25" s="416">
        <f>入力シート!$D$17</f>
        <v>0</v>
      </c>
    </row>
    <row r="26" spans="2:18" ht="17.100000000000001" customHeight="1">
      <c r="B26" s="165"/>
      <c r="C26" s="4039"/>
      <c r="D26" s="1542"/>
      <c r="E26" s="403" t="s">
        <v>222</v>
      </c>
      <c r="F26" s="4037"/>
      <c r="G26" s="4037"/>
      <c r="H26" s="4037"/>
      <c r="I26" s="165"/>
      <c r="J26" s="165"/>
      <c r="K26" s="165"/>
      <c r="L26" s="165"/>
      <c r="M26" s="165"/>
      <c r="N26" s="771"/>
      <c r="R26" s="416">
        <f>入力シート!$D$19</f>
        <v>0</v>
      </c>
    </row>
    <row r="27" spans="2:18" ht="17.100000000000001" customHeight="1">
      <c r="B27" s="771"/>
      <c r="C27" s="1542"/>
      <c r="D27" s="1542"/>
      <c r="E27" s="1542"/>
      <c r="F27" s="1542"/>
      <c r="G27" s="1542"/>
      <c r="H27" s="1542"/>
      <c r="I27" s="1542"/>
      <c r="J27" s="1542"/>
      <c r="K27" s="1542"/>
      <c r="L27" s="1542"/>
      <c r="M27" s="1542"/>
      <c r="N27" s="771"/>
      <c r="O27" s="370"/>
      <c r="R27" s="416">
        <f>入力シート!$D$19</f>
        <v>0</v>
      </c>
    </row>
    <row r="28" spans="2:18" ht="17.100000000000001" customHeight="1">
      <c r="B28" s="771"/>
      <c r="C28" s="4036" t="s">
        <v>481</v>
      </c>
      <c r="D28" s="4036"/>
      <c r="E28" s="4036"/>
      <c r="F28" s="4036"/>
      <c r="G28" s="4036"/>
      <c r="H28" s="4036"/>
      <c r="I28" s="4036"/>
      <c r="J28" s="4036"/>
      <c r="K28" s="4036"/>
      <c r="L28" s="4036"/>
      <c r="M28" s="4036"/>
      <c r="N28" s="771"/>
      <c r="O28" s="370"/>
    </row>
    <row r="29" spans="2:18" ht="17.100000000000001" customHeight="1">
      <c r="B29" s="771"/>
      <c r="C29" s="1542"/>
      <c r="D29" s="1542"/>
      <c r="E29" s="1542"/>
      <c r="F29" s="1542"/>
      <c r="G29" s="1542"/>
      <c r="H29" s="1542"/>
      <c r="I29" s="1542"/>
      <c r="J29" s="1542"/>
      <c r="K29" s="1542"/>
      <c r="L29" s="1542"/>
      <c r="M29" s="1542"/>
      <c r="N29" s="771"/>
      <c r="O29" s="370"/>
    </row>
    <row r="30" spans="2:18" s="370" customFormat="1" ht="20.100000000000001" customHeight="1">
      <c r="B30" s="771"/>
      <c r="C30" s="4029" t="s">
        <v>379</v>
      </c>
      <c r="D30" s="4029"/>
      <c r="E30" s="4033" t="s">
        <v>380</v>
      </c>
      <c r="F30" s="4030"/>
      <c r="G30" s="4034"/>
      <c r="H30" s="4035"/>
      <c r="I30" s="622" t="s">
        <v>381</v>
      </c>
      <c r="J30" s="4029" t="s">
        <v>124</v>
      </c>
      <c r="K30" s="4029"/>
      <c r="L30" s="4029" t="s">
        <v>382</v>
      </c>
      <c r="M30" s="4029"/>
      <c r="N30" s="771"/>
    </row>
    <row r="31" spans="2:18" ht="20.100000000000001" customHeight="1">
      <c r="B31" s="165"/>
      <c r="C31" s="4029"/>
      <c r="D31" s="4029"/>
      <c r="E31" s="4033"/>
      <c r="F31" s="4030"/>
      <c r="G31" s="4030"/>
      <c r="H31" s="4031"/>
      <c r="I31" s="186"/>
      <c r="J31" s="4032"/>
      <c r="K31" s="4032"/>
      <c r="L31" s="4029"/>
      <c r="M31" s="4029"/>
      <c r="N31" s="771"/>
    </row>
    <row r="32" spans="2:18" ht="20.100000000000001" customHeight="1">
      <c r="B32" s="165"/>
      <c r="C32" s="4029"/>
      <c r="D32" s="4029"/>
      <c r="E32" s="4033"/>
      <c r="F32" s="4030"/>
      <c r="G32" s="4030"/>
      <c r="H32" s="4031"/>
      <c r="I32" s="186"/>
      <c r="J32" s="4032"/>
      <c r="K32" s="4032"/>
      <c r="L32" s="4029"/>
      <c r="M32" s="4029"/>
      <c r="N32" s="771"/>
    </row>
    <row r="33" spans="2:14" ht="20.100000000000001" customHeight="1">
      <c r="B33" s="165"/>
      <c r="C33" s="4029"/>
      <c r="D33" s="4029"/>
      <c r="E33" s="4033"/>
      <c r="F33" s="4030"/>
      <c r="G33" s="4030"/>
      <c r="H33" s="4031"/>
      <c r="I33" s="186"/>
      <c r="J33" s="4032"/>
      <c r="K33" s="4032"/>
      <c r="L33" s="4029"/>
      <c r="M33" s="4029"/>
      <c r="N33" s="771"/>
    </row>
    <row r="34" spans="2:14" ht="20.100000000000001" customHeight="1">
      <c r="B34" s="165"/>
      <c r="C34" s="4029"/>
      <c r="D34" s="4029"/>
      <c r="E34" s="4033"/>
      <c r="F34" s="4030"/>
      <c r="G34" s="4030"/>
      <c r="H34" s="4031"/>
      <c r="I34" s="186"/>
      <c r="J34" s="4032"/>
      <c r="K34" s="4032"/>
      <c r="L34" s="4029"/>
      <c r="M34" s="4029"/>
      <c r="N34" s="771"/>
    </row>
    <row r="35" spans="2:14" ht="20.100000000000001" customHeight="1">
      <c r="B35" s="165"/>
      <c r="C35" s="4029"/>
      <c r="D35" s="4029"/>
      <c r="E35" s="4033"/>
      <c r="F35" s="4030"/>
      <c r="G35" s="4030"/>
      <c r="H35" s="4031"/>
      <c r="I35" s="186"/>
      <c r="J35" s="4032"/>
      <c r="K35" s="4032"/>
      <c r="L35" s="4029"/>
      <c r="M35" s="4029"/>
      <c r="N35" s="771"/>
    </row>
    <row r="36" spans="2:14" ht="20.100000000000001" customHeight="1">
      <c r="B36" s="165"/>
      <c r="C36" s="4029"/>
      <c r="D36" s="4029"/>
      <c r="E36" s="4033"/>
      <c r="F36" s="4030"/>
      <c r="G36" s="4030"/>
      <c r="H36" s="4031"/>
      <c r="I36" s="186"/>
      <c r="J36" s="4032"/>
      <c r="K36" s="4032"/>
      <c r="L36" s="4029"/>
      <c r="M36" s="4029"/>
      <c r="N36" s="771"/>
    </row>
    <row r="37" spans="2:14" ht="20.100000000000001" customHeight="1">
      <c r="B37" s="165"/>
      <c r="C37" s="4029"/>
      <c r="D37" s="4029"/>
      <c r="E37" s="4033"/>
      <c r="F37" s="4030"/>
      <c r="G37" s="4030"/>
      <c r="H37" s="4031"/>
      <c r="I37" s="186"/>
      <c r="J37" s="4032"/>
      <c r="K37" s="4032"/>
      <c r="L37" s="4029"/>
      <c r="M37" s="4029"/>
      <c r="N37" s="771"/>
    </row>
    <row r="38" spans="2:14" ht="20.100000000000001" customHeight="1">
      <c r="B38" s="165"/>
      <c r="C38" s="4029"/>
      <c r="D38" s="4029"/>
      <c r="E38" s="4033"/>
      <c r="F38" s="4030"/>
      <c r="G38" s="4030"/>
      <c r="H38" s="4031"/>
      <c r="I38" s="186"/>
      <c r="J38" s="4032"/>
      <c r="K38" s="4032"/>
      <c r="L38" s="4029"/>
      <c r="M38" s="4029"/>
      <c r="N38" s="771"/>
    </row>
    <row r="39" spans="2:14" ht="20.100000000000001" customHeight="1">
      <c r="B39" s="165"/>
      <c r="C39" s="4029"/>
      <c r="D39" s="4029"/>
      <c r="E39" s="4033"/>
      <c r="F39" s="4030"/>
      <c r="G39" s="4030"/>
      <c r="H39" s="4031"/>
      <c r="I39" s="186"/>
      <c r="J39" s="4032"/>
      <c r="K39" s="4032"/>
      <c r="L39" s="4029"/>
      <c r="M39" s="4029"/>
      <c r="N39" s="771"/>
    </row>
    <row r="40" spans="2:14" ht="20.100000000000001" customHeight="1">
      <c r="B40" s="165"/>
      <c r="C40" s="4029"/>
      <c r="D40" s="4029"/>
      <c r="E40" s="4033"/>
      <c r="F40" s="4030"/>
      <c r="G40" s="4030"/>
      <c r="H40" s="4031"/>
      <c r="I40" s="186"/>
      <c r="J40" s="4032"/>
      <c r="K40" s="4032"/>
      <c r="L40" s="4029"/>
      <c r="M40" s="4029"/>
      <c r="N40" s="771"/>
    </row>
    <row r="41" spans="2:14" ht="20.100000000000001" customHeight="1">
      <c r="B41" s="165"/>
      <c r="C41" s="4029"/>
      <c r="D41" s="4029"/>
      <c r="E41" s="4033"/>
      <c r="F41" s="4030"/>
      <c r="G41" s="4030"/>
      <c r="H41" s="4031"/>
      <c r="I41" s="186"/>
      <c r="J41" s="4032"/>
      <c r="K41" s="4032"/>
      <c r="L41" s="4029"/>
      <c r="M41" s="4029"/>
      <c r="N41" s="771"/>
    </row>
    <row r="42" spans="2:14" ht="20.100000000000001" customHeight="1">
      <c r="B42" s="165"/>
      <c r="C42" s="4029"/>
      <c r="D42" s="4029"/>
      <c r="E42" s="4033"/>
      <c r="F42" s="4030"/>
      <c r="G42" s="4030"/>
      <c r="H42" s="4031"/>
      <c r="I42" s="186"/>
      <c r="J42" s="4032"/>
      <c r="K42" s="4032"/>
      <c r="L42" s="4029"/>
      <c r="M42" s="4029"/>
      <c r="N42" s="771"/>
    </row>
  </sheetData>
  <mergeCells count="102">
    <mergeCell ref="A5:A6"/>
    <mergeCell ref="B5:N5"/>
    <mergeCell ref="C17:M18"/>
    <mergeCell ref="I12:J12"/>
    <mergeCell ref="K12:M12"/>
    <mergeCell ref="I13:J13"/>
    <mergeCell ref="K13:L13"/>
    <mergeCell ref="I6:M6"/>
    <mergeCell ref="I7:M7"/>
    <mergeCell ref="B8:D8"/>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C28:M28"/>
    <mergeCell ref="C27:M27"/>
    <mergeCell ref="F25:H25"/>
    <mergeCell ref="F26:H26"/>
    <mergeCell ref="C29:M29"/>
    <mergeCell ref="L33:M33"/>
    <mergeCell ref="L32:M32"/>
    <mergeCell ref="J33:K33"/>
    <mergeCell ref="J32:K32"/>
    <mergeCell ref="E32:F32"/>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G36:H36"/>
    <mergeCell ref="C32:D32"/>
    <mergeCell ref="L35:M35"/>
    <mergeCell ref="L37:M37"/>
    <mergeCell ref="J37:K37"/>
    <mergeCell ref="C34:D34"/>
    <mergeCell ref="G32:H32"/>
    <mergeCell ref="L34:M34"/>
    <mergeCell ref="J34:K34"/>
    <mergeCell ref="E34:F34"/>
    <mergeCell ref="G34:H34"/>
    <mergeCell ref="A1:A3"/>
    <mergeCell ref="J1:K1"/>
    <mergeCell ref="L1:N1"/>
    <mergeCell ref="E2:F3"/>
    <mergeCell ref="G2:I3"/>
    <mergeCell ref="J2:K3"/>
    <mergeCell ref="L2:N3"/>
    <mergeCell ref="E1:F1"/>
    <mergeCell ref="G1:I1"/>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zoomScale="120" zoomScaleNormal="120" zoomScaleSheetLayoutView="100" workbookViewId="0">
      <selection activeCell="G27" sqref="G27"/>
    </sheetView>
  </sheetViews>
  <sheetFormatPr defaultColWidth="8.875" defaultRowHeight="14.25"/>
  <cols>
    <col min="1" max="1" width="10.75" style="626" bestFit="1" customWidth="1"/>
    <col min="2" max="2" width="2" style="627" customWidth="1"/>
    <col min="3" max="3" width="13.5" style="627" customWidth="1"/>
    <col min="4" max="4" width="6.625" style="627" customWidth="1"/>
    <col min="5" max="5" width="9.75" style="627" customWidth="1"/>
    <col min="6" max="6" width="5" style="627" customWidth="1"/>
    <col min="7" max="7" width="30.625" style="627" customWidth="1"/>
    <col min="8" max="8" width="2.125" style="627" customWidth="1"/>
    <col min="9" max="9" width="1.25" style="627" customWidth="1"/>
    <col min="10" max="10" width="1.5" style="627" customWidth="1"/>
    <col min="11" max="16384" width="8.875" style="627"/>
  </cols>
  <sheetData>
    <row r="1" spans="1:10" ht="18.600000000000001" customHeight="1">
      <c r="A1" s="1588" t="s">
        <v>1134</v>
      </c>
      <c r="B1" s="628"/>
      <c r="C1" s="773" t="s">
        <v>542</v>
      </c>
      <c r="D1" s="628"/>
      <c r="E1" s="628"/>
      <c r="F1" s="628"/>
      <c r="G1" s="628"/>
      <c r="H1" s="628"/>
      <c r="I1" s="628"/>
      <c r="J1" s="628"/>
    </row>
    <row r="2" spans="1:10" s="772" customFormat="1" ht="13.9" customHeight="1">
      <c r="A2" s="1588"/>
      <c r="B2" s="326"/>
      <c r="C2" s="326"/>
      <c r="D2" s="326"/>
      <c r="E2" s="326"/>
      <c r="F2" s="326"/>
      <c r="G2" s="326"/>
      <c r="H2" s="327" t="s">
        <v>1481</v>
      </c>
      <c r="I2" s="326"/>
      <c r="J2" s="326"/>
    </row>
    <row r="3" spans="1:10" s="772" customFormat="1" ht="13.9" customHeight="1">
      <c r="A3" s="1588"/>
      <c r="B3" s="326"/>
      <c r="C3" s="326"/>
      <c r="D3" s="326"/>
      <c r="E3" s="326"/>
      <c r="F3" s="326"/>
      <c r="G3" s="326"/>
      <c r="H3" s="326"/>
      <c r="I3" s="326"/>
      <c r="J3" s="326"/>
    </row>
    <row r="4" spans="1:10" s="772" customFormat="1" ht="13.9" customHeight="1">
      <c r="A4" s="626"/>
      <c r="B4" s="326"/>
      <c r="C4" s="326"/>
      <c r="D4" s="326"/>
      <c r="E4" s="326"/>
      <c r="F4" s="326"/>
      <c r="G4" s="326"/>
      <c r="H4" s="326"/>
      <c r="I4" s="326"/>
      <c r="J4" s="326"/>
    </row>
    <row r="5" spans="1:10" s="772" customFormat="1" ht="13.9" customHeight="1">
      <c r="A5" s="626"/>
      <c r="B5" s="326"/>
      <c r="C5" s="326" t="str">
        <f>"福 岡 県 "&amp;入力シート!C3&amp;"長 殿"</f>
        <v>福 岡 県 長 殿</v>
      </c>
      <c r="D5" s="326"/>
      <c r="E5" s="326"/>
      <c r="F5" s="326"/>
      <c r="G5" s="326"/>
      <c r="H5" s="326"/>
      <c r="I5" s="326"/>
      <c r="J5" s="326"/>
    </row>
    <row r="6" spans="1:10" s="772" customFormat="1" ht="13.9" customHeight="1">
      <c r="A6" s="626"/>
      <c r="B6" s="326"/>
      <c r="C6" s="326"/>
      <c r="D6" s="326"/>
      <c r="E6" s="326"/>
      <c r="F6" s="326"/>
      <c r="G6" s="326"/>
      <c r="H6" s="326"/>
      <c r="I6" s="326"/>
      <c r="J6" s="326"/>
    </row>
    <row r="7" spans="1:10" s="772" customFormat="1" ht="13.9" customHeight="1">
      <c r="A7" s="626"/>
      <c r="B7" s="326"/>
      <c r="C7" s="326"/>
      <c r="D7" s="326"/>
      <c r="E7" s="326"/>
      <c r="F7" s="327" t="s">
        <v>554</v>
      </c>
      <c r="G7" s="326"/>
      <c r="H7" s="326"/>
      <c r="I7" s="326"/>
      <c r="J7" s="326"/>
    </row>
    <row r="8" spans="1:10" s="772" customFormat="1" ht="13.9" customHeight="1">
      <c r="A8" s="626"/>
      <c r="B8" s="326"/>
      <c r="C8" s="326"/>
      <c r="D8" s="326"/>
      <c r="E8" s="326"/>
      <c r="F8" s="326" t="s">
        <v>555</v>
      </c>
      <c r="G8" s="328" t="str">
        <f>" " &amp; 入力シート!D22</f>
        <v xml:space="preserve"> </v>
      </c>
      <c r="H8" s="326"/>
      <c r="I8" s="326"/>
      <c r="J8" s="326"/>
    </row>
    <row r="9" spans="1:10" s="772" customFormat="1" ht="13.9" customHeight="1">
      <c r="A9" s="626"/>
      <c r="B9" s="326"/>
      <c r="C9" s="326"/>
      <c r="D9" s="326"/>
      <c r="E9" s="326"/>
      <c r="F9" s="326" t="s">
        <v>556</v>
      </c>
      <c r="G9" s="326" t="str">
        <f>" " &amp; 入力シート!D23</f>
        <v xml:space="preserve"> </v>
      </c>
      <c r="H9" s="326"/>
      <c r="I9" s="326"/>
      <c r="J9" s="326"/>
    </row>
    <row r="10" spans="1:10" s="772" customFormat="1" ht="13.9" customHeight="1">
      <c r="A10" s="626"/>
      <c r="B10" s="326"/>
      <c r="C10" s="326"/>
      <c r="D10" s="326"/>
      <c r="E10" s="326"/>
      <c r="F10" s="326"/>
      <c r="G10" s="326" t="str">
        <f>"     " &amp; 入力シート!D24</f>
        <v xml:space="preserve">     </v>
      </c>
      <c r="H10" s="326"/>
      <c r="I10" s="326"/>
      <c r="J10" s="326"/>
    </row>
    <row r="11" spans="1:10" s="772" customFormat="1" ht="13.9" customHeight="1">
      <c r="A11" s="626"/>
      <c r="B11" s="326"/>
      <c r="C11" s="326"/>
      <c r="D11" s="326"/>
      <c r="E11" s="326"/>
      <c r="F11" s="326"/>
      <c r="G11" s="326" t="s">
        <v>1535</v>
      </c>
      <c r="H11" s="326"/>
      <c r="I11" s="326"/>
      <c r="J11" s="326"/>
    </row>
    <row r="12" spans="1:10" s="772" customFormat="1" ht="13.9" customHeight="1">
      <c r="A12" s="626"/>
      <c r="B12" s="326"/>
      <c r="C12" s="326"/>
      <c r="D12" s="326"/>
      <c r="E12" s="326"/>
      <c r="F12" s="326"/>
      <c r="G12" s="326"/>
      <c r="H12" s="326"/>
      <c r="I12" s="326"/>
      <c r="J12" s="326"/>
    </row>
    <row r="13" spans="1:10" s="772" customFormat="1" ht="29.45" customHeight="1">
      <c r="A13" s="626"/>
      <c r="B13" s="326"/>
      <c r="C13" s="4042" t="s">
        <v>540</v>
      </c>
      <c r="D13" s="4042"/>
      <c r="E13" s="4042"/>
      <c r="F13" s="4042"/>
      <c r="G13" s="4042"/>
      <c r="H13" s="4042"/>
      <c r="I13" s="326"/>
      <c r="J13" s="326"/>
    </row>
    <row r="14" spans="1:10" s="772" customFormat="1" ht="24" customHeight="1">
      <c r="A14" s="626"/>
      <c r="B14" s="326"/>
      <c r="C14" s="326"/>
      <c r="D14" s="326"/>
      <c r="E14" s="326"/>
      <c r="F14" s="326"/>
      <c r="G14" s="326"/>
      <c r="H14" s="326"/>
      <c r="I14" s="326"/>
      <c r="J14" s="326"/>
    </row>
    <row r="15" spans="1:10" s="772" customFormat="1" ht="25.15" customHeight="1">
      <c r="A15" s="626"/>
      <c r="B15" s="326"/>
      <c r="C15" s="4043" t="s">
        <v>1512</v>
      </c>
      <c r="D15" s="4043"/>
      <c r="E15" s="4043"/>
      <c r="F15" s="4043"/>
      <c r="G15" s="4043"/>
      <c r="H15" s="4043"/>
      <c r="I15" s="4043"/>
      <c r="J15" s="326"/>
    </row>
    <row r="16" spans="1:10" s="772" customFormat="1" ht="16.899999999999999" customHeight="1">
      <c r="A16" s="626"/>
      <c r="B16" s="326"/>
      <c r="C16" s="326"/>
      <c r="D16" s="326"/>
      <c r="E16" s="326"/>
      <c r="F16" s="326"/>
      <c r="G16" s="326"/>
      <c r="H16" s="326"/>
      <c r="I16" s="326"/>
      <c r="J16" s="326"/>
    </row>
    <row r="17" spans="1:10" s="772" customFormat="1" ht="10.9" customHeight="1">
      <c r="A17" s="626"/>
      <c r="B17" s="326"/>
      <c r="C17" s="326"/>
      <c r="D17" s="326"/>
      <c r="E17" s="326"/>
      <c r="F17" s="326" t="s">
        <v>481</v>
      </c>
      <c r="G17" s="326"/>
      <c r="H17" s="326"/>
      <c r="I17" s="326"/>
      <c r="J17" s="326"/>
    </row>
    <row r="18" spans="1:10" s="772" customFormat="1">
      <c r="A18" s="626"/>
      <c r="B18" s="326"/>
      <c r="C18" s="326"/>
      <c r="D18" s="326"/>
      <c r="E18" s="326"/>
      <c r="F18" s="326"/>
      <c r="G18" s="326"/>
      <c r="H18" s="326"/>
      <c r="I18" s="326"/>
      <c r="J18" s="326"/>
    </row>
    <row r="19" spans="1:10" s="772" customFormat="1" ht="18" customHeight="1">
      <c r="A19" s="626"/>
      <c r="B19" s="774" t="s">
        <v>543</v>
      </c>
      <c r="C19" s="329" t="s">
        <v>544</v>
      </c>
      <c r="D19" s="4044" t="str">
        <f>" "&amp;入力シート!$D$5&amp;" "&amp;入力シート!$D$8&amp;"　"&amp;入力シート!$D$7&amp;"　"&amp;入力シート!$D$4&amp;入力シート!$E$4&amp;入力シート!$G$4&amp;入力シート!$I$4&amp;入力シート!$K$4&amp;入力シート!$O$4</f>
        <v xml:space="preserve">  　　令和年度起工第号</v>
      </c>
      <c r="E19" s="4044"/>
      <c r="F19" s="4044"/>
      <c r="G19" s="4044"/>
      <c r="H19" s="4044"/>
      <c r="I19" s="4044"/>
      <c r="J19" s="326"/>
    </row>
    <row r="20" spans="1:10" s="772" customFormat="1">
      <c r="A20" s="626"/>
      <c r="B20" s="326"/>
      <c r="C20" s="326"/>
      <c r="D20" s="330"/>
      <c r="E20" s="330"/>
      <c r="F20" s="330"/>
      <c r="G20" s="330"/>
      <c r="H20" s="330"/>
      <c r="I20" s="330"/>
      <c r="J20" s="326"/>
    </row>
    <row r="21" spans="1:10" s="772" customFormat="1" ht="16.149999999999999" customHeight="1">
      <c r="A21" s="626"/>
      <c r="B21" s="774" t="s">
        <v>546</v>
      </c>
      <c r="C21" s="329" t="s">
        <v>545</v>
      </c>
      <c r="D21" s="4044" t="str">
        <f>" " &amp; 入力シート!D6</f>
        <v xml:space="preserve"> </v>
      </c>
      <c r="E21" s="4044"/>
      <c r="F21" s="4044"/>
      <c r="G21" s="4044"/>
      <c r="H21" s="4044"/>
      <c r="I21" s="4044"/>
      <c r="J21" s="326"/>
    </row>
    <row r="22" spans="1:10" s="772" customFormat="1">
      <c r="A22" s="626"/>
      <c r="B22" s="326"/>
      <c r="C22" s="326"/>
      <c r="D22" s="326"/>
      <c r="E22" s="326"/>
      <c r="F22" s="326"/>
      <c r="G22" s="326"/>
      <c r="H22" s="326"/>
      <c r="I22" s="326"/>
      <c r="J22" s="326"/>
    </row>
    <row r="23" spans="1:10" s="772" customFormat="1" ht="18" customHeight="1">
      <c r="A23" s="626"/>
      <c r="B23" s="774" t="s">
        <v>548</v>
      </c>
      <c r="C23" s="329" t="s">
        <v>547</v>
      </c>
      <c r="D23" s="326"/>
      <c r="E23" s="326"/>
      <c r="F23" s="326"/>
      <c r="G23" s="326"/>
      <c r="H23" s="326"/>
      <c r="I23" s="326"/>
      <c r="J23" s="326"/>
    </row>
    <row r="24" spans="1:10" s="772" customFormat="1" ht="13.9" customHeight="1">
      <c r="A24" s="626"/>
      <c r="B24" s="326"/>
      <c r="C24" s="330" t="s">
        <v>552</v>
      </c>
      <c r="D24" s="4041"/>
      <c r="E24" s="4041"/>
      <c r="F24" s="4041"/>
      <c r="G24" s="4041"/>
      <c r="H24" s="4041"/>
      <c r="I24" s="4041"/>
      <c r="J24" s="326"/>
    </row>
    <row r="25" spans="1:10" s="772" customFormat="1" ht="13.9" customHeight="1">
      <c r="A25" s="626"/>
      <c r="B25" s="326"/>
      <c r="C25" s="330" t="s">
        <v>551</v>
      </c>
      <c r="D25" s="4041"/>
      <c r="E25" s="4041"/>
      <c r="F25" s="4041"/>
      <c r="G25" s="4041"/>
      <c r="H25" s="4041"/>
      <c r="I25" s="4041"/>
      <c r="J25" s="326"/>
    </row>
    <row r="26" spans="1:10" s="772" customFormat="1" ht="13.9" customHeight="1">
      <c r="A26" s="626"/>
      <c r="B26" s="326"/>
      <c r="C26" s="330" t="s">
        <v>553</v>
      </c>
      <c r="D26" s="4041"/>
      <c r="E26" s="4041"/>
      <c r="F26" s="4041"/>
      <c r="G26" s="4041"/>
      <c r="H26" s="4041"/>
      <c r="I26" s="4041"/>
      <c r="J26" s="326"/>
    </row>
    <row r="27" spans="1:10" s="772" customFormat="1">
      <c r="A27" s="626"/>
      <c r="B27" s="326"/>
      <c r="C27" s="326"/>
      <c r="D27" s="326"/>
      <c r="E27" s="326"/>
      <c r="F27" s="326"/>
      <c r="G27" s="326"/>
      <c r="H27" s="326"/>
      <c r="I27" s="326"/>
      <c r="J27" s="326"/>
    </row>
    <row r="28" spans="1:10" s="772" customFormat="1" ht="17.45" customHeight="1">
      <c r="A28" s="626"/>
      <c r="B28" s="774" t="s">
        <v>550</v>
      </c>
      <c r="C28" s="329" t="s">
        <v>549</v>
      </c>
      <c r="D28" s="326"/>
      <c r="E28" s="326"/>
      <c r="F28" s="326"/>
      <c r="G28" s="326"/>
      <c r="H28" s="326"/>
      <c r="I28" s="326"/>
      <c r="J28" s="326"/>
    </row>
    <row r="29" spans="1:10" s="772" customFormat="1">
      <c r="A29" s="626"/>
      <c r="B29" s="326"/>
      <c r="C29" s="326"/>
      <c r="D29" s="326"/>
      <c r="E29" s="326"/>
      <c r="F29" s="326"/>
      <c r="G29" s="326"/>
      <c r="H29" s="326"/>
      <c r="I29" s="326"/>
      <c r="J29" s="326"/>
    </row>
    <row r="30" spans="1:10" s="772" customFormat="1" ht="17.45" customHeight="1">
      <c r="A30" s="626"/>
      <c r="B30" s="326"/>
      <c r="C30" s="4041" t="s">
        <v>1503</v>
      </c>
      <c r="D30" s="4041"/>
      <c r="E30" s="4041"/>
      <c r="F30" s="4041"/>
      <c r="G30" s="4041"/>
      <c r="H30" s="4041"/>
      <c r="I30" s="4041"/>
      <c r="J30" s="326"/>
    </row>
    <row r="31" spans="1:10" s="772" customFormat="1">
      <c r="A31" s="626"/>
      <c r="B31" s="326"/>
      <c r="C31" s="326"/>
      <c r="D31" s="326"/>
      <c r="E31" s="326"/>
      <c r="F31" s="326"/>
      <c r="G31" s="326"/>
      <c r="H31" s="326"/>
      <c r="I31" s="326"/>
      <c r="J31" s="326"/>
    </row>
    <row r="32" spans="1:10" s="772" customFormat="1" ht="16.899999999999999" customHeight="1">
      <c r="A32" s="626"/>
      <c r="B32" s="326"/>
      <c r="C32" s="4041" t="s">
        <v>541</v>
      </c>
      <c r="D32" s="4041"/>
      <c r="E32" s="4041"/>
      <c r="F32" s="4041"/>
      <c r="G32" s="4041"/>
      <c r="H32" s="4041"/>
      <c r="I32" s="4041"/>
      <c r="J32" s="326"/>
    </row>
    <row r="33" spans="1:10" s="772" customFormat="1">
      <c r="A33" s="626"/>
      <c r="B33" s="326"/>
      <c r="C33" s="326"/>
      <c r="D33" s="326"/>
      <c r="E33" s="326"/>
      <c r="F33" s="326"/>
      <c r="G33" s="326"/>
      <c r="H33" s="326"/>
      <c r="I33" s="326"/>
      <c r="J33" s="326"/>
    </row>
    <row r="34" spans="1:10" s="772" customFormat="1">
      <c r="A34" s="626"/>
      <c r="B34" s="326"/>
      <c r="C34" s="326"/>
      <c r="D34" s="326"/>
      <c r="E34" s="326"/>
      <c r="F34" s="326"/>
      <c r="G34" s="326"/>
      <c r="H34" s="326"/>
      <c r="I34" s="326"/>
      <c r="J34" s="326"/>
    </row>
    <row r="35" spans="1:10" s="772" customFormat="1">
      <c r="A35" s="626"/>
      <c r="B35" s="326"/>
      <c r="C35" s="326"/>
      <c r="D35" s="326"/>
      <c r="E35" s="326"/>
      <c r="F35" s="326"/>
      <c r="G35" s="326"/>
      <c r="H35" s="326"/>
      <c r="I35" s="326"/>
      <c r="J35" s="326"/>
    </row>
    <row r="36" spans="1:10" s="772" customFormat="1">
      <c r="A36" s="626"/>
      <c r="B36" s="326"/>
      <c r="C36" s="326"/>
      <c r="D36" s="326"/>
      <c r="E36" s="326"/>
      <c r="F36" s="326"/>
      <c r="G36" s="326"/>
      <c r="H36" s="326"/>
      <c r="I36" s="326"/>
      <c r="J36" s="326"/>
    </row>
    <row r="37" spans="1:10" s="772" customFormat="1">
      <c r="A37" s="626"/>
      <c r="B37" s="326"/>
      <c r="C37" s="326"/>
      <c r="D37" s="326"/>
      <c r="E37" s="326"/>
      <c r="F37" s="326"/>
      <c r="G37" s="326"/>
      <c r="H37" s="326"/>
      <c r="I37" s="326"/>
      <c r="J37" s="326"/>
    </row>
    <row r="38" spans="1:10" s="772" customFormat="1">
      <c r="A38" s="626"/>
      <c r="B38" s="326"/>
      <c r="C38" s="326"/>
      <c r="D38" s="326"/>
      <c r="E38" s="326"/>
      <c r="F38" s="326"/>
      <c r="G38" s="326"/>
      <c r="H38" s="326"/>
      <c r="I38" s="326"/>
      <c r="J38" s="326"/>
    </row>
    <row r="39" spans="1:10" s="772" customFormat="1">
      <c r="A39" s="626"/>
      <c r="B39" s="326"/>
      <c r="C39" s="326"/>
      <c r="D39" s="326"/>
      <c r="E39" s="326"/>
      <c r="F39" s="326"/>
      <c r="G39" s="326"/>
      <c r="H39" s="326"/>
      <c r="I39" s="326"/>
      <c r="J39" s="326"/>
    </row>
    <row r="40" spans="1:10" s="772" customFormat="1">
      <c r="A40" s="626"/>
      <c r="B40" s="326"/>
      <c r="C40" s="326"/>
      <c r="D40" s="326"/>
      <c r="E40" s="326"/>
      <c r="F40" s="326"/>
      <c r="G40" s="326"/>
      <c r="H40" s="326"/>
      <c r="I40" s="326"/>
      <c r="J40" s="326"/>
    </row>
    <row r="41" spans="1:10" s="772" customFormat="1">
      <c r="A41" s="626"/>
    </row>
    <row r="42" spans="1:10" s="772" customFormat="1">
      <c r="A42" s="626"/>
    </row>
    <row r="43" spans="1:10" s="772" customFormat="1">
      <c r="A43" s="626"/>
    </row>
    <row r="44" spans="1:10" s="772" customFormat="1">
      <c r="A44" s="626"/>
    </row>
    <row r="45" spans="1:10" s="772" customFormat="1">
      <c r="A45" s="626"/>
    </row>
    <row r="46" spans="1:10" s="772" customFormat="1">
      <c r="A46" s="626"/>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activeCell="AO14" sqref="AO14"/>
    </sheetView>
  </sheetViews>
  <sheetFormatPr defaultRowHeight="11.25"/>
  <cols>
    <col min="1" max="1" width="11.25" style="675" customWidth="1"/>
    <col min="2" max="113" width="1.375" style="675" customWidth="1"/>
    <col min="114" max="144" width="1.875" style="675" customWidth="1"/>
    <col min="145" max="16384" width="9" style="675"/>
  </cols>
  <sheetData>
    <row r="1" spans="1:63" ht="29.25" customHeight="1" thickBot="1">
      <c r="A1" s="1588" t="s">
        <v>1134</v>
      </c>
      <c r="B1" s="682"/>
      <c r="C1" s="4120" t="s">
        <v>960</v>
      </c>
      <c r="D1" s="4121"/>
      <c r="E1" s="4121"/>
      <c r="F1" s="4121"/>
      <c r="G1" s="4121"/>
      <c r="H1" s="4121"/>
      <c r="I1" s="4121"/>
      <c r="J1" s="4121"/>
      <c r="K1" s="4121"/>
      <c r="L1" s="4121"/>
      <c r="M1" s="4121"/>
      <c r="N1" s="4124" t="s">
        <v>961</v>
      </c>
      <c r="O1" s="4124"/>
      <c r="P1" s="4124"/>
      <c r="Q1" s="4124"/>
      <c r="R1" s="4124"/>
      <c r="S1" s="4124"/>
      <c r="T1" s="4124"/>
      <c r="U1" s="4124"/>
      <c r="V1" s="4124"/>
      <c r="W1" s="4124"/>
      <c r="X1" s="4124"/>
      <c r="Y1" s="4124"/>
      <c r="Z1" s="4124"/>
      <c r="AA1" s="4124"/>
      <c r="AB1" s="4124"/>
      <c r="AC1" s="4124"/>
      <c r="AD1" s="4124"/>
      <c r="AE1" s="4124"/>
      <c r="AF1" s="4124"/>
      <c r="AG1" s="4124"/>
      <c r="AH1" s="4124"/>
      <c r="AI1" s="4124"/>
      <c r="AJ1" s="4124"/>
      <c r="AK1" s="4124"/>
      <c r="AL1" s="4124"/>
      <c r="AM1" s="4124"/>
      <c r="AN1" s="4124"/>
      <c r="AO1" s="4124"/>
      <c r="AP1" s="4124"/>
      <c r="AQ1" s="4124"/>
      <c r="AR1" s="4124"/>
      <c r="AS1" s="4124"/>
      <c r="AT1" s="4124"/>
      <c r="AU1" s="4124"/>
      <c r="AV1" s="4124"/>
      <c r="AW1" s="4124"/>
      <c r="AX1" s="4124"/>
      <c r="AY1" s="4124"/>
      <c r="AZ1" s="683"/>
      <c r="BA1" s="683"/>
      <c r="BB1" s="683"/>
      <c r="BC1" s="683"/>
      <c r="BD1" s="683"/>
      <c r="BE1" s="683"/>
      <c r="BF1" s="683"/>
      <c r="BG1" s="683"/>
      <c r="BH1" s="683"/>
      <c r="BI1" s="683"/>
      <c r="BJ1" s="683"/>
      <c r="BK1" s="683"/>
    </row>
    <row r="2" spans="1:63" ht="15.75" customHeight="1">
      <c r="A2" s="1588"/>
      <c r="B2" s="4122" t="s">
        <v>469</v>
      </c>
      <c r="C2" s="4091"/>
      <c r="D2" s="4091"/>
      <c r="E2" s="4091"/>
      <c r="F2" s="4091"/>
      <c r="G2" s="4123"/>
      <c r="H2" s="4090" t="s">
        <v>962</v>
      </c>
      <c r="I2" s="4091"/>
      <c r="J2" s="4091"/>
      <c r="K2" s="4091"/>
      <c r="L2" s="4091"/>
      <c r="M2" s="4091"/>
      <c r="N2" s="4090" t="s">
        <v>963</v>
      </c>
      <c r="O2" s="4091"/>
      <c r="P2" s="4091"/>
      <c r="Q2" s="4091"/>
      <c r="R2" s="4091"/>
      <c r="S2" s="4091"/>
      <c r="T2" s="4090" t="s">
        <v>472</v>
      </c>
      <c r="U2" s="4091"/>
      <c r="V2" s="4091"/>
      <c r="W2" s="4091"/>
      <c r="X2" s="4091"/>
      <c r="Y2" s="4123"/>
      <c r="Z2" s="684"/>
      <c r="AA2" s="684"/>
      <c r="AB2" s="4090" t="s">
        <v>641</v>
      </c>
      <c r="AC2" s="4091"/>
      <c r="AD2" s="4091"/>
      <c r="AE2" s="4091"/>
      <c r="AF2" s="4091"/>
      <c r="AG2" s="4091"/>
      <c r="AH2" s="4090" t="s">
        <v>645</v>
      </c>
      <c r="AI2" s="4091"/>
      <c r="AJ2" s="4091"/>
      <c r="AK2" s="4091"/>
      <c r="AL2" s="4091"/>
      <c r="AM2" s="4091"/>
      <c r="AN2" s="4090" t="s">
        <v>115</v>
      </c>
      <c r="AO2" s="4091"/>
      <c r="AP2" s="4091"/>
      <c r="AQ2" s="4091"/>
      <c r="AR2" s="4091"/>
      <c r="AS2" s="4091"/>
      <c r="AT2" s="4090" t="s">
        <v>964</v>
      </c>
      <c r="AU2" s="4091"/>
      <c r="AV2" s="4091"/>
      <c r="AW2" s="4091"/>
      <c r="AX2" s="4091"/>
      <c r="AY2" s="4123"/>
      <c r="AZ2" s="4091" t="s">
        <v>965</v>
      </c>
      <c r="BA2" s="4091"/>
      <c r="BB2" s="4091"/>
      <c r="BC2" s="4091"/>
      <c r="BD2" s="4091"/>
      <c r="BE2" s="4123"/>
      <c r="BF2" s="4091" t="s">
        <v>966</v>
      </c>
      <c r="BG2" s="4091"/>
      <c r="BH2" s="4091"/>
      <c r="BI2" s="4091"/>
      <c r="BJ2" s="4091"/>
      <c r="BK2" s="4125"/>
    </row>
    <row r="3" spans="1:63" ht="13.5" customHeight="1">
      <c r="A3" s="1588"/>
      <c r="B3" s="685"/>
      <c r="C3" s="682"/>
      <c r="D3" s="686"/>
      <c r="E3" s="686"/>
      <c r="F3" s="686"/>
      <c r="G3" s="687"/>
      <c r="H3" s="688"/>
      <c r="I3" s="682"/>
      <c r="J3" s="686"/>
      <c r="K3" s="686"/>
      <c r="L3" s="686"/>
      <c r="M3" s="682"/>
      <c r="N3" s="688"/>
      <c r="O3" s="682"/>
      <c r="P3" s="686"/>
      <c r="Q3" s="686"/>
      <c r="R3" s="686"/>
      <c r="S3" s="682"/>
      <c r="T3" s="688"/>
      <c r="U3" s="682"/>
      <c r="V3" s="686"/>
      <c r="W3" s="686"/>
      <c r="X3" s="686"/>
      <c r="Y3" s="687"/>
      <c r="Z3" s="682"/>
      <c r="AA3" s="686"/>
      <c r="AB3" s="688"/>
      <c r="AC3" s="682"/>
      <c r="AD3" s="686"/>
      <c r="AE3" s="686"/>
      <c r="AF3" s="686"/>
      <c r="AG3" s="682"/>
      <c r="AH3" s="688"/>
      <c r="AI3" s="682"/>
      <c r="AJ3" s="686"/>
      <c r="AK3" s="686"/>
      <c r="AL3" s="686"/>
      <c r="AM3" s="682"/>
      <c r="AN3" s="688"/>
      <c r="AO3" s="682"/>
      <c r="AP3" s="686"/>
      <c r="AQ3" s="686"/>
      <c r="AR3" s="686"/>
      <c r="AS3" s="682"/>
      <c r="AT3" s="688"/>
      <c r="AU3" s="682"/>
      <c r="AV3" s="686"/>
      <c r="AW3" s="686"/>
      <c r="AX3" s="686"/>
      <c r="AY3" s="687"/>
      <c r="AZ3" s="682"/>
      <c r="BA3" s="682"/>
      <c r="BB3" s="686"/>
      <c r="BC3" s="686"/>
      <c r="BD3" s="686"/>
      <c r="BE3" s="687"/>
      <c r="BF3" s="682"/>
      <c r="BG3" s="682"/>
      <c r="BH3" s="686"/>
      <c r="BI3" s="686"/>
      <c r="BJ3" s="686"/>
      <c r="BK3" s="689"/>
    </row>
    <row r="4" spans="1:63" ht="12.95" customHeight="1">
      <c r="B4" s="690"/>
      <c r="C4" s="682"/>
      <c r="D4" s="686"/>
      <c r="E4" s="686"/>
      <c r="F4" s="686"/>
      <c r="G4" s="691"/>
      <c r="H4" s="692"/>
      <c r="I4" s="682"/>
      <c r="J4" s="686"/>
      <c r="K4" s="686"/>
      <c r="L4" s="686"/>
      <c r="M4" s="686"/>
      <c r="N4" s="692"/>
      <c r="O4" s="682"/>
      <c r="P4" s="686"/>
      <c r="Q4" s="686"/>
      <c r="R4" s="686"/>
      <c r="S4" s="686"/>
      <c r="T4" s="692"/>
      <c r="U4" s="682"/>
      <c r="V4" s="686"/>
      <c r="W4" s="686"/>
      <c r="X4" s="686"/>
      <c r="Y4" s="691"/>
      <c r="Z4" s="682"/>
      <c r="AA4" s="686"/>
      <c r="AB4" s="692"/>
      <c r="AC4" s="682"/>
      <c r="AD4" s="686"/>
      <c r="AE4" s="686"/>
      <c r="AF4" s="686"/>
      <c r="AG4" s="686"/>
      <c r="AH4" s="692"/>
      <c r="AI4" s="682"/>
      <c r="AJ4" s="686"/>
      <c r="AK4" s="686"/>
      <c r="AL4" s="686"/>
      <c r="AM4" s="686"/>
      <c r="AN4" s="692"/>
      <c r="AO4" s="682"/>
      <c r="AP4" s="686"/>
      <c r="AQ4" s="686"/>
      <c r="AR4" s="686"/>
      <c r="AS4" s="686"/>
      <c r="AT4" s="692"/>
      <c r="AU4" s="682"/>
      <c r="AV4" s="686"/>
      <c r="AW4" s="686"/>
      <c r="AX4" s="686"/>
      <c r="AY4" s="691"/>
      <c r="AZ4" s="686"/>
      <c r="BA4" s="682"/>
      <c r="BB4" s="686"/>
      <c r="BC4" s="686"/>
      <c r="BD4" s="686"/>
      <c r="BE4" s="691"/>
      <c r="BF4" s="686"/>
      <c r="BG4" s="682"/>
      <c r="BH4" s="686"/>
      <c r="BI4" s="686"/>
      <c r="BJ4" s="686"/>
      <c r="BK4" s="693"/>
    </row>
    <row r="5" spans="1:63" ht="12.95" customHeight="1">
      <c r="B5" s="694"/>
      <c r="C5" s="695"/>
      <c r="D5" s="696"/>
      <c r="E5" s="696"/>
      <c r="F5" s="696"/>
      <c r="G5" s="697"/>
      <c r="H5" s="698"/>
      <c r="I5" s="695"/>
      <c r="J5" s="696"/>
      <c r="K5" s="696"/>
      <c r="L5" s="696"/>
      <c r="M5" s="695"/>
      <c r="N5" s="698"/>
      <c r="O5" s="695"/>
      <c r="P5" s="696"/>
      <c r="Q5" s="696"/>
      <c r="R5" s="696"/>
      <c r="S5" s="695"/>
      <c r="T5" s="698"/>
      <c r="U5" s="695"/>
      <c r="V5" s="696"/>
      <c r="W5" s="696"/>
      <c r="X5" s="696"/>
      <c r="Y5" s="697"/>
      <c r="Z5" s="682"/>
      <c r="AA5" s="686"/>
      <c r="AB5" s="698"/>
      <c r="AC5" s="695"/>
      <c r="AD5" s="696"/>
      <c r="AE5" s="696"/>
      <c r="AF5" s="696"/>
      <c r="AG5" s="695"/>
      <c r="AH5" s="698"/>
      <c r="AI5" s="695"/>
      <c r="AJ5" s="696"/>
      <c r="AK5" s="696"/>
      <c r="AL5" s="696"/>
      <c r="AM5" s="695"/>
      <c r="AN5" s="698"/>
      <c r="AO5" s="695"/>
      <c r="AP5" s="696"/>
      <c r="AQ5" s="696"/>
      <c r="AR5" s="696"/>
      <c r="AS5" s="695"/>
      <c r="AT5" s="698"/>
      <c r="AU5" s="695"/>
      <c r="AV5" s="696"/>
      <c r="AW5" s="696"/>
      <c r="AX5" s="696"/>
      <c r="AY5" s="697"/>
      <c r="AZ5" s="695"/>
      <c r="BA5" s="695"/>
      <c r="BB5" s="696"/>
      <c r="BC5" s="696"/>
      <c r="BD5" s="696"/>
      <c r="BE5" s="697"/>
      <c r="BF5" s="695"/>
      <c r="BG5" s="695"/>
      <c r="BH5" s="696"/>
      <c r="BI5" s="696"/>
      <c r="BJ5" s="696"/>
      <c r="BK5" s="699"/>
    </row>
    <row r="6" spans="1:63" ht="12.95" customHeight="1">
      <c r="B6" s="685"/>
      <c r="C6" s="686"/>
      <c r="D6" s="686"/>
      <c r="E6" s="686"/>
      <c r="F6" s="682"/>
      <c r="G6" s="682"/>
      <c r="H6" s="686"/>
      <c r="I6" s="686"/>
      <c r="J6" s="686"/>
      <c r="K6" s="682"/>
      <c r="L6" s="686"/>
      <c r="M6" s="686"/>
      <c r="N6" s="686"/>
      <c r="O6" s="682"/>
      <c r="P6" s="682"/>
      <c r="Q6" s="686"/>
      <c r="R6" s="686"/>
      <c r="S6" s="686"/>
      <c r="T6" s="682"/>
      <c r="U6" s="682"/>
      <c r="V6" s="686"/>
      <c r="W6" s="686"/>
      <c r="X6" s="686"/>
      <c r="Y6" s="682"/>
      <c r="Z6" s="682"/>
      <c r="AA6" s="686"/>
      <c r="AB6" s="686"/>
      <c r="AC6" s="686"/>
      <c r="AD6" s="682"/>
      <c r="AE6" s="682"/>
      <c r="AF6" s="682"/>
      <c r="AG6" s="686"/>
      <c r="AH6" s="682"/>
      <c r="AI6" s="686"/>
      <c r="AJ6" s="686"/>
      <c r="AK6" s="686"/>
      <c r="AL6" s="682"/>
      <c r="AM6" s="682"/>
      <c r="AN6" s="686"/>
      <c r="AO6" s="686"/>
      <c r="AP6" s="686"/>
      <c r="AQ6" s="682"/>
      <c r="AR6" s="682"/>
      <c r="AS6" s="686"/>
      <c r="AT6" s="686"/>
      <c r="AU6" s="686"/>
      <c r="AV6" s="682"/>
      <c r="AW6" s="682"/>
      <c r="AX6" s="686"/>
      <c r="AY6" s="686"/>
      <c r="AZ6" s="686"/>
      <c r="BA6" s="682"/>
      <c r="BB6" s="682"/>
      <c r="BC6" s="686"/>
      <c r="BD6" s="686"/>
      <c r="BE6" s="686"/>
      <c r="BF6" s="682"/>
      <c r="BG6" s="682"/>
      <c r="BH6" s="686"/>
      <c r="BI6" s="686"/>
      <c r="BJ6" s="686"/>
      <c r="BK6" s="689"/>
    </row>
    <row r="7" spans="1:63" ht="13.5" customHeight="1">
      <c r="B7" s="685"/>
      <c r="C7" s="686"/>
      <c r="D7" s="686"/>
      <c r="E7" s="686"/>
      <c r="F7" s="686"/>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t="s">
        <v>1485</v>
      </c>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9"/>
    </row>
    <row r="8" spans="1:63" ht="12.95" customHeight="1">
      <c r="B8" s="685"/>
      <c r="C8" s="686"/>
      <c r="D8" s="686"/>
      <c r="E8" s="686"/>
      <c r="F8" s="686"/>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2"/>
      <c r="BJ8" s="682"/>
      <c r="BK8" s="689"/>
    </row>
    <row r="9" spans="1:63" ht="12.95" customHeight="1">
      <c r="B9" s="685"/>
      <c r="C9" s="686"/>
      <c r="D9" s="686"/>
      <c r="E9" s="686"/>
      <c r="F9" s="4126" t="str">
        <f>"福 岡 県 "&amp;入力シート!C3&amp;"長 殿"</f>
        <v>福 岡 県 長 殿</v>
      </c>
      <c r="G9" s="4126"/>
      <c r="H9" s="4126"/>
      <c r="I9" s="4126"/>
      <c r="J9" s="4126"/>
      <c r="K9" s="4126"/>
      <c r="L9" s="4126"/>
      <c r="M9" s="4126"/>
      <c r="N9" s="4126"/>
      <c r="O9" s="4126"/>
      <c r="P9" s="4126"/>
      <c r="Q9" s="4126"/>
      <c r="R9" s="4126"/>
      <c r="S9" s="4126"/>
      <c r="T9" s="4126"/>
      <c r="U9" s="4126"/>
      <c r="V9" s="4126"/>
      <c r="W9" s="4126"/>
      <c r="X9" s="4126"/>
      <c r="Y9" s="4126"/>
      <c r="Z9" s="4126"/>
      <c r="AA9" s="4126"/>
      <c r="AB9" s="4126"/>
      <c r="AC9" s="4126"/>
      <c r="AD9" s="4126"/>
      <c r="AE9" s="4126"/>
      <c r="AF9" s="4126"/>
      <c r="AG9" s="4126"/>
      <c r="AH9" s="4126"/>
      <c r="AI9" s="4126"/>
      <c r="AJ9" s="4126"/>
      <c r="AK9" s="4126"/>
      <c r="AL9" s="4126"/>
      <c r="AM9" s="4126"/>
      <c r="AN9" s="4126"/>
      <c r="AO9" s="4126"/>
      <c r="AP9" s="4126"/>
      <c r="AQ9" s="4126"/>
      <c r="AR9" s="4126"/>
      <c r="AS9" s="4126"/>
      <c r="AT9" s="4126"/>
      <c r="AU9" s="4126"/>
      <c r="AV9" s="4126"/>
      <c r="AW9" s="4126"/>
      <c r="AX9" s="4126"/>
      <c r="AY9" s="4126"/>
      <c r="AZ9" s="4126"/>
      <c r="BA9" s="4126"/>
      <c r="BB9" s="4126"/>
      <c r="BC9" s="4126"/>
      <c r="BD9" s="4126"/>
      <c r="BE9" s="4126"/>
      <c r="BF9" s="4126"/>
      <c r="BG9" s="4126"/>
      <c r="BH9" s="4126"/>
      <c r="BI9" s="4126"/>
      <c r="BJ9" s="4126"/>
      <c r="BK9" s="689"/>
    </row>
    <row r="10" spans="1:63" ht="12.95" customHeight="1">
      <c r="B10" s="685"/>
      <c r="C10" s="686"/>
      <c r="D10" s="686"/>
      <c r="E10" s="686"/>
      <c r="F10" s="682"/>
      <c r="G10" s="682"/>
      <c r="H10" s="682"/>
      <c r="I10" s="682"/>
      <c r="J10" s="686"/>
      <c r="K10" s="682"/>
      <c r="L10" s="682"/>
      <c r="M10" s="682"/>
      <c r="N10" s="682"/>
      <c r="O10" s="682"/>
      <c r="P10" s="682"/>
      <c r="Q10" s="682"/>
      <c r="R10" s="682"/>
      <c r="S10" s="682"/>
      <c r="T10" s="682"/>
      <c r="U10" s="686"/>
      <c r="V10" s="700"/>
      <c r="W10" s="700"/>
      <c r="X10" s="700"/>
      <c r="Y10" s="700"/>
      <c r="Z10" s="700"/>
      <c r="AA10" s="700"/>
      <c r="AB10" s="700"/>
      <c r="AC10" s="700"/>
      <c r="AD10" s="700"/>
      <c r="AE10" s="686"/>
      <c r="AF10" s="686"/>
      <c r="AG10" s="686"/>
      <c r="AH10" s="686"/>
      <c r="AI10" s="682"/>
      <c r="AJ10" s="682"/>
      <c r="AK10" s="682"/>
      <c r="AL10" s="701"/>
      <c r="AM10" s="701"/>
      <c r="AN10" s="701"/>
      <c r="AO10" s="701"/>
      <c r="AP10" s="682"/>
      <c r="AQ10" s="701"/>
      <c r="AR10" s="701"/>
      <c r="AS10" s="701"/>
      <c r="AT10" s="701"/>
      <c r="AU10" s="701"/>
      <c r="AV10" s="701"/>
      <c r="AW10" s="701"/>
      <c r="AX10" s="701"/>
      <c r="AY10" s="701"/>
      <c r="AZ10" s="701"/>
      <c r="BA10" s="701"/>
      <c r="BB10" s="701"/>
      <c r="BC10" s="701"/>
      <c r="BD10" s="701"/>
      <c r="BE10" s="701"/>
      <c r="BF10" s="701"/>
      <c r="BG10" s="701"/>
      <c r="BH10" s="701"/>
      <c r="BI10" s="701"/>
      <c r="BJ10" s="701"/>
      <c r="BK10" s="689"/>
    </row>
    <row r="11" spans="1:63" ht="12.95" customHeight="1">
      <c r="B11" s="685"/>
      <c r="C11" s="686"/>
      <c r="D11" s="686"/>
      <c r="E11" s="686"/>
      <c r="F11" s="682"/>
      <c r="G11" s="682"/>
      <c r="H11" s="682"/>
      <c r="I11" s="682"/>
      <c r="J11" s="686"/>
      <c r="K11" s="682"/>
      <c r="L11" s="682"/>
      <c r="M11" s="682"/>
      <c r="N11" s="682"/>
      <c r="O11" s="682"/>
      <c r="P11" s="682"/>
      <c r="Q11" s="682"/>
      <c r="R11" s="682"/>
      <c r="S11" s="682"/>
      <c r="T11" s="682"/>
      <c r="U11" s="686"/>
      <c r="V11" s="682"/>
      <c r="W11" s="682"/>
      <c r="X11" s="682"/>
      <c r="Y11" s="682"/>
      <c r="Z11" s="686"/>
      <c r="AA11" s="686" t="s">
        <v>98</v>
      </c>
      <c r="AB11" s="686"/>
      <c r="AC11" s="686"/>
      <c r="AD11" s="686"/>
      <c r="AE11" s="686"/>
      <c r="AF11" s="686" t="str">
        <f>+入力シート!$D$22&amp;" "</f>
        <v xml:space="preserve"> </v>
      </c>
      <c r="AG11" s="686"/>
      <c r="AH11" s="686"/>
      <c r="AI11" s="682"/>
      <c r="AJ11" s="682"/>
      <c r="AK11" s="682"/>
      <c r="AL11" s="701"/>
      <c r="AM11" s="701"/>
      <c r="AN11" s="701"/>
      <c r="AO11" s="701"/>
      <c r="AP11" s="682"/>
      <c r="AQ11" s="701"/>
      <c r="AR11" s="701"/>
      <c r="AS11" s="701"/>
      <c r="AT11" s="701"/>
      <c r="AU11" s="701"/>
      <c r="AV11" s="701"/>
      <c r="AW11" s="701"/>
      <c r="AX11" s="701"/>
      <c r="AY11" s="701"/>
      <c r="AZ11" s="701"/>
      <c r="BA11" s="701"/>
      <c r="BB11" s="682"/>
      <c r="BC11" s="682"/>
      <c r="BD11" s="682"/>
      <c r="BE11" s="682"/>
      <c r="BF11" s="682"/>
      <c r="BG11" s="682"/>
      <c r="BH11" s="682"/>
      <c r="BI11" s="682"/>
      <c r="BJ11" s="701"/>
      <c r="BK11" s="689"/>
    </row>
    <row r="12" spans="1:63" ht="12.95" customHeight="1">
      <c r="B12" s="685"/>
      <c r="C12" s="686"/>
      <c r="D12" s="686"/>
      <c r="E12" s="686"/>
      <c r="F12" s="682"/>
      <c r="G12" s="682"/>
      <c r="H12" s="682"/>
      <c r="I12" s="682"/>
      <c r="J12" s="686"/>
      <c r="K12" s="682"/>
      <c r="L12" s="682"/>
      <c r="M12" s="682"/>
      <c r="N12" s="682"/>
      <c r="O12" s="682"/>
      <c r="P12" s="682"/>
      <c r="Q12" s="682"/>
      <c r="R12" s="682"/>
      <c r="S12" s="682"/>
      <c r="T12" s="682"/>
      <c r="U12" s="686"/>
      <c r="V12" s="682"/>
      <c r="W12" s="682"/>
      <c r="X12" s="682"/>
      <c r="Y12" s="682"/>
      <c r="Z12" s="686"/>
      <c r="AA12" s="686"/>
      <c r="AB12" s="686"/>
      <c r="AC12" s="686"/>
      <c r="AD12" s="686"/>
      <c r="AE12" s="686"/>
      <c r="AF12" s="686"/>
      <c r="AG12" s="686"/>
      <c r="AH12" s="686"/>
      <c r="AI12" s="682"/>
      <c r="AJ12" s="682"/>
      <c r="AK12" s="682"/>
      <c r="AL12" s="701"/>
      <c r="AM12" s="701"/>
      <c r="AN12" s="682"/>
      <c r="AO12" s="701"/>
      <c r="AP12" s="682"/>
      <c r="AQ12" s="701"/>
      <c r="AR12" s="701"/>
      <c r="AS12" s="701"/>
      <c r="AT12" s="701"/>
      <c r="AU12" s="701"/>
      <c r="AV12" s="701"/>
      <c r="AW12" s="701"/>
      <c r="AX12" s="701"/>
      <c r="AY12" s="701"/>
      <c r="AZ12" s="701"/>
      <c r="BA12" s="701"/>
      <c r="BB12" s="682"/>
      <c r="BC12" s="702"/>
      <c r="BD12" s="702"/>
      <c r="BE12" s="702"/>
      <c r="BF12" s="702"/>
      <c r="BG12" s="702"/>
      <c r="BH12" s="702"/>
      <c r="BI12" s="682"/>
      <c r="BJ12" s="701"/>
      <c r="BK12" s="689"/>
    </row>
    <row r="13" spans="1:63" ht="12.95" customHeight="1">
      <c r="B13" s="685"/>
      <c r="C13" s="686"/>
      <c r="D13" s="686"/>
      <c r="E13" s="686"/>
      <c r="F13" s="682"/>
      <c r="G13" s="686"/>
      <c r="H13" s="686"/>
      <c r="I13" s="686"/>
      <c r="J13" s="686"/>
      <c r="K13" s="686"/>
      <c r="L13" s="682"/>
      <c r="M13" s="682"/>
      <c r="N13" s="682"/>
      <c r="O13" s="682"/>
      <c r="P13" s="682"/>
      <c r="Q13" s="682"/>
      <c r="R13" s="682"/>
      <c r="S13" s="682"/>
      <c r="T13" s="682" t="s">
        <v>495</v>
      </c>
      <c r="U13" s="686"/>
      <c r="V13" s="682"/>
      <c r="W13" s="682"/>
      <c r="X13" s="682"/>
      <c r="Y13" s="682"/>
      <c r="Z13" s="686"/>
      <c r="AA13" s="686"/>
      <c r="AB13" s="686"/>
      <c r="AC13" s="686"/>
      <c r="AD13" s="686"/>
      <c r="AE13" s="682"/>
      <c r="AF13" s="682"/>
      <c r="AG13" s="682"/>
      <c r="AH13" s="682"/>
      <c r="AI13" s="682"/>
      <c r="AJ13" s="682"/>
      <c r="AK13" s="682"/>
      <c r="AL13" s="701"/>
      <c r="AM13" s="701"/>
      <c r="AN13" s="701"/>
      <c r="AO13" s="701"/>
      <c r="AP13" s="701"/>
      <c r="AQ13" s="701"/>
      <c r="AR13" s="701"/>
      <c r="AS13" s="701"/>
      <c r="AT13" s="701"/>
      <c r="AU13" s="701"/>
      <c r="AV13" s="701"/>
      <c r="AW13" s="701"/>
      <c r="AX13" s="701"/>
      <c r="AY13" s="701"/>
      <c r="AZ13" s="701"/>
      <c r="BA13" s="701"/>
      <c r="BB13" s="682"/>
      <c r="BC13" s="682"/>
      <c r="BD13" s="682"/>
      <c r="BE13" s="682"/>
      <c r="BF13" s="682"/>
      <c r="BG13" s="682"/>
      <c r="BH13" s="682"/>
      <c r="BI13" s="682"/>
      <c r="BJ13" s="701"/>
      <c r="BK13" s="689"/>
    </row>
    <row r="14" spans="1:63" ht="12.95" customHeight="1">
      <c r="B14" s="685"/>
      <c r="C14" s="686"/>
      <c r="D14" s="686"/>
      <c r="E14" s="686"/>
      <c r="F14" s="701"/>
      <c r="G14" s="703" t="s">
        <v>967</v>
      </c>
      <c r="H14" s="703"/>
      <c r="I14" s="703"/>
      <c r="J14" s="703"/>
      <c r="K14" s="703"/>
      <c r="L14" s="703"/>
      <c r="M14" s="703"/>
      <c r="N14" s="703"/>
      <c r="O14" s="703"/>
      <c r="P14" s="703"/>
      <c r="Q14" s="703"/>
      <c r="R14" s="703"/>
      <c r="S14" s="703"/>
      <c r="T14" s="683"/>
      <c r="U14" s="683"/>
      <c r="V14" s="686"/>
      <c r="W14" s="686"/>
      <c r="X14" s="686"/>
      <c r="Y14" s="686"/>
      <c r="Z14" s="686"/>
      <c r="AA14" s="686"/>
      <c r="AB14" s="686"/>
      <c r="AC14" s="682"/>
      <c r="AD14" s="682"/>
      <c r="AE14" s="701"/>
      <c r="AF14" s="701" t="str">
        <f>+入力シート!$D$23&amp;" "</f>
        <v xml:space="preserve"> </v>
      </c>
      <c r="AG14" s="701"/>
      <c r="AH14" s="701"/>
      <c r="AI14" s="701"/>
      <c r="AJ14" s="701"/>
      <c r="AK14" s="701"/>
      <c r="AL14" s="701"/>
      <c r="AM14" s="701"/>
      <c r="AN14" s="701"/>
      <c r="AO14" s="683"/>
      <c r="AP14" s="683"/>
      <c r="AQ14" s="683"/>
      <c r="AR14" s="683"/>
      <c r="AS14" s="683"/>
      <c r="AT14" s="683"/>
      <c r="AU14" s="683"/>
      <c r="AV14" s="683"/>
      <c r="AW14" s="683"/>
      <c r="AX14" s="683"/>
      <c r="AY14" s="683"/>
      <c r="AZ14" s="683"/>
      <c r="BA14" s="683"/>
      <c r="BB14" s="682"/>
      <c r="BC14" s="682"/>
      <c r="BD14" s="682"/>
      <c r="BE14" s="682"/>
      <c r="BF14" s="682"/>
      <c r="BG14" s="682"/>
      <c r="BH14" s="682"/>
      <c r="BI14" s="682"/>
      <c r="BJ14" s="682"/>
      <c r="BK14" s="704"/>
    </row>
    <row r="15" spans="1:63" ht="12.95" customHeight="1">
      <c r="B15" s="705"/>
      <c r="C15" s="702"/>
      <c r="D15" s="702"/>
      <c r="E15" s="702"/>
      <c r="F15" s="702"/>
      <c r="G15" s="702"/>
      <c r="H15" s="702"/>
      <c r="I15" s="702"/>
      <c r="J15" s="702"/>
      <c r="K15" s="702"/>
      <c r="L15" s="702"/>
      <c r="M15" s="702"/>
      <c r="N15" s="702"/>
      <c r="O15" s="683"/>
      <c r="P15" s="683"/>
      <c r="Q15" s="683"/>
      <c r="R15" s="683"/>
      <c r="S15" s="683"/>
      <c r="T15" s="683"/>
      <c r="U15" s="683"/>
      <c r="V15" s="683"/>
      <c r="W15" s="682"/>
      <c r="X15" s="682"/>
      <c r="Y15" s="701"/>
      <c r="Z15" s="701"/>
      <c r="AA15" s="701" t="s">
        <v>158</v>
      </c>
      <c r="AB15" s="701"/>
      <c r="AC15" s="701"/>
      <c r="AD15" s="701"/>
      <c r="AE15" s="683"/>
      <c r="AF15" s="701"/>
      <c r="AG15" s="701"/>
      <c r="AH15" s="683"/>
      <c r="AI15" s="683"/>
      <c r="AJ15" s="683"/>
      <c r="AK15" s="683"/>
      <c r="AL15" s="683"/>
      <c r="AM15" s="683"/>
      <c r="AN15" s="683"/>
      <c r="AO15" s="683"/>
      <c r="AP15" s="683"/>
      <c r="AQ15" s="683"/>
      <c r="AR15" s="683"/>
      <c r="AS15" s="683"/>
      <c r="AT15" s="683"/>
      <c r="AU15" s="683"/>
      <c r="AV15" s="683"/>
      <c r="AW15" s="683"/>
      <c r="AX15" s="683"/>
      <c r="AY15" s="683"/>
      <c r="AZ15" s="683"/>
      <c r="BA15" s="683"/>
      <c r="BB15" s="682"/>
      <c r="BC15" s="682"/>
      <c r="BD15" s="682"/>
      <c r="BE15" s="682"/>
      <c r="BF15" s="682"/>
      <c r="BG15" s="682"/>
      <c r="BH15" s="682"/>
      <c r="BI15" s="682"/>
      <c r="BJ15" s="682"/>
      <c r="BK15" s="704"/>
    </row>
    <row r="16" spans="1:63" ht="16.5" customHeight="1">
      <c r="B16" s="685"/>
      <c r="C16" s="686"/>
      <c r="D16" s="686"/>
      <c r="E16" s="686"/>
      <c r="F16" s="701"/>
      <c r="G16" s="701"/>
      <c r="H16" s="701"/>
      <c r="I16" s="701"/>
      <c r="J16" s="706"/>
      <c r="K16" s="701"/>
      <c r="L16" s="701"/>
      <c r="M16" s="701"/>
      <c r="N16" s="701"/>
      <c r="O16" s="701"/>
      <c r="P16" s="701"/>
      <c r="Q16" s="701"/>
      <c r="R16" s="701"/>
      <c r="S16" s="682"/>
      <c r="T16" s="682"/>
      <c r="U16" s="701"/>
      <c r="V16" s="701"/>
      <c r="W16" s="701"/>
      <c r="X16" s="701"/>
      <c r="Y16" s="701"/>
      <c r="Z16" s="701"/>
      <c r="AA16" s="701"/>
      <c r="AB16" s="701"/>
      <c r="AC16" s="701"/>
      <c r="AD16" s="4119" t="s">
        <v>1537</v>
      </c>
      <c r="AE16" s="4119"/>
      <c r="AF16" s="4119"/>
      <c r="AG16" s="4119"/>
      <c r="AH16" s="4119"/>
      <c r="AI16" s="4119"/>
      <c r="AJ16" s="4119"/>
      <c r="AK16" s="4119"/>
      <c r="AL16" s="4119"/>
      <c r="AM16" s="4119"/>
      <c r="AN16" s="4119"/>
      <c r="AO16" s="4119"/>
      <c r="AP16" s="682"/>
      <c r="AQ16" s="682"/>
      <c r="AR16" s="682"/>
      <c r="AS16" s="682"/>
      <c r="AT16" s="682"/>
      <c r="AU16" s="682"/>
      <c r="AV16" s="682"/>
      <c r="AW16" s="682"/>
      <c r="AX16" s="682"/>
      <c r="AY16" s="682"/>
      <c r="AZ16" s="682"/>
      <c r="BA16" s="682"/>
      <c r="BB16" s="682"/>
      <c r="BC16" s="682"/>
      <c r="BD16" s="682"/>
      <c r="BE16" s="682"/>
      <c r="BF16" s="682"/>
      <c r="BG16" s="682"/>
      <c r="BH16" s="682"/>
      <c r="BI16" s="682"/>
      <c r="BJ16" s="682"/>
      <c r="BK16" s="689"/>
    </row>
    <row r="17" spans="2:78" ht="12.95" customHeight="1">
      <c r="B17" s="705"/>
      <c r="C17" s="707"/>
      <c r="D17" s="707"/>
      <c r="E17" s="707"/>
      <c r="F17" s="707"/>
      <c r="G17" s="707"/>
      <c r="H17" s="707"/>
      <c r="I17" s="682"/>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93"/>
    </row>
    <row r="18" spans="2:78" ht="18.75" customHeight="1">
      <c r="B18" s="708"/>
      <c r="C18" s="707"/>
      <c r="D18" s="707"/>
      <c r="E18" s="707"/>
      <c r="F18" s="707"/>
      <c r="G18" s="4127">
        <f>+入力シート!D12</f>
        <v>0</v>
      </c>
      <c r="H18" s="4127"/>
      <c r="I18" s="4127"/>
      <c r="J18" s="4127"/>
      <c r="K18" s="4127"/>
      <c r="L18" s="4127"/>
      <c r="M18" s="4127"/>
      <c r="N18" s="4127"/>
      <c r="O18" s="4127"/>
      <c r="P18" s="4127"/>
      <c r="Q18" s="4127"/>
      <c r="R18" s="4127"/>
      <c r="S18" s="686"/>
      <c r="T18" s="709" t="s">
        <v>1295</v>
      </c>
      <c r="U18" s="686"/>
      <c r="V18" s="686"/>
      <c r="W18" s="686"/>
      <c r="X18" s="686"/>
      <c r="Y18" s="686"/>
      <c r="Z18" s="686"/>
      <c r="AA18" s="686"/>
      <c r="AB18" s="686"/>
      <c r="AC18" s="686"/>
      <c r="AD18" s="686"/>
      <c r="AE18" s="709"/>
      <c r="AF18" s="710"/>
      <c r="AG18" s="710"/>
      <c r="AH18" s="710"/>
      <c r="AI18" s="711"/>
      <c r="AJ18" s="711"/>
      <c r="AK18" s="711"/>
      <c r="AL18" s="711"/>
      <c r="AM18" s="711"/>
      <c r="AN18" s="712"/>
      <c r="AO18" s="712"/>
      <c r="AP18" s="712"/>
      <c r="AQ18" s="710"/>
      <c r="AR18" s="710"/>
      <c r="AS18" s="4128"/>
      <c r="AT18" s="4128"/>
      <c r="AU18" s="4128"/>
      <c r="AV18" s="4128"/>
      <c r="AW18" s="4128"/>
      <c r="AX18" s="4128"/>
      <c r="AY18" s="4128"/>
      <c r="AZ18" s="4128"/>
      <c r="BA18" s="4128"/>
      <c r="BB18" s="4128"/>
      <c r="BC18" s="4128"/>
      <c r="BD18" s="4128"/>
      <c r="BE18" s="686"/>
      <c r="BF18" s="713" t="s">
        <v>968</v>
      </c>
      <c r="BG18" s="686"/>
      <c r="BH18" s="686"/>
      <c r="BI18" s="686"/>
      <c r="BJ18" s="686"/>
      <c r="BK18" s="693"/>
    </row>
    <row r="19" spans="2:78" ht="18" customHeight="1">
      <c r="B19" s="708"/>
      <c r="C19" s="707"/>
      <c r="D19" s="707"/>
      <c r="E19" s="707"/>
      <c r="F19" s="714" t="s">
        <v>969</v>
      </c>
      <c r="G19" s="707"/>
      <c r="H19" s="707"/>
      <c r="I19" s="682"/>
      <c r="J19" s="686"/>
      <c r="K19" s="686"/>
      <c r="L19" s="686"/>
      <c r="M19" s="686"/>
      <c r="N19" s="686"/>
      <c r="O19" s="686"/>
      <c r="P19" s="686"/>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c r="AU19" s="683"/>
      <c r="AV19" s="683"/>
      <c r="AW19" s="683"/>
      <c r="AX19" s="683"/>
      <c r="AY19" s="683"/>
      <c r="AZ19" s="683"/>
      <c r="BA19" s="683"/>
      <c r="BB19" s="683"/>
      <c r="BC19" s="683"/>
      <c r="BD19" s="683"/>
      <c r="BE19" s="683"/>
      <c r="BF19" s="683"/>
      <c r="BG19" s="683"/>
      <c r="BH19" s="683"/>
      <c r="BI19" s="683"/>
      <c r="BJ19" s="683"/>
      <c r="BK19" s="715"/>
    </row>
    <row r="20" spans="2:78" ht="12.95" customHeight="1">
      <c r="B20" s="716"/>
      <c r="C20" s="717"/>
      <c r="D20" s="717"/>
      <c r="E20" s="717"/>
      <c r="F20" s="717"/>
      <c r="G20" s="717"/>
      <c r="H20" s="717"/>
      <c r="I20" s="696"/>
      <c r="J20" s="696"/>
      <c r="K20" s="696"/>
      <c r="L20" s="696"/>
      <c r="M20" s="696"/>
      <c r="N20" s="696"/>
      <c r="O20" s="696"/>
      <c r="P20" s="718"/>
      <c r="Q20" s="718"/>
      <c r="R20" s="718"/>
      <c r="S20" s="718"/>
      <c r="T20" s="718"/>
      <c r="U20" s="718"/>
      <c r="V20" s="718"/>
      <c r="W20" s="718"/>
      <c r="X20" s="718"/>
      <c r="Y20" s="718"/>
      <c r="Z20" s="718"/>
      <c r="AA20" s="718"/>
      <c r="AB20" s="718"/>
      <c r="AC20" s="718"/>
      <c r="AD20" s="718"/>
      <c r="AE20" s="718"/>
      <c r="AF20" s="718"/>
      <c r="AG20" s="718"/>
      <c r="AH20" s="718"/>
      <c r="AI20" s="718"/>
      <c r="AJ20" s="718"/>
      <c r="AK20" s="718"/>
      <c r="AL20" s="718"/>
      <c r="AM20" s="718"/>
      <c r="AN20" s="718"/>
      <c r="AO20" s="718"/>
      <c r="AP20" s="718"/>
      <c r="AQ20" s="718"/>
      <c r="AR20" s="718"/>
      <c r="AS20" s="718"/>
      <c r="AT20" s="718"/>
      <c r="AU20" s="718"/>
      <c r="AV20" s="718"/>
      <c r="AW20" s="718"/>
      <c r="AX20" s="718"/>
      <c r="AY20" s="718"/>
      <c r="AZ20" s="718"/>
      <c r="BA20" s="718"/>
      <c r="BB20" s="718"/>
      <c r="BC20" s="718"/>
      <c r="BD20" s="718"/>
      <c r="BE20" s="718"/>
      <c r="BF20" s="718"/>
      <c r="BG20" s="718"/>
      <c r="BH20" s="718"/>
      <c r="BI20" s="718"/>
      <c r="BJ20" s="718"/>
      <c r="BK20" s="719"/>
    </row>
    <row r="21" spans="2:78" ht="15.75" customHeight="1">
      <c r="B21" s="4073" t="s">
        <v>482</v>
      </c>
      <c r="C21" s="4074"/>
      <c r="D21" s="4074"/>
      <c r="E21" s="4074"/>
      <c r="F21" s="4074"/>
      <c r="G21" s="4074"/>
      <c r="H21" s="4075"/>
      <c r="I21" s="4092" t="str">
        <f>入力シート!$D$4&amp;入力シート!$E$4&amp;入力シート!$G$4&amp;入力シート!$I$4&amp;入力シート!$K$4&amp;入力シート!$O$4</f>
        <v>令和年度起工第号</v>
      </c>
      <c r="J21" s="4093"/>
      <c r="K21" s="4093"/>
      <c r="L21" s="4093"/>
      <c r="M21" s="4093"/>
      <c r="N21" s="4093"/>
      <c r="O21" s="4093"/>
      <c r="P21" s="4093"/>
      <c r="Q21" s="4093"/>
      <c r="R21" s="4093"/>
      <c r="S21" s="4093"/>
      <c r="T21" s="4093"/>
      <c r="U21" s="4093"/>
      <c r="V21" s="4093"/>
      <c r="W21" s="4093"/>
      <c r="X21" s="4093"/>
      <c r="Y21" s="4093"/>
      <c r="Z21" s="4093"/>
      <c r="AA21" s="4093"/>
      <c r="AB21" s="4093"/>
      <c r="AC21" s="4093"/>
      <c r="AD21" s="4093"/>
      <c r="AE21" s="4093"/>
      <c r="AF21" s="4094"/>
      <c r="AG21" s="4098" t="s">
        <v>103</v>
      </c>
      <c r="AH21" s="4099"/>
      <c r="AI21" s="4099"/>
      <c r="AJ21" s="4099"/>
      <c r="AK21" s="4099"/>
      <c r="AL21" s="4099"/>
      <c r="AM21" s="4100"/>
      <c r="AN21" s="4107">
        <f>+入力シート!D6</f>
        <v>0</v>
      </c>
      <c r="AO21" s="4108"/>
      <c r="AP21" s="4108"/>
      <c r="AQ21" s="4108"/>
      <c r="AR21" s="4108"/>
      <c r="AS21" s="4108"/>
      <c r="AT21" s="4108"/>
      <c r="AU21" s="4108"/>
      <c r="AV21" s="4108"/>
      <c r="AW21" s="4108"/>
      <c r="AX21" s="4108"/>
      <c r="AY21" s="4108"/>
      <c r="AZ21" s="4108"/>
      <c r="BA21" s="4108"/>
      <c r="BB21" s="4108"/>
      <c r="BC21" s="4108"/>
      <c r="BD21" s="4108"/>
      <c r="BE21" s="4108"/>
      <c r="BF21" s="4108"/>
      <c r="BG21" s="4108"/>
      <c r="BH21" s="4108"/>
      <c r="BI21" s="4108"/>
      <c r="BJ21" s="4108"/>
      <c r="BK21" s="4109"/>
    </row>
    <row r="22" spans="2:78" ht="14.25" customHeight="1">
      <c r="B22" s="4076"/>
      <c r="C22" s="4077"/>
      <c r="D22" s="4077"/>
      <c r="E22" s="4077"/>
      <c r="F22" s="4077"/>
      <c r="G22" s="4077"/>
      <c r="H22" s="4078"/>
      <c r="I22" s="4095"/>
      <c r="J22" s="4096"/>
      <c r="K22" s="4096"/>
      <c r="L22" s="4096"/>
      <c r="M22" s="4096"/>
      <c r="N22" s="4096"/>
      <c r="O22" s="4096"/>
      <c r="P22" s="4096"/>
      <c r="Q22" s="4096"/>
      <c r="R22" s="4096"/>
      <c r="S22" s="4096"/>
      <c r="T22" s="4096"/>
      <c r="U22" s="4096"/>
      <c r="V22" s="4096"/>
      <c r="W22" s="4096"/>
      <c r="X22" s="4096"/>
      <c r="Y22" s="4096"/>
      <c r="Z22" s="4096"/>
      <c r="AA22" s="4096"/>
      <c r="AB22" s="4096"/>
      <c r="AC22" s="4096"/>
      <c r="AD22" s="4096"/>
      <c r="AE22" s="4096"/>
      <c r="AF22" s="4097"/>
      <c r="AG22" s="4101"/>
      <c r="AH22" s="4102"/>
      <c r="AI22" s="4102"/>
      <c r="AJ22" s="4102"/>
      <c r="AK22" s="4102"/>
      <c r="AL22" s="4102"/>
      <c r="AM22" s="4103"/>
      <c r="AN22" s="4110"/>
      <c r="AO22" s="4110"/>
      <c r="AP22" s="4110"/>
      <c r="AQ22" s="4110"/>
      <c r="AR22" s="4110"/>
      <c r="AS22" s="4110"/>
      <c r="AT22" s="4110"/>
      <c r="AU22" s="4110"/>
      <c r="AV22" s="4110"/>
      <c r="AW22" s="4110"/>
      <c r="AX22" s="4110"/>
      <c r="AY22" s="4110"/>
      <c r="AZ22" s="4110"/>
      <c r="BA22" s="4110"/>
      <c r="BB22" s="4110"/>
      <c r="BC22" s="4110"/>
      <c r="BD22" s="4110"/>
      <c r="BE22" s="4110"/>
      <c r="BF22" s="4110"/>
      <c r="BG22" s="4110"/>
      <c r="BH22" s="4110"/>
      <c r="BI22" s="4110"/>
      <c r="BJ22" s="4110"/>
      <c r="BK22" s="4111"/>
    </row>
    <row r="23" spans="2:78" ht="15" customHeight="1">
      <c r="B23" s="4073" t="s">
        <v>268</v>
      </c>
      <c r="C23" s="4074"/>
      <c r="D23" s="4074"/>
      <c r="E23" s="4074"/>
      <c r="F23" s="4074"/>
      <c r="G23" s="4074"/>
      <c r="H23" s="4075"/>
      <c r="I23" s="4113" t="str">
        <f>入力シート!$D$5&amp;" "&amp;入力シート!$D$8</f>
        <v xml:space="preserve"> </v>
      </c>
      <c r="J23" s="4114"/>
      <c r="K23" s="4114"/>
      <c r="L23" s="4114"/>
      <c r="M23" s="4114"/>
      <c r="N23" s="4114"/>
      <c r="O23" s="4114"/>
      <c r="P23" s="4114"/>
      <c r="Q23" s="4114"/>
      <c r="R23" s="4114"/>
      <c r="S23" s="4114"/>
      <c r="T23" s="4114"/>
      <c r="U23" s="4114"/>
      <c r="V23" s="4114"/>
      <c r="W23" s="4114"/>
      <c r="X23" s="4114"/>
      <c r="Y23" s="4114"/>
      <c r="Z23" s="4114"/>
      <c r="AA23" s="4114"/>
      <c r="AB23" s="4114"/>
      <c r="AC23" s="4114"/>
      <c r="AD23" s="4114"/>
      <c r="AE23" s="4114"/>
      <c r="AF23" s="4115"/>
      <c r="AG23" s="4101"/>
      <c r="AH23" s="4102"/>
      <c r="AI23" s="4102"/>
      <c r="AJ23" s="4102"/>
      <c r="AK23" s="4102"/>
      <c r="AL23" s="4102"/>
      <c r="AM23" s="4103"/>
      <c r="AN23" s="4110"/>
      <c r="AO23" s="4110"/>
      <c r="AP23" s="4110"/>
      <c r="AQ23" s="4110"/>
      <c r="AR23" s="4110"/>
      <c r="AS23" s="4110"/>
      <c r="AT23" s="4110"/>
      <c r="AU23" s="4110"/>
      <c r="AV23" s="4110"/>
      <c r="AW23" s="4110"/>
      <c r="AX23" s="4110"/>
      <c r="AY23" s="4110"/>
      <c r="AZ23" s="4110"/>
      <c r="BA23" s="4110"/>
      <c r="BB23" s="4110"/>
      <c r="BC23" s="4110"/>
      <c r="BD23" s="4110"/>
      <c r="BE23" s="4110"/>
      <c r="BF23" s="4110"/>
      <c r="BG23" s="4110"/>
      <c r="BH23" s="4110"/>
      <c r="BI23" s="4110"/>
      <c r="BJ23" s="4110"/>
      <c r="BK23" s="4111"/>
    </row>
    <row r="24" spans="2:78" ht="15.75" customHeight="1">
      <c r="B24" s="4076"/>
      <c r="C24" s="4077"/>
      <c r="D24" s="4077"/>
      <c r="E24" s="4077"/>
      <c r="F24" s="4077"/>
      <c r="G24" s="4077"/>
      <c r="H24" s="4078"/>
      <c r="I24" s="4116"/>
      <c r="J24" s="4117"/>
      <c r="K24" s="4117"/>
      <c r="L24" s="4117"/>
      <c r="M24" s="4117"/>
      <c r="N24" s="4117"/>
      <c r="O24" s="4117"/>
      <c r="P24" s="4117"/>
      <c r="Q24" s="4117"/>
      <c r="R24" s="4117"/>
      <c r="S24" s="4117"/>
      <c r="T24" s="4117"/>
      <c r="U24" s="4117"/>
      <c r="V24" s="4117"/>
      <c r="W24" s="4117"/>
      <c r="X24" s="4117"/>
      <c r="Y24" s="4117"/>
      <c r="Z24" s="4117"/>
      <c r="AA24" s="4117"/>
      <c r="AB24" s="4117"/>
      <c r="AC24" s="4117"/>
      <c r="AD24" s="4117"/>
      <c r="AE24" s="4117"/>
      <c r="AF24" s="4118"/>
      <c r="AG24" s="4104"/>
      <c r="AH24" s="4105"/>
      <c r="AI24" s="4105"/>
      <c r="AJ24" s="4105"/>
      <c r="AK24" s="4105"/>
      <c r="AL24" s="4105"/>
      <c r="AM24" s="4106"/>
      <c r="AN24" s="4096"/>
      <c r="AO24" s="4096"/>
      <c r="AP24" s="4096"/>
      <c r="AQ24" s="4096"/>
      <c r="AR24" s="4096"/>
      <c r="AS24" s="4096"/>
      <c r="AT24" s="4096"/>
      <c r="AU24" s="4096"/>
      <c r="AV24" s="4096"/>
      <c r="AW24" s="4096"/>
      <c r="AX24" s="4096"/>
      <c r="AY24" s="4096"/>
      <c r="AZ24" s="4096"/>
      <c r="BA24" s="4096"/>
      <c r="BB24" s="4096"/>
      <c r="BC24" s="4096"/>
      <c r="BD24" s="4096"/>
      <c r="BE24" s="4096"/>
      <c r="BF24" s="4096"/>
      <c r="BG24" s="4096"/>
      <c r="BH24" s="4096"/>
      <c r="BI24" s="4096"/>
      <c r="BJ24" s="4096"/>
      <c r="BK24" s="4112"/>
    </row>
    <row r="25" spans="2:78" ht="16.5" customHeight="1">
      <c r="B25" s="4073" t="s">
        <v>486</v>
      </c>
      <c r="C25" s="4074"/>
      <c r="D25" s="4074"/>
      <c r="E25" s="4074"/>
      <c r="F25" s="4074"/>
      <c r="G25" s="4074"/>
      <c r="H25" s="4075"/>
      <c r="I25" s="731"/>
      <c r="J25" s="4050" t="s">
        <v>160</v>
      </c>
      <c r="K25" s="4088">
        <f>+入力シート!D7</f>
        <v>0</v>
      </c>
      <c r="L25" s="4088"/>
      <c r="M25" s="4088"/>
      <c r="N25" s="4088"/>
      <c r="O25" s="4088"/>
      <c r="P25" s="4088"/>
      <c r="Q25" s="4088"/>
      <c r="R25" s="4088"/>
      <c r="S25" s="4088"/>
      <c r="T25" s="4088"/>
      <c r="U25" s="4088"/>
      <c r="V25" s="4088"/>
      <c r="W25" s="4088"/>
      <c r="X25" s="4088"/>
      <c r="Y25" s="4050" t="s">
        <v>159</v>
      </c>
      <c r="Z25" s="4050">
        <f>+入力シート!D9</f>
        <v>0</v>
      </c>
      <c r="AA25" s="4050"/>
      <c r="AB25" s="4050"/>
      <c r="AC25" s="4050"/>
      <c r="AD25" s="4050"/>
      <c r="AE25" s="4050"/>
      <c r="AF25" s="4050"/>
      <c r="AG25" s="4050"/>
      <c r="AH25" s="4050"/>
      <c r="AI25" s="4050"/>
      <c r="AJ25" s="4050"/>
      <c r="AK25" s="4050"/>
      <c r="AL25" s="4050"/>
      <c r="AM25" s="4050"/>
      <c r="AN25" s="4050"/>
      <c r="AO25" s="4050"/>
      <c r="AP25" s="4050"/>
      <c r="AQ25" s="4050"/>
      <c r="AR25" s="4050"/>
      <c r="AS25" s="4050"/>
      <c r="AT25" s="4050"/>
      <c r="AU25" s="4050"/>
      <c r="AV25" s="4050"/>
      <c r="AW25" s="4050"/>
      <c r="AX25" s="4050"/>
      <c r="AY25" s="4050"/>
      <c r="AZ25" s="4050"/>
      <c r="BA25" s="4050"/>
      <c r="BB25" s="4050"/>
      <c r="BC25" s="4050"/>
      <c r="BD25" s="4050"/>
      <c r="BE25" s="4050"/>
      <c r="BF25" s="4050"/>
      <c r="BG25" s="732"/>
      <c r="BH25" s="732"/>
      <c r="BI25" s="732"/>
      <c r="BJ25" s="732"/>
      <c r="BK25" s="733"/>
    </row>
    <row r="26" spans="2:78" ht="15" customHeight="1">
      <c r="B26" s="4076"/>
      <c r="C26" s="4077"/>
      <c r="D26" s="4077"/>
      <c r="E26" s="4077"/>
      <c r="F26" s="4077"/>
      <c r="G26" s="4077"/>
      <c r="H26" s="4078"/>
      <c r="I26" s="698"/>
      <c r="J26" s="4072"/>
      <c r="K26" s="4089"/>
      <c r="L26" s="4089"/>
      <c r="M26" s="4089"/>
      <c r="N26" s="4089"/>
      <c r="O26" s="4089"/>
      <c r="P26" s="4089"/>
      <c r="Q26" s="4089"/>
      <c r="R26" s="4089"/>
      <c r="S26" s="4089"/>
      <c r="T26" s="4089"/>
      <c r="U26" s="4089"/>
      <c r="V26" s="4089"/>
      <c r="W26" s="4089"/>
      <c r="X26" s="4089"/>
      <c r="Y26" s="4072"/>
      <c r="Z26" s="4072"/>
      <c r="AA26" s="4072"/>
      <c r="AB26" s="4072"/>
      <c r="AC26" s="4072"/>
      <c r="AD26" s="4072"/>
      <c r="AE26" s="4072"/>
      <c r="AF26" s="4072"/>
      <c r="AG26" s="4072"/>
      <c r="AH26" s="4072"/>
      <c r="AI26" s="4072"/>
      <c r="AJ26" s="4072"/>
      <c r="AK26" s="4072"/>
      <c r="AL26" s="4072"/>
      <c r="AM26" s="4072"/>
      <c r="AN26" s="4072"/>
      <c r="AO26" s="4072"/>
      <c r="AP26" s="4072"/>
      <c r="AQ26" s="4072"/>
      <c r="AR26" s="4072"/>
      <c r="AS26" s="4072"/>
      <c r="AT26" s="4072"/>
      <c r="AU26" s="4072"/>
      <c r="AV26" s="4072"/>
      <c r="AW26" s="4072"/>
      <c r="AX26" s="4072"/>
      <c r="AY26" s="4072"/>
      <c r="AZ26" s="4072"/>
      <c r="BA26" s="4072"/>
      <c r="BB26" s="4072"/>
      <c r="BC26" s="4072"/>
      <c r="BD26" s="4072"/>
      <c r="BE26" s="4072"/>
      <c r="BF26" s="4072"/>
      <c r="BG26" s="695"/>
      <c r="BH26" s="695"/>
      <c r="BI26" s="695"/>
      <c r="BJ26" s="695"/>
      <c r="BK26" s="699"/>
      <c r="BZ26" s="1020">
        <f>入力シート!$D$17</f>
        <v>0</v>
      </c>
    </row>
    <row r="27" spans="2:78" ht="14.25" customHeight="1">
      <c r="B27" s="4073" t="s">
        <v>487</v>
      </c>
      <c r="C27" s="4074"/>
      <c r="D27" s="4074"/>
      <c r="E27" s="4074"/>
      <c r="F27" s="4074"/>
      <c r="G27" s="4074"/>
      <c r="H27" s="4075"/>
      <c r="I27" s="721"/>
      <c r="J27" s="734"/>
      <c r="K27" s="734"/>
      <c r="L27" s="735"/>
      <c r="M27" s="4079" t="s">
        <v>970</v>
      </c>
      <c r="N27" s="4079"/>
      <c r="O27" s="4081">
        <f>+入力シート!D13</f>
        <v>0</v>
      </c>
      <c r="P27" s="4081"/>
      <c r="Q27" s="4081"/>
      <c r="R27" s="4081"/>
      <c r="S27" s="4081"/>
      <c r="T27" s="4081"/>
      <c r="U27" s="4081"/>
      <c r="V27" s="4081"/>
      <c r="W27" s="4081"/>
      <c r="X27" s="4081"/>
      <c r="Y27" s="4081"/>
      <c r="Z27" s="4081"/>
      <c r="AA27" s="4083" t="s">
        <v>218</v>
      </c>
      <c r="AB27" s="4084"/>
      <c r="AC27" s="4084"/>
      <c r="AD27" s="722"/>
      <c r="AE27" s="4086" t="s">
        <v>971</v>
      </c>
      <c r="AF27" s="4086"/>
      <c r="AG27" s="4086"/>
      <c r="AH27" s="4086"/>
      <c r="AI27" s="4086"/>
      <c r="AJ27" s="4086"/>
      <c r="AK27" s="4086"/>
      <c r="AL27" s="4086"/>
      <c r="AM27" s="4086"/>
      <c r="AN27" s="4048">
        <f>+O27-(+O27/1.1)</f>
        <v>0</v>
      </c>
      <c r="AO27" s="4048"/>
      <c r="AP27" s="4048"/>
      <c r="AQ27" s="4048"/>
      <c r="AR27" s="4048"/>
      <c r="AS27" s="4048"/>
      <c r="AT27" s="4048"/>
      <c r="AU27" s="4048"/>
      <c r="AV27" s="4048"/>
      <c r="AW27" s="4050" t="s">
        <v>972</v>
      </c>
      <c r="AX27" s="4051"/>
      <c r="AY27" s="4051"/>
      <c r="AZ27" s="700"/>
      <c r="BA27" s="700"/>
      <c r="BB27" s="700"/>
      <c r="BC27" s="700"/>
      <c r="BD27" s="700"/>
      <c r="BE27" s="700"/>
      <c r="BF27" s="700"/>
      <c r="BG27" s="700"/>
      <c r="BH27" s="700"/>
      <c r="BI27" s="722"/>
      <c r="BJ27" s="722"/>
      <c r="BK27" s="736"/>
      <c r="BZ27" s="1020">
        <f>入力シート!$D$19</f>
        <v>0</v>
      </c>
    </row>
    <row r="28" spans="2:78" ht="13.5" customHeight="1">
      <c r="B28" s="4076"/>
      <c r="C28" s="4077"/>
      <c r="D28" s="4077"/>
      <c r="E28" s="4077"/>
      <c r="F28" s="4077"/>
      <c r="G28" s="4077"/>
      <c r="H28" s="4078"/>
      <c r="I28" s="737"/>
      <c r="J28" s="718"/>
      <c r="K28" s="718"/>
      <c r="L28" s="738"/>
      <c r="M28" s="4080"/>
      <c r="N28" s="4080"/>
      <c r="O28" s="4082"/>
      <c r="P28" s="4082"/>
      <c r="Q28" s="4082"/>
      <c r="R28" s="4082"/>
      <c r="S28" s="4082"/>
      <c r="T28" s="4082"/>
      <c r="U28" s="4082"/>
      <c r="V28" s="4082"/>
      <c r="W28" s="4082"/>
      <c r="X28" s="4082"/>
      <c r="Y28" s="4082"/>
      <c r="Z28" s="4082"/>
      <c r="AA28" s="4085"/>
      <c r="AB28" s="4085"/>
      <c r="AC28" s="4085"/>
      <c r="AD28" s="739"/>
      <c r="AE28" s="4087"/>
      <c r="AF28" s="4087"/>
      <c r="AG28" s="4087"/>
      <c r="AH28" s="4087"/>
      <c r="AI28" s="4087"/>
      <c r="AJ28" s="4087"/>
      <c r="AK28" s="4087"/>
      <c r="AL28" s="4087"/>
      <c r="AM28" s="4087"/>
      <c r="AN28" s="4049"/>
      <c r="AO28" s="4049"/>
      <c r="AP28" s="4049"/>
      <c r="AQ28" s="4049"/>
      <c r="AR28" s="4049"/>
      <c r="AS28" s="4049"/>
      <c r="AT28" s="4049"/>
      <c r="AU28" s="4049"/>
      <c r="AV28" s="4049"/>
      <c r="AW28" s="4052"/>
      <c r="AX28" s="4052"/>
      <c r="AY28" s="4052"/>
      <c r="AZ28" s="700"/>
      <c r="BA28" s="700"/>
      <c r="BB28" s="700"/>
      <c r="BC28" s="700"/>
      <c r="BD28" s="700"/>
      <c r="BE28" s="700"/>
      <c r="BF28" s="700"/>
      <c r="BG28" s="700"/>
      <c r="BH28" s="700"/>
      <c r="BI28" s="729"/>
      <c r="BJ28" s="729"/>
      <c r="BK28" s="740"/>
      <c r="BZ28" s="1020">
        <f>入力シート!$D$21</f>
        <v>0</v>
      </c>
    </row>
    <row r="29" spans="2:78" ht="18.75" customHeight="1">
      <c r="B29" s="4053" t="s">
        <v>973</v>
      </c>
      <c r="C29" s="4054"/>
      <c r="D29" s="4054"/>
      <c r="E29" s="4054"/>
      <c r="F29" s="4054"/>
      <c r="G29" s="4054"/>
      <c r="H29" s="4055"/>
      <c r="I29" s="4062" t="s">
        <v>1296</v>
      </c>
      <c r="J29" s="4054"/>
      <c r="K29" s="4054"/>
      <c r="L29" s="4054"/>
      <c r="M29" s="4054"/>
      <c r="N29" s="4054"/>
      <c r="O29" s="4054"/>
      <c r="P29" s="4054"/>
      <c r="Q29" s="4054"/>
      <c r="R29" s="4054"/>
      <c r="S29" s="4054"/>
      <c r="T29" s="4054"/>
      <c r="U29" s="4055"/>
      <c r="V29" s="741"/>
      <c r="W29" s="722"/>
      <c r="X29" s="732"/>
      <c r="Y29" s="722"/>
      <c r="Z29" s="722"/>
      <c r="AA29" s="4065">
        <f>+入力シート!D12</f>
        <v>0</v>
      </c>
      <c r="AB29" s="4065"/>
      <c r="AC29" s="4065"/>
      <c r="AD29" s="4065"/>
      <c r="AE29" s="4065"/>
      <c r="AF29" s="4065"/>
      <c r="AG29" s="4065"/>
      <c r="AH29" s="4065"/>
      <c r="AI29" s="4065"/>
      <c r="AJ29" s="4065"/>
      <c r="AK29" s="4065"/>
      <c r="AL29" s="4065"/>
      <c r="AM29" s="4065"/>
      <c r="AN29" s="4065"/>
      <c r="AO29" s="4065"/>
      <c r="AP29" s="4065"/>
      <c r="AQ29" s="4065"/>
      <c r="AR29" s="4065"/>
      <c r="AS29" s="732" t="s">
        <v>504</v>
      </c>
      <c r="AT29" s="732"/>
      <c r="AU29" s="732"/>
      <c r="AV29" s="732"/>
      <c r="AW29" s="732"/>
      <c r="AX29" s="732"/>
      <c r="AY29" s="732"/>
      <c r="AZ29" s="732"/>
      <c r="BA29" s="732"/>
      <c r="BB29" s="732"/>
      <c r="BC29" s="732"/>
      <c r="BD29" s="732"/>
      <c r="BE29" s="732"/>
      <c r="BF29" s="732"/>
      <c r="BG29" s="732"/>
      <c r="BH29" s="732"/>
      <c r="BI29" s="732"/>
      <c r="BJ29" s="732"/>
      <c r="BK29" s="733"/>
    </row>
    <row r="30" spans="2:78" ht="18.75" customHeight="1">
      <c r="B30" s="4056"/>
      <c r="C30" s="4057"/>
      <c r="D30" s="4057"/>
      <c r="E30" s="4057"/>
      <c r="F30" s="4057"/>
      <c r="G30" s="4057"/>
      <c r="H30" s="4058"/>
      <c r="I30" s="4063"/>
      <c r="J30" s="4057"/>
      <c r="K30" s="4057"/>
      <c r="L30" s="4057"/>
      <c r="M30" s="4057"/>
      <c r="N30" s="4057"/>
      <c r="O30" s="4057"/>
      <c r="P30" s="4057"/>
      <c r="Q30" s="4057"/>
      <c r="R30" s="4057"/>
      <c r="S30" s="4057"/>
      <c r="T30" s="4057"/>
      <c r="U30" s="4058"/>
      <c r="V30" s="726"/>
      <c r="W30" s="727"/>
      <c r="X30" s="742"/>
      <c r="Y30" s="727"/>
      <c r="Z30" s="727"/>
      <c r="AA30" s="727"/>
      <c r="AB30" s="727"/>
      <c r="AC30" s="727"/>
      <c r="AD30" s="727"/>
      <c r="AE30" s="727"/>
      <c r="AF30" s="727"/>
      <c r="AG30" s="727"/>
      <c r="AH30" s="727"/>
      <c r="AI30" s="727"/>
      <c r="AJ30" s="727"/>
      <c r="AK30" s="727"/>
      <c r="AL30" s="727"/>
      <c r="AM30" s="727"/>
      <c r="AN30" s="682"/>
      <c r="AO30" s="682"/>
      <c r="AP30" s="682"/>
      <c r="AQ30" s="682"/>
      <c r="AR30" s="682"/>
      <c r="AS30" s="682"/>
      <c r="AT30" s="682"/>
      <c r="AU30" s="682"/>
      <c r="AV30" s="4045" t="str">
        <f>IF(AA31&gt;0,AA31+1-AA29,"")</f>
        <v/>
      </c>
      <c r="AW30" s="4045"/>
      <c r="AX30" s="4045"/>
      <c r="AY30" s="4045"/>
      <c r="AZ30" s="4045"/>
      <c r="BA30" s="4045"/>
      <c r="BB30" s="682" t="s">
        <v>974</v>
      </c>
      <c r="BC30" s="682"/>
      <c r="BD30" s="682"/>
      <c r="BE30" s="682"/>
      <c r="BF30" s="682"/>
      <c r="BG30" s="682"/>
      <c r="BH30" s="682"/>
      <c r="BI30" s="682"/>
      <c r="BJ30" s="682"/>
      <c r="BK30" s="689"/>
    </row>
    <row r="31" spans="2:78" ht="18.75" customHeight="1">
      <c r="B31" s="4056"/>
      <c r="C31" s="4057"/>
      <c r="D31" s="4057"/>
      <c r="E31" s="4057"/>
      <c r="F31" s="4057"/>
      <c r="G31" s="4057"/>
      <c r="H31" s="4058"/>
      <c r="I31" s="4064"/>
      <c r="J31" s="4060"/>
      <c r="K31" s="4060"/>
      <c r="L31" s="4060"/>
      <c r="M31" s="4060"/>
      <c r="N31" s="4060"/>
      <c r="O31" s="4060"/>
      <c r="P31" s="4060"/>
      <c r="Q31" s="4060"/>
      <c r="R31" s="4060"/>
      <c r="S31" s="4060"/>
      <c r="T31" s="4060"/>
      <c r="U31" s="4061"/>
      <c r="V31" s="728"/>
      <c r="W31" s="729"/>
      <c r="X31" s="729"/>
      <c r="Y31" s="729"/>
      <c r="Z31" s="729"/>
      <c r="AA31" s="4066"/>
      <c r="AB31" s="4066"/>
      <c r="AC31" s="4066"/>
      <c r="AD31" s="4066"/>
      <c r="AE31" s="4066"/>
      <c r="AF31" s="4066"/>
      <c r="AG31" s="4066"/>
      <c r="AH31" s="4066"/>
      <c r="AI31" s="4066"/>
      <c r="AJ31" s="4066"/>
      <c r="AK31" s="4066"/>
      <c r="AL31" s="4066"/>
      <c r="AM31" s="4066"/>
      <c r="AN31" s="4066"/>
      <c r="AO31" s="4066"/>
      <c r="AP31" s="4066"/>
      <c r="AQ31" s="4066"/>
      <c r="AR31" s="4066"/>
      <c r="AS31" s="695" t="s">
        <v>505</v>
      </c>
      <c r="AT31" s="695"/>
      <c r="AU31" s="695"/>
      <c r="AV31" s="695"/>
      <c r="AW31" s="695"/>
      <c r="AX31" s="695"/>
      <c r="AY31" s="695"/>
      <c r="AZ31" s="695"/>
      <c r="BA31" s="695"/>
      <c r="BB31" s="695"/>
      <c r="BC31" s="695"/>
      <c r="BD31" s="695"/>
      <c r="BE31" s="695"/>
      <c r="BF31" s="695"/>
      <c r="BG31" s="695"/>
      <c r="BH31" s="695"/>
      <c r="BI31" s="695"/>
      <c r="BJ31" s="695"/>
      <c r="BK31" s="699"/>
    </row>
    <row r="32" spans="2:78" ht="18.75" customHeight="1">
      <c r="B32" s="4056"/>
      <c r="C32" s="4057"/>
      <c r="D32" s="4057"/>
      <c r="E32" s="4057"/>
      <c r="F32" s="4057"/>
      <c r="G32" s="4057"/>
      <c r="H32" s="4058"/>
      <c r="I32" s="4062" t="s">
        <v>1297</v>
      </c>
      <c r="J32" s="4054"/>
      <c r="K32" s="4054"/>
      <c r="L32" s="4054"/>
      <c r="M32" s="4054"/>
      <c r="N32" s="4054"/>
      <c r="O32" s="4054"/>
      <c r="P32" s="4054"/>
      <c r="Q32" s="4054"/>
      <c r="R32" s="4054"/>
      <c r="S32" s="4054"/>
      <c r="T32" s="4054"/>
      <c r="U32" s="4055"/>
      <c r="V32" s="741"/>
      <c r="W32" s="722"/>
      <c r="X32" s="732"/>
      <c r="Y32" s="722"/>
      <c r="Z32" s="722"/>
      <c r="AA32" s="4065">
        <f>+入力シート!D12</f>
        <v>0</v>
      </c>
      <c r="AB32" s="4065"/>
      <c r="AC32" s="4065"/>
      <c r="AD32" s="4065"/>
      <c r="AE32" s="4065"/>
      <c r="AF32" s="4065"/>
      <c r="AG32" s="4065"/>
      <c r="AH32" s="4065"/>
      <c r="AI32" s="4065"/>
      <c r="AJ32" s="4065"/>
      <c r="AK32" s="4065"/>
      <c r="AL32" s="4065"/>
      <c r="AM32" s="4065"/>
      <c r="AN32" s="4065"/>
      <c r="AO32" s="4065"/>
      <c r="AP32" s="4065"/>
      <c r="AQ32" s="4065"/>
      <c r="AR32" s="4065"/>
      <c r="AS32" s="732" t="s">
        <v>504</v>
      </c>
      <c r="AT32" s="732"/>
      <c r="AU32" s="732"/>
      <c r="AV32" s="732"/>
      <c r="AW32" s="732"/>
      <c r="AX32" s="732"/>
      <c r="AY32" s="732"/>
      <c r="AZ32" s="732"/>
      <c r="BA32" s="732"/>
      <c r="BB32" s="732"/>
      <c r="BC32" s="732"/>
      <c r="BD32" s="732"/>
      <c r="BE32" s="732"/>
      <c r="BF32" s="732"/>
      <c r="BG32" s="732"/>
      <c r="BH32" s="732"/>
      <c r="BI32" s="732"/>
      <c r="BJ32" s="732"/>
      <c r="BK32" s="733"/>
    </row>
    <row r="33" spans="2:63" ht="18" customHeight="1">
      <c r="B33" s="4056"/>
      <c r="C33" s="4057"/>
      <c r="D33" s="4057"/>
      <c r="E33" s="4057"/>
      <c r="F33" s="4057"/>
      <c r="G33" s="4057"/>
      <c r="H33" s="4058"/>
      <c r="I33" s="4063"/>
      <c r="J33" s="4057"/>
      <c r="K33" s="4057"/>
      <c r="L33" s="4057"/>
      <c r="M33" s="4057"/>
      <c r="N33" s="4057"/>
      <c r="O33" s="4057"/>
      <c r="P33" s="4057"/>
      <c r="Q33" s="4057"/>
      <c r="R33" s="4057"/>
      <c r="S33" s="4057"/>
      <c r="T33" s="4057"/>
      <c r="U33" s="4058"/>
      <c r="V33" s="726"/>
      <c r="W33" s="727"/>
      <c r="X33" s="742"/>
      <c r="Y33" s="727"/>
      <c r="Z33" s="727"/>
      <c r="AA33" s="727"/>
      <c r="AB33" s="727"/>
      <c r="AC33" s="727"/>
      <c r="AD33" s="727"/>
      <c r="AE33" s="727"/>
      <c r="AF33" s="727"/>
      <c r="AG33" s="727"/>
      <c r="AH33" s="727"/>
      <c r="AI33" s="727"/>
      <c r="AJ33" s="727"/>
      <c r="AK33" s="727"/>
      <c r="AL33" s="727"/>
      <c r="AM33" s="727"/>
      <c r="AN33" s="682"/>
      <c r="AO33" s="682"/>
      <c r="AP33" s="682"/>
      <c r="AQ33" s="682"/>
      <c r="AR33" s="682"/>
      <c r="AS33" s="682"/>
      <c r="AT33" s="682"/>
      <c r="AU33" s="682"/>
      <c r="AV33" s="4045" t="str">
        <f>IF(AA34&gt;0,AA34+1-AA32,"")</f>
        <v/>
      </c>
      <c r="AW33" s="4045"/>
      <c r="AX33" s="4045"/>
      <c r="AY33" s="4045"/>
      <c r="AZ33" s="4045"/>
      <c r="BA33" s="4045"/>
      <c r="BB33" s="682" t="s">
        <v>974</v>
      </c>
      <c r="BC33" s="682"/>
      <c r="BD33" s="682"/>
      <c r="BE33" s="682"/>
      <c r="BF33" s="682"/>
      <c r="BG33" s="682"/>
      <c r="BH33" s="682"/>
      <c r="BI33" s="682"/>
      <c r="BJ33" s="682"/>
      <c r="BK33" s="689"/>
    </row>
    <row r="34" spans="2:63" ht="16.5" customHeight="1">
      <c r="B34" s="4059"/>
      <c r="C34" s="4060"/>
      <c r="D34" s="4060"/>
      <c r="E34" s="4060"/>
      <c r="F34" s="4060"/>
      <c r="G34" s="4060"/>
      <c r="H34" s="4061"/>
      <c r="I34" s="4064"/>
      <c r="J34" s="4060"/>
      <c r="K34" s="4060"/>
      <c r="L34" s="4060"/>
      <c r="M34" s="4060"/>
      <c r="N34" s="4060"/>
      <c r="O34" s="4060"/>
      <c r="P34" s="4060"/>
      <c r="Q34" s="4060"/>
      <c r="R34" s="4060"/>
      <c r="S34" s="4060"/>
      <c r="T34" s="4060"/>
      <c r="U34" s="4061"/>
      <c r="V34" s="728"/>
      <c r="W34" s="729"/>
      <c r="X34" s="729"/>
      <c r="Y34" s="729"/>
      <c r="Z34" s="729"/>
      <c r="AA34" s="4066"/>
      <c r="AB34" s="4066"/>
      <c r="AC34" s="4066"/>
      <c r="AD34" s="4066"/>
      <c r="AE34" s="4066"/>
      <c r="AF34" s="4066"/>
      <c r="AG34" s="4066"/>
      <c r="AH34" s="4066"/>
      <c r="AI34" s="4066"/>
      <c r="AJ34" s="4066"/>
      <c r="AK34" s="4066"/>
      <c r="AL34" s="4066"/>
      <c r="AM34" s="4066"/>
      <c r="AN34" s="4066"/>
      <c r="AO34" s="4066"/>
      <c r="AP34" s="4066"/>
      <c r="AQ34" s="4066"/>
      <c r="AR34" s="4066"/>
      <c r="AS34" s="695" t="s">
        <v>505</v>
      </c>
      <c r="AT34" s="695"/>
      <c r="AU34" s="695"/>
      <c r="AV34" s="695"/>
      <c r="AW34" s="695"/>
      <c r="AX34" s="695"/>
      <c r="AY34" s="695"/>
      <c r="AZ34" s="695"/>
      <c r="BA34" s="695"/>
      <c r="BB34" s="695"/>
      <c r="BC34" s="695"/>
      <c r="BD34" s="695"/>
      <c r="BE34" s="695"/>
      <c r="BF34" s="695"/>
      <c r="BG34" s="695"/>
      <c r="BH34" s="695"/>
      <c r="BI34" s="695"/>
      <c r="BJ34" s="695"/>
      <c r="BK34" s="699"/>
    </row>
    <row r="35" spans="2:63" ht="19.5" customHeight="1">
      <c r="B35" s="743"/>
      <c r="C35" s="744" t="s">
        <v>975</v>
      </c>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5"/>
      <c r="AO35" s="746" t="s">
        <v>976</v>
      </c>
      <c r="AP35" s="746"/>
      <c r="AQ35" s="746"/>
      <c r="AR35" s="746"/>
      <c r="AS35" s="746"/>
      <c r="AT35" s="746"/>
      <c r="AU35" s="746"/>
      <c r="AV35" s="746"/>
      <c r="AW35" s="746"/>
      <c r="AX35" s="746"/>
      <c r="AY35" s="746"/>
      <c r="AZ35" s="746"/>
      <c r="BA35" s="746"/>
      <c r="BB35" s="746"/>
      <c r="BC35" s="746"/>
      <c r="BD35" s="746"/>
      <c r="BE35" s="746"/>
      <c r="BF35" s="746"/>
      <c r="BG35" s="746"/>
      <c r="BH35" s="746" t="s">
        <v>977</v>
      </c>
      <c r="BI35" s="746"/>
      <c r="BJ35" s="746"/>
      <c r="BK35" s="747"/>
    </row>
    <row r="36" spans="2:63" ht="20.25" customHeight="1">
      <c r="B36" s="748"/>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4062" t="s">
        <v>827</v>
      </c>
      <c r="AO36" s="4054"/>
      <c r="AP36" s="4054"/>
      <c r="AQ36" s="4054"/>
      <c r="AR36" s="4054"/>
      <c r="AS36" s="4055"/>
      <c r="AT36" s="746"/>
      <c r="AU36" s="746"/>
      <c r="AV36" s="746" t="s">
        <v>978</v>
      </c>
      <c r="AW36" s="750" t="s">
        <v>979</v>
      </c>
      <c r="AX36" s="746"/>
      <c r="AY36" s="746"/>
      <c r="AZ36" s="746"/>
      <c r="BA36" s="746"/>
      <c r="BB36" s="750" t="s">
        <v>979</v>
      </c>
      <c r="BC36" s="746"/>
      <c r="BD36" s="746"/>
      <c r="BE36" s="746"/>
      <c r="BF36" s="746"/>
      <c r="BG36" s="746"/>
      <c r="BH36" s="746" t="s">
        <v>980</v>
      </c>
      <c r="BI36" s="746"/>
      <c r="BJ36" s="746"/>
      <c r="BK36" s="747"/>
    </row>
    <row r="37" spans="2:63" ht="21" customHeight="1">
      <c r="B37" s="748"/>
      <c r="C37" s="749"/>
      <c r="D37" s="749"/>
      <c r="E37" s="749"/>
      <c r="F37" s="749"/>
      <c r="G37" s="751"/>
      <c r="H37" s="751"/>
      <c r="I37" s="752"/>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4063"/>
      <c r="AO37" s="4067"/>
      <c r="AP37" s="4067"/>
      <c r="AQ37" s="4067"/>
      <c r="AR37" s="4067"/>
      <c r="AS37" s="4058"/>
      <c r="AT37" s="746"/>
      <c r="AU37" s="746"/>
      <c r="AV37" s="746"/>
      <c r="AW37" s="750" t="s">
        <v>981</v>
      </c>
      <c r="AX37" s="746"/>
      <c r="AY37" s="746"/>
      <c r="AZ37" s="746"/>
      <c r="BA37" s="746"/>
      <c r="BB37" s="750" t="s">
        <v>981</v>
      </c>
      <c r="BC37" s="746"/>
      <c r="BD37" s="746"/>
      <c r="BE37" s="746"/>
      <c r="BF37" s="746"/>
      <c r="BG37" s="746"/>
      <c r="BH37" s="746" t="s">
        <v>982</v>
      </c>
      <c r="BI37" s="746"/>
      <c r="BJ37" s="746"/>
      <c r="BK37" s="747"/>
    </row>
    <row r="38" spans="2:63" ht="20.25" customHeight="1">
      <c r="B38" s="753"/>
      <c r="C38" s="749"/>
      <c r="D38" s="749"/>
      <c r="E38" s="749"/>
      <c r="F38" s="749"/>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51"/>
      <c r="AL38" s="751"/>
      <c r="AM38" s="751"/>
      <c r="AN38" s="4064"/>
      <c r="AO38" s="4060"/>
      <c r="AP38" s="4060"/>
      <c r="AQ38" s="4060"/>
      <c r="AR38" s="4060"/>
      <c r="AS38" s="4061"/>
      <c r="AT38" s="746"/>
      <c r="AU38" s="746"/>
      <c r="AV38" s="746"/>
      <c r="AW38" s="750" t="s">
        <v>981</v>
      </c>
      <c r="AX38" s="746"/>
      <c r="AY38" s="746"/>
      <c r="AZ38" s="746"/>
      <c r="BA38" s="746"/>
      <c r="BB38" s="750" t="s">
        <v>981</v>
      </c>
      <c r="BC38" s="746"/>
      <c r="BD38" s="746"/>
      <c r="BE38" s="746"/>
      <c r="BF38" s="746"/>
      <c r="BG38" s="746"/>
      <c r="BH38" s="746" t="s">
        <v>983</v>
      </c>
      <c r="BI38" s="746"/>
      <c r="BJ38" s="746"/>
      <c r="BK38" s="747"/>
    </row>
    <row r="39" spans="2:63" ht="9.75" customHeight="1">
      <c r="B39" s="748"/>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51"/>
      <c r="AH39" s="751"/>
      <c r="AI39" s="751"/>
      <c r="AJ39" s="751"/>
      <c r="AK39" s="751"/>
      <c r="AL39" s="751"/>
      <c r="AM39" s="751"/>
      <c r="AN39" s="688"/>
      <c r="AO39" s="682"/>
      <c r="AP39" s="682"/>
      <c r="AQ39" s="682"/>
      <c r="AR39" s="682"/>
      <c r="AS39" s="682"/>
      <c r="AT39" s="682"/>
      <c r="AU39" s="682"/>
      <c r="AV39" s="682"/>
      <c r="AW39" s="682"/>
      <c r="AX39" s="682"/>
      <c r="AY39" s="682"/>
      <c r="AZ39" s="682"/>
      <c r="BA39" s="682"/>
      <c r="BB39" s="682"/>
      <c r="BC39" s="682"/>
      <c r="BD39" s="682"/>
      <c r="BE39" s="682"/>
      <c r="BF39" s="682"/>
      <c r="BG39" s="682"/>
      <c r="BH39" s="682"/>
      <c r="BI39" s="682"/>
      <c r="BJ39" s="682"/>
      <c r="BK39" s="689"/>
    </row>
    <row r="40" spans="2:63" ht="7.5" customHeight="1">
      <c r="B40" s="753"/>
      <c r="C40" s="749"/>
      <c r="D40" s="749"/>
      <c r="E40" s="749"/>
      <c r="F40" s="749"/>
      <c r="G40" s="749"/>
      <c r="H40" s="749"/>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49"/>
      <c r="AI40" s="749"/>
      <c r="AJ40" s="749"/>
      <c r="AK40" s="749"/>
      <c r="AL40" s="749"/>
      <c r="AM40" s="749"/>
      <c r="AN40" s="688"/>
      <c r="AO40" s="686"/>
      <c r="AP40" s="686"/>
      <c r="AQ40" s="731"/>
      <c r="AR40" s="723"/>
      <c r="AS40" s="723"/>
      <c r="AT40" s="722"/>
      <c r="AU40" s="722"/>
      <c r="AV40" s="722"/>
      <c r="AW40" s="722"/>
      <c r="AX40" s="722"/>
      <c r="AY40" s="722"/>
      <c r="AZ40" s="735"/>
      <c r="BA40" s="720"/>
      <c r="BB40" s="720"/>
      <c r="BC40" s="720"/>
      <c r="BD40" s="720"/>
      <c r="BE40" s="720"/>
      <c r="BF40" s="720"/>
      <c r="BG40" s="732"/>
      <c r="BH40" s="723"/>
      <c r="BI40" s="723"/>
      <c r="BJ40" s="723"/>
      <c r="BK40" s="724"/>
    </row>
    <row r="41" spans="2:63" ht="14.25" customHeight="1">
      <c r="B41" s="748"/>
      <c r="C41" s="749"/>
      <c r="D41" s="749"/>
      <c r="E41" s="749"/>
      <c r="F41" s="749"/>
      <c r="G41" s="749"/>
      <c r="H41" s="749"/>
      <c r="I41" s="754"/>
      <c r="J41" s="749"/>
      <c r="K41" s="749"/>
      <c r="L41" s="749"/>
      <c r="M41" s="755"/>
      <c r="N41" s="755"/>
      <c r="O41" s="755"/>
      <c r="P41" s="755"/>
      <c r="Q41" s="755"/>
      <c r="R41" s="755"/>
      <c r="S41" s="749"/>
      <c r="T41" s="755"/>
      <c r="U41" s="749"/>
      <c r="V41" s="749"/>
      <c r="W41" s="755"/>
      <c r="X41" s="755"/>
      <c r="Y41" s="755"/>
      <c r="Z41" s="755"/>
      <c r="AA41" s="755"/>
      <c r="AB41" s="755"/>
      <c r="AC41" s="749"/>
      <c r="AD41" s="749"/>
      <c r="AE41" s="749"/>
      <c r="AF41" s="749"/>
      <c r="AG41" s="749"/>
      <c r="AH41" s="749"/>
      <c r="AI41" s="749"/>
      <c r="AJ41" s="749"/>
      <c r="AK41" s="749"/>
      <c r="AL41" s="749"/>
      <c r="AM41" s="749"/>
      <c r="AN41" s="692"/>
      <c r="AO41" s="686"/>
      <c r="AP41" s="686"/>
      <c r="AQ41" s="692"/>
      <c r="AR41" s="4068" t="s">
        <v>1143</v>
      </c>
      <c r="AS41" s="4069"/>
      <c r="AT41" s="4069"/>
      <c r="AU41" s="4069"/>
      <c r="AV41" s="4069"/>
      <c r="AW41" s="4069"/>
      <c r="AX41" s="4069"/>
      <c r="AY41" s="4069"/>
      <c r="AZ41" s="4069"/>
      <c r="BA41" s="4069"/>
      <c r="BB41" s="4069"/>
      <c r="BC41" s="4069"/>
      <c r="BD41" s="4069"/>
      <c r="BE41" s="4069"/>
      <c r="BF41" s="4069"/>
      <c r="BG41" s="4069"/>
      <c r="BH41" s="4069"/>
      <c r="BI41" s="686"/>
      <c r="BJ41" s="686"/>
      <c r="BK41" s="693"/>
    </row>
    <row r="42" spans="2:63" ht="14.25" customHeight="1">
      <c r="B42" s="748"/>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51"/>
      <c r="AC42" s="749"/>
      <c r="AD42" s="749"/>
      <c r="AE42" s="749"/>
      <c r="AF42" s="751"/>
      <c r="AG42" s="749"/>
      <c r="AH42" s="749"/>
      <c r="AI42" s="749"/>
      <c r="AJ42" s="749"/>
      <c r="AK42" s="749"/>
      <c r="AL42" s="749"/>
      <c r="AM42" s="749"/>
      <c r="AN42" s="692"/>
      <c r="AO42" s="686"/>
      <c r="AP42" s="686"/>
      <c r="AQ42" s="692"/>
      <c r="AR42" s="4068" t="s">
        <v>1485</v>
      </c>
      <c r="AS42" s="4068"/>
      <c r="AT42" s="4068"/>
      <c r="AU42" s="4068"/>
      <c r="AV42" s="4068"/>
      <c r="AW42" s="4068"/>
      <c r="AX42" s="4068"/>
      <c r="AY42" s="4068"/>
      <c r="AZ42" s="4068"/>
      <c r="BA42" s="4068"/>
      <c r="BB42" s="4068"/>
      <c r="BC42" s="4068"/>
      <c r="BD42" s="4068"/>
      <c r="BE42" s="4068"/>
      <c r="BF42" s="4068"/>
      <c r="BG42" s="4068"/>
      <c r="BH42" s="4068"/>
      <c r="BI42" s="686"/>
      <c r="BJ42" s="686"/>
      <c r="BK42" s="693"/>
    </row>
    <row r="43" spans="2:63" ht="5.25" customHeight="1">
      <c r="B43" s="748"/>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692"/>
      <c r="AO43" s="686"/>
      <c r="AP43" s="686"/>
      <c r="AQ43" s="725"/>
      <c r="AR43" s="696"/>
      <c r="AS43" s="696"/>
      <c r="AT43" s="696"/>
      <c r="AU43" s="696"/>
      <c r="AV43" s="696"/>
      <c r="AW43" s="696"/>
      <c r="AX43" s="696"/>
      <c r="AY43" s="696"/>
      <c r="AZ43" s="696"/>
      <c r="BA43" s="696"/>
      <c r="BB43" s="696"/>
      <c r="BC43" s="696"/>
      <c r="BD43" s="696"/>
      <c r="BE43" s="696"/>
      <c r="BF43" s="696"/>
      <c r="BG43" s="696"/>
      <c r="BH43" s="696"/>
      <c r="BI43" s="696"/>
      <c r="BJ43" s="696"/>
      <c r="BK43" s="730"/>
    </row>
    <row r="44" spans="2:63" ht="14.25" customHeight="1">
      <c r="B44" s="753"/>
      <c r="C44" s="751"/>
      <c r="D44" s="751"/>
      <c r="E44" s="751"/>
      <c r="F44" s="751"/>
      <c r="G44" s="751"/>
      <c r="H44" s="751"/>
      <c r="I44" s="751"/>
      <c r="J44" s="751"/>
      <c r="K44" s="751"/>
      <c r="L44" s="751"/>
      <c r="M44" s="751"/>
      <c r="N44" s="751"/>
      <c r="O44" s="751"/>
      <c r="P44" s="751"/>
      <c r="Q44" s="749"/>
      <c r="R44" s="749"/>
      <c r="S44" s="749"/>
      <c r="T44" s="749"/>
      <c r="U44" s="749"/>
      <c r="V44" s="749"/>
      <c r="W44" s="749"/>
      <c r="X44" s="749"/>
      <c r="Y44" s="749"/>
      <c r="Z44" s="749"/>
      <c r="AA44" s="749"/>
      <c r="AB44" s="749"/>
      <c r="AC44" s="751"/>
      <c r="AD44" s="751"/>
      <c r="AE44" s="751"/>
      <c r="AF44" s="751"/>
      <c r="AG44" s="751"/>
      <c r="AH44" s="751"/>
      <c r="AI44" s="751"/>
      <c r="AJ44" s="751"/>
      <c r="AK44" s="751"/>
      <c r="AL44" s="751"/>
      <c r="AM44" s="751"/>
      <c r="AN44" s="688"/>
      <c r="AO44" s="682"/>
      <c r="AP44" s="682"/>
      <c r="AQ44" s="682"/>
      <c r="AR44" s="682"/>
      <c r="AS44" s="682"/>
      <c r="AT44" s="682"/>
      <c r="AU44" s="682"/>
      <c r="AV44" s="682"/>
      <c r="AW44" s="682"/>
      <c r="AX44" s="682"/>
      <c r="AY44" s="682"/>
      <c r="AZ44" s="682"/>
      <c r="BA44" s="682"/>
      <c r="BB44" s="682"/>
      <c r="BC44" s="682"/>
      <c r="BD44" s="682"/>
      <c r="BE44" s="682"/>
      <c r="BF44" s="682"/>
      <c r="BG44" s="682"/>
      <c r="BH44" s="682"/>
      <c r="BI44" s="682"/>
      <c r="BJ44" s="682"/>
      <c r="BK44" s="689"/>
    </row>
    <row r="45" spans="2:63" ht="14.25" customHeight="1">
      <c r="B45" s="753"/>
      <c r="C45" s="751"/>
      <c r="D45" s="751"/>
      <c r="E45" s="751"/>
      <c r="F45" s="751"/>
      <c r="G45" s="751"/>
      <c r="H45" s="751"/>
      <c r="I45" s="751"/>
      <c r="J45" s="751"/>
      <c r="K45" s="751"/>
      <c r="L45" s="751"/>
      <c r="M45" s="751"/>
      <c r="N45" s="751"/>
      <c r="O45" s="751"/>
      <c r="P45" s="749"/>
      <c r="Q45" s="749"/>
      <c r="R45" s="749"/>
      <c r="S45" s="749"/>
      <c r="T45" s="749"/>
      <c r="U45" s="749"/>
      <c r="V45" s="749"/>
      <c r="W45" s="749"/>
      <c r="X45" s="749"/>
      <c r="Y45" s="749"/>
      <c r="Z45" s="749"/>
      <c r="AA45" s="749"/>
      <c r="AB45" s="749"/>
      <c r="AC45" s="751"/>
      <c r="AD45" s="751"/>
      <c r="AE45" s="751"/>
      <c r="AF45" s="751"/>
      <c r="AG45" s="751"/>
      <c r="AH45" s="751"/>
      <c r="AI45" s="751"/>
      <c r="AJ45" s="751"/>
      <c r="AK45" s="751"/>
      <c r="AL45" s="751"/>
      <c r="AM45" s="751"/>
      <c r="AN45" s="688"/>
      <c r="AO45" s="682" t="s">
        <v>1299</v>
      </c>
      <c r="AP45" s="682"/>
      <c r="AQ45" s="682"/>
      <c r="AR45" s="682"/>
      <c r="AS45" s="682"/>
      <c r="AT45" s="682"/>
      <c r="AU45" s="682"/>
      <c r="AV45" s="682"/>
      <c r="AW45" s="682"/>
      <c r="AX45" s="682"/>
      <c r="AY45" s="682"/>
      <c r="AZ45" s="682"/>
      <c r="BA45" s="682"/>
      <c r="BB45" s="682"/>
      <c r="BC45" s="682"/>
      <c r="BD45" s="682"/>
      <c r="BE45" s="682"/>
      <c r="BF45" s="682"/>
      <c r="BG45" s="682"/>
      <c r="BH45" s="682"/>
      <c r="BI45" s="682"/>
      <c r="BJ45" s="682"/>
      <c r="BK45" s="689"/>
    </row>
    <row r="46" spans="2:63" ht="14.25" customHeight="1">
      <c r="B46" s="753"/>
      <c r="C46" s="751"/>
      <c r="D46" s="751"/>
      <c r="E46" s="751"/>
      <c r="F46" s="751"/>
      <c r="G46" s="751"/>
      <c r="H46" s="751"/>
      <c r="I46" s="751"/>
      <c r="J46" s="751"/>
      <c r="K46" s="751"/>
      <c r="L46" s="751"/>
      <c r="M46" s="751"/>
      <c r="N46" s="751"/>
      <c r="O46" s="751"/>
      <c r="P46" s="751"/>
      <c r="Q46" s="749"/>
      <c r="R46" s="749"/>
      <c r="S46" s="749"/>
      <c r="T46" s="749"/>
      <c r="U46" s="749"/>
      <c r="V46" s="749"/>
      <c r="W46" s="749"/>
      <c r="X46" s="749"/>
      <c r="Y46" s="749"/>
      <c r="Z46" s="749"/>
      <c r="AA46" s="749"/>
      <c r="AB46" s="749"/>
      <c r="AC46" s="751"/>
      <c r="AD46" s="751"/>
      <c r="AE46" s="751"/>
      <c r="AF46" s="751"/>
      <c r="AG46" s="751"/>
      <c r="AH46" s="751"/>
      <c r="AI46" s="751"/>
      <c r="AJ46" s="751"/>
      <c r="AK46" s="751"/>
      <c r="AL46" s="751"/>
      <c r="AM46" s="756"/>
      <c r="AN46" s="688"/>
      <c r="AO46" s="682"/>
      <c r="AP46" s="682"/>
      <c r="AQ46" s="682"/>
      <c r="AR46" s="682"/>
      <c r="AS46" s="682"/>
      <c r="AT46" s="682"/>
      <c r="AU46" s="682"/>
      <c r="AV46" s="682"/>
      <c r="AW46" s="682"/>
      <c r="AX46" s="682"/>
      <c r="AY46" s="682"/>
      <c r="AZ46" s="682"/>
      <c r="BA46" s="682"/>
      <c r="BB46" s="682"/>
      <c r="BC46" s="682"/>
      <c r="BD46" s="682"/>
      <c r="BE46" s="682"/>
      <c r="BF46" s="682"/>
      <c r="BG46" s="682"/>
      <c r="BH46" s="682"/>
      <c r="BI46" s="682"/>
      <c r="BJ46" s="682"/>
      <c r="BK46" s="689"/>
    </row>
    <row r="47" spans="2:63" ht="14.25" customHeight="1">
      <c r="B47" s="753"/>
      <c r="C47" s="751"/>
      <c r="D47" s="751"/>
      <c r="E47" s="751"/>
      <c r="F47" s="751"/>
      <c r="G47" s="751"/>
      <c r="H47" s="751"/>
      <c r="I47" s="751"/>
      <c r="J47" s="751"/>
      <c r="K47" s="751"/>
      <c r="L47" s="751"/>
      <c r="M47" s="751"/>
      <c r="N47" s="751"/>
      <c r="O47" s="751"/>
      <c r="P47" s="749"/>
      <c r="Q47" s="749"/>
      <c r="R47" s="749"/>
      <c r="S47" s="749"/>
      <c r="T47" s="749"/>
      <c r="U47" s="749"/>
      <c r="V47" s="749"/>
      <c r="W47" s="749"/>
      <c r="X47" s="749"/>
      <c r="Y47" s="749"/>
      <c r="Z47" s="749"/>
      <c r="AA47" s="749"/>
      <c r="AB47" s="749"/>
      <c r="AC47" s="751"/>
      <c r="AD47" s="751"/>
      <c r="AE47" s="751"/>
      <c r="AF47" s="751"/>
      <c r="AG47" s="751"/>
      <c r="AH47" s="751"/>
      <c r="AI47" s="751"/>
      <c r="AJ47" s="751"/>
      <c r="AK47" s="751"/>
      <c r="AL47" s="751"/>
      <c r="AM47" s="751"/>
      <c r="AN47" s="688"/>
      <c r="AO47" s="4070" t="str">
        <f>"福 岡 県 "&amp;入力シート!C3&amp;"長 殿"</f>
        <v>福 岡 県 長 殿</v>
      </c>
      <c r="AP47" s="4071"/>
      <c r="AQ47" s="4071"/>
      <c r="AR47" s="4071"/>
      <c r="AS47" s="4071"/>
      <c r="AT47" s="4071"/>
      <c r="AU47" s="4071"/>
      <c r="AV47" s="4071"/>
      <c r="AW47" s="4071"/>
      <c r="AX47" s="4071"/>
      <c r="AY47" s="4071"/>
      <c r="AZ47" s="4071"/>
      <c r="BA47" s="4071"/>
      <c r="BB47" s="4071"/>
      <c r="BC47" s="4071"/>
      <c r="BD47" s="4071"/>
      <c r="BE47" s="4071"/>
      <c r="BF47" s="4071"/>
      <c r="BG47" s="4071"/>
      <c r="BH47" s="4071"/>
      <c r="BI47" s="4071"/>
      <c r="BJ47" s="4071"/>
      <c r="BK47" s="689"/>
    </row>
    <row r="48" spans="2:63" ht="14.25" customHeight="1">
      <c r="B48" s="753"/>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692"/>
      <c r="AO48" s="686"/>
      <c r="AP48" s="686"/>
      <c r="AQ48" s="686" t="s">
        <v>1298</v>
      </c>
      <c r="AR48" s="686"/>
      <c r="AS48" s="686"/>
      <c r="AT48" s="686"/>
      <c r="AU48" s="686"/>
      <c r="AV48" s="686"/>
      <c r="AW48" s="686"/>
      <c r="AX48" s="686"/>
      <c r="AY48" s="686"/>
      <c r="AZ48" s="686"/>
      <c r="BA48" s="686"/>
      <c r="BB48" s="686"/>
      <c r="BC48" s="686"/>
      <c r="BD48" s="686"/>
      <c r="BE48" s="686"/>
      <c r="BF48" s="686"/>
      <c r="BG48" s="686"/>
      <c r="BH48" s="686"/>
      <c r="BI48" s="686"/>
      <c r="BJ48" s="686"/>
      <c r="BK48" s="693"/>
    </row>
    <row r="49" spans="2:63" ht="14.25" customHeight="1">
      <c r="B49" s="753"/>
      <c r="C49" s="751"/>
      <c r="D49" s="751"/>
      <c r="E49" s="751"/>
      <c r="F49" s="751"/>
      <c r="G49" s="751"/>
      <c r="H49" s="751"/>
      <c r="I49" s="751"/>
      <c r="J49" s="751"/>
      <c r="K49" s="751"/>
      <c r="L49" s="751"/>
      <c r="M49" s="751"/>
      <c r="N49" s="751"/>
      <c r="O49" s="751"/>
      <c r="P49" s="751"/>
      <c r="Q49" s="751"/>
      <c r="R49" s="751"/>
      <c r="S49" s="749"/>
      <c r="T49" s="749"/>
      <c r="U49" s="749"/>
      <c r="V49" s="749"/>
      <c r="W49" s="749"/>
      <c r="X49" s="749"/>
      <c r="Y49" s="749"/>
      <c r="Z49" s="749"/>
      <c r="AA49" s="749"/>
      <c r="AB49" s="749"/>
      <c r="AC49" s="749"/>
      <c r="AD49" s="749"/>
      <c r="AE49" s="749"/>
      <c r="AF49" s="749"/>
      <c r="AG49" s="749"/>
      <c r="AH49" s="749"/>
      <c r="AI49" s="749"/>
      <c r="AJ49" s="749"/>
      <c r="AK49" s="749"/>
      <c r="AL49" s="749"/>
      <c r="AM49" s="751"/>
      <c r="AN49" s="688"/>
      <c r="AO49" s="682"/>
      <c r="AP49" s="682"/>
      <c r="AQ49" s="682" t="s">
        <v>984</v>
      </c>
      <c r="AR49" s="682"/>
      <c r="AS49" s="682"/>
      <c r="AT49" s="682"/>
      <c r="AU49" s="682"/>
      <c r="AV49" s="682"/>
      <c r="AW49" s="682"/>
      <c r="AX49" s="682"/>
      <c r="AY49" s="682"/>
      <c r="AZ49" s="682"/>
      <c r="BA49" s="682"/>
      <c r="BB49" s="682"/>
      <c r="BC49" s="682"/>
      <c r="BD49" s="682"/>
      <c r="BE49" s="682"/>
      <c r="BF49" s="682"/>
      <c r="BG49" s="682"/>
      <c r="BH49" s="682"/>
      <c r="BI49" s="682"/>
      <c r="BJ49" s="682"/>
      <c r="BK49" s="689"/>
    </row>
    <row r="50" spans="2:63" ht="14.25" customHeight="1">
      <c r="B50" s="753"/>
      <c r="C50" s="751"/>
      <c r="D50" s="751"/>
      <c r="E50" s="751"/>
      <c r="F50" s="751"/>
      <c r="G50" s="751"/>
      <c r="H50" s="751"/>
      <c r="I50" s="751"/>
      <c r="J50" s="751"/>
      <c r="K50" s="751"/>
      <c r="L50" s="751"/>
      <c r="M50" s="751"/>
      <c r="N50" s="751"/>
      <c r="O50" s="751"/>
      <c r="P50" s="751"/>
      <c r="Q50" s="751"/>
      <c r="R50" s="751"/>
      <c r="S50" s="749"/>
      <c r="T50" s="749"/>
      <c r="U50" s="749"/>
      <c r="V50" s="749"/>
      <c r="W50" s="749"/>
      <c r="X50" s="749"/>
      <c r="Y50" s="749"/>
      <c r="Z50" s="749"/>
      <c r="AA50" s="749"/>
      <c r="AB50" s="749"/>
      <c r="AC50" s="749"/>
      <c r="AD50" s="749"/>
      <c r="AE50" s="749"/>
      <c r="AF50" s="749"/>
      <c r="AG50" s="749"/>
      <c r="AH50" s="749"/>
      <c r="AI50" s="749"/>
      <c r="AJ50" s="749"/>
      <c r="AK50" s="749"/>
      <c r="AL50" s="749"/>
      <c r="AM50" s="751"/>
      <c r="AN50" s="688"/>
      <c r="AO50" s="682"/>
      <c r="AP50" s="682"/>
      <c r="AQ50" s="682" t="s">
        <v>985</v>
      </c>
      <c r="AR50" s="682"/>
      <c r="AS50" s="682"/>
      <c r="AT50" s="682"/>
      <c r="AU50" s="682"/>
      <c r="AV50" s="682"/>
      <c r="AW50" s="682"/>
      <c r="AX50" s="682"/>
      <c r="AY50" s="682"/>
      <c r="AZ50" s="682"/>
      <c r="BA50" s="682"/>
      <c r="BB50" s="682"/>
      <c r="BC50" s="682"/>
      <c r="BD50" s="682"/>
      <c r="BE50" s="682"/>
      <c r="BF50" s="682"/>
      <c r="BG50" s="682"/>
      <c r="BH50" s="682"/>
      <c r="BI50" s="682"/>
      <c r="BJ50" s="682"/>
      <c r="BK50" s="689"/>
    </row>
    <row r="51" spans="2:63" ht="14.25" customHeight="1">
      <c r="B51" s="753"/>
      <c r="C51" s="751"/>
      <c r="D51" s="751"/>
      <c r="E51" s="751"/>
      <c r="F51" s="751"/>
      <c r="G51" s="751"/>
      <c r="H51" s="751"/>
      <c r="I51" s="751"/>
      <c r="J51" s="751"/>
      <c r="K51" s="751"/>
      <c r="L51" s="751"/>
      <c r="M51" s="751"/>
      <c r="N51" s="751"/>
      <c r="O51" s="751"/>
      <c r="P51" s="751"/>
      <c r="Q51" s="751"/>
      <c r="R51" s="751"/>
      <c r="S51" s="749"/>
      <c r="T51" s="749"/>
      <c r="U51" s="749"/>
      <c r="V51" s="749"/>
      <c r="W51" s="749"/>
      <c r="X51" s="749"/>
      <c r="Y51" s="749"/>
      <c r="Z51" s="749"/>
      <c r="AA51" s="749"/>
      <c r="AB51" s="749"/>
      <c r="AC51" s="749"/>
      <c r="AD51" s="749"/>
      <c r="AE51" s="749"/>
      <c r="AF51" s="749"/>
      <c r="AG51" s="749"/>
      <c r="AH51" s="749"/>
      <c r="AI51" s="749"/>
      <c r="AJ51" s="749"/>
      <c r="AK51" s="749"/>
      <c r="AL51" s="749"/>
      <c r="AM51" s="751"/>
      <c r="AN51" s="688"/>
      <c r="AO51" s="682"/>
      <c r="AP51" s="682"/>
      <c r="AQ51" s="682" t="s">
        <v>1485</v>
      </c>
      <c r="AR51" s="682"/>
      <c r="AS51" s="682"/>
      <c r="AT51" s="682"/>
      <c r="AU51" s="682"/>
      <c r="AV51" s="682"/>
      <c r="AW51" s="682"/>
      <c r="AX51" s="682"/>
      <c r="AY51" s="682"/>
      <c r="AZ51" s="682"/>
      <c r="BA51" s="682"/>
      <c r="BB51" s="682"/>
      <c r="BC51" s="682"/>
      <c r="BD51" s="682"/>
      <c r="BE51" s="682"/>
      <c r="BF51" s="682"/>
      <c r="BG51" s="682"/>
      <c r="BH51" s="682"/>
      <c r="BI51" s="682"/>
      <c r="BJ51" s="682"/>
      <c r="BK51" s="689"/>
    </row>
    <row r="52" spans="2:63" ht="14.25" customHeight="1">
      <c r="B52" s="753"/>
      <c r="C52" s="751"/>
      <c r="D52" s="751"/>
      <c r="E52" s="751"/>
      <c r="F52" s="751"/>
      <c r="G52" s="751"/>
      <c r="H52" s="751"/>
      <c r="I52" s="751"/>
      <c r="J52" s="751"/>
      <c r="K52" s="751"/>
      <c r="L52" s="751"/>
      <c r="M52" s="751"/>
      <c r="N52" s="751"/>
      <c r="O52" s="751"/>
      <c r="P52" s="751"/>
      <c r="Q52" s="751"/>
      <c r="R52" s="751"/>
      <c r="S52" s="749"/>
      <c r="T52" s="749"/>
      <c r="U52" s="749"/>
      <c r="V52" s="749"/>
      <c r="W52" s="749"/>
      <c r="X52" s="749"/>
      <c r="Y52" s="749"/>
      <c r="Z52" s="749"/>
      <c r="AA52" s="749"/>
      <c r="AB52" s="749"/>
      <c r="AC52" s="749"/>
      <c r="AD52" s="749"/>
      <c r="AE52" s="749"/>
      <c r="AF52" s="749"/>
      <c r="AG52" s="749"/>
      <c r="AH52" s="749"/>
      <c r="AI52" s="749"/>
      <c r="AJ52" s="749"/>
      <c r="AK52" s="749"/>
      <c r="AL52" s="749"/>
      <c r="AM52" s="749"/>
      <c r="AN52" s="757"/>
      <c r="AO52" s="683"/>
      <c r="AP52" s="683"/>
      <c r="AQ52" s="683"/>
      <c r="AR52" s="683"/>
      <c r="AS52" s="682"/>
      <c r="AT52" s="682"/>
      <c r="AU52" s="682"/>
      <c r="AV52" s="682"/>
      <c r="AW52" s="682"/>
      <c r="AX52" s="682"/>
      <c r="AY52" s="682"/>
      <c r="AZ52" s="758" t="s">
        <v>986</v>
      </c>
      <c r="BA52" s="732"/>
      <c r="BB52" s="734"/>
      <c r="BC52" s="734"/>
      <c r="BD52" s="734"/>
      <c r="BE52" s="759"/>
      <c r="BF52" s="760" t="s">
        <v>987</v>
      </c>
      <c r="BG52" s="734"/>
      <c r="BH52" s="734"/>
      <c r="BI52" s="734"/>
      <c r="BJ52" s="734"/>
      <c r="BK52" s="761"/>
    </row>
    <row r="53" spans="2:63" ht="14.25" customHeight="1">
      <c r="B53" s="753"/>
      <c r="C53" s="751"/>
      <c r="D53" s="751"/>
      <c r="E53" s="751"/>
      <c r="F53" s="751"/>
      <c r="G53" s="751"/>
      <c r="H53" s="751"/>
      <c r="I53" s="751"/>
      <c r="J53" s="751"/>
      <c r="K53" s="751"/>
      <c r="L53" s="751"/>
      <c r="M53" s="751"/>
      <c r="N53" s="751"/>
      <c r="O53" s="751"/>
      <c r="P53" s="751"/>
      <c r="Q53" s="751"/>
      <c r="R53" s="751"/>
      <c r="S53" s="749"/>
      <c r="T53" s="749"/>
      <c r="U53" s="749"/>
      <c r="V53" s="749"/>
      <c r="W53" s="749"/>
      <c r="X53" s="749"/>
      <c r="Y53" s="749"/>
      <c r="Z53" s="749"/>
      <c r="AA53" s="749"/>
      <c r="AB53" s="749"/>
      <c r="AC53" s="749"/>
      <c r="AD53" s="749"/>
      <c r="AE53" s="749"/>
      <c r="AF53" s="749"/>
      <c r="AG53" s="749"/>
      <c r="AH53" s="749"/>
      <c r="AI53" s="751"/>
      <c r="AJ53" s="749"/>
      <c r="AK53" s="749"/>
      <c r="AL53" s="749"/>
      <c r="AM53" s="751"/>
      <c r="AN53" s="688"/>
      <c r="AO53" s="686"/>
      <c r="AP53" s="686"/>
      <c r="AQ53" s="686"/>
      <c r="AR53" s="682"/>
      <c r="AS53" s="682"/>
      <c r="AT53" s="682"/>
      <c r="AU53" s="682"/>
      <c r="AV53" s="682"/>
      <c r="AW53" s="682"/>
      <c r="AX53" s="682"/>
      <c r="AY53" s="682"/>
      <c r="AZ53" s="688"/>
      <c r="BA53" s="682"/>
      <c r="BB53" s="682"/>
      <c r="BC53" s="686"/>
      <c r="BD53" s="686"/>
      <c r="BE53" s="691"/>
      <c r="BF53" s="688"/>
      <c r="BG53" s="682"/>
      <c r="BH53" s="686"/>
      <c r="BI53" s="686"/>
      <c r="BJ53" s="686"/>
      <c r="BK53" s="689"/>
    </row>
    <row r="54" spans="2:63" ht="12" customHeight="1">
      <c r="B54" s="753"/>
      <c r="C54" s="751"/>
      <c r="D54" s="751"/>
      <c r="E54" s="751"/>
      <c r="F54" s="751"/>
      <c r="G54" s="751"/>
      <c r="H54" s="751"/>
      <c r="I54" s="749"/>
      <c r="J54" s="749"/>
      <c r="K54" s="749"/>
      <c r="L54" s="749"/>
      <c r="M54" s="749"/>
      <c r="N54" s="749"/>
      <c r="O54" s="749"/>
      <c r="P54" s="751"/>
      <c r="Q54" s="751"/>
      <c r="R54" s="749"/>
      <c r="S54" s="749"/>
      <c r="T54" s="749"/>
      <c r="U54" s="749"/>
      <c r="V54" s="749"/>
      <c r="W54" s="749"/>
      <c r="X54" s="749"/>
      <c r="Y54" s="749"/>
      <c r="Z54" s="749"/>
      <c r="AA54" s="749"/>
      <c r="AB54" s="749"/>
      <c r="AC54" s="749"/>
      <c r="AD54" s="749"/>
      <c r="AE54" s="749"/>
      <c r="AF54" s="749"/>
      <c r="AG54" s="749"/>
      <c r="AH54" s="749"/>
      <c r="AI54" s="751"/>
      <c r="AJ54" s="749"/>
      <c r="AK54" s="749"/>
      <c r="AL54" s="749"/>
      <c r="AM54" s="749"/>
      <c r="AN54" s="688"/>
      <c r="AO54" s="686"/>
      <c r="AP54" s="686"/>
      <c r="AQ54" s="686"/>
      <c r="AR54" s="686"/>
      <c r="AS54" s="682"/>
      <c r="AT54" s="682"/>
      <c r="AU54" s="682"/>
      <c r="AV54" s="682"/>
      <c r="AW54" s="682"/>
      <c r="AX54" s="682"/>
      <c r="AY54" s="682"/>
      <c r="AZ54" s="688"/>
      <c r="BA54" s="682"/>
      <c r="BB54" s="682"/>
      <c r="BC54" s="686"/>
      <c r="BD54" s="686"/>
      <c r="BE54" s="691"/>
      <c r="BF54" s="692"/>
      <c r="BG54" s="682"/>
      <c r="BH54" s="686"/>
      <c r="BI54" s="686"/>
      <c r="BJ54" s="686"/>
      <c r="BK54" s="693"/>
    </row>
    <row r="55" spans="2:63" ht="12" customHeight="1" thickBot="1">
      <c r="B55" s="762"/>
      <c r="C55" s="763"/>
      <c r="D55" s="763"/>
      <c r="E55" s="763"/>
      <c r="F55" s="763"/>
      <c r="G55" s="763"/>
      <c r="H55" s="763"/>
      <c r="I55" s="763"/>
      <c r="J55" s="763"/>
      <c r="K55" s="763"/>
      <c r="L55" s="763"/>
      <c r="M55" s="763"/>
      <c r="N55" s="763"/>
      <c r="O55" s="763"/>
      <c r="P55" s="763"/>
      <c r="Q55" s="763"/>
      <c r="R55" s="764"/>
      <c r="S55" s="764"/>
      <c r="T55" s="764"/>
      <c r="U55" s="764"/>
      <c r="V55" s="764"/>
      <c r="W55" s="764"/>
      <c r="X55" s="764"/>
      <c r="Y55" s="764"/>
      <c r="Z55" s="764"/>
      <c r="AA55" s="764"/>
      <c r="AB55" s="764"/>
      <c r="AC55" s="764"/>
      <c r="AD55" s="764"/>
      <c r="AE55" s="764"/>
      <c r="AF55" s="764"/>
      <c r="AG55" s="764"/>
      <c r="AH55" s="764"/>
      <c r="AI55" s="763"/>
      <c r="AJ55" s="764"/>
      <c r="AK55" s="764"/>
      <c r="AL55" s="764"/>
      <c r="AM55" s="763"/>
      <c r="AN55" s="765"/>
      <c r="AO55" s="766"/>
      <c r="AP55" s="766"/>
      <c r="AQ55" s="766"/>
      <c r="AR55" s="767"/>
      <c r="AS55" s="767"/>
      <c r="AT55" s="767"/>
      <c r="AU55" s="767"/>
      <c r="AV55" s="767"/>
      <c r="AW55" s="767"/>
      <c r="AX55" s="767"/>
      <c r="AY55" s="767"/>
      <c r="AZ55" s="765"/>
      <c r="BA55" s="767"/>
      <c r="BB55" s="767"/>
      <c r="BC55" s="766"/>
      <c r="BD55" s="766"/>
      <c r="BE55" s="768"/>
      <c r="BF55" s="765"/>
      <c r="BG55" s="767"/>
      <c r="BH55" s="766"/>
      <c r="BI55" s="766"/>
      <c r="BJ55" s="766"/>
      <c r="BK55" s="769"/>
    </row>
    <row r="56" spans="2:63" ht="12" customHeight="1">
      <c r="B56" s="678"/>
      <c r="C56" s="678"/>
      <c r="D56" s="678"/>
      <c r="E56" s="678"/>
      <c r="F56" s="678"/>
      <c r="G56" s="678"/>
      <c r="H56" s="678"/>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4"/>
      <c r="AN56" s="674"/>
      <c r="AO56" s="674"/>
      <c r="AP56" s="674"/>
      <c r="AQ56" s="674"/>
      <c r="AR56" s="674"/>
      <c r="AS56" s="674"/>
      <c r="AT56" s="674"/>
      <c r="AU56" s="674"/>
      <c r="AV56" s="674"/>
      <c r="AW56" s="4046"/>
      <c r="AX56" s="4046"/>
      <c r="AY56" s="4046"/>
      <c r="AZ56" s="4046"/>
      <c r="BA56" s="4046"/>
      <c r="BB56" s="4046"/>
      <c r="BC56" s="4046"/>
      <c r="BD56" s="4046"/>
      <c r="BE56" s="4046"/>
      <c r="BF56" s="4046"/>
      <c r="BG56" s="4046"/>
      <c r="BH56" s="4046"/>
      <c r="BI56" s="4046"/>
      <c r="BJ56" s="4046"/>
      <c r="BK56" s="4046"/>
    </row>
    <row r="57" spans="2:63" ht="12" customHeight="1">
      <c r="B57" s="678"/>
      <c r="C57" s="678"/>
      <c r="D57" s="678"/>
      <c r="E57" s="678"/>
      <c r="F57" s="678"/>
      <c r="G57" s="678"/>
      <c r="H57" s="678"/>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c r="AP57" s="674"/>
      <c r="AQ57" s="674"/>
      <c r="AR57" s="674"/>
      <c r="AS57" s="674"/>
      <c r="AT57" s="674"/>
      <c r="AU57" s="674"/>
      <c r="AV57" s="674"/>
      <c r="AW57" s="4047"/>
      <c r="AX57" s="4047"/>
      <c r="AY57" s="4047"/>
      <c r="AZ57" s="4047"/>
      <c r="BA57" s="4047"/>
      <c r="BB57" s="4047"/>
      <c r="BC57" s="4047"/>
      <c r="BD57" s="4047"/>
      <c r="BE57" s="4047"/>
      <c r="BF57" s="4047"/>
      <c r="BG57" s="4047"/>
      <c r="BH57" s="4047"/>
      <c r="BI57" s="4047"/>
      <c r="BJ57" s="4047"/>
      <c r="BK57" s="4047"/>
    </row>
    <row r="58" spans="2:63" ht="13.5">
      <c r="AX58" s="679"/>
      <c r="AY58" s="680"/>
      <c r="AZ58" s="677"/>
      <c r="BA58" s="677"/>
      <c r="BB58" s="677"/>
      <c r="BC58" s="677"/>
      <c r="BD58" s="677"/>
      <c r="BE58" s="677"/>
      <c r="BF58" s="677"/>
      <c r="BG58" s="677"/>
      <c r="BH58" s="677"/>
      <c r="BI58" s="677"/>
      <c r="BJ58" s="677"/>
      <c r="BK58" s="677"/>
    </row>
    <row r="59" spans="2:63" ht="13.5" customHeight="1">
      <c r="D59" s="681"/>
      <c r="E59" s="681"/>
      <c r="F59" s="681"/>
      <c r="G59" s="681"/>
      <c r="H59" s="681"/>
    </row>
    <row r="60" spans="2:63" ht="13.5" customHeight="1">
      <c r="D60" s="681"/>
      <c r="E60" s="681"/>
      <c r="F60" s="681"/>
      <c r="G60" s="681"/>
      <c r="H60" s="681"/>
    </row>
  </sheetData>
  <mergeCells count="50">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 ref="AN2:AS2"/>
    <mergeCell ref="B21:H22"/>
    <mergeCell ref="I21:AF22"/>
    <mergeCell ref="AG21:AM24"/>
    <mergeCell ref="AN21:BK24"/>
    <mergeCell ref="B23:H24"/>
    <mergeCell ref="I23:AF24"/>
    <mergeCell ref="AD16:AO16"/>
    <mergeCell ref="Y25:Y26"/>
    <mergeCell ref="Z25:BF26"/>
    <mergeCell ref="B27:H28"/>
    <mergeCell ref="M27:N28"/>
    <mergeCell ref="O27:Z28"/>
    <mergeCell ref="AA27:AC28"/>
    <mergeCell ref="AE27:AM28"/>
    <mergeCell ref="B25:H26"/>
    <mergeCell ref="J25:J26"/>
    <mergeCell ref="K25:X26"/>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workbookViewId="0">
      <selection sqref="A1:A3"/>
    </sheetView>
  </sheetViews>
  <sheetFormatPr defaultRowHeight="13.5"/>
  <cols>
    <col min="1" max="1" width="10.625" style="350" bestFit="1" customWidth="1"/>
    <col min="2" max="22" width="4.25" style="350" customWidth="1"/>
    <col min="23" max="23" width="1.625" style="350" customWidth="1"/>
    <col min="24" max="16384" width="9" style="350"/>
  </cols>
  <sheetData>
    <row r="1" spans="1:23" ht="18" customHeight="1">
      <c r="A1" s="1588" t="s">
        <v>1134</v>
      </c>
      <c r="B1" s="230" t="s">
        <v>646</v>
      </c>
      <c r="C1" s="198"/>
      <c r="D1" s="197"/>
      <c r="E1" s="194"/>
      <c r="F1" s="194"/>
      <c r="G1" s="4187" t="s">
        <v>795</v>
      </c>
      <c r="H1" s="4187"/>
      <c r="I1" s="4187"/>
      <c r="J1" s="4187"/>
      <c r="K1" s="4187"/>
      <c r="L1" s="4187"/>
      <c r="M1" s="4187"/>
      <c r="N1" s="4187"/>
      <c r="O1" s="4187"/>
      <c r="P1" s="4187"/>
      <c r="Q1" s="4187"/>
      <c r="R1" s="194"/>
      <c r="S1" s="194"/>
      <c r="T1" s="194"/>
      <c r="U1" s="194"/>
      <c r="V1" s="194"/>
    </row>
    <row r="2" spans="1:23" ht="18" customHeight="1" thickBot="1">
      <c r="A2" s="1588"/>
      <c r="B2" s="231" t="s">
        <v>647</v>
      </c>
      <c r="C2" s="194"/>
      <c r="D2" s="194"/>
      <c r="E2" s="194"/>
      <c r="F2" s="194"/>
      <c r="G2" s="1540"/>
      <c r="H2" s="1540"/>
      <c r="I2" s="1540"/>
      <c r="J2" s="1540"/>
      <c r="K2" s="1540"/>
      <c r="L2" s="1540"/>
      <c r="M2" s="1540"/>
      <c r="N2" s="1540"/>
      <c r="O2" s="1540"/>
      <c r="P2" s="1540"/>
      <c r="Q2" s="1540"/>
      <c r="R2" s="194"/>
      <c r="S2" s="194"/>
      <c r="T2" s="194"/>
      <c r="U2" s="194"/>
      <c r="V2" s="194"/>
    </row>
    <row r="3" spans="1:23" ht="18" customHeight="1">
      <c r="A3" s="1588"/>
      <c r="B3" s="4188" t="s">
        <v>120</v>
      </c>
      <c r="C3" s="1544"/>
      <c r="D3" s="1543" t="s">
        <v>119</v>
      </c>
      <c r="E3" s="1544"/>
      <c r="F3" s="1543" t="s">
        <v>118</v>
      </c>
      <c r="G3" s="1544"/>
      <c r="H3" s="1546" t="s">
        <v>472</v>
      </c>
      <c r="I3" s="1546"/>
      <c r="J3" s="23"/>
      <c r="K3" s="1543" t="s">
        <v>641</v>
      </c>
      <c r="L3" s="1544"/>
      <c r="M3" s="1543" t="s">
        <v>645</v>
      </c>
      <c r="N3" s="1544"/>
      <c r="O3" s="1543" t="s">
        <v>115</v>
      </c>
      <c r="P3" s="1544"/>
      <c r="Q3" s="1543" t="s">
        <v>116</v>
      </c>
      <c r="R3" s="1544"/>
      <c r="S3" s="1543" t="s">
        <v>121</v>
      </c>
      <c r="T3" s="1544"/>
      <c r="U3" s="1543" t="s">
        <v>117</v>
      </c>
      <c r="V3" s="1555"/>
      <c r="W3" s="485"/>
    </row>
    <row r="4" spans="1:23" ht="49.5" customHeight="1">
      <c r="A4" s="676"/>
      <c r="B4" s="4129"/>
      <c r="C4" s="1552"/>
      <c r="D4" s="1551"/>
      <c r="E4" s="1552"/>
      <c r="F4" s="1551"/>
      <c r="G4" s="1552"/>
      <c r="H4" s="1551"/>
      <c r="I4" s="1552"/>
      <c r="J4" s="5"/>
      <c r="K4" s="1551"/>
      <c r="L4" s="1552"/>
      <c r="M4" s="1551"/>
      <c r="N4" s="1552"/>
      <c r="O4" s="1551"/>
      <c r="P4" s="1552"/>
      <c r="Q4" s="1551"/>
      <c r="R4" s="1552"/>
      <c r="S4" s="1551"/>
      <c r="T4" s="1552"/>
      <c r="U4" s="1551"/>
      <c r="V4" s="1556"/>
      <c r="W4" s="407"/>
    </row>
    <row r="5" spans="1:23" ht="21" customHeight="1">
      <c r="B5" s="24"/>
      <c r="C5" s="5"/>
      <c r="D5" s="5"/>
      <c r="E5" s="5"/>
      <c r="F5" s="5"/>
      <c r="G5" s="5"/>
      <c r="H5" s="5"/>
      <c r="I5" s="5"/>
      <c r="J5" s="5"/>
      <c r="K5" s="5"/>
      <c r="L5" s="5"/>
      <c r="M5" s="5"/>
      <c r="N5" s="5"/>
      <c r="O5" s="5"/>
      <c r="P5" s="5"/>
      <c r="Q5" s="5"/>
      <c r="R5" s="5"/>
      <c r="S5" s="5"/>
      <c r="T5" s="5"/>
      <c r="U5" s="5"/>
      <c r="V5" s="25"/>
    </row>
    <row r="6" spans="1:23" ht="21" customHeight="1">
      <c r="B6" s="24"/>
      <c r="C6" s="1589" t="str">
        <f>"福 岡 県 "&amp;入力シート!$C$3&amp;"長 殿"</f>
        <v>福 岡 県 長 殿</v>
      </c>
      <c r="D6" s="1589"/>
      <c r="E6" s="1589"/>
      <c r="F6" s="1589"/>
      <c r="G6" s="1589"/>
      <c r="H6" s="1589"/>
      <c r="I6" s="1589"/>
      <c r="J6" s="1589"/>
      <c r="K6" s="1589"/>
      <c r="L6" s="1589"/>
      <c r="M6" s="1589"/>
      <c r="N6" s="1589"/>
      <c r="O6" s="1589"/>
      <c r="P6" s="1589"/>
      <c r="Q6" s="1589"/>
      <c r="R6" s="1589"/>
      <c r="S6" s="1589"/>
      <c r="T6" s="1589"/>
      <c r="U6" s="26"/>
      <c r="V6" s="25"/>
    </row>
    <row r="7" spans="1:23" ht="18" customHeight="1">
      <c r="B7" s="24"/>
      <c r="C7" s="5"/>
      <c r="D7" s="5"/>
      <c r="E7" s="5"/>
      <c r="F7" s="5"/>
      <c r="G7" s="5"/>
      <c r="H7" s="5"/>
      <c r="I7" s="5"/>
      <c r="J7" s="5"/>
      <c r="K7" s="5"/>
      <c r="L7" s="5"/>
      <c r="M7" s="5"/>
      <c r="N7" s="5"/>
      <c r="O7" s="5"/>
      <c r="P7" s="5"/>
      <c r="Q7" s="5"/>
      <c r="R7" s="5"/>
      <c r="S7" s="5"/>
      <c r="T7" s="5"/>
      <c r="U7" s="5"/>
      <c r="V7" s="25"/>
    </row>
    <row r="8" spans="1:23" ht="21" customHeight="1">
      <c r="B8" s="24"/>
      <c r="C8" s="5"/>
      <c r="D8" s="5"/>
      <c r="E8" s="5"/>
      <c r="F8" s="5"/>
      <c r="G8" s="5"/>
      <c r="H8" s="5"/>
      <c r="I8" s="5"/>
      <c r="J8" s="5"/>
      <c r="K8" s="5"/>
      <c r="L8" s="5"/>
      <c r="M8" s="5"/>
      <c r="N8" s="5"/>
      <c r="O8" s="5"/>
      <c r="P8" s="5"/>
      <c r="Q8" s="5"/>
      <c r="R8" s="5"/>
      <c r="S8" s="5"/>
      <c r="T8" s="5"/>
      <c r="U8" s="6" t="s">
        <v>1476</v>
      </c>
      <c r="V8" s="27"/>
      <c r="W8" s="619"/>
    </row>
    <row r="9" spans="1:23" ht="12" customHeight="1">
      <c r="B9" s="24"/>
      <c r="C9" s="5"/>
      <c r="D9" s="5"/>
      <c r="E9" s="5"/>
      <c r="F9" s="5"/>
      <c r="G9" s="5"/>
      <c r="H9" s="5"/>
      <c r="I9" s="5"/>
      <c r="J9" s="5"/>
      <c r="K9" s="5"/>
      <c r="L9" s="5"/>
      <c r="M9" s="5"/>
      <c r="N9" s="5"/>
      <c r="O9" s="5"/>
      <c r="P9" s="5"/>
      <c r="Q9" s="5"/>
      <c r="R9" s="5"/>
      <c r="S9" s="5"/>
      <c r="T9" s="5"/>
      <c r="U9" s="5"/>
      <c r="V9" s="25"/>
    </row>
    <row r="10" spans="1:23" ht="12" customHeight="1">
      <c r="B10" s="24"/>
      <c r="C10" s="5"/>
      <c r="D10" s="5"/>
      <c r="E10" s="5"/>
      <c r="F10" s="5"/>
      <c r="G10" s="5"/>
      <c r="H10" s="5"/>
      <c r="I10" s="5"/>
      <c r="J10" s="5"/>
      <c r="K10" s="5"/>
      <c r="L10" s="5"/>
      <c r="M10" s="5"/>
      <c r="N10" s="5"/>
      <c r="O10" s="5"/>
      <c r="P10" s="5"/>
      <c r="Q10" s="5"/>
      <c r="R10" s="5"/>
      <c r="S10" s="5"/>
      <c r="T10" s="5"/>
      <c r="U10" s="5"/>
      <c r="V10" s="25"/>
    </row>
    <row r="11" spans="1:23" ht="12" customHeight="1">
      <c r="B11" s="24"/>
      <c r="C11" s="5"/>
      <c r="D11" s="5"/>
      <c r="E11" s="5"/>
      <c r="F11" s="5"/>
      <c r="G11" s="5"/>
      <c r="H11" s="5"/>
      <c r="I11" s="5"/>
      <c r="J11" s="5"/>
      <c r="K11" s="5"/>
      <c r="L11" s="5"/>
      <c r="M11" s="5"/>
      <c r="N11" s="5"/>
      <c r="O11" s="5"/>
      <c r="P11" s="5"/>
      <c r="Q11" s="5"/>
      <c r="R11" s="5"/>
      <c r="S11" s="5"/>
      <c r="T11" s="5"/>
      <c r="U11" s="5"/>
      <c r="V11" s="25"/>
    </row>
    <row r="12" spans="1:23" ht="15" customHeight="1">
      <c r="B12" s="24"/>
      <c r="C12" s="5"/>
      <c r="D12" s="5"/>
      <c r="E12" s="5"/>
      <c r="F12" s="5"/>
      <c r="G12" s="5"/>
      <c r="H12" s="6"/>
      <c r="I12" s="28"/>
      <c r="J12" s="18"/>
      <c r="K12" s="1605" t="s">
        <v>98</v>
      </c>
      <c r="L12" s="1605"/>
      <c r="M12" s="29"/>
      <c r="N12" s="4153" t="str">
        <f>入力シート!$D$22&amp;" "</f>
        <v xml:space="preserve"> </v>
      </c>
      <c r="O12" s="4153"/>
      <c r="P12" s="4153"/>
      <c r="Q12" s="4153"/>
      <c r="R12" s="4153"/>
      <c r="S12" s="4153"/>
      <c r="T12" s="4153"/>
      <c r="U12" s="4153"/>
      <c r="V12" s="30"/>
      <c r="W12" s="620"/>
    </row>
    <row r="13" spans="1:23" ht="15" customHeight="1">
      <c r="B13" s="24"/>
      <c r="C13" s="5"/>
      <c r="D13" s="5"/>
      <c r="E13" s="5"/>
      <c r="F13" s="5"/>
      <c r="G13" s="5"/>
      <c r="H13" s="6"/>
      <c r="I13" s="6" t="s">
        <v>495</v>
      </c>
      <c r="J13" s="18"/>
      <c r="K13" s="1605" t="s">
        <v>158</v>
      </c>
      <c r="L13" s="4155"/>
      <c r="M13" s="29"/>
      <c r="N13" s="4153" t="str">
        <f>入力シート!$D$23&amp;" "</f>
        <v xml:space="preserve"> </v>
      </c>
      <c r="O13" s="4153"/>
      <c r="P13" s="4153"/>
      <c r="Q13" s="4153"/>
      <c r="R13" s="4153"/>
      <c r="S13" s="4153"/>
      <c r="T13" s="4153"/>
      <c r="U13" s="4153"/>
      <c r="V13" s="30"/>
      <c r="W13" s="620"/>
    </row>
    <row r="14" spans="1:23" ht="15" customHeight="1">
      <c r="B14" s="24"/>
      <c r="C14" s="5"/>
      <c r="D14" s="5"/>
      <c r="E14" s="5"/>
      <c r="F14" s="5"/>
      <c r="G14" s="5"/>
      <c r="H14" s="5"/>
      <c r="I14" s="31"/>
      <c r="J14" s="18"/>
      <c r="K14" s="4155"/>
      <c r="L14" s="4155"/>
      <c r="M14" s="29"/>
      <c r="N14" s="4154" t="str">
        <f>"　"&amp;入力シート!$D$24&amp;" "</f>
        <v xml:space="preserve">　 </v>
      </c>
      <c r="O14" s="4153"/>
      <c r="P14" s="4153"/>
      <c r="Q14" s="4153"/>
      <c r="R14" s="4153"/>
      <c r="S14" s="4153"/>
      <c r="T14" s="4153"/>
      <c r="U14" s="4153"/>
      <c r="V14" s="32"/>
      <c r="W14" s="620"/>
    </row>
    <row r="15" spans="1:23" ht="12" customHeight="1">
      <c r="B15" s="24"/>
      <c r="C15" s="5"/>
      <c r="D15" s="5"/>
      <c r="E15" s="5"/>
      <c r="F15" s="5"/>
      <c r="G15" s="5"/>
      <c r="H15" s="5"/>
      <c r="I15" s="5"/>
      <c r="J15" s="5"/>
      <c r="K15" s="5"/>
      <c r="L15" s="5"/>
      <c r="M15" s="29"/>
      <c r="N15" s="1557"/>
      <c r="O15" s="1557"/>
      <c r="P15" s="1557"/>
      <c r="Q15" s="1557"/>
      <c r="R15" s="1557"/>
      <c r="S15" s="1557"/>
      <c r="T15" s="1557"/>
      <c r="U15" s="1557"/>
      <c r="V15" s="25"/>
    </row>
    <row r="16" spans="1:23" ht="33" customHeight="1">
      <c r="B16" s="1553" t="s">
        <v>482</v>
      </c>
      <c r="C16" s="1554"/>
      <c r="D16" s="1554"/>
      <c r="E16" s="4130" t="str">
        <f>入力シート!$D$4&amp;入力シート!$E$4&amp;入力シート!$G$4&amp;入力シート!$I$4&amp;入力シート!$K$4&amp;入力シート!$O$4</f>
        <v>令和年度起工第号</v>
      </c>
      <c r="F16" s="4130"/>
      <c r="G16" s="4130"/>
      <c r="H16" s="4130"/>
      <c r="I16" s="4130"/>
      <c r="J16" s="4130"/>
      <c r="K16" s="4130"/>
      <c r="L16" s="4130"/>
      <c r="M16" s="4186"/>
      <c r="N16" s="1597"/>
      <c r="O16" s="1597"/>
      <c r="P16" s="4161"/>
      <c r="Q16" s="4161"/>
      <c r="R16" s="4161"/>
      <c r="S16" s="4161"/>
      <c r="T16" s="4161"/>
      <c r="U16" s="4161"/>
      <c r="V16" s="4162"/>
      <c r="W16" s="621"/>
    </row>
    <row r="17" spans="2:27" ht="33" customHeight="1">
      <c r="B17" s="1553" t="s">
        <v>485</v>
      </c>
      <c r="C17" s="1554"/>
      <c r="D17" s="1554"/>
      <c r="E17" s="4130">
        <f>入力シート!$D$5</f>
        <v>0</v>
      </c>
      <c r="F17" s="4130"/>
      <c r="G17" s="4130"/>
      <c r="H17" s="4130"/>
      <c r="I17" s="4130"/>
      <c r="J17" s="4130"/>
      <c r="K17" s="4130"/>
      <c r="L17" s="4130"/>
      <c r="M17" s="1554" t="s">
        <v>484</v>
      </c>
      <c r="N17" s="1554"/>
      <c r="O17" s="1554"/>
      <c r="P17" s="4150" t="str">
        <f>" " &amp; 入力シート!$D$6</f>
        <v xml:space="preserve"> </v>
      </c>
      <c r="Q17" s="1608"/>
      <c r="R17" s="1608"/>
      <c r="S17" s="1608"/>
      <c r="T17" s="1608"/>
      <c r="U17" s="1608"/>
      <c r="V17" s="1609"/>
      <c r="W17" s="621"/>
    </row>
    <row r="18" spans="2:27" ht="16.5" customHeight="1">
      <c r="B18" s="1590" t="s">
        <v>486</v>
      </c>
      <c r="C18" s="1591"/>
      <c r="D18" s="1592"/>
      <c r="E18" s="4151" t="s">
        <v>160</v>
      </c>
      <c r="F18" s="1591" t="str">
        <f>+" " &amp;入力シート!$D$7</f>
        <v xml:space="preserve"> </v>
      </c>
      <c r="G18" s="4145"/>
      <c r="H18" s="4145"/>
      <c r="I18" s="4145"/>
      <c r="J18" s="4145" t="s">
        <v>159</v>
      </c>
      <c r="K18" s="4163" t="s">
        <v>648</v>
      </c>
      <c r="L18" s="4164"/>
      <c r="M18" s="4164"/>
      <c r="N18" s="4164"/>
      <c r="O18" s="4165"/>
      <c r="P18" s="4189">
        <f>入力シート!D9</f>
        <v>0</v>
      </c>
      <c r="Q18" s="4164"/>
      <c r="R18" s="4164"/>
      <c r="S18" s="4164"/>
      <c r="T18" s="4164"/>
      <c r="U18" s="4164"/>
      <c r="V18" s="4190"/>
      <c r="W18" s="621"/>
    </row>
    <row r="19" spans="2:27" ht="18" customHeight="1">
      <c r="B19" s="4147"/>
      <c r="C19" s="4148"/>
      <c r="D19" s="4149"/>
      <c r="E19" s="4152"/>
      <c r="F19" s="4146"/>
      <c r="G19" s="4146"/>
      <c r="H19" s="4146"/>
      <c r="I19" s="4146"/>
      <c r="J19" s="4146"/>
      <c r="K19" s="4166"/>
      <c r="L19" s="4148"/>
      <c r="M19" s="4148"/>
      <c r="N19" s="4148"/>
      <c r="O19" s="4149"/>
      <c r="P19" s="199" t="s">
        <v>823</v>
      </c>
      <c r="Q19" s="4148" t="str">
        <f>" "&amp;入力シート!D8</f>
        <v xml:space="preserve"> </v>
      </c>
      <c r="R19" s="4148"/>
      <c r="S19" s="4148"/>
      <c r="T19" s="4148"/>
      <c r="U19" s="4148"/>
      <c r="V19" s="331" t="s">
        <v>824</v>
      </c>
      <c r="W19" s="621"/>
      <c r="AA19" s="416">
        <f>入力シート!$D$17</f>
        <v>0</v>
      </c>
    </row>
    <row r="20" spans="2:27" ht="33" customHeight="1">
      <c r="B20" s="1553" t="s">
        <v>487</v>
      </c>
      <c r="C20" s="1554"/>
      <c r="D20" s="1554"/>
      <c r="E20" s="4191" t="str">
        <f>" \ " &amp; TEXT(入力シート!$D$15,"#,##0") &amp; " 円"</f>
        <v xml:space="preserve"> \ 0 円</v>
      </c>
      <c r="F20" s="4192"/>
      <c r="G20" s="4192"/>
      <c r="H20" s="4192"/>
      <c r="I20" s="4192"/>
      <c r="J20" s="4192"/>
      <c r="K20" s="4192"/>
      <c r="L20" s="4192"/>
      <c r="M20" s="1560" t="str">
        <f>+" (うち消費税および地方消費税の額 " &amp; TEXT(0.1*入力シート!$D$15/1.1,"#,##0") &amp; " 円）"</f>
        <v xml:space="preserve"> (うち消費税および地方消費税の額 0 円）</v>
      </c>
      <c r="N20" s="1560"/>
      <c r="O20" s="1560"/>
      <c r="P20" s="1560"/>
      <c r="Q20" s="1560"/>
      <c r="R20" s="1560"/>
      <c r="S20" s="1560"/>
      <c r="T20" s="1560"/>
      <c r="U20" s="1560"/>
      <c r="V20" s="1561"/>
      <c r="W20" s="621"/>
      <c r="AA20" s="416">
        <f>入力シート!$D$19</f>
        <v>0</v>
      </c>
    </row>
    <row r="21" spans="2:27" ht="16.5" customHeight="1">
      <c r="B21" s="1590" t="s">
        <v>123</v>
      </c>
      <c r="C21" s="1591"/>
      <c r="D21" s="1592"/>
      <c r="E21" s="4157">
        <f>入力シート!D18</f>
        <v>0</v>
      </c>
      <c r="F21" s="4158"/>
      <c r="G21" s="4158"/>
      <c r="H21" s="4158"/>
      <c r="I21" s="4158"/>
      <c r="J21" s="34"/>
      <c r="K21" s="34"/>
      <c r="L21" s="166"/>
      <c r="M21" s="4163" t="s">
        <v>792</v>
      </c>
      <c r="N21" s="4167"/>
      <c r="O21" s="4168"/>
      <c r="P21" s="4175">
        <f>入力シート!D12</f>
        <v>0</v>
      </c>
      <c r="Q21" s="4176"/>
      <c r="R21" s="4176"/>
      <c r="S21" s="4176"/>
      <c r="T21" s="4176"/>
      <c r="U21" s="4176"/>
      <c r="V21" s="4177"/>
      <c r="W21" s="621"/>
      <c r="AA21" s="416">
        <f>入力シート!$D$19</f>
        <v>0</v>
      </c>
    </row>
    <row r="22" spans="2:27" ht="16.5" customHeight="1">
      <c r="B22" s="1593"/>
      <c r="C22" s="1594"/>
      <c r="D22" s="1595"/>
      <c r="E22" s="35"/>
      <c r="F22" s="36"/>
      <c r="G22" s="36"/>
      <c r="H22" s="36"/>
      <c r="I22" s="36"/>
      <c r="J22" s="316" t="str">
        <f>IF(E23&gt;0,E23+1-E21,"")</f>
        <v/>
      </c>
      <c r="K22" s="190" t="s">
        <v>644</v>
      </c>
      <c r="L22" s="232"/>
      <c r="M22" s="4169"/>
      <c r="N22" s="4170"/>
      <c r="O22" s="4171"/>
      <c r="P22" s="4178"/>
      <c r="Q22" s="4179"/>
      <c r="R22" s="4179"/>
      <c r="S22" s="4179"/>
      <c r="T22" s="4179"/>
      <c r="U22" s="4179"/>
      <c r="V22" s="4180"/>
      <c r="W22" s="621"/>
    </row>
    <row r="23" spans="2:27" ht="16.5" customHeight="1">
      <c r="B23" s="1596"/>
      <c r="C23" s="1597"/>
      <c r="D23" s="1598"/>
      <c r="E23" s="4184"/>
      <c r="F23" s="4185"/>
      <c r="G23" s="4185"/>
      <c r="H23" s="4185"/>
      <c r="I23" s="4185"/>
      <c r="J23" s="37"/>
      <c r="K23" s="37"/>
      <c r="L23" s="168"/>
      <c r="M23" s="4172"/>
      <c r="N23" s="4173"/>
      <c r="O23" s="4174"/>
      <c r="P23" s="4181"/>
      <c r="Q23" s="4182"/>
      <c r="R23" s="4182"/>
      <c r="S23" s="4182"/>
      <c r="T23" s="4182"/>
      <c r="U23" s="4182"/>
      <c r="V23" s="4183"/>
      <c r="W23" s="621"/>
    </row>
    <row r="24" spans="2:27" ht="33" customHeight="1">
      <c r="B24" s="1569" t="s">
        <v>161</v>
      </c>
      <c r="C24" s="1570"/>
      <c r="D24" s="1571"/>
      <c r="E24" s="4159" t="s">
        <v>1500</v>
      </c>
      <c r="F24" s="4160"/>
      <c r="G24" s="4160"/>
      <c r="H24" s="4160"/>
      <c r="I24" s="4160"/>
      <c r="J24" s="37"/>
      <c r="K24" s="37"/>
      <c r="L24" s="37"/>
      <c r="M24" s="21"/>
      <c r="N24" s="21"/>
      <c r="O24" s="21"/>
      <c r="P24" s="38"/>
      <c r="Q24" s="38"/>
      <c r="R24" s="38"/>
      <c r="S24" s="38"/>
      <c r="T24" s="38"/>
      <c r="U24" s="38"/>
      <c r="V24" s="39"/>
      <c r="W24" s="621"/>
    </row>
    <row r="25" spans="2:27" ht="33" customHeight="1">
      <c r="B25" s="20"/>
      <c r="C25" s="1560" t="s">
        <v>793</v>
      </c>
      <c r="D25" s="1560"/>
      <c r="E25" s="1560"/>
      <c r="F25" s="1560"/>
      <c r="G25" s="1560"/>
      <c r="H25" s="1560"/>
      <c r="I25" s="1560"/>
      <c r="J25" s="1560"/>
      <c r="K25" s="1560"/>
      <c r="L25" s="1560"/>
      <c r="M25" s="1560"/>
      <c r="N25" s="1560"/>
      <c r="O25" s="1560"/>
      <c r="P25" s="1560"/>
      <c r="Q25" s="1560"/>
      <c r="R25" s="1560"/>
      <c r="S25" s="1560"/>
      <c r="T25" s="1560"/>
      <c r="U25" s="1560"/>
      <c r="V25" s="39"/>
      <c r="W25" s="621"/>
    </row>
    <row r="26" spans="2:27" ht="23.25" customHeight="1">
      <c r="B26" s="4131" t="s">
        <v>162</v>
      </c>
      <c r="C26" s="1580" t="s">
        <v>170</v>
      </c>
      <c r="D26" s="1570"/>
      <c r="E26" s="1570"/>
      <c r="F26" s="1570"/>
      <c r="G26" s="1570"/>
      <c r="H26" s="1571"/>
      <c r="I26" s="1580" t="s">
        <v>171</v>
      </c>
      <c r="J26" s="1570"/>
      <c r="K26" s="1570"/>
      <c r="L26" s="1570"/>
      <c r="M26" s="1570"/>
      <c r="N26" s="1570"/>
      <c r="O26" s="1571"/>
      <c r="P26" s="4150" t="s">
        <v>172</v>
      </c>
      <c r="Q26" s="1608"/>
      <c r="R26" s="1608"/>
      <c r="S26" s="1608"/>
      <c r="T26" s="1608"/>
      <c r="U26" s="1608"/>
      <c r="V26" s="1609"/>
      <c r="W26" s="621"/>
    </row>
    <row r="27" spans="2:27" ht="9.75" customHeight="1">
      <c r="B27" s="4132"/>
      <c r="C27" s="4136" t="s">
        <v>794</v>
      </c>
      <c r="D27" s="4137"/>
      <c r="E27" s="4137"/>
      <c r="F27" s="4137"/>
      <c r="G27" s="4137"/>
      <c r="H27" s="4138"/>
      <c r="I27" s="167"/>
      <c r="J27" s="37"/>
      <c r="K27" s="37"/>
      <c r="L27" s="37"/>
      <c r="M27" s="37"/>
      <c r="N27" s="37"/>
      <c r="O27" s="169"/>
      <c r="P27" s="170"/>
      <c r="Q27" s="38"/>
      <c r="R27" s="38"/>
      <c r="S27" s="38"/>
      <c r="T27" s="38"/>
      <c r="U27" s="38"/>
      <c r="V27" s="30"/>
      <c r="W27" s="621"/>
    </row>
    <row r="28" spans="2:27" ht="35.25" customHeight="1">
      <c r="B28" s="4132"/>
      <c r="C28" s="4139"/>
      <c r="D28" s="1557"/>
      <c r="E28" s="1557"/>
      <c r="F28" s="1557"/>
      <c r="G28" s="1557"/>
      <c r="H28" s="4140"/>
      <c r="I28" s="167"/>
      <c r="J28" s="4135" t="s">
        <v>1504</v>
      </c>
      <c r="K28" s="1570"/>
      <c r="L28" s="1570"/>
      <c r="M28" s="1570"/>
      <c r="N28" s="1571"/>
      <c r="O28" s="169"/>
      <c r="P28" s="170"/>
      <c r="Q28" s="4135" t="s">
        <v>1505</v>
      </c>
      <c r="R28" s="1570"/>
      <c r="S28" s="1570"/>
      <c r="T28" s="1570"/>
      <c r="U28" s="1571"/>
      <c r="V28" s="30"/>
      <c r="W28" s="621"/>
    </row>
    <row r="29" spans="2:27" ht="153" customHeight="1">
      <c r="B29" s="4132"/>
      <c r="C29" s="4139"/>
      <c r="D29" s="1557"/>
      <c r="E29" s="1557"/>
      <c r="F29" s="1557"/>
      <c r="G29" s="1557"/>
      <c r="H29" s="4140"/>
      <c r="I29" s="4141" t="s">
        <v>337</v>
      </c>
      <c r="J29" s="4142"/>
      <c r="K29" s="4142"/>
      <c r="L29" s="4143"/>
      <c r="M29" s="4143"/>
      <c r="N29" s="4143"/>
      <c r="O29" s="4144"/>
      <c r="P29" s="4156" t="s">
        <v>1506</v>
      </c>
      <c r="Q29" s="1549"/>
      <c r="R29" s="1549"/>
      <c r="S29" s="1549"/>
      <c r="T29" s="1549"/>
      <c r="U29" s="1549"/>
      <c r="V29" s="1550"/>
      <c r="W29" s="621"/>
    </row>
    <row r="30" spans="2:27" ht="15" customHeight="1">
      <c r="B30" s="4132"/>
      <c r="C30" s="167"/>
      <c r="D30" s="19"/>
      <c r="E30" s="173"/>
      <c r="F30" s="173"/>
      <c r="G30" s="173"/>
      <c r="H30" s="174"/>
      <c r="I30" s="175"/>
      <c r="J30" s="169"/>
      <c r="K30" s="176"/>
      <c r="L30" s="1580" t="s">
        <v>127</v>
      </c>
      <c r="M30" s="1571"/>
      <c r="N30" s="1580" t="s">
        <v>163</v>
      </c>
      <c r="O30" s="1571"/>
      <c r="P30" s="171"/>
      <c r="Q30" s="29"/>
      <c r="R30" s="172"/>
      <c r="S30" s="1580" t="s">
        <v>127</v>
      </c>
      <c r="T30" s="1571"/>
      <c r="U30" s="1580" t="s">
        <v>163</v>
      </c>
      <c r="V30" s="4134"/>
      <c r="W30" s="621"/>
    </row>
    <row r="31" spans="2:27" ht="51.75" customHeight="1" thickBot="1">
      <c r="B31" s="4133"/>
      <c r="C31" s="177"/>
      <c r="D31" s="177"/>
      <c r="E31" s="178"/>
      <c r="F31" s="178"/>
      <c r="G31" s="178"/>
      <c r="H31" s="178"/>
      <c r="I31" s="179"/>
      <c r="J31" s="180"/>
      <c r="K31" s="180"/>
      <c r="L31" s="181"/>
      <c r="M31" s="177"/>
      <c r="N31" s="182"/>
      <c r="O31" s="177"/>
      <c r="P31" s="183"/>
      <c r="Q31" s="184"/>
      <c r="R31" s="184"/>
      <c r="S31" s="183"/>
      <c r="T31" s="184"/>
      <c r="U31" s="183"/>
      <c r="V31" s="185"/>
      <c r="W31" s="621"/>
    </row>
  </sheetData>
  <mergeCells count="68">
    <mergeCell ref="Q3:R3"/>
    <mergeCell ref="M3:N3"/>
    <mergeCell ref="O3:P3"/>
    <mergeCell ref="H3:I3"/>
    <mergeCell ref="F3:G3"/>
    <mergeCell ref="K3:L3"/>
    <mergeCell ref="S4:T4"/>
    <mergeCell ref="Q4:R4"/>
    <mergeCell ref="F4:G4"/>
    <mergeCell ref="D4:E4"/>
    <mergeCell ref="H4:I4"/>
    <mergeCell ref="O4:P4"/>
    <mergeCell ref="K4:L4"/>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18:E19"/>
    <mergeCell ref="Q19:U19"/>
    <mergeCell ref="N12:U12"/>
    <mergeCell ref="N13:U13"/>
    <mergeCell ref="N14:U14"/>
    <mergeCell ref="K12:L12"/>
    <mergeCell ref="K13:L14"/>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topLeftCell="A16" zoomScaleNormal="100" workbookViewId="0">
      <selection sqref="A1:A3"/>
    </sheetView>
  </sheetViews>
  <sheetFormatPr defaultColWidth="8" defaultRowHeight="12"/>
  <cols>
    <col min="1" max="1" width="10.75" style="358" customWidth="1"/>
    <col min="2" max="2" width="4.625" style="358" customWidth="1"/>
    <col min="3" max="27" width="3.625" style="358" customWidth="1"/>
    <col min="28" max="16384" width="8" style="358"/>
  </cols>
  <sheetData>
    <row r="1" spans="1:26" ht="12.75" customHeight="1">
      <c r="A1" s="1588" t="s">
        <v>1133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row>
    <row r="2" spans="1:26" ht="13.5">
      <c r="A2" s="1588"/>
      <c r="B2" s="240"/>
      <c r="C2" s="1633"/>
      <c r="D2" s="1624"/>
      <c r="E2" s="1624"/>
      <c r="F2" s="1624"/>
      <c r="G2" s="60"/>
      <c r="H2" s="60"/>
      <c r="I2" s="60"/>
      <c r="J2" s="60"/>
      <c r="K2" s="60"/>
      <c r="L2" s="60"/>
      <c r="M2" s="60"/>
      <c r="N2" s="60"/>
      <c r="O2" s="60"/>
      <c r="P2" s="240"/>
      <c r="Q2" s="240"/>
      <c r="R2" s="240"/>
      <c r="S2" s="240"/>
      <c r="T2" s="240"/>
      <c r="U2" s="240"/>
      <c r="V2" s="240"/>
      <c r="W2" s="240"/>
      <c r="X2" s="240"/>
      <c r="Y2" s="240"/>
      <c r="Z2" s="240"/>
    </row>
    <row r="3" spans="1:26">
      <c r="A3" s="1588"/>
      <c r="B3" s="240"/>
      <c r="C3" s="240"/>
      <c r="D3" s="240"/>
      <c r="E3" s="240"/>
      <c r="F3" s="240"/>
      <c r="G3" s="240"/>
      <c r="H3" s="240"/>
      <c r="I3" s="240"/>
      <c r="J3" s="240"/>
      <c r="K3" s="240"/>
      <c r="L3" s="240"/>
      <c r="M3" s="240"/>
      <c r="N3" s="240"/>
      <c r="O3" s="240"/>
      <c r="P3" s="240"/>
      <c r="Q3" s="240"/>
      <c r="R3" s="240"/>
      <c r="S3" s="240"/>
      <c r="T3" s="240"/>
      <c r="U3" s="240"/>
      <c r="V3" s="240"/>
      <c r="W3" s="240"/>
      <c r="X3" s="240"/>
      <c r="Y3" s="240"/>
      <c r="Z3" s="240"/>
    </row>
    <row r="4" spans="1:26">
      <c r="B4" s="240"/>
      <c r="C4" s="240"/>
      <c r="D4" s="240"/>
      <c r="E4" s="50" t="s">
        <v>443</v>
      </c>
      <c r="F4" s="60"/>
      <c r="G4" s="60"/>
      <c r="H4" s="60"/>
      <c r="I4" s="60"/>
      <c r="J4" s="60"/>
      <c r="K4" s="60"/>
      <c r="L4" s="60"/>
      <c r="M4" s="60"/>
      <c r="N4" s="60"/>
      <c r="O4" s="60"/>
      <c r="P4" s="240"/>
      <c r="Q4" s="240"/>
      <c r="R4" s="240"/>
      <c r="S4" s="240"/>
      <c r="T4" s="240"/>
      <c r="U4" s="240"/>
      <c r="V4" s="240"/>
      <c r="W4" s="240"/>
      <c r="X4" s="240"/>
      <c r="Y4" s="240"/>
      <c r="Z4" s="240"/>
    </row>
    <row r="5" spans="1:26">
      <c r="B5" s="240"/>
      <c r="C5" s="240"/>
      <c r="D5" s="240"/>
      <c r="E5" s="60"/>
      <c r="F5" s="60"/>
      <c r="G5" s="60"/>
      <c r="H5" s="60"/>
      <c r="I5" s="60"/>
      <c r="J5" s="60"/>
      <c r="K5" s="60"/>
      <c r="L5" s="60"/>
      <c r="M5" s="60"/>
      <c r="N5" s="60"/>
      <c r="O5" s="60"/>
      <c r="P5" s="240"/>
      <c r="Q5" s="240"/>
      <c r="R5" s="240"/>
      <c r="S5" s="240"/>
      <c r="T5" s="240"/>
      <c r="U5" s="240"/>
      <c r="V5" s="240"/>
      <c r="W5" s="240"/>
      <c r="X5" s="240"/>
      <c r="Y5" s="240"/>
      <c r="Z5" s="240"/>
    </row>
    <row r="6" spans="1:26" ht="18.75" customHeight="1">
      <c r="B6" s="240"/>
      <c r="C6" s="1628" t="s">
        <v>422</v>
      </c>
      <c r="D6" s="1624"/>
      <c r="E6" s="1624"/>
      <c r="F6" s="1624"/>
      <c r="G6" s="1624"/>
      <c r="H6" s="1624"/>
      <c r="I6" s="1624"/>
      <c r="J6" s="1624"/>
      <c r="K6" s="1624"/>
      <c r="L6" s="1624"/>
      <c r="M6" s="1624"/>
      <c r="N6" s="1624"/>
      <c r="O6" s="1624"/>
      <c r="P6" s="1624"/>
      <c r="Q6" s="1624"/>
      <c r="R6" s="1624"/>
      <c r="S6" s="1624"/>
      <c r="T6" s="1624"/>
      <c r="U6" s="1624"/>
      <c r="V6" s="1624"/>
      <c r="W6" s="1624"/>
      <c r="X6" s="1624"/>
      <c r="Y6" s="1624"/>
      <c r="Z6" s="1624"/>
    </row>
    <row r="7" spans="1:26">
      <c r="B7" s="240"/>
      <c r="C7" s="240"/>
      <c r="D7" s="240"/>
      <c r="E7" s="60"/>
      <c r="F7" s="60"/>
      <c r="G7" s="60"/>
      <c r="H7" s="60"/>
      <c r="I7" s="60"/>
      <c r="J7" s="60"/>
      <c r="K7" s="60"/>
      <c r="L7" s="60"/>
      <c r="M7" s="60"/>
      <c r="N7" s="60"/>
      <c r="O7" s="60"/>
      <c r="P7" s="240"/>
      <c r="Q7" s="240"/>
      <c r="R7" s="240"/>
      <c r="S7" s="240"/>
      <c r="T7" s="240"/>
      <c r="U7" s="240"/>
      <c r="V7" s="240"/>
      <c r="W7" s="240"/>
      <c r="X7" s="240"/>
      <c r="Y7" s="240"/>
      <c r="Z7" s="240"/>
    </row>
    <row r="8" spans="1:26" ht="15" customHeight="1">
      <c r="B8" s="240"/>
      <c r="C8" s="240"/>
      <c r="D8" s="240"/>
      <c r="E8" s="51" t="s">
        <v>443</v>
      </c>
      <c r="F8" s="60"/>
      <c r="G8" s="60"/>
      <c r="H8" s="60"/>
      <c r="I8" s="60"/>
      <c r="J8" s="60"/>
      <c r="K8" s="60"/>
      <c r="L8" s="60"/>
      <c r="M8" s="60"/>
      <c r="N8" s="60"/>
      <c r="O8" s="60"/>
      <c r="P8" s="240"/>
      <c r="Q8" s="240"/>
      <c r="R8" s="240"/>
      <c r="S8" s="52" t="s">
        <v>1478</v>
      </c>
      <c r="T8" s="53"/>
      <c r="U8" s="53" t="s">
        <v>502</v>
      </c>
      <c r="V8" s="53"/>
      <c r="W8" s="53" t="s">
        <v>501</v>
      </c>
      <c r="X8" s="53"/>
      <c r="Y8" s="53" t="s">
        <v>500</v>
      </c>
      <c r="Z8" s="240"/>
    </row>
    <row r="9" spans="1:26">
      <c r="B9" s="240"/>
      <c r="C9" s="240"/>
      <c r="D9" s="240"/>
      <c r="E9" s="60"/>
      <c r="F9" s="60"/>
      <c r="G9" s="60"/>
      <c r="H9" s="60"/>
      <c r="I9" s="60"/>
      <c r="J9" s="60"/>
      <c r="K9" s="60"/>
      <c r="L9" s="240"/>
      <c r="M9" s="54"/>
      <c r="N9" s="60"/>
      <c r="O9" s="60"/>
      <c r="P9" s="240"/>
      <c r="Q9" s="240"/>
      <c r="R9" s="240"/>
      <c r="S9" s="240"/>
      <c r="T9" s="240"/>
      <c r="U9" s="240"/>
      <c r="V9" s="240"/>
      <c r="W9" s="240"/>
      <c r="X9" s="240"/>
      <c r="Y9" s="240"/>
      <c r="Z9" s="240"/>
    </row>
    <row r="10" spans="1:26">
      <c r="B10" s="240"/>
      <c r="C10" s="240"/>
      <c r="D10" s="240"/>
      <c r="E10" s="51" t="s">
        <v>443</v>
      </c>
      <c r="F10" s="60"/>
      <c r="G10" s="60"/>
      <c r="H10" s="60"/>
      <c r="I10" s="60"/>
      <c r="J10" s="60"/>
      <c r="K10" s="60"/>
      <c r="L10" s="60"/>
      <c r="M10" s="60"/>
      <c r="N10" s="60"/>
      <c r="O10" s="60"/>
      <c r="P10" s="240"/>
      <c r="Q10" s="240"/>
      <c r="R10" s="240"/>
      <c r="S10" s="240"/>
      <c r="T10" s="240"/>
      <c r="U10" s="240"/>
      <c r="V10" s="240"/>
      <c r="W10" s="240"/>
      <c r="X10" s="240"/>
      <c r="Y10" s="240"/>
      <c r="Z10" s="240"/>
    </row>
    <row r="11" spans="1:26">
      <c r="B11" s="240"/>
      <c r="C11" s="240"/>
      <c r="D11" s="240"/>
      <c r="E11" s="60"/>
      <c r="F11" s="60"/>
      <c r="G11" s="60"/>
      <c r="H11" s="60"/>
      <c r="I11" s="60"/>
      <c r="J11" s="60"/>
      <c r="K11" s="60"/>
      <c r="L11" s="60"/>
      <c r="M11" s="60"/>
      <c r="N11" s="60"/>
      <c r="O11" s="60"/>
      <c r="P11" s="240"/>
      <c r="Q11" s="240"/>
      <c r="R11" s="240"/>
      <c r="S11" s="240"/>
      <c r="T11" s="240"/>
      <c r="U11" s="240"/>
      <c r="V11" s="240"/>
      <c r="W11" s="240"/>
      <c r="X11" s="240"/>
      <c r="Y11" s="240"/>
      <c r="Z11" s="240"/>
    </row>
    <row r="12" spans="1:26" ht="17.25">
      <c r="B12" s="240"/>
      <c r="C12" s="240"/>
      <c r="D12" s="242"/>
      <c r="E12" s="240"/>
      <c r="F12" s="60"/>
      <c r="G12" s="60"/>
      <c r="H12" s="60"/>
      <c r="I12" s="60"/>
      <c r="J12" s="60"/>
      <c r="K12" s="60"/>
      <c r="L12" s="60"/>
      <c r="M12" s="60"/>
      <c r="N12" s="60"/>
      <c r="O12" s="60"/>
      <c r="P12" s="240"/>
      <c r="Q12" s="240"/>
      <c r="R12" s="240"/>
      <c r="S12" s="240"/>
      <c r="T12" s="240"/>
      <c r="U12" s="240"/>
      <c r="V12" s="240"/>
      <c r="W12" s="240"/>
      <c r="X12" s="240"/>
      <c r="Y12" s="240"/>
      <c r="Z12" s="240"/>
    </row>
    <row r="13" spans="1:26">
      <c r="B13" s="240"/>
      <c r="C13" s="240"/>
      <c r="D13" s="240"/>
      <c r="E13" s="60"/>
      <c r="F13" s="60"/>
      <c r="G13" s="60"/>
      <c r="H13" s="60"/>
      <c r="I13" s="60"/>
      <c r="J13" s="60"/>
      <c r="K13" s="60"/>
      <c r="L13" s="60"/>
      <c r="M13" s="60"/>
      <c r="N13" s="60"/>
      <c r="O13" s="60"/>
      <c r="P13" s="240"/>
      <c r="Q13" s="240"/>
      <c r="R13" s="240"/>
      <c r="S13" s="240"/>
      <c r="T13" s="240"/>
      <c r="U13" s="240"/>
      <c r="V13" s="240"/>
      <c r="W13" s="240"/>
      <c r="X13" s="240"/>
      <c r="Y13" s="240"/>
      <c r="Z13" s="240"/>
    </row>
    <row r="14" spans="1:26">
      <c r="B14" s="240"/>
      <c r="C14" s="240"/>
      <c r="D14" s="240"/>
      <c r="E14" s="51" t="s">
        <v>443</v>
      </c>
      <c r="F14" s="60"/>
      <c r="G14" s="60"/>
      <c r="H14" s="60"/>
      <c r="I14" s="60"/>
      <c r="J14" s="60"/>
      <c r="K14" s="60"/>
      <c r="L14" s="60"/>
      <c r="M14" s="60"/>
      <c r="N14" s="60"/>
      <c r="O14" s="60"/>
      <c r="P14" s="240"/>
      <c r="Q14" s="240"/>
      <c r="R14" s="240"/>
      <c r="S14" s="240"/>
      <c r="T14" s="240"/>
      <c r="U14" s="240"/>
      <c r="V14" s="240"/>
      <c r="W14" s="240"/>
      <c r="X14" s="240"/>
      <c r="Y14" s="240"/>
      <c r="Z14" s="240"/>
    </row>
    <row r="15" spans="1:26">
      <c r="B15" s="240"/>
      <c r="C15" s="240"/>
      <c r="D15" s="240"/>
      <c r="E15" s="60"/>
      <c r="F15" s="60"/>
      <c r="G15" s="60"/>
      <c r="H15" s="60"/>
      <c r="I15" s="60"/>
      <c r="J15" s="60"/>
      <c r="K15" s="60"/>
      <c r="L15" s="60"/>
      <c r="M15" s="60"/>
      <c r="N15" s="60"/>
      <c r="O15" s="60"/>
      <c r="P15" s="240"/>
      <c r="Q15" s="240"/>
      <c r="R15" s="240"/>
      <c r="S15" s="240"/>
      <c r="T15" s="240"/>
      <c r="U15" s="240"/>
      <c r="V15" s="240"/>
      <c r="W15" s="240"/>
      <c r="X15" s="240"/>
      <c r="Y15" s="240"/>
      <c r="Z15" s="240"/>
    </row>
    <row r="16" spans="1:26" ht="13.5" customHeight="1">
      <c r="B16" s="240"/>
      <c r="C16" s="240"/>
      <c r="D16" s="240"/>
      <c r="E16" s="55"/>
      <c r="F16" s="60"/>
      <c r="G16" s="60"/>
      <c r="H16" s="240"/>
      <c r="I16" s="240"/>
      <c r="J16" s="243"/>
      <c r="K16" s="60"/>
      <c r="L16" s="60"/>
      <c r="M16" s="56"/>
      <c r="N16" s="57" t="s">
        <v>445</v>
      </c>
      <c r="O16" s="58" t="s">
        <v>446</v>
      </c>
      <c r="P16" s="59"/>
      <c r="Q16" s="240"/>
      <c r="R16" s="1630" t="str">
        <f>"" &amp; 入力シート!D22</f>
        <v/>
      </c>
      <c r="S16" s="1630"/>
      <c r="T16" s="1630"/>
      <c r="U16" s="1630"/>
      <c r="V16" s="1630"/>
      <c r="W16" s="1630"/>
      <c r="X16" s="1630"/>
      <c r="Y16" s="1630"/>
      <c r="Z16" s="1630"/>
    </row>
    <row r="17" spans="2:26" ht="13.5">
      <c r="B17" s="240"/>
      <c r="C17" s="240"/>
      <c r="D17" s="240"/>
      <c r="E17" s="60"/>
      <c r="F17" s="60"/>
      <c r="G17" s="60"/>
      <c r="H17" s="60"/>
      <c r="I17" s="240"/>
      <c r="J17" s="243"/>
      <c r="K17" s="60"/>
      <c r="L17" s="60"/>
      <c r="M17" s="56"/>
      <c r="N17" s="56"/>
      <c r="O17" s="56"/>
      <c r="P17" s="59"/>
      <c r="Q17" s="240"/>
      <c r="R17" s="1630"/>
      <c r="S17" s="1630"/>
      <c r="T17" s="1630"/>
      <c r="U17" s="1630"/>
      <c r="V17" s="1630"/>
      <c r="W17" s="1630"/>
      <c r="X17" s="1630"/>
      <c r="Y17" s="1630"/>
      <c r="Z17" s="1630"/>
    </row>
    <row r="18" spans="2:26" ht="13.5" customHeight="1">
      <c r="B18" s="240"/>
      <c r="C18" s="240"/>
      <c r="D18" s="240"/>
      <c r="E18" s="55"/>
      <c r="F18" s="60"/>
      <c r="G18" s="60"/>
      <c r="H18" s="60"/>
      <c r="I18" s="240"/>
      <c r="J18" s="243"/>
      <c r="K18" s="60"/>
      <c r="L18" s="60"/>
      <c r="M18" s="56"/>
      <c r="N18" s="56"/>
      <c r="O18" s="58" t="s">
        <v>447</v>
      </c>
      <c r="P18" s="59"/>
      <c r="Q18" s="240"/>
      <c r="R18" s="1629" t="str">
        <f>" " &amp; 入力シート!D23</f>
        <v xml:space="preserve"> </v>
      </c>
      <c r="S18" s="1629"/>
      <c r="T18" s="1629"/>
      <c r="U18" s="1629"/>
      <c r="V18" s="1629"/>
      <c r="W18" s="1629"/>
      <c r="X18" s="1629"/>
      <c r="Y18" s="1629"/>
      <c r="Z18" s="1629"/>
    </row>
    <row r="19" spans="2:26" ht="13.5">
      <c r="B19" s="240"/>
      <c r="C19" s="240"/>
      <c r="D19" s="240"/>
      <c r="E19" s="60"/>
      <c r="F19" s="60"/>
      <c r="G19" s="60"/>
      <c r="H19" s="60"/>
      <c r="I19" s="240"/>
      <c r="J19" s="243"/>
      <c r="K19" s="60"/>
      <c r="L19" s="60"/>
      <c r="M19" s="56"/>
      <c r="N19" s="56"/>
      <c r="O19" s="56"/>
      <c r="P19" s="59"/>
      <c r="Q19" s="240"/>
      <c r="R19" s="1629"/>
      <c r="S19" s="1629"/>
      <c r="T19" s="1629"/>
      <c r="U19" s="1629"/>
      <c r="V19" s="1629"/>
      <c r="W19" s="1629"/>
      <c r="X19" s="1629"/>
      <c r="Y19" s="1629"/>
      <c r="Z19" s="1629"/>
    </row>
    <row r="20" spans="2:26" ht="13.5">
      <c r="B20" s="240"/>
      <c r="C20" s="357"/>
      <c r="D20" s="240"/>
      <c r="E20" s="55"/>
      <c r="F20" s="60"/>
      <c r="G20" s="60"/>
      <c r="H20" s="60"/>
      <c r="I20" s="240"/>
      <c r="J20" s="243"/>
      <c r="K20" s="60"/>
      <c r="L20" s="60"/>
      <c r="M20" s="56"/>
      <c r="N20" s="56"/>
      <c r="O20" s="58" t="s">
        <v>448</v>
      </c>
      <c r="P20" s="59"/>
      <c r="Q20" s="240"/>
      <c r="R20" s="1631" t="str">
        <f>" " &amp; 入力シート!D24</f>
        <v xml:space="preserve"> </v>
      </c>
      <c r="S20" s="1631"/>
      <c r="T20" s="1631"/>
      <c r="U20" s="1631"/>
      <c r="V20" s="1631"/>
      <c r="W20" s="1631"/>
      <c r="X20" s="1631"/>
      <c r="Y20" s="244"/>
      <c r="Z20" s="244"/>
    </row>
    <row r="21" spans="2:26">
      <c r="B21" s="240"/>
      <c r="C21" s="240"/>
      <c r="D21" s="240"/>
      <c r="E21" s="60"/>
      <c r="F21" s="60"/>
      <c r="G21" s="60"/>
      <c r="H21" s="60"/>
      <c r="I21" s="60"/>
      <c r="J21" s="240"/>
      <c r="K21" s="60"/>
      <c r="L21" s="60"/>
      <c r="M21" s="60"/>
      <c r="N21" s="60"/>
      <c r="O21" s="60"/>
      <c r="P21" s="240"/>
      <c r="Q21" s="240"/>
      <c r="R21" s="240"/>
      <c r="S21" s="240"/>
      <c r="T21" s="240"/>
      <c r="U21" s="240"/>
      <c r="V21" s="240"/>
      <c r="W21" s="240"/>
      <c r="X21" s="240"/>
      <c r="Y21" s="240"/>
      <c r="Z21" s="240"/>
    </row>
    <row r="22" spans="2:26">
      <c r="B22" s="240"/>
      <c r="C22" s="240"/>
      <c r="D22" s="240"/>
      <c r="E22" s="51" t="s">
        <v>443</v>
      </c>
      <c r="F22" s="60"/>
      <c r="G22" s="60"/>
      <c r="H22" s="60"/>
      <c r="I22" s="60"/>
      <c r="J22" s="60"/>
      <c r="K22" s="60"/>
      <c r="L22" s="60"/>
      <c r="M22" s="60"/>
      <c r="N22" s="60"/>
      <c r="O22" s="60"/>
      <c r="P22" s="240"/>
      <c r="Q22" s="240"/>
      <c r="R22" s="240"/>
      <c r="S22" s="240"/>
      <c r="T22" s="240"/>
      <c r="U22" s="240"/>
      <c r="V22" s="240"/>
      <c r="W22" s="240"/>
      <c r="X22" s="240"/>
      <c r="Y22" s="240"/>
      <c r="Z22" s="240"/>
    </row>
    <row r="23" spans="2:26" ht="14.25">
      <c r="B23" s="240"/>
      <c r="C23" s="240"/>
      <c r="D23" s="43"/>
      <c r="E23" s="60"/>
      <c r="F23" s="245"/>
      <c r="G23" s="60"/>
      <c r="H23" s="1626" t="str">
        <f>" "&amp;入力シート!$D$5&amp;" "&amp;入力シート!$D$8</f>
        <v xml:space="preserve">  </v>
      </c>
      <c r="I23" s="1624"/>
      <c r="J23" s="1624"/>
      <c r="K23" s="1624"/>
      <c r="L23" s="1624"/>
      <c r="M23" s="1624"/>
      <c r="N23" s="1624"/>
      <c r="O23" s="1624"/>
      <c r="P23" s="1624"/>
      <c r="Q23" s="1624"/>
      <c r="R23" s="1624"/>
      <c r="S23" s="1627" t="str">
        <f>"" &amp; 入力シート!D7</f>
        <v/>
      </c>
      <c r="T23" s="1624"/>
      <c r="U23" s="1624"/>
      <c r="V23" s="1624"/>
      <c r="W23" s="1624"/>
      <c r="X23" s="1624"/>
      <c r="Y23" s="240"/>
      <c r="Z23" s="240"/>
    </row>
    <row r="24" spans="2:26" ht="16.5" customHeight="1">
      <c r="B24" s="240"/>
      <c r="C24" s="240"/>
      <c r="D24" s="16" t="s">
        <v>449</v>
      </c>
      <c r="E24" s="61"/>
      <c r="F24" s="62"/>
      <c r="G24" s="62"/>
      <c r="H24" s="1632" t="str">
        <f>" "&amp;入力シート!$D$4&amp;入力シート!$E$4&amp;入力シート!$G$4&amp;" "&amp;入力シート!$I$4&amp;入力シート!$K$4&amp;入力シート!$O$4</f>
        <v xml:space="preserve"> 令和年度 起工第号</v>
      </c>
      <c r="I24" s="1632"/>
      <c r="J24" s="1632"/>
      <c r="K24" s="1632"/>
      <c r="L24" s="1632"/>
      <c r="M24" s="1632"/>
      <c r="N24" s="1632"/>
      <c r="O24" s="1632"/>
      <c r="P24" s="1620"/>
      <c r="Q24" s="1620"/>
      <c r="R24" s="1620"/>
      <c r="S24" s="61" t="str">
        <f>"" &amp; 入力シート!D6</f>
        <v/>
      </c>
      <c r="T24" s="246"/>
      <c r="U24" s="246"/>
      <c r="V24" s="246"/>
      <c r="W24" s="246"/>
      <c r="X24" s="246"/>
      <c r="Y24" s="246"/>
      <c r="Z24" s="240"/>
    </row>
    <row r="25" spans="2:26" ht="14.25">
      <c r="B25" s="240"/>
      <c r="C25" s="240"/>
      <c r="D25" s="240"/>
      <c r="E25" s="63" t="s">
        <v>443</v>
      </c>
      <c r="F25" s="64"/>
      <c r="G25" s="64"/>
      <c r="H25" s="65"/>
      <c r="I25" s="65"/>
      <c r="J25" s="65"/>
      <c r="K25" s="65"/>
      <c r="L25" s="65"/>
      <c r="M25" s="65"/>
      <c r="N25" s="60"/>
      <c r="O25" s="60"/>
      <c r="P25" s="240"/>
      <c r="Q25" s="240"/>
      <c r="R25" s="240"/>
      <c r="S25" s="240"/>
      <c r="T25" s="240"/>
      <c r="U25" s="240"/>
      <c r="V25" s="240"/>
      <c r="W25" s="240"/>
      <c r="X25" s="240"/>
      <c r="Y25" s="240"/>
      <c r="Z25" s="240"/>
    </row>
    <row r="26" spans="2:26" ht="14.25">
      <c r="B26" s="240"/>
      <c r="C26" s="240"/>
      <c r="D26" s="240"/>
      <c r="E26" s="64"/>
      <c r="F26" s="64"/>
      <c r="G26" s="64"/>
      <c r="H26" s="65"/>
      <c r="I26" s="65"/>
      <c r="J26" s="65"/>
      <c r="K26" s="65"/>
      <c r="L26" s="65"/>
      <c r="M26" s="65"/>
      <c r="N26" s="60"/>
      <c r="O26" s="60"/>
      <c r="P26" s="240"/>
      <c r="Q26" s="240"/>
      <c r="R26" s="240"/>
      <c r="S26" s="240"/>
      <c r="T26" s="240"/>
      <c r="U26" s="240"/>
      <c r="V26" s="240"/>
      <c r="W26" s="240"/>
      <c r="X26" s="240"/>
      <c r="Y26" s="240"/>
      <c r="Z26" s="240"/>
    </row>
    <row r="27" spans="2:26" ht="24" customHeight="1">
      <c r="B27" s="240"/>
      <c r="C27" s="240"/>
      <c r="D27" s="1623"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615"/>
      <c r="F27" s="1615"/>
      <c r="G27" s="1615"/>
      <c r="H27" s="1615"/>
      <c r="I27" s="1615"/>
      <c r="J27" s="1615"/>
      <c r="K27" s="1615"/>
      <c r="L27" s="1615"/>
      <c r="M27" s="1615"/>
      <c r="N27" s="1624"/>
      <c r="O27" s="1624"/>
      <c r="P27" s="1624"/>
      <c r="Q27" s="1624"/>
      <c r="R27" s="1624"/>
      <c r="S27" s="1624"/>
      <c r="T27" s="1624"/>
      <c r="U27" s="1624"/>
      <c r="V27" s="1624"/>
      <c r="W27" s="1624"/>
      <c r="X27" s="1624"/>
      <c r="Y27" s="1624"/>
      <c r="Z27" s="240"/>
    </row>
    <row r="28" spans="2:26" ht="24" customHeight="1">
      <c r="B28" s="240"/>
      <c r="C28" s="240"/>
      <c r="D28" s="1615"/>
      <c r="E28" s="1615"/>
      <c r="F28" s="1615"/>
      <c r="G28" s="1615"/>
      <c r="H28" s="1615"/>
      <c r="I28" s="1615"/>
      <c r="J28" s="1615"/>
      <c r="K28" s="1615"/>
      <c r="L28" s="1615"/>
      <c r="M28" s="1615"/>
      <c r="N28" s="1624"/>
      <c r="O28" s="1624"/>
      <c r="P28" s="1624"/>
      <c r="Q28" s="1624"/>
      <c r="R28" s="1624"/>
      <c r="S28" s="1624"/>
      <c r="T28" s="1624"/>
      <c r="U28" s="1624"/>
      <c r="V28" s="1624"/>
      <c r="W28" s="1624"/>
      <c r="X28" s="1624"/>
      <c r="Y28" s="1624"/>
      <c r="Z28" s="240"/>
    </row>
    <row r="29" spans="2:26" ht="14.25">
      <c r="B29" s="240"/>
      <c r="C29" s="240"/>
      <c r="D29" s="240"/>
      <c r="E29" s="64"/>
      <c r="F29" s="64"/>
      <c r="G29" s="64"/>
      <c r="H29" s="65"/>
      <c r="I29" s="65"/>
      <c r="J29" s="65"/>
      <c r="K29" s="65"/>
      <c r="L29" s="65"/>
      <c r="M29" s="65"/>
      <c r="N29" s="60"/>
      <c r="O29" s="60"/>
      <c r="P29" s="240"/>
      <c r="Q29" s="240"/>
      <c r="R29" s="240"/>
      <c r="S29" s="240"/>
      <c r="T29" s="240"/>
      <c r="U29" s="240"/>
      <c r="V29" s="240"/>
      <c r="W29" s="240"/>
      <c r="X29" s="240"/>
      <c r="Y29" s="240"/>
      <c r="Z29" s="240"/>
    </row>
    <row r="30" spans="2:26" ht="14.25">
      <c r="B30" s="240"/>
      <c r="C30" s="1625" t="s">
        <v>444</v>
      </c>
      <c r="D30" s="1624"/>
      <c r="E30" s="1624"/>
      <c r="F30" s="1624"/>
      <c r="G30" s="1624"/>
      <c r="H30" s="1624"/>
      <c r="I30" s="1624"/>
      <c r="J30" s="1624"/>
      <c r="K30" s="1624"/>
      <c r="L30" s="1624"/>
      <c r="M30" s="1624"/>
      <c r="N30" s="1624"/>
      <c r="O30" s="1624"/>
      <c r="P30" s="1624"/>
      <c r="Q30" s="1624"/>
      <c r="R30" s="1624"/>
      <c r="S30" s="1624"/>
      <c r="T30" s="1624"/>
      <c r="U30" s="1624"/>
      <c r="V30" s="1624"/>
      <c r="W30" s="1624"/>
      <c r="X30" s="1624"/>
      <c r="Y30" s="1624"/>
      <c r="Z30" s="240"/>
    </row>
    <row r="31" spans="2:26" ht="15.95" customHeight="1">
      <c r="B31" s="240"/>
      <c r="C31" s="240"/>
      <c r="D31" s="240"/>
      <c r="E31" s="64"/>
      <c r="F31" s="64"/>
      <c r="G31" s="64"/>
      <c r="H31" s="65"/>
      <c r="I31" s="65"/>
      <c r="J31" s="65"/>
      <c r="K31" s="65"/>
      <c r="L31" s="65"/>
      <c r="M31" s="65"/>
      <c r="N31" s="60"/>
      <c r="O31" s="60"/>
      <c r="P31" s="240"/>
      <c r="Q31" s="240"/>
      <c r="R31" s="240"/>
      <c r="S31" s="240"/>
      <c r="T31" s="240"/>
      <c r="U31" s="240"/>
      <c r="V31" s="240"/>
      <c r="W31" s="240"/>
      <c r="X31" s="240"/>
      <c r="Y31" s="240"/>
      <c r="Z31" s="240"/>
    </row>
    <row r="32" spans="2:26" ht="15.95" customHeight="1">
      <c r="B32" s="240"/>
      <c r="C32" s="240"/>
      <c r="D32" s="240"/>
      <c r="E32" s="66" t="s">
        <v>443</v>
      </c>
      <c r="F32" s="66" t="s">
        <v>443</v>
      </c>
      <c r="G32" s="64"/>
      <c r="H32" s="65"/>
      <c r="I32" s="65"/>
      <c r="J32" s="65"/>
      <c r="K32" s="65"/>
      <c r="L32" s="65"/>
      <c r="M32" s="65"/>
      <c r="N32" s="60"/>
      <c r="O32" s="60"/>
      <c r="P32" s="240"/>
      <c r="Q32" s="240"/>
      <c r="R32" s="240"/>
      <c r="S32" s="240"/>
      <c r="T32" s="240"/>
      <c r="U32" s="240"/>
      <c r="V32" s="240"/>
      <c r="W32" s="240"/>
      <c r="X32" s="240"/>
      <c r="Y32" s="240"/>
      <c r="Z32" s="240"/>
    </row>
    <row r="33" spans="2:26" ht="17.25">
      <c r="B33" s="240"/>
      <c r="C33" s="240"/>
      <c r="D33" s="1619" t="s">
        <v>450</v>
      </c>
      <c r="E33" s="1620"/>
      <c r="F33" s="1620"/>
      <c r="G33" s="1620"/>
      <c r="H33" s="1620"/>
      <c r="I33" s="1620"/>
      <c r="J33" s="1620"/>
      <c r="K33" s="1620"/>
      <c r="L33" s="67"/>
      <c r="M33" s="247"/>
      <c r="N33" s="1616" t="str">
        <f>" " &amp; 入力シート!D25</f>
        <v xml:space="preserve"> </v>
      </c>
      <c r="O33" s="1616"/>
      <c r="P33" s="1616"/>
      <c r="Q33" s="1616"/>
      <c r="R33" s="1616"/>
      <c r="S33" s="1616"/>
      <c r="T33" s="1616"/>
      <c r="U33" s="1616"/>
      <c r="V33" s="1616"/>
      <c r="W33" s="1616"/>
      <c r="X33" s="1616"/>
      <c r="Y33" s="248"/>
      <c r="Z33" s="240"/>
    </row>
    <row r="34" spans="2:26" ht="15.95" customHeight="1">
      <c r="B34" s="240"/>
      <c r="C34" s="240"/>
      <c r="D34" s="43" t="s">
        <v>443</v>
      </c>
      <c r="E34" s="66"/>
      <c r="F34" s="66"/>
      <c r="G34" s="64"/>
      <c r="H34" s="65"/>
      <c r="I34" s="65"/>
      <c r="J34" s="65"/>
      <c r="K34" s="65"/>
      <c r="L34" s="65"/>
      <c r="M34" s="65"/>
      <c r="N34" s="60"/>
      <c r="O34" s="60"/>
      <c r="P34" s="240"/>
      <c r="Q34" s="240"/>
      <c r="R34" s="240"/>
      <c r="S34" s="240"/>
      <c r="T34" s="240"/>
      <c r="U34" s="240"/>
      <c r="V34" s="240"/>
      <c r="W34" s="240"/>
      <c r="X34" s="240"/>
      <c r="Y34" s="240"/>
      <c r="Z34" s="240"/>
    </row>
    <row r="35" spans="2:26" ht="15.95" customHeight="1">
      <c r="B35" s="240"/>
      <c r="C35" s="240"/>
      <c r="D35" s="42" t="s">
        <v>443</v>
      </c>
      <c r="E35" s="64"/>
      <c r="F35" s="64"/>
      <c r="G35" s="64"/>
      <c r="H35" s="65"/>
      <c r="I35" s="65"/>
      <c r="J35" s="65"/>
      <c r="K35" s="65"/>
      <c r="L35" s="65"/>
      <c r="M35" s="65"/>
      <c r="N35" s="60"/>
      <c r="O35" s="60"/>
      <c r="P35" s="240"/>
      <c r="Q35" s="240"/>
      <c r="R35" s="240"/>
      <c r="S35" s="240"/>
      <c r="T35" s="240"/>
      <c r="U35" s="240"/>
      <c r="V35" s="240"/>
      <c r="W35" s="240"/>
      <c r="X35" s="240"/>
      <c r="Y35" s="240"/>
      <c r="Z35" s="240"/>
    </row>
    <row r="36" spans="2:26" ht="15.95" customHeight="1">
      <c r="B36" s="240"/>
      <c r="C36" s="240"/>
      <c r="D36" s="42" t="s">
        <v>443</v>
      </c>
      <c r="E36" s="64"/>
      <c r="F36" s="64"/>
      <c r="G36" s="64"/>
      <c r="H36" s="65"/>
      <c r="I36" s="65"/>
      <c r="J36" s="65"/>
      <c r="K36" s="65"/>
      <c r="L36" s="65"/>
      <c r="M36" s="65"/>
      <c r="N36" s="60"/>
      <c r="O36" s="60"/>
      <c r="P36" s="240"/>
      <c r="Q36" s="240"/>
      <c r="R36" s="240"/>
      <c r="S36" s="240"/>
      <c r="T36" s="240"/>
      <c r="U36" s="240"/>
      <c r="V36" s="240"/>
      <c r="W36" s="240"/>
      <c r="X36" s="240"/>
      <c r="Y36" s="240"/>
      <c r="Z36" s="240"/>
    </row>
    <row r="37" spans="2:26" ht="17.25">
      <c r="B37" s="240"/>
      <c r="C37" s="240"/>
      <c r="D37" s="1621" t="s">
        <v>796</v>
      </c>
      <c r="E37" s="1622"/>
      <c r="F37" s="1622"/>
      <c r="G37" s="1622"/>
      <c r="H37" s="1622"/>
      <c r="I37" s="1622"/>
      <c r="J37" s="1622"/>
      <c r="K37" s="1622"/>
      <c r="L37" s="68"/>
      <c r="M37" s="249"/>
      <c r="N37" s="1617" t="str">
        <f>" " &amp; 入力シート!D26</f>
        <v xml:space="preserve"> </v>
      </c>
      <c r="O37" s="1617"/>
      <c r="P37" s="1617"/>
      <c r="Q37" s="1617"/>
      <c r="R37" s="1617"/>
      <c r="S37" s="1617"/>
      <c r="T37" s="1617"/>
      <c r="U37" s="1617"/>
      <c r="V37" s="1617"/>
      <c r="W37" s="1617"/>
      <c r="X37" s="1617"/>
      <c r="Y37" s="250"/>
      <c r="Z37" s="240"/>
    </row>
    <row r="38" spans="2:26" ht="15.95" customHeight="1">
      <c r="B38" s="240"/>
      <c r="C38" s="240"/>
      <c r="D38" s="42" t="s">
        <v>443</v>
      </c>
      <c r="E38" s="64"/>
      <c r="F38" s="64"/>
      <c r="G38" s="64"/>
      <c r="H38" s="65"/>
      <c r="I38" s="65"/>
      <c r="J38" s="65"/>
      <c r="K38" s="65"/>
      <c r="L38" s="65"/>
      <c r="M38" s="65"/>
      <c r="N38" s="60"/>
      <c r="O38" s="60"/>
      <c r="P38" s="240"/>
      <c r="Q38" s="240"/>
      <c r="R38" s="240"/>
      <c r="S38" s="240"/>
      <c r="T38" s="240"/>
      <c r="U38" s="240"/>
      <c r="V38" s="240"/>
      <c r="W38" s="240"/>
      <c r="X38" s="240"/>
      <c r="Y38" s="240"/>
      <c r="Z38" s="240"/>
    </row>
    <row r="39" spans="2:26" ht="15.95" customHeight="1">
      <c r="B39" s="240"/>
      <c r="C39" s="240"/>
      <c r="D39" s="43"/>
      <c r="E39" s="64"/>
      <c r="F39" s="64"/>
      <c r="G39" s="64"/>
      <c r="H39" s="65"/>
      <c r="I39" s="65"/>
      <c r="J39" s="65"/>
      <c r="K39" s="65"/>
      <c r="L39" s="65"/>
      <c r="M39" s="65"/>
      <c r="N39" s="60"/>
      <c r="O39" s="60"/>
      <c r="P39" s="240"/>
      <c r="Q39" s="240"/>
      <c r="R39" s="240"/>
      <c r="S39" s="240"/>
      <c r="T39" s="240"/>
      <c r="U39" s="240"/>
      <c r="V39" s="240"/>
      <c r="W39" s="240"/>
      <c r="X39" s="240"/>
      <c r="Y39" s="240"/>
      <c r="Z39" s="240"/>
    </row>
    <row r="40" spans="2:26" ht="15.95" customHeight="1">
      <c r="B40" s="240"/>
      <c r="C40" s="240"/>
      <c r="D40" s="42" t="s">
        <v>443</v>
      </c>
      <c r="E40" s="64"/>
      <c r="F40" s="64"/>
      <c r="G40" s="64"/>
      <c r="H40" s="65"/>
      <c r="I40" s="65"/>
      <c r="J40" s="65"/>
      <c r="K40" s="65"/>
      <c r="L40" s="65"/>
      <c r="M40" s="65"/>
      <c r="N40" s="60"/>
      <c r="O40" s="60"/>
      <c r="P40" s="240"/>
      <c r="Q40" s="240"/>
      <c r="R40" s="240"/>
      <c r="S40" s="240"/>
      <c r="T40" s="240"/>
      <c r="U40" s="240"/>
      <c r="V40" s="240"/>
      <c r="W40" s="240"/>
      <c r="X40" s="240"/>
      <c r="Y40" s="240"/>
      <c r="Z40" s="240"/>
    </row>
    <row r="41" spans="2:26" ht="17.25" customHeight="1">
      <c r="B41" s="240"/>
      <c r="C41" s="240"/>
      <c r="D41" s="1619" t="s">
        <v>451</v>
      </c>
      <c r="E41" s="1620"/>
      <c r="F41" s="1620"/>
      <c r="G41" s="1620"/>
      <c r="H41" s="1620"/>
      <c r="I41" s="1620"/>
      <c r="J41" s="1620"/>
      <c r="K41" s="61"/>
      <c r="L41" s="61"/>
      <c r="M41" s="246"/>
      <c r="N41" s="1618"/>
      <c r="O41" s="1618"/>
      <c r="P41" s="1618"/>
      <c r="Q41" s="1618"/>
      <c r="R41" s="1618"/>
      <c r="S41" s="1618"/>
      <c r="T41" s="1618"/>
      <c r="U41" s="1618"/>
      <c r="V41" s="1618"/>
      <c r="W41" s="1618"/>
      <c r="X41" s="1618"/>
      <c r="Y41" s="248"/>
      <c r="Z41" s="240"/>
    </row>
    <row r="42" spans="2:26" ht="15.95" customHeight="1">
      <c r="B42" s="240"/>
      <c r="C42" s="240"/>
      <c r="D42" s="240"/>
      <c r="E42" s="64"/>
      <c r="F42" s="64"/>
      <c r="G42" s="64"/>
      <c r="H42" s="65"/>
      <c r="I42" s="65"/>
      <c r="J42" s="65"/>
      <c r="K42" s="65"/>
      <c r="L42" s="65"/>
      <c r="M42" s="65"/>
      <c r="N42" s="60"/>
      <c r="O42" s="60"/>
      <c r="P42" s="240"/>
      <c r="Q42" s="240"/>
      <c r="R42" s="240"/>
      <c r="S42" s="240"/>
      <c r="T42" s="240"/>
      <c r="U42" s="240"/>
      <c r="V42" s="240"/>
      <c r="W42" s="240"/>
      <c r="X42" s="240"/>
      <c r="Y42" s="240"/>
      <c r="Z42" s="240"/>
    </row>
    <row r="43" spans="2:26" ht="15.95" customHeight="1">
      <c r="B43" s="240"/>
      <c r="C43" s="240"/>
      <c r="D43" s="240"/>
      <c r="E43" s="64"/>
      <c r="F43" s="64"/>
      <c r="G43" s="64"/>
      <c r="H43" s="65"/>
      <c r="I43" s="65"/>
      <c r="J43" s="65"/>
      <c r="K43" s="65"/>
      <c r="L43" s="65"/>
      <c r="M43" s="65"/>
      <c r="N43" s="60"/>
      <c r="O43" s="60"/>
      <c r="P43" s="240"/>
      <c r="Q43" s="240"/>
      <c r="R43" s="240"/>
      <c r="S43" s="240"/>
      <c r="T43" s="240"/>
      <c r="U43" s="240"/>
      <c r="V43" s="240"/>
      <c r="W43" s="240"/>
      <c r="X43" s="240"/>
      <c r="Y43" s="240"/>
      <c r="Z43" s="240"/>
    </row>
    <row r="44" spans="2:26" ht="15.95" customHeight="1">
      <c r="B44" s="240"/>
      <c r="C44" s="240"/>
      <c r="D44" s="240"/>
      <c r="E44" s="64"/>
      <c r="F44" s="64"/>
      <c r="G44" s="64"/>
      <c r="H44" s="65"/>
      <c r="I44" s="65"/>
      <c r="J44" s="65"/>
      <c r="K44" s="65"/>
      <c r="L44" s="65"/>
      <c r="M44" s="65"/>
      <c r="N44" s="60"/>
      <c r="O44" s="60"/>
      <c r="P44" s="240"/>
      <c r="Q44" s="240"/>
      <c r="R44" s="240"/>
      <c r="S44" s="240"/>
      <c r="T44" s="240"/>
      <c r="U44" s="240"/>
      <c r="V44" s="240"/>
      <c r="W44" s="240"/>
      <c r="X44" s="240"/>
      <c r="Y44" s="240"/>
      <c r="Z44" s="240"/>
    </row>
    <row r="45" spans="2:26" ht="15.95" customHeight="1">
      <c r="B45" s="240"/>
      <c r="C45" s="240"/>
      <c r="D45" s="240"/>
      <c r="E45" s="64"/>
      <c r="F45" s="64"/>
      <c r="G45" s="64"/>
      <c r="H45" s="65"/>
      <c r="I45" s="65"/>
      <c r="J45" s="65"/>
      <c r="K45" s="65"/>
      <c r="L45" s="65"/>
      <c r="M45" s="65"/>
      <c r="N45" s="60"/>
      <c r="O45" s="60"/>
      <c r="P45" s="240"/>
      <c r="Q45" s="240"/>
      <c r="R45" s="240"/>
      <c r="S45" s="240"/>
      <c r="T45" s="240"/>
      <c r="U45" s="240"/>
      <c r="V45" s="240"/>
      <c r="W45" s="240"/>
      <c r="X45" s="240"/>
      <c r="Y45" s="240"/>
      <c r="Z45" s="240"/>
    </row>
    <row r="46" spans="2:26" ht="15.95" customHeight="1">
      <c r="B46" s="240"/>
      <c r="C46" s="240"/>
      <c r="D46" s="240"/>
      <c r="E46" s="63" t="s">
        <v>443</v>
      </c>
      <c r="F46" s="64"/>
      <c r="G46" s="64"/>
      <c r="H46" s="65"/>
      <c r="I46" s="65"/>
      <c r="J46" s="65"/>
      <c r="K46" s="65"/>
      <c r="L46" s="65"/>
      <c r="M46" s="65"/>
      <c r="N46" s="60"/>
      <c r="O46" s="60"/>
      <c r="P46" s="240"/>
      <c r="Q46" s="240"/>
      <c r="R46" s="240"/>
      <c r="S46" s="240"/>
      <c r="T46" s="240"/>
      <c r="U46" s="240"/>
      <c r="V46" s="240"/>
      <c r="W46" s="240"/>
      <c r="X46" s="240"/>
      <c r="Y46" s="240"/>
      <c r="Z46" s="240"/>
    </row>
    <row r="47" spans="2:26" ht="15.95" customHeight="1">
      <c r="B47" s="240"/>
      <c r="C47" s="240"/>
      <c r="D47" s="240"/>
      <c r="E47" s="63"/>
      <c r="F47" s="64"/>
      <c r="G47" s="64"/>
      <c r="H47" s="65"/>
      <c r="I47" s="65"/>
      <c r="J47" s="65"/>
      <c r="K47" s="65"/>
      <c r="L47" s="65"/>
      <c r="M47" s="65"/>
      <c r="N47" s="60"/>
      <c r="O47" s="60"/>
      <c r="P47" s="240"/>
      <c r="Q47" s="240"/>
      <c r="R47" s="240"/>
      <c r="S47" s="240"/>
      <c r="T47" s="240"/>
      <c r="U47" s="240"/>
      <c r="V47" s="240"/>
      <c r="W47" s="240"/>
      <c r="X47" s="240"/>
      <c r="Y47" s="240"/>
      <c r="Z47" s="240"/>
    </row>
    <row r="48" spans="2:26" ht="14.25">
      <c r="B48" s="240"/>
      <c r="C48" s="240"/>
      <c r="D48" s="240"/>
      <c r="E48" s="64"/>
      <c r="F48" s="64"/>
      <c r="G48" s="64"/>
      <c r="H48" s="65"/>
      <c r="I48" s="65"/>
      <c r="J48" s="65"/>
      <c r="K48" s="65"/>
      <c r="L48" s="65"/>
      <c r="M48" s="65"/>
      <c r="N48" s="60"/>
      <c r="O48" s="60"/>
      <c r="P48" s="240"/>
      <c r="Q48" s="240"/>
      <c r="R48" s="240"/>
      <c r="S48" s="240"/>
      <c r="T48" s="240"/>
      <c r="U48" s="240"/>
      <c r="V48" s="240"/>
      <c r="W48" s="240"/>
      <c r="X48" s="240"/>
      <c r="Y48" s="240"/>
      <c r="Z48" s="240"/>
    </row>
    <row r="49" spans="2:26" ht="14.25">
      <c r="B49" s="240"/>
      <c r="C49" s="240"/>
      <c r="D49" s="240" t="s">
        <v>452</v>
      </c>
      <c r="E49" s="60" t="s">
        <v>1144</v>
      </c>
      <c r="F49" s="65"/>
      <c r="G49" s="65"/>
      <c r="H49" s="65"/>
      <c r="I49" s="65"/>
      <c r="J49" s="65"/>
      <c r="K49" s="65"/>
      <c r="L49" s="65"/>
      <c r="M49" s="65"/>
      <c r="N49" s="60"/>
      <c r="O49" s="60"/>
      <c r="P49" s="240"/>
      <c r="Q49" s="240"/>
      <c r="R49" s="240"/>
      <c r="S49" s="240"/>
      <c r="T49" s="240"/>
      <c r="U49" s="240"/>
      <c r="V49" s="240"/>
      <c r="W49" s="240"/>
      <c r="X49" s="240"/>
      <c r="Y49" s="240"/>
      <c r="Z49" s="240"/>
    </row>
    <row r="50" spans="2:26" ht="14.25">
      <c r="B50" s="240"/>
      <c r="C50" s="240"/>
      <c r="D50" s="240"/>
      <c r="E50" s="60"/>
      <c r="F50" s="65"/>
      <c r="G50" s="65"/>
      <c r="H50" s="65"/>
      <c r="I50" s="65"/>
      <c r="J50" s="65"/>
      <c r="K50" s="65"/>
      <c r="L50" s="65"/>
      <c r="M50" s="65"/>
      <c r="N50" s="60"/>
      <c r="O50" s="60"/>
      <c r="P50" s="240"/>
      <c r="Q50" s="240"/>
      <c r="R50" s="240"/>
      <c r="S50" s="240"/>
      <c r="T50" s="240"/>
      <c r="U50" s="240"/>
      <c r="V50" s="240"/>
      <c r="W50" s="240"/>
      <c r="X50" s="240"/>
      <c r="Y50" s="240"/>
      <c r="Z50" s="240"/>
    </row>
    <row r="51" spans="2:26" ht="12" customHeight="1">
      <c r="B51" s="240"/>
      <c r="C51" s="240"/>
      <c r="D51" s="251" t="s">
        <v>453</v>
      </c>
      <c r="E51" s="1615" t="s">
        <v>454</v>
      </c>
      <c r="F51" s="1615"/>
      <c r="G51" s="1615"/>
      <c r="H51" s="1615"/>
      <c r="I51" s="1615"/>
      <c r="J51" s="1615"/>
      <c r="K51" s="1615"/>
      <c r="L51" s="1615"/>
      <c r="M51" s="1615"/>
      <c r="N51" s="1615"/>
      <c r="O51" s="1615"/>
      <c r="P51" s="1615"/>
      <c r="Q51" s="1615"/>
      <c r="R51" s="1615"/>
      <c r="S51" s="1615"/>
      <c r="T51" s="1615"/>
      <c r="U51" s="1615"/>
      <c r="V51" s="1615"/>
      <c r="W51" s="1615"/>
      <c r="X51" s="1615"/>
      <c r="Y51" s="240"/>
      <c r="Z51" s="240"/>
    </row>
    <row r="52" spans="2:26" ht="12" customHeight="1">
      <c r="B52" s="240"/>
      <c r="C52" s="240"/>
      <c r="D52" s="240"/>
      <c r="E52" s="1615"/>
      <c r="F52" s="1615"/>
      <c r="G52" s="1615"/>
      <c r="H52" s="1615"/>
      <c r="I52" s="1615"/>
      <c r="J52" s="1615"/>
      <c r="K52" s="1615"/>
      <c r="L52" s="1615"/>
      <c r="M52" s="1615"/>
      <c r="N52" s="1615"/>
      <c r="O52" s="1615"/>
      <c r="P52" s="1615"/>
      <c r="Q52" s="1615"/>
      <c r="R52" s="1615"/>
      <c r="S52" s="1615"/>
      <c r="T52" s="1615"/>
      <c r="U52" s="1615"/>
      <c r="V52" s="1615"/>
      <c r="W52" s="1615"/>
      <c r="X52" s="1615"/>
      <c r="Y52" s="240"/>
      <c r="Z52" s="240"/>
    </row>
    <row r="53" spans="2:26">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row>
    <row r="54" spans="2:26">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row>
    <row r="55" spans="2:26">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row>
    <row r="56" spans="2:26">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row>
    <row r="57" spans="2:2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row>
  </sheetData>
  <mergeCells count="18">
    <mergeCell ref="A1:A3"/>
    <mergeCell ref="D27:Y28"/>
    <mergeCell ref="C30:Y30"/>
    <mergeCell ref="H23:R23"/>
    <mergeCell ref="S23:X23"/>
    <mergeCell ref="C6:Z6"/>
    <mergeCell ref="R18:Z19"/>
    <mergeCell ref="R16:Z17"/>
    <mergeCell ref="R20:X20"/>
    <mergeCell ref="H24:R24"/>
    <mergeCell ref="C2:F2"/>
    <mergeCell ref="E51:X52"/>
    <mergeCell ref="N33:X33"/>
    <mergeCell ref="N37:X37"/>
    <mergeCell ref="N41:X41"/>
    <mergeCell ref="D33:K33"/>
    <mergeCell ref="D37:K37"/>
    <mergeCell ref="D41:J41"/>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topLeftCell="A19" zoomScaleNormal="100" zoomScaleSheetLayoutView="100" workbookViewId="0">
      <selection activeCell="K48" sqref="K48"/>
    </sheetView>
  </sheetViews>
  <sheetFormatPr defaultRowHeight="13.5"/>
  <cols>
    <col min="1" max="1" width="12.125" style="350" bestFit="1" customWidth="1"/>
    <col min="2" max="2" width="1.25" style="350" customWidth="1"/>
    <col min="3" max="22" width="4.125" style="350" customWidth="1"/>
    <col min="23" max="23" width="1.25" style="350" customWidth="1"/>
    <col min="24" max="16384" width="9" style="350"/>
  </cols>
  <sheetData>
    <row r="1" spans="1:23" ht="18" customHeight="1">
      <c r="A1" s="4199" t="s">
        <v>1134</v>
      </c>
      <c r="B1" s="387"/>
      <c r="C1" s="387"/>
      <c r="D1" s="387"/>
      <c r="E1" s="387"/>
      <c r="F1" s="387"/>
      <c r="G1" s="387"/>
      <c r="H1" s="387"/>
      <c r="I1" s="387"/>
      <c r="J1" s="342"/>
      <c r="K1" s="387"/>
      <c r="L1" s="388"/>
      <c r="M1" s="2954" t="s">
        <v>120</v>
      </c>
      <c r="N1" s="2955"/>
      <c r="O1" s="2954" t="s">
        <v>119</v>
      </c>
      <c r="P1" s="2956"/>
      <c r="Q1" s="2956"/>
      <c r="R1" s="2955"/>
      <c r="S1" s="2954" t="s">
        <v>118</v>
      </c>
      <c r="T1" s="2955"/>
      <c r="U1" s="2954" t="s">
        <v>472</v>
      </c>
      <c r="V1" s="2956"/>
      <c r="W1" s="2955"/>
    </row>
    <row r="2" spans="1:23" ht="49.5" customHeight="1">
      <c r="A2" s="4199"/>
      <c r="B2" s="5"/>
      <c r="C2" s="5"/>
      <c r="D2" s="5"/>
      <c r="E2" s="5"/>
      <c r="F2" s="5"/>
      <c r="G2" s="5"/>
      <c r="H2" s="5"/>
      <c r="I2" s="5"/>
      <c r="J2" s="165"/>
      <c r="K2" s="5"/>
      <c r="L2" s="345"/>
      <c r="M2" s="4033"/>
      <c r="N2" s="4031"/>
      <c r="O2" s="4033"/>
      <c r="P2" s="4030"/>
      <c r="Q2" s="4030"/>
      <c r="R2" s="4031"/>
      <c r="S2" s="4033"/>
      <c r="T2" s="4031"/>
      <c r="U2" s="4033"/>
      <c r="V2" s="4030"/>
      <c r="W2" s="4031"/>
    </row>
    <row r="3" spans="1:23" ht="21" customHeight="1">
      <c r="A3" s="4199"/>
      <c r="B3" s="165"/>
      <c r="C3" s="165"/>
      <c r="D3" s="165"/>
      <c r="E3" s="165"/>
      <c r="F3" s="165"/>
      <c r="G3" s="165"/>
      <c r="H3" s="165"/>
      <c r="I3" s="165"/>
      <c r="J3" s="165"/>
      <c r="K3" s="165"/>
      <c r="L3" s="165"/>
      <c r="M3" s="165"/>
      <c r="N3" s="165"/>
      <c r="O3" s="165"/>
      <c r="P3" s="165"/>
      <c r="Q3" s="165"/>
      <c r="R3" s="165"/>
      <c r="S3" s="165"/>
      <c r="T3" s="165"/>
      <c r="U3" s="165"/>
      <c r="V3" s="165"/>
      <c r="W3" s="165"/>
    </row>
    <row r="4" spans="1:23" ht="21" customHeight="1">
      <c r="B4" s="392"/>
      <c r="C4" s="393"/>
      <c r="D4" s="486"/>
      <c r="E4" s="486"/>
      <c r="F4" s="486"/>
      <c r="G4" s="486"/>
      <c r="H4" s="486"/>
      <c r="I4" s="486"/>
      <c r="J4" s="486"/>
      <c r="K4" s="486"/>
      <c r="L4" s="486"/>
      <c r="M4" s="486"/>
      <c r="N4" s="486"/>
      <c r="O4" s="486"/>
      <c r="P4" s="486"/>
      <c r="Q4" s="486"/>
      <c r="R4" s="486"/>
      <c r="S4" s="486"/>
      <c r="T4" s="486"/>
      <c r="U4" s="394"/>
      <c r="V4" s="394"/>
      <c r="W4" s="395" t="s">
        <v>1481</v>
      </c>
    </row>
    <row r="5" spans="1:23" ht="18" customHeight="1">
      <c r="B5" s="391"/>
      <c r="C5" s="5"/>
      <c r="D5" s="5"/>
      <c r="E5" s="5"/>
      <c r="F5" s="5"/>
      <c r="G5" s="5"/>
      <c r="H5" s="5"/>
      <c r="I5" s="5"/>
      <c r="J5" s="5"/>
      <c r="K5" s="5"/>
      <c r="L5" s="5"/>
      <c r="M5" s="5"/>
      <c r="N5" s="5"/>
      <c r="O5" s="5"/>
      <c r="P5" s="5"/>
      <c r="Q5" s="5"/>
      <c r="R5" s="5"/>
      <c r="S5" s="5"/>
      <c r="T5" s="5"/>
      <c r="U5" s="5"/>
      <c r="V5" s="5"/>
      <c r="W5" s="345"/>
    </row>
    <row r="6" spans="1:23" ht="18" customHeight="1">
      <c r="B6" s="391"/>
      <c r="C6" s="4202" t="str">
        <f>"福 岡 県 "&amp;入力シート!$C$3&amp;"長"</f>
        <v>福 岡 県 長</v>
      </c>
      <c r="D6" s="4202"/>
      <c r="E6" s="4202"/>
      <c r="F6" s="4202"/>
      <c r="G6" s="4202"/>
      <c r="H6" s="4202"/>
      <c r="I6" s="4202"/>
      <c r="J6" s="5" t="s">
        <v>338</v>
      </c>
      <c r="K6" s="5"/>
      <c r="L6" s="5"/>
      <c r="M6" s="5"/>
      <c r="N6" s="5"/>
      <c r="O6" s="5"/>
      <c r="P6" s="5"/>
      <c r="Q6" s="5"/>
      <c r="R6" s="5"/>
      <c r="S6" s="5"/>
      <c r="T6" s="5"/>
      <c r="U6" s="5"/>
      <c r="V6" s="5"/>
      <c r="W6" s="345"/>
    </row>
    <row r="7" spans="1:23" ht="18" customHeight="1">
      <c r="B7" s="391"/>
      <c r="C7" s="5"/>
      <c r="D7" s="5"/>
      <c r="E7" s="5"/>
      <c r="F7" s="5"/>
      <c r="G7" s="5"/>
      <c r="H7" s="5"/>
      <c r="I7" s="5"/>
      <c r="J7" s="5"/>
      <c r="K7" s="5"/>
      <c r="L7" s="5"/>
      <c r="M7" s="5"/>
      <c r="N7" s="5"/>
      <c r="O7" s="5"/>
      <c r="P7" s="5"/>
      <c r="Q7" s="5"/>
      <c r="R7" s="5"/>
      <c r="S7" s="5"/>
      <c r="T7" s="5"/>
      <c r="U7" s="5"/>
      <c r="V7" s="5"/>
      <c r="W7" s="345"/>
    </row>
    <row r="8" spans="1:23" ht="18" customHeight="1">
      <c r="B8" s="391"/>
      <c r="C8" s="5"/>
      <c r="D8" s="5"/>
      <c r="E8" s="5"/>
      <c r="F8" s="5"/>
      <c r="G8" s="5"/>
      <c r="H8" s="5"/>
      <c r="I8" s="5"/>
      <c r="J8" s="5"/>
      <c r="K8" s="5"/>
      <c r="L8" s="5"/>
      <c r="M8" s="5" t="s">
        <v>98</v>
      </c>
      <c r="N8" s="5"/>
      <c r="O8" s="5">
        <f>+入力シート!D22</f>
        <v>0</v>
      </c>
      <c r="P8" s="5"/>
      <c r="Q8" s="5"/>
      <c r="R8" s="5"/>
      <c r="S8" s="5"/>
      <c r="T8" s="5"/>
      <c r="U8" s="5"/>
      <c r="V8" s="5"/>
      <c r="W8" s="345"/>
    </row>
    <row r="9" spans="1:23" ht="18" customHeight="1">
      <c r="B9" s="391"/>
      <c r="C9" s="5"/>
      <c r="D9" s="5"/>
      <c r="E9" s="5"/>
      <c r="F9" s="5"/>
      <c r="G9" s="5"/>
      <c r="H9" s="5"/>
      <c r="I9" s="5"/>
      <c r="J9" s="5"/>
      <c r="K9" s="5" t="s">
        <v>867</v>
      </c>
      <c r="L9" s="5"/>
      <c r="M9" s="5"/>
      <c r="N9" s="5"/>
      <c r="O9" s="5"/>
      <c r="P9" s="5"/>
      <c r="Q9" s="5"/>
      <c r="R9" s="5"/>
      <c r="S9" s="5"/>
      <c r="T9" s="5"/>
      <c r="U9" s="5"/>
      <c r="V9" s="5"/>
      <c r="W9" s="345"/>
    </row>
    <row r="10" spans="1:23" ht="18" customHeight="1">
      <c r="B10" s="391"/>
      <c r="C10" s="5"/>
      <c r="D10" s="5"/>
      <c r="E10" s="5"/>
      <c r="F10" s="5"/>
      <c r="G10" s="5"/>
      <c r="H10" s="5"/>
      <c r="I10" s="5"/>
      <c r="J10" s="5"/>
      <c r="K10" s="5"/>
      <c r="L10" s="5"/>
      <c r="M10" s="5" t="s">
        <v>158</v>
      </c>
      <c r="N10" s="5"/>
      <c r="O10" s="4200">
        <f>+入力シート!D23</f>
        <v>0</v>
      </c>
      <c r="P10" s="4201"/>
      <c r="Q10" s="4201"/>
      <c r="R10" s="4201"/>
      <c r="S10" s="4201"/>
      <c r="T10" s="4201"/>
      <c r="U10" s="396"/>
      <c r="V10" s="5"/>
      <c r="W10" s="345"/>
    </row>
    <row r="11" spans="1:23" ht="18" customHeight="1">
      <c r="B11" s="391"/>
      <c r="C11" s="5"/>
      <c r="D11" s="5"/>
      <c r="E11" s="5"/>
      <c r="F11" s="5"/>
      <c r="G11" s="5"/>
      <c r="H11" s="5"/>
      <c r="I11" s="5"/>
      <c r="J11" s="5"/>
      <c r="K11" s="5"/>
      <c r="L11" s="5"/>
      <c r="M11" s="5"/>
      <c r="N11" s="5"/>
      <c r="O11" s="5" t="str">
        <f>"　"&amp;入力シート!D24</f>
        <v>　</v>
      </c>
      <c r="P11" s="5"/>
      <c r="Q11" s="5"/>
      <c r="R11" s="5"/>
      <c r="S11" s="5"/>
      <c r="T11" s="5"/>
      <c r="U11" s="5"/>
      <c r="V11" s="5"/>
      <c r="W11" s="345"/>
    </row>
    <row r="12" spans="1:23" ht="18" customHeight="1">
      <c r="B12" s="391"/>
      <c r="C12" s="5"/>
      <c r="D12" s="5"/>
      <c r="E12" s="5"/>
      <c r="F12" s="5"/>
      <c r="G12" s="5"/>
      <c r="H12" s="5"/>
      <c r="I12" s="5"/>
      <c r="J12" s="5"/>
      <c r="K12" s="5"/>
      <c r="L12" s="5"/>
      <c r="M12" s="5"/>
      <c r="N12" s="5"/>
      <c r="O12" s="5"/>
      <c r="P12" s="5"/>
      <c r="Q12" s="5"/>
      <c r="R12" s="5"/>
      <c r="S12" s="5"/>
      <c r="T12" s="5"/>
      <c r="U12" s="5"/>
      <c r="V12" s="5"/>
      <c r="W12" s="345"/>
    </row>
    <row r="13" spans="1:23" ht="19.5" customHeight="1">
      <c r="B13" s="391"/>
      <c r="C13" s="5"/>
      <c r="D13" s="2950" t="s">
        <v>925</v>
      </c>
      <c r="E13" s="2950"/>
      <c r="F13" s="2950"/>
      <c r="G13" s="2950"/>
      <c r="H13" s="2950"/>
      <c r="I13" s="2950"/>
      <c r="J13" s="2950"/>
      <c r="K13" s="2950"/>
      <c r="L13" s="2950"/>
      <c r="M13" s="2950"/>
      <c r="N13" s="2950"/>
      <c r="O13" s="2950"/>
      <c r="P13" s="2950"/>
      <c r="Q13" s="2950"/>
      <c r="R13" s="2950"/>
      <c r="S13" s="2950"/>
      <c r="T13" s="2950"/>
      <c r="U13" s="5"/>
      <c r="V13" s="5"/>
      <c r="W13" s="345"/>
    </row>
    <row r="14" spans="1:23" ht="18" customHeight="1">
      <c r="B14" s="391"/>
      <c r="C14" s="5"/>
      <c r="D14" s="5"/>
      <c r="E14" s="5"/>
      <c r="F14" s="5"/>
      <c r="G14" s="5"/>
      <c r="H14" s="5"/>
      <c r="I14" s="5"/>
      <c r="J14" s="5"/>
      <c r="K14" s="5"/>
      <c r="L14" s="5"/>
      <c r="M14" s="5"/>
      <c r="N14" s="5"/>
      <c r="O14" s="5"/>
      <c r="P14" s="5"/>
      <c r="Q14" s="5"/>
      <c r="R14" s="5"/>
      <c r="S14" s="5"/>
      <c r="T14" s="5"/>
      <c r="U14" s="5"/>
      <c r="V14" s="5"/>
      <c r="W14" s="345"/>
    </row>
    <row r="15" spans="1:23" ht="18" customHeight="1">
      <c r="B15" s="391"/>
      <c r="C15" s="2930" t="s">
        <v>482</v>
      </c>
      <c r="D15" s="2931"/>
      <c r="E15" s="2932"/>
      <c r="F15" s="2930" t="str">
        <f>入力シート!$D$4&amp;入力シート!$E$4&amp;入力シート!$G$4&amp;入力シート!$I$4&amp;入力シート!$K$4&amp;入力シート!$O$4</f>
        <v>令和年度起工第号</v>
      </c>
      <c r="G15" s="2931"/>
      <c r="H15" s="2931"/>
      <c r="I15" s="2931"/>
      <c r="J15" s="2931"/>
      <c r="K15" s="2931"/>
      <c r="L15" s="2932"/>
      <c r="M15" s="391"/>
      <c r="N15" s="5"/>
      <c r="O15" s="5"/>
      <c r="P15" s="5"/>
      <c r="Q15" s="5"/>
      <c r="R15" s="5"/>
      <c r="S15" s="5"/>
      <c r="T15" s="5"/>
      <c r="U15" s="5"/>
      <c r="V15" s="5"/>
      <c r="W15" s="345"/>
    </row>
    <row r="16" spans="1:23" ht="18" customHeight="1">
      <c r="B16" s="391"/>
      <c r="C16" s="2933"/>
      <c r="D16" s="2934"/>
      <c r="E16" s="2935"/>
      <c r="F16" s="2933"/>
      <c r="G16" s="2934"/>
      <c r="H16" s="2934"/>
      <c r="I16" s="2934"/>
      <c r="J16" s="2934"/>
      <c r="K16" s="2934"/>
      <c r="L16" s="2935"/>
      <c r="M16" s="400"/>
      <c r="N16" s="401"/>
      <c r="O16" s="401"/>
      <c r="P16" s="401"/>
      <c r="Q16" s="401"/>
      <c r="R16" s="401"/>
      <c r="S16" s="401"/>
      <c r="T16" s="401"/>
      <c r="U16" s="401"/>
      <c r="V16" s="401"/>
      <c r="W16" s="345"/>
    </row>
    <row r="17" spans="2:25" ht="18" customHeight="1">
      <c r="B17" s="391"/>
      <c r="C17" s="2930" t="s">
        <v>485</v>
      </c>
      <c r="D17" s="2931"/>
      <c r="E17" s="2932"/>
      <c r="F17" s="4193">
        <f>+入力シート!D5</f>
        <v>0</v>
      </c>
      <c r="G17" s="4194"/>
      <c r="H17" s="4194"/>
      <c r="I17" s="4194"/>
      <c r="J17" s="4194"/>
      <c r="K17" s="4194"/>
      <c r="L17" s="4195"/>
      <c r="M17" s="2930" t="s">
        <v>484</v>
      </c>
      <c r="N17" s="2931"/>
      <c r="O17" s="2931"/>
      <c r="P17" s="2930">
        <f>+入力シート!D6</f>
        <v>0</v>
      </c>
      <c r="Q17" s="2931"/>
      <c r="R17" s="2931"/>
      <c r="S17" s="2931"/>
      <c r="T17" s="2931"/>
      <c r="U17" s="2931"/>
      <c r="V17" s="2932"/>
      <c r="W17" s="345"/>
    </row>
    <row r="18" spans="2:25" ht="18" customHeight="1">
      <c r="B18" s="391"/>
      <c r="C18" s="2933"/>
      <c r="D18" s="2934"/>
      <c r="E18" s="2935"/>
      <c r="F18" s="4196"/>
      <c r="G18" s="4197"/>
      <c r="H18" s="4197"/>
      <c r="I18" s="4197"/>
      <c r="J18" s="4197"/>
      <c r="K18" s="4197"/>
      <c r="L18" s="4198"/>
      <c r="M18" s="2951"/>
      <c r="N18" s="2948"/>
      <c r="O18" s="2948"/>
      <c r="P18" s="2933"/>
      <c r="Q18" s="2934"/>
      <c r="R18" s="2934"/>
      <c r="S18" s="2934"/>
      <c r="T18" s="2934"/>
      <c r="U18" s="2934"/>
      <c r="V18" s="2935"/>
      <c r="W18" s="345"/>
    </row>
    <row r="19" spans="2:25" ht="18" customHeight="1">
      <c r="B19" s="391"/>
      <c r="C19" s="2930" t="s">
        <v>122</v>
      </c>
      <c r="D19" s="2931"/>
      <c r="E19" s="2932"/>
      <c r="F19" s="2930">
        <f>+入力シート!D7</f>
        <v>0</v>
      </c>
      <c r="G19" s="2931"/>
      <c r="H19" s="2931"/>
      <c r="I19" s="2931"/>
      <c r="J19" s="2932"/>
      <c r="K19" s="2930" t="s">
        <v>486</v>
      </c>
      <c r="L19" s="2931"/>
      <c r="M19" s="2931"/>
      <c r="N19" s="2931"/>
      <c r="O19" s="2931"/>
      <c r="P19" s="4193" t="str">
        <f>入力シート!$D$8&amp;" "&amp;入力シート!D9</f>
        <v xml:space="preserve"> </v>
      </c>
      <c r="Q19" s="4194"/>
      <c r="R19" s="4194"/>
      <c r="S19" s="4194"/>
      <c r="T19" s="4194"/>
      <c r="U19" s="4194"/>
      <c r="V19" s="4195"/>
      <c r="W19" s="345"/>
    </row>
    <row r="20" spans="2:25" ht="18" customHeight="1">
      <c r="B20" s="391"/>
      <c r="C20" s="2933"/>
      <c r="D20" s="2934"/>
      <c r="E20" s="2935"/>
      <c r="F20" s="2933"/>
      <c r="G20" s="2934"/>
      <c r="H20" s="2934"/>
      <c r="I20" s="2934"/>
      <c r="J20" s="2935"/>
      <c r="K20" s="2933" t="s">
        <v>869</v>
      </c>
      <c r="L20" s="2934"/>
      <c r="M20" s="2934"/>
      <c r="N20" s="2934"/>
      <c r="O20" s="2935"/>
      <c r="P20" s="4196"/>
      <c r="Q20" s="4197"/>
      <c r="R20" s="4197"/>
      <c r="S20" s="4197"/>
      <c r="T20" s="4197"/>
      <c r="U20" s="4197"/>
      <c r="V20" s="4198"/>
      <c r="W20" s="345"/>
    </row>
    <row r="21" spans="2:25" ht="18" customHeight="1">
      <c r="B21" s="391"/>
      <c r="C21" s="2930" t="s">
        <v>870</v>
      </c>
      <c r="D21" s="2931"/>
      <c r="E21" s="2932"/>
      <c r="F21" s="2940">
        <f>+入力シート!D16</f>
        <v>0</v>
      </c>
      <c r="G21" s="2936"/>
      <c r="H21" s="2936"/>
      <c r="I21" s="2936"/>
      <c r="J21" s="2936"/>
      <c r="K21" s="2936"/>
      <c r="L21" s="2936"/>
      <c r="M21" s="2931" t="s">
        <v>596</v>
      </c>
      <c r="N21" s="2931"/>
      <c r="O21" s="2936"/>
      <c r="P21" s="2936"/>
      <c r="Q21" s="2936"/>
      <c r="R21" s="2936"/>
      <c r="S21" s="2936"/>
      <c r="T21" s="2936"/>
      <c r="U21" s="2936"/>
      <c r="V21" s="2937"/>
      <c r="W21" s="345"/>
      <c r="Y21" s="416">
        <f>入力シート!$D$17</f>
        <v>0</v>
      </c>
    </row>
    <row r="22" spans="2:25" ht="18" customHeight="1">
      <c r="B22" s="391"/>
      <c r="C22" s="2933"/>
      <c r="D22" s="2934"/>
      <c r="E22" s="2935"/>
      <c r="F22" s="2941"/>
      <c r="G22" s="2938"/>
      <c r="H22" s="2938"/>
      <c r="I22" s="2938"/>
      <c r="J22" s="2938"/>
      <c r="K22" s="2938"/>
      <c r="L22" s="2938"/>
      <c r="M22" s="2934"/>
      <c r="N22" s="2934"/>
      <c r="O22" s="2938"/>
      <c r="P22" s="2938"/>
      <c r="Q22" s="2938"/>
      <c r="R22" s="2938"/>
      <c r="S22" s="2938"/>
      <c r="T22" s="2938"/>
      <c r="U22" s="2938"/>
      <c r="V22" s="2939"/>
      <c r="W22" s="345"/>
      <c r="Y22" s="416">
        <f>入力シート!$D$19</f>
        <v>0</v>
      </c>
    </row>
    <row r="23" spans="2:25" ht="18" customHeight="1">
      <c r="B23" s="391"/>
      <c r="C23" s="2942" t="s">
        <v>871</v>
      </c>
      <c r="D23" s="2943"/>
      <c r="E23" s="2943"/>
      <c r="F23" s="2943"/>
      <c r="G23" s="2943"/>
      <c r="H23" s="2943"/>
      <c r="I23" s="2943"/>
      <c r="J23" s="2944"/>
      <c r="K23" s="2930"/>
      <c r="L23" s="2931"/>
      <c r="M23" s="2931"/>
      <c r="N23" s="2931"/>
      <c r="O23" s="2931"/>
      <c r="P23" s="2931"/>
      <c r="Q23" s="2931"/>
      <c r="R23" s="2931"/>
      <c r="S23" s="2931"/>
      <c r="T23" s="2931"/>
      <c r="U23" s="2931"/>
      <c r="V23" s="2932"/>
      <c r="W23" s="345"/>
      <c r="Y23" s="416">
        <f>入力シート!$D$19</f>
        <v>0</v>
      </c>
    </row>
    <row r="24" spans="2:25" ht="18" customHeight="1">
      <c r="B24" s="391"/>
      <c r="C24" s="2945"/>
      <c r="D24" s="2946"/>
      <c r="E24" s="2946"/>
      <c r="F24" s="2946"/>
      <c r="G24" s="2946"/>
      <c r="H24" s="2946"/>
      <c r="I24" s="2946"/>
      <c r="J24" s="2947"/>
      <c r="K24" s="2933"/>
      <c r="L24" s="2934"/>
      <c r="M24" s="2934"/>
      <c r="N24" s="2934"/>
      <c r="O24" s="2934"/>
      <c r="P24" s="2934"/>
      <c r="Q24" s="2934"/>
      <c r="R24" s="2934"/>
      <c r="S24" s="2934"/>
      <c r="T24" s="2934"/>
      <c r="U24" s="2934"/>
      <c r="V24" s="2935"/>
      <c r="W24" s="345"/>
    </row>
    <row r="25" spans="2:25" ht="18" customHeight="1">
      <c r="B25" s="391"/>
      <c r="C25" s="2942" t="s">
        <v>61</v>
      </c>
      <c r="D25" s="2943"/>
      <c r="E25" s="2943"/>
      <c r="F25" s="2943"/>
      <c r="G25" s="2943"/>
      <c r="H25" s="2943"/>
      <c r="I25" s="2943"/>
      <c r="J25" s="2944"/>
      <c r="K25" s="2930"/>
      <c r="L25" s="2931"/>
      <c r="M25" s="2931"/>
      <c r="N25" s="2931"/>
      <c r="O25" s="2931"/>
      <c r="P25" s="2931"/>
      <c r="Q25" s="2931"/>
      <c r="R25" s="2927" t="s">
        <v>872</v>
      </c>
      <c r="S25" s="2927"/>
      <c r="T25" s="2927"/>
      <c r="U25" s="2927"/>
      <c r="V25" s="2952"/>
      <c r="W25" s="345"/>
    </row>
    <row r="26" spans="2:25" ht="18" customHeight="1">
      <c r="B26" s="391"/>
      <c r="C26" s="2945"/>
      <c r="D26" s="2946"/>
      <c r="E26" s="2946"/>
      <c r="F26" s="2946"/>
      <c r="G26" s="2946"/>
      <c r="H26" s="2946"/>
      <c r="I26" s="2946"/>
      <c r="J26" s="2947"/>
      <c r="K26" s="2933"/>
      <c r="L26" s="2934"/>
      <c r="M26" s="2934"/>
      <c r="N26" s="2934"/>
      <c r="O26" s="2934"/>
      <c r="P26" s="2934"/>
      <c r="Q26" s="2934"/>
      <c r="R26" s="2929"/>
      <c r="S26" s="2929"/>
      <c r="T26" s="2929"/>
      <c r="U26" s="2929"/>
      <c r="V26" s="2953"/>
      <c r="W26" s="345"/>
    </row>
    <row r="27" spans="2:25" ht="18" customHeight="1">
      <c r="B27" s="391"/>
      <c r="C27" s="2942" t="s">
        <v>873</v>
      </c>
      <c r="D27" s="2943"/>
      <c r="E27" s="2943"/>
      <c r="F27" s="2943"/>
      <c r="G27" s="2943"/>
      <c r="H27" s="2943"/>
      <c r="I27" s="2943"/>
      <c r="J27" s="2944"/>
      <c r="K27" s="2930"/>
      <c r="L27" s="2931"/>
      <c r="M27" s="2931"/>
      <c r="N27" s="2931"/>
      <c r="O27" s="2931"/>
      <c r="P27" s="2931"/>
      <c r="Q27" s="2931"/>
      <c r="R27" s="2931"/>
      <c r="S27" s="2931"/>
      <c r="T27" s="2931"/>
      <c r="U27" s="2931"/>
      <c r="V27" s="2932"/>
      <c r="W27" s="345"/>
    </row>
    <row r="28" spans="2:25" ht="18" customHeight="1">
      <c r="B28" s="391"/>
      <c r="C28" s="2945"/>
      <c r="D28" s="2946"/>
      <c r="E28" s="2946"/>
      <c r="F28" s="2946"/>
      <c r="G28" s="2946"/>
      <c r="H28" s="2946"/>
      <c r="I28" s="2946"/>
      <c r="J28" s="2947"/>
      <c r="K28" s="2933"/>
      <c r="L28" s="2934"/>
      <c r="M28" s="2934"/>
      <c r="N28" s="2934"/>
      <c r="O28" s="2934"/>
      <c r="P28" s="2934"/>
      <c r="Q28" s="2934"/>
      <c r="R28" s="2934"/>
      <c r="S28" s="2934"/>
      <c r="T28" s="2934"/>
      <c r="U28" s="2934"/>
      <c r="V28" s="2935"/>
      <c r="W28" s="345"/>
    </row>
    <row r="29" spans="2:25" ht="18" customHeight="1">
      <c r="B29" s="391"/>
      <c r="C29" s="2942" t="s">
        <v>874</v>
      </c>
      <c r="D29" s="2943"/>
      <c r="E29" s="2943"/>
      <c r="F29" s="2943"/>
      <c r="G29" s="2943"/>
      <c r="H29" s="2943"/>
      <c r="I29" s="2943"/>
      <c r="J29" s="2944"/>
      <c r="K29" s="2930"/>
      <c r="L29" s="2931"/>
      <c r="M29" s="2931"/>
      <c r="N29" s="2931"/>
      <c r="O29" s="2931"/>
      <c r="P29" s="2931"/>
      <c r="Q29" s="2931"/>
      <c r="R29" s="2927" t="s">
        <v>875</v>
      </c>
      <c r="S29" s="2927"/>
      <c r="T29" s="2927"/>
      <c r="U29" s="2927"/>
      <c r="V29" s="2952"/>
      <c r="W29" s="345"/>
    </row>
    <row r="30" spans="2:25" ht="18" customHeight="1">
      <c r="B30" s="391"/>
      <c r="C30" s="2945"/>
      <c r="D30" s="2946"/>
      <c r="E30" s="2946"/>
      <c r="F30" s="2946"/>
      <c r="G30" s="2946"/>
      <c r="H30" s="2946"/>
      <c r="I30" s="2946"/>
      <c r="J30" s="2947"/>
      <c r="K30" s="2933"/>
      <c r="L30" s="2934"/>
      <c r="M30" s="2934"/>
      <c r="N30" s="2934"/>
      <c r="O30" s="2934"/>
      <c r="P30" s="2934"/>
      <c r="Q30" s="2934"/>
      <c r="R30" s="2929"/>
      <c r="S30" s="2929"/>
      <c r="T30" s="2929"/>
      <c r="U30" s="2929"/>
      <c r="V30" s="2953"/>
      <c r="W30" s="345"/>
    </row>
    <row r="31" spans="2:25" ht="22.5" customHeight="1">
      <c r="B31" s="391"/>
      <c r="C31" s="397"/>
      <c r="D31" s="2927" t="s">
        <v>926</v>
      </c>
      <c r="E31" s="2927"/>
      <c r="F31" s="2927"/>
      <c r="G31" s="2927"/>
      <c r="H31" s="2927"/>
      <c r="I31" s="2927"/>
      <c r="J31" s="2927"/>
      <c r="K31" s="2927"/>
      <c r="L31" s="2927"/>
      <c r="M31" s="2927"/>
      <c r="N31" s="2927"/>
      <c r="O31" s="2927"/>
      <c r="P31" s="2927"/>
      <c r="Q31" s="2927"/>
      <c r="R31" s="2927"/>
      <c r="S31" s="2927"/>
      <c r="T31" s="2927"/>
      <c r="U31" s="2927"/>
      <c r="V31" s="402"/>
      <c r="W31" s="345"/>
    </row>
    <row r="32" spans="2:25" ht="22.5" customHeight="1">
      <c r="B32" s="391"/>
      <c r="C32" s="404"/>
      <c r="D32" s="2928"/>
      <c r="E32" s="2928"/>
      <c r="F32" s="2928"/>
      <c r="G32" s="2928"/>
      <c r="H32" s="2928"/>
      <c r="I32" s="2928"/>
      <c r="J32" s="2928"/>
      <c r="K32" s="2928"/>
      <c r="L32" s="2928"/>
      <c r="M32" s="2928"/>
      <c r="N32" s="2928"/>
      <c r="O32" s="2928"/>
      <c r="P32" s="2928"/>
      <c r="Q32" s="2928"/>
      <c r="R32" s="2928"/>
      <c r="S32" s="2928"/>
      <c r="T32" s="2928"/>
      <c r="U32" s="2928"/>
      <c r="V32" s="345"/>
      <c r="W32" s="345"/>
    </row>
    <row r="33" spans="2:23" ht="22.5" customHeight="1">
      <c r="B33" s="391"/>
      <c r="C33" s="399"/>
      <c r="D33" s="2929"/>
      <c r="E33" s="2929"/>
      <c r="F33" s="2929"/>
      <c r="G33" s="2929"/>
      <c r="H33" s="2929"/>
      <c r="I33" s="2929"/>
      <c r="J33" s="2929"/>
      <c r="K33" s="2929"/>
      <c r="L33" s="2929"/>
      <c r="M33" s="2929"/>
      <c r="N33" s="2929"/>
      <c r="O33" s="2929"/>
      <c r="P33" s="2929"/>
      <c r="Q33" s="2929"/>
      <c r="R33" s="2929"/>
      <c r="S33" s="2929"/>
      <c r="T33" s="2929"/>
      <c r="U33" s="2929"/>
      <c r="V33" s="405"/>
      <c r="W33" s="345"/>
    </row>
    <row r="34" spans="2:23" ht="18" customHeight="1">
      <c r="B34" s="391"/>
      <c r="C34" s="397"/>
      <c r="D34" s="398"/>
      <c r="E34" s="398"/>
      <c r="F34" s="398"/>
      <c r="G34" s="398"/>
      <c r="H34" s="398"/>
      <c r="I34" s="398"/>
      <c r="J34" s="398"/>
      <c r="K34" s="393"/>
      <c r="L34" s="393"/>
      <c r="M34" s="393"/>
      <c r="N34" s="393"/>
      <c r="O34" s="393"/>
      <c r="P34" s="393"/>
      <c r="Q34" s="393"/>
      <c r="R34" s="393"/>
      <c r="S34" s="393"/>
      <c r="T34" s="393"/>
      <c r="U34" s="393"/>
      <c r="V34" s="402"/>
      <c r="W34" s="345"/>
    </row>
    <row r="35" spans="2:23" ht="18" customHeight="1">
      <c r="B35" s="391"/>
      <c r="C35" s="404"/>
      <c r="D35" s="406" t="s">
        <v>927</v>
      </c>
      <c r="E35" s="403"/>
      <c r="F35" s="403"/>
      <c r="G35" s="403"/>
      <c r="H35" s="403"/>
      <c r="I35" s="403"/>
      <c r="J35" s="403"/>
      <c r="K35" s="5"/>
      <c r="L35" s="5"/>
      <c r="M35" s="5"/>
      <c r="N35" s="5"/>
      <c r="O35" s="5"/>
      <c r="P35" s="5"/>
      <c r="Q35" s="5"/>
      <c r="R35" s="5"/>
      <c r="S35" s="5"/>
      <c r="T35" s="5"/>
      <c r="U35" s="5"/>
      <c r="V35" s="345"/>
      <c r="W35" s="345"/>
    </row>
    <row r="36" spans="2:23" ht="18" customHeight="1">
      <c r="B36" s="391"/>
      <c r="C36" s="404"/>
      <c r="D36" s="403"/>
      <c r="E36" s="403"/>
      <c r="F36" s="403"/>
      <c r="G36" s="403"/>
      <c r="H36" s="403"/>
      <c r="I36" s="403"/>
      <c r="J36" s="403"/>
      <c r="K36" s="5"/>
      <c r="L36" s="5"/>
      <c r="M36" s="5"/>
      <c r="N36" s="5"/>
      <c r="O36" s="5"/>
      <c r="P36" s="5"/>
      <c r="Q36" s="5"/>
      <c r="R36" s="5"/>
      <c r="S36" s="5"/>
      <c r="T36" s="5"/>
      <c r="U36" s="5"/>
      <c r="V36" s="345"/>
      <c r="W36" s="345"/>
    </row>
    <row r="37" spans="2:23" ht="21" customHeight="1">
      <c r="B37" s="391"/>
      <c r="C37" s="391"/>
      <c r="D37" s="5" t="s">
        <v>928</v>
      </c>
      <c r="E37" s="5"/>
      <c r="F37" s="5"/>
      <c r="G37" s="5"/>
      <c r="H37" s="5"/>
      <c r="I37" s="5"/>
      <c r="J37" s="5"/>
      <c r="K37" s="5"/>
      <c r="L37" s="5"/>
      <c r="M37" s="5"/>
      <c r="N37" s="5"/>
      <c r="O37" s="5"/>
      <c r="P37" s="5"/>
      <c r="Q37" s="5"/>
      <c r="R37" s="5"/>
      <c r="S37" s="5"/>
      <c r="T37" s="5"/>
      <c r="U37" s="5"/>
      <c r="V37" s="345"/>
      <c r="W37" s="345"/>
    </row>
    <row r="38" spans="2:23" ht="21" customHeight="1">
      <c r="B38" s="391"/>
      <c r="C38" s="391"/>
      <c r="D38" s="5"/>
      <c r="E38" s="5"/>
      <c r="F38" s="5"/>
      <c r="G38" s="5"/>
      <c r="H38" s="5"/>
      <c r="I38" s="5"/>
      <c r="J38" s="5"/>
      <c r="K38" s="5"/>
      <c r="L38" s="5"/>
      <c r="M38" s="5"/>
      <c r="N38" s="5"/>
      <c r="O38" s="5"/>
      <c r="P38" s="5"/>
      <c r="Q38" s="5"/>
      <c r="R38" s="5"/>
      <c r="S38" s="5"/>
      <c r="T38" s="5"/>
      <c r="U38" s="5"/>
      <c r="V38" s="345"/>
      <c r="W38" s="345"/>
    </row>
    <row r="39" spans="2:23" ht="21" customHeight="1">
      <c r="B39" s="391"/>
      <c r="C39" s="391"/>
      <c r="D39" s="5"/>
      <c r="E39" s="5"/>
      <c r="F39" s="5"/>
      <c r="G39" s="5"/>
      <c r="H39" s="5"/>
      <c r="I39" s="5"/>
      <c r="J39" s="5"/>
      <c r="K39" s="5"/>
      <c r="L39" s="5"/>
      <c r="M39" s="5"/>
      <c r="N39" s="5"/>
      <c r="O39" s="5"/>
      <c r="P39" s="5"/>
      <c r="Q39" s="5"/>
      <c r="R39" s="5"/>
      <c r="S39" s="5"/>
      <c r="T39" s="5"/>
      <c r="U39" s="5"/>
      <c r="V39" s="345"/>
      <c r="W39" s="345"/>
    </row>
    <row r="40" spans="2:23" ht="18" customHeight="1">
      <c r="B40" s="391"/>
      <c r="C40" s="391"/>
      <c r="D40" s="5"/>
      <c r="E40" s="5"/>
      <c r="F40" s="5"/>
      <c r="G40" s="5"/>
      <c r="H40" s="5"/>
      <c r="I40" s="5"/>
      <c r="J40" s="5"/>
      <c r="K40" s="5"/>
      <c r="L40" s="5"/>
      <c r="M40" s="5"/>
      <c r="N40" s="5"/>
      <c r="O40" s="5"/>
      <c r="P40" s="5"/>
      <c r="Q40" s="5"/>
      <c r="R40" s="5"/>
      <c r="S40" s="5"/>
      <c r="T40" s="5"/>
      <c r="U40" s="5"/>
      <c r="V40" s="345"/>
      <c r="W40" s="345"/>
    </row>
    <row r="41" spans="2:23" ht="18" customHeight="1">
      <c r="B41" s="391"/>
      <c r="C41" s="391"/>
      <c r="D41" s="5"/>
      <c r="E41" s="5"/>
      <c r="F41" s="5"/>
      <c r="G41" s="5" t="s">
        <v>96</v>
      </c>
      <c r="H41" s="5"/>
      <c r="I41" s="5"/>
      <c r="J41" s="5"/>
      <c r="K41" s="5"/>
      <c r="L41" s="5"/>
      <c r="M41" s="5"/>
      <c r="N41" s="5"/>
      <c r="O41" s="5"/>
      <c r="P41" s="5"/>
      <c r="Q41" s="5"/>
      <c r="R41" s="5"/>
      <c r="S41" s="5"/>
      <c r="T41" s="5"/>
      <c r="U41" s="5"/>
      <c r="V41" s="345"/>
      <c r="W41" s="345"/>
    </row>
    <row r="42" spans="2:23" ht="18" customHeight="1">
      <c r="B42" s="391"/>
      <c r="C42" s="400"/>
      <c r="D42" s="401"/>
      <c r="E42" s="401"/>
      <c r="F42" s="401"/>
      <c r="G42" s="401" t="s">
        <v>478</v>
      </c>
      <c r="H42" s="401"/>
      <c r="I42" s="401"/>
      <c r="J42" s="401"/>
      <c r="K42" s="401"/>
      <c r="L42" s="401"/>
      <c r="M42" s="401"/>
      <c r="N42" s="401"/>
      <c r="O42" s="401"/>
      <c r="P42" s="401"/>
      <c r="Q42" s="401"/>
      <c r="R42" s="401" t="s">
        <v>1538</v>
      </c>
      <c r="S42" s="401"/>
      <c r="T42" s="401"/>
      <c r="U42" s="401"/>
      <c r="V42" s="405"/>
      <c r="W42" s="345"/>
    </row>
    <row r="43" spans="2:23">
      <c r="B43" s="400"/>
      <c r="C43" s="401"/>
      <c r="D43" s="401"/>
      <c r="E43" s="401"/>
      <c r="F43" s="401"/>
      <c r="G43" s="401"/>
      <c r="H43" s="401"/>
      <c r="I43" s="401"/>
      <c r="J43" s="401"/>
      <c r="K43" s="401"/>
      <c r="L43" s="401"/>
      <c r="M43" s="401"/>
      <c r="N43" s="401"/>
      <c r="O43" s="401"/>
      <c r="P43" s="401"/>
      <c r="Q43" s="401"/>
      <c r="R43" s="401"/>
      <c r="S43" s="401"/>
      <c r="T43" s="401"/>
      <c r="U43" s="401"/>
      <c r="V43" s="401"/>
      <c r="W43" s="405"/>
    </row>
  </sheetData>
  <mergeCells count="38">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P19:V20"/>
    <mergeCell ref="K20:O20"/>
    <mergeCell ref="C17:E18"/>
    <mergeCell ref="F17:L18"/>
    <mergeCell ref="F19:J20"/>
    <mergeCell ref="C19:E20"/>
    <mergeCell ref="K19:O19"/>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zoomScaleNormal="100" zoomScaleSheetLayoutView="100" workbookViewId="0">
      <selection sqref="A1:A3"/>
    </sheetView>
  </sheetViews>
  <sheetFormatPr defaultColWidth="8" defaultRowHeight="12"/>
  <cols>
    <col min="1" max="1" width="10.625" style="414" bestFit="1" customWidth="1"/>
    <col min="2" max="2" width="4.625" style="414" customWidth="1"/>
    <col min="3" max="26" width="3.625" style="414" customWidth="1"/>
    <col min="27" max="16384" width="8" style="414"/>
  </cols>
  <sheetData>
    <row r="1" spans="1:29" s="369" customFormat="1" ht="13.5" customHeight="1">
      <c r="A1" s="1588" t="s">
        <v>1134</v>
      </c>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9" s="369" customFormat="1" ht="18" customHeight="1">
      <c r="A2" s="1588"/>
      <c r="B2" s="127"/>
      <c r="C2" s="127"/>
      <c r="D2" s="127"/>
      <c r="E2" s="382"/>
      <c r="F2" s="339"/>
      <c r="G2" s="339"/>
      <c r="H2" s="339"/>
      <c r="I2" s="128"/>
      <c r="J2" s="128"/>
      <c r="K2" s="1941" t="s">
        <v>469</v>
      </c>
      <c r="L2" s="1942"/>
      <c r="M2" s="1943"/>
      <c r="N2" s="2037" t="s">
        <v>470</v>
      </c>
      <c r="O2" s="2055"/>
      <c r="P2" s="2055"/>
      <c r="Q2" s="2055"/>
      <c r="R2" s="2055"/>
      <c r="S2" s="2056"/>
      <c r="T2" s="2037" t="s">
        <v>471</v>
      </c>
      <c r="U2" s="2055"/>
      <c r="V2" s="2056"/>
      <c r="W2" s="2037" t="s">
        <v>472</v>
      </c>
      <c r="X2" s="2055"/>
      <c r="Y2" s="2056"/>
      <c r="Z2" s="137"/>
      <c r="AA2" s="384"/>
      <c r="AB2" s="384"/>
      <c r="AC2" s="384"/>
    </row>
    <row r="3" spans="1:29" s="369" customFormat="1" ht="54" customHeight="1">
      <c r="A3" s="1588"/>
      <c r="B3" s="127"/>
      <c r="C3" s="127"/>
      <c r="D3" s="127"/>
      <c r="E3" s="310"/>
      <c r="F3" s="340"/>
      <c r="G3" s="340"/>
      <c r="H3" s="340"/>
      <c r="I3" s="127"/>
      <c r="J3" s="127"/>
      <c r="K3" s="341"/>
      <c r="L3" s="640"/>
      <c r="M3" s="641"/>
      <c r="N3" s="336"/>
      <c r="O3" s="337"/>
      <c r="P3" s="337"/>
      <c r="Q3" s="337"/>
      <c r="R3" s="337"/>
      <c r="S3" s="338"/>
      <c r="T3" s="336"/>
      <c r="U3" s="337"/>
      <c r="V3" s="338"/>
      <c r="W3" s="336"/>
      <c r="X3" s="337"/>
      <c r="Y3" s="338"/>
      <c r="Z3" s="340"/>
      <c r="AA3" s="385"/>
      <c r="AB3" s="385"/>
      <c r="AC3" s="385"/>
    </row>
    <row r="4" spans="1:29">
      <c r="B4" s="240"/>
      <c r="C4" s="240"/>
      <c r="D4" s="240"/>
      <c r="E4" s="240"/>
      <c r="F4" s="240"/>
      <c r="G4" s="240"/>
      <c r="H4" s="240"/>
      <c r="I4" s="240"/>
      <c r="J4" s="240"/>
      <c r="K4" s="240"/>
      <c r="L4" s="240"/>
      <c r="M4" s="240"/>
      <c r="N4" s="240"/>
      <c r="O4" s="240"/>
      <c r="P4" s="240"/>
      <c r="Q4" s="240"/>
      <c r="R4" s="240"/>
      <c r="S4" s="240"/>
      <c r="T4" s="240"/>
      <c r="U4" s="240"/>
      <c r="V4" s="240"/>
      <c r="W4" s="240"/>
      <c r="X4" s="240"/>
      <c r="Y4" s="240"/>
      <c r="Z4" s="240"/>
    </row>
    <row r="5" spans="1:29">
      <c r="B5" s="240"/>
      <c r="C5" s="240"/>
      <c r="D5" s="240"/>
      <c r="E5" s="240"/>
      <c r="F5" s="240"/>
      <c r="G5" s="240"/>
      <c r="H5" s="240"/>
      <c r="I5" s="240"/>
      <c r="J5" s="240"/>
      <c r="K5" s="240"/>
      <c r="L5" s="240"/>
      <c r="M5" s="240"/>
      <c r="N5" s="240"/>
      <c r="O5" s="240"/>
      <c r="P5" s="240"/>
      <c r="Q5" s="240"/>
      <c r="R5" s="240"/>
      <c r="S5" s="240"/>
      <c r="T5" s="240"/>
      <c r="U5" s="240"/>
      <c r="V5" s="240"/>
      <c r="W5" s="240"/>
      <c r="X5" s="240"/>
      <c r="Y5" s="240"/>
      <c r="Z5" s="240"/>
    </row>
    <row r="6" spans="1:29" ht="21">
      <c r="B6" s="4208" t="s">
        <v>941</v>
      </c>
      <c r="C6" s="4208"/>
      <c r="D6" s="4208"/>
      <c r="E6" s="4208"/>
      <c r="F6" s="4208"/>
      <c r="G6" s="4208"/>
      <c r="H6" s="4208"/>
      <c r="I6" s="4208"/>
      <c r="J6" s="4208"/>
      <c r="K6" s="4208"/>
      <c r="L6" s="4208"/>
      <c r="M6" s="4208"/>
      <c r="N6" s="4208"/>
      <c r="O6" s="4208"/>
      <c r="P6" s="4208"/>
      <c r="Q6" s="4208"/>
      <c r="R6" s="4208"/>
      <c r="S6" s="4208"/>
      <c r="T6" s="4208"/>
      <c r="U6" s="4208"/>
      <c r="V6" s="4208"/>
      <c r="W6" s="4208"/>
      <c r="X6" s="4208"/>
      <c r="Y6" s="4208"/>
      <c r="Z6" s="4208"/>
    </row>
    <row r="7" spans="1:29" ht="13.5" customHeight="1">
      <c r="B7" s="240"/>
      <c r="C7" s="240"/>
      <c r="D7" s="240"/>
      <c r="E7" s="240"/>
      <c r="F7" s="240"/>
      <c r="G7" s="240"/>
      <c r="H7" s="240"/>
      <c r="I7" s="240"/>
      <c r="J7" s="240"/>
      <c r="K7" s="240"/>
      <c r="L7" s="240"/>
      <c r="M7" s="240"/>
      <c r="N7" s="240"/>
      <c r="O7" s="240"/>
      <c r="P7" s="240"/>
      <c r="Q7" s="240"/>
      <c r="R7" s="240"/>
      <c r="S7" s="240"/>
      <c r="T7" s="240"/>
      <c r="U7" s="240"/>
      <c r="V7" s="240"/>
      <c r="W7" s="240"/>
      <c r="X7" s="240"/>
      <c r="Y7" s="240"/>
      <c r="Z7" s="240"/>
    </row>
    <row r="8" spans="1:29" ht="13.5" customHeight="1">
      <c r="B8" s="240"/>
      <c r="C8" s="240"/>
      <c r="D8" s="240"/>
      <c r="E8" s="60" t="s">
        <v>443</v>
      </c>
      <c r="F8" s="60"/>
      <c r="G8" s="60"/>
      <c r="H8" s="60"/>
      <c r="I8" s="60"/>
      <c r="J8" s="60"/>
      <c r="K8" s="60"/>
      <c r="L8" s="60"/>
      <c r="M8" s="60"/>
      <c r="N8" s="60"/>
      <c r="O8" s="60"/>
      <c r="P8" s="240"/>
      <c r="Q8" s="240"/>
      <c r="R8" s="240"/>
      <c r="S8" s="629" t="s">
        <v>1478</v>
      </c>
      <c r="T8" s="357"/>
      <c r="U8" s="357" t="s">
        <v>502</v>
      </c>
      <c r="V8" s="357"/>
      <c r="W8" s="357" t="s">
        <v>501</v>
      </c>
      <c r="X8" s="357"/>
      <c r="Y8" s="357" t="s">
        <v>500</v>
      </c>
      <c r="Z8" s="240"/>
    </row>
    <row r="9" spans="1:29" ht="13.5" customHeight="1">
      <c r="B9" s="240"/>
      <c r="C9" s="240"/>
      <c r="D9" s="240"/>
      <c r="E9" s="60"/>
      <c r="F9" s="60"/>
      <c r="G9" s="60"/>
      <c r="H9" s="60"/>
      <c r="I9" s="60"/>
      <c r="J9" s="60"/>
      <c r="K9" s="60"/>
      <c r="L9" s="240"/>
      <c r="M9" s="629"/>
      <c r="N9" s="60"/>
      <c r="O9" s="60"/>
      <c r="P9" s="240"/>
      <c r="Q9" s="240"/>
      <c r="R9" s="240"/>
      <c r="S9" s="240"/>
      <c r="T9" s="240"/>
      <c r="U9" s="240"/>
      <c r="V9" s="240"/>
      <c r="W9" s="240"/>
      <c r="X9" s="240"/>
      <c r="Y9" s="240"/>
      <c r="Z9" s="240"/>
    </row>
    <row r="10" spans="1:29" ht="13.5" customHeight="1">
      <c r="B10" s="240"/>
      <c r="C10" s="642" t="s">
        <v>942</v>
      </c>
      <c r="D10" s="240"/>
      <c r="E10" s="60"/>
      <c r="F10" s="60"/>
      <c r="G10" s="60"/>
      <c r="H10" s="60"/>
      <c r="I10" s="60"/>
      <c r="J10" s="60"/>
      <c r="K10" s="60"/>
      <c r="L10" s="60"/>
      <c r="M10" s="60"/>
      <c r="N10" s="60"/>
      <c r="O10" s="60"/>
      <c r="P10" s="240"/>
      <c r="Q10" s="240"/>
      <c r="R10" s="240"/>
      <c r="S10" s="240"/>
      <c r="T10" s="240"/>
      <c r="U10" s="240"/>
      <c r="V10" s="240"/>
      <c r="W10" s="240"/>
      <c r="X10" s="240"/>
      <c r="Y10" s="240"/>
      <c r="Z10" s="240"/>
    </row>
    <row r="11" spans="1:29" ht="13.5" customHeight="1">
      <c r="B11" s="240"/>
      <c r="C11" s="4209" t="str">
        <f>"福 岡 県 "&amp;入力シート!$C$3&amp;"長 殿"</f>
        <v>福 岡 県 長 殿</v>
      </c>
      <c r="D11" s="4209"/>
      <c r="E11" s="4209"/>
      <c r="F11" s="4209"/>
      <c r="G11" s="4209"/>
      <c r="H11" s="4209"/>
      <c r="I11" s="4209"/>
      <c r="J11" s="4209"/>
      <c r="K11" s="4209"/>
      <c r="L11" s="4209"/>
      <c r="M11" s="4209"/>
      <c r="N11" s="60"/>
      <c r="O11" s="60"/>
      <c r="P11" s="240"/>
      <c r="Q11" s="240"/>
      <c r="R11" s="240"/>
      <c r="S11" s="240"/>
      <c r="T11" s="240"/>
      <c r="U11" s="240"/>
      <c r="V11" s="240"/>
      <c r="W11" s="240"/>
      <c r="X11" s="240"/>
      <c r="Y11" s="240"/>
      <c r="Z11" s="240"/>
    </row>
    <row r="12" spans="1:29" ht="13.5" customHeight="1">
      <c r="B12" s="240"/>
      <c r="C12" s="4210"/>
      <c r="D12" s="4210"/>
      <c r="E12" s="4210"/>
      <c r="F12" s="4210"/>
      <c r="G12" s="4210"/>
      <c r="H12" s="4210"/>
      <c r="I12" s="4210"/>
      <c r="J12" s="4210"/>
      <c r="K12" s="4210"/>
      <c r="L12" s="4210"/>
      <c r="M12" s="4210"/>
      <c r="N12" s="60"/>
      <c r="O12" s="60"/>
      <c r="P12" s="240"/>
      <c r="Q12" s="240"/>
      <c r="R12" s="240"/>
      <c r="S12" s="240"/>
      <c r="T12" s="240"/>
      <c r="U12" s="240"/>
      <c r="V12" s="240"/>
      <c r="W12" s="240"/>
      <c r="X12" s="240"/>
      <c r="Y12" s="240"/>
      <c r="Z12" s="240"/>
    </row>
    <row r="13" spans="1:29" ht="13.5" customHeight="1">
      <c r="B13" s="240"/>
      <c r="C13" s="240"/>
      <c r="D13" s="240"/>
      <c r="E13" s="60"/>
      <c r="F13" s="60"/>
      <c r="G13" s="60"/>
      <c r="H13" s="60"/>
      <c r="I13" s="60"/>
      <c r="J13" s="60"/>
      <c r="K13" s="60"/>
      <c r="L13" s="60"/>
      <c r="M13" s="60"/>
      <c r="N13" s="60"/>
      <c r="O13" s="60"/>
      <c r="P13" s="240"/>
      <c r="Q13" s="240"/>
      <c r="R13" s="240"/>
      <c r="S13" s="240"/>
      <c r="T13" s="240"/>
      <c r="U13" s="240"/>
      <c r="V13" s="240"/>
      <c r="W13" s="240"/>
      <c r="X13" s="240"/>
      <c r="Y13" s="240"/>
      <c r="Z13" s="240"/>
    </row>
    <row r="14" spans="1:29" ht="13.5" customHeight="1">
      <c r="B14" s="240"/>
      <c r="C14" s="240"/>
      <c r="D14" s="240"/>
      <c r="E14" s="60" t="s">
        <v>443</v>
      </c>
      <c r="F14" s="60"/>
      <c r="G14" s="60"/>
      <c r="H14" s="60"/>
      <c r="I14" s="60"/>
      <c r="J14" s="60"/>
      <c r="K14" s="60"/>
      <c r="L14" s="60"/>
      <c r="M14" s="60"/>
      <c r="N14" s="60"/>
      <c r="O14" s="60"/>
      <c r="P14" s="240"/>
      <c r="Q14" s="240"/>
      <c r="R14" s="240"/>
      <c r="S14" s="240"/>
      <c r="T14" s="240"/>
      <c r="U14" s="240"/>
      <c r="V14" s="240"/>
      <c r="W14" s="240"/>
      <c r="X14" s="240"/>
      <c r="Y14" s="240"/>
      <c r="Z14" s="240"/>
    </row>
    <row r="15" spans="1:29" ht="20.25" customHeight="1">
      <c r="B15" s="240"/>
      <c r="C15" s="240"/>
      <c r="D15" s="240"/>
      <c r="E15" s="60"/>
      <c r="F15" s="60"/>
      <c r="G15" s="60"/>
      <c r="H15" s="60"/>
      <c r="I15" s="60"/>
      <c r="J15" s="60"/>
      <c r="K15" s="644" t="s">
        <v>943</v>
      </c>
      <c r="L15" s="644"/>
      <c r="M15" s="644"/>
      <c r="N15" s="644"/>
      <c r="O15" s="644"/>
      <c r="P15" s="643"/>
      <c r="Q15" s="643"/>
      <c r="R15" s="643"/>
      <c r="S15" s="643"/>
      <c r="T15" s="643"/>
      <c r="U15" s="643"/>
      <c r="V15" s="643"/>
      <c r="W15" s="643"/>
      <c r="X15" s="643"/>
      <c r="Y15" s="240"/>
      <c r="Z15" s="240"/>
    </row>
    <row r="16" spans="1:29" ht="20.25" customHeight="1">
      <c r="B16" s="240"/>
      <c r="C16" s="240"/>
      <c r="D16" s="240"/>
      <c r="E16" s="60"/>
      <c r="F16" s="60"/>
      <c r="G16" s="60"/>
      <c r="H16" s="240"/>
      <c r="I16" s="240"/>
      <c r="J16" s="243"/>
      <c r="K16" s="645" t="s">
        <v>944</v>
      </c>
      <c r="L16" s="645"/>
      <c r="M16" s="645"/>
      <c r="N16" s="646"/>
      <c r="O16" s="645"/>
      <c r="P16" s="647"/>
      <c r="Q16" s="647"/>
      <c r="R16" s="648"/>
      <c r="S16" s="648"/>
      <c r="T16" s="648"/>
      <c r="U16" s="648"/>
      <c r="V16" s="648"/>
      <c r="W16" s="648"/>
      <c r="X16" s="648"/>
      <c r="Y16" s="649"/>
      <c r="Z16" s="649"/>
    </row>
    <row r="17" spans="2:26" ht="20.25" customHeight="1">
      <c r="B17" s="240"/>
      <c r="C17" s="240"/>
      <c r="D17" s="240"/>
      <c r="E17" s="60"/>
      <c r="F17" s="60"/>
      <c r="G17" s="60"/>
      <c r="H17" s="60"/>
      <c r="I17" s="240"/>
      <c r="J17" s="243"/>
      <c r="K17" s="645" t="s">
        <v>98</v>
      </c>
      <c r="L17" s="645"/>
      <c r="M17" s="645"/>
      <c r="N17" s="645"/>
      <c r="O17" s="645"/>
      <c r="P17" s="647"/>
      <c r="Q17" s="647"/>
      <c r="R17" s="650"/>
      <c r="S17" s="650"/>
      <c r="T17" s="650"/>
      <c r="U17" s="650"/>
      <c r="V17" s="650"/>
      <c r="W17" s="650"/>
      <c r="X17" s="650"/>
      <c r="Y17" s="309"/>
      <c r="Z17" s="309"/>
    </row>
    <row r="18" spans="2:26" ht="13.5" customHeight="1">
      <c r="B18" s="240"/>
      <c r="C18" s="240"/>
      <c r="D18" s="240"/>
      <c r="E18" s="60"/>
      <c r="F18" s="60"/>
      <c r="G18" s="60"/>
      <c r="H18" s="60"/>
      <c r="I18" s="240"/>
      <c r="J18" s="243"/>
      <c r="K18" s="60"/>
      <c r="L18" s="60"/>
      <c r="M18" s="60"/>
      <c r="N18" s="60"/>
      <c r="O18" s="60"/>
      <c r="P18" s="60"/>
      <c r="Q18" s="60"/>
      <c r="R18" s="335"/>
      <c r="S18" s="335"/>
      <c r="T18" s="335"/>
      <c r="U18" s="335"/>
      <c r="V18" s="335"/>
      <c r="W18" s="335"/>
      <c r="X18" s="335"/>
      <c r="Y18" s="335"/>
      <c r="Z18" s="335"/>
    </row>
    <row r="19" spans="2:26" ht="13.5" customHeight="1">
      <c r="B19" s="240"/>
      <c r="C19" s="240"/>
      <c r="D19" s="240"/>
      <c r="E19" s="60"/>
      <c r="F19" s="60"/>
      <c r="G19" s="60"/>
      <c r="H19" s="60"/>
      <c r="I19" s="240"/>
      <c r="J19" s="243"/>
      <c r="K19" s="60"/>
      <c r="L19" s="60"/>
      <c r="M19" s="60"/>
      <c r="N19" s="60"/>
      <c r="O19" s="60"/>
      <c r="P19" s="240"/>
      <c r="Q19" s="240"/>
      <c r="R19" s="335"/>
      <c r="S19" s="335"/>
      <c r="T19" s="335"/>
      <c r="U19" s="335"/>
      <c r="V19" s="335"/>
      <c r="W19" s="335"/>
      <c r="X19" s="335"/>
      <c r="Y19" s="335"/>
      <c r="Z19" s="335"/>
    </row>
    <row r="20" spans="2:26" ht="20.25" customHeight="1">
      <c r="B20" s="240"/>
      <c r="C20" s="4204" t="s">
        <v>945</v>
      </c>
      <c r="D20" s="4204"/>
      <c r="E20" s="4204"/>
      <c r="F20" s="4204"/>
      <c r="G20" s="4204"/>
      <c r="H20" s="4204"/>
      <c r="I20" s="4204"/>
      <c r="J20" s="4204"/>
      <c r="K20" s="4204"/>
      <c r="L20" s="4204"/>
      <c r="M20" s="4204"/>
      <c r="N20" s="4204"/>
      <c r="O20" s="4204"/>
      <c r="P20" s="4204"/>
      <c r="Q20" s="4204"/>
      <c r="R20" s="4204"/>
      <c r="S20" s="4204"/>
      <c r="T20" s="4204"/>
      <c r="U20" s="4204"/>
      <c r="V20" s="4204"/>
      <c r="W20" s="4204"/>
      <c r="X20" s="4204"/>
      <c r="Y20" s="4204"/>
      <c r="Z20" s="240"/>
    </row>
    <row r="21" spans="2:26" ht="20.25" customHeight="1">
      <c r="B21" s="240"/>
      <c r="C21" s="4204" t="s">
        <v>946</v>
      </c>
      <c r="D21" s="4204"/>
      <c r="E21" s="4204"/>
      <c r="F21" s="4204"/>
      <c r="G21" s="4204"/>
      <c r="H21" s="4204"/>
      <c r="I21" s="4204"/>
      <c r="J21" s="4204"/>
      <c r="K21" s="4204"/>
      <c r="L21" s="4204"/>
      <c r="M21" s="4204"/>
      <c r="N21" s="4204"/>
      <c r="O21" s="4204"/>
      <c r="P21" s="4204"/>
      <c r="Q21" s="4204"/>
      <c r="R21" s="4204"/>
      <c r="S21" s="4204"/>
      <c r="T21" s="4204"/>
      <c r="U21" s="4204"/>
      <c r="V21" s="4204"/>
      <c r="W21" s="4204"/>
      <c r="X21" s="4204"/>
      <c r="Y21" s="4204"/>
      <c r="Z21" s="240"/>
    </row>
    <row r="22" spans="2:26" ht="13.5" customHeight="1">
      <c r="B22" s="240"/>
      <c r="C22" s="651"/>
      <c r="D22" s="651"/>
      <c r="E22" s="651"/>
      <c r="F22" s="651"/>
      <c r="G22" s="651"/>
      <c r="H22" s="651"/>
      <c r="I22" s="651"/>
      <c r="J22" s="651"/>
      <c r="K22" s="651"/>
      <c r="L22" s="651"/>
      <c r="M22" s="651"/>
      <c r="N22" s="651"/>
      <c r="O22" s="651"/>
      <c r="P22" s="651"/>
      <c r="Q22" s="651"/>
      <c r="R22" s="651"/>
      <c r="S22" s="651"/>
      <c r="T22" s="651"/>
      <c r="U22" s="651"/>
      <c r="V22" s="651"/>
      <c r="W22" s="651"/>
      <c r="X22" s="651"/>
      <c r="Y22" s="651"/>
      <c r="Z22" s="240"/>
    </row>
    <row r="23" spans="2:26" ht="13.5" customHeight="1">
      <c r="B23" s="240"/>
      <c r="C23" s="4006" t="s">
        <v>444</v>
      </c>
      <c r="D23" s="4007"/>
      <c r="E23" s="4007"/>
      <c r="F23" s="4007"/>
      <c r="G23" s="4007"/>
      <c r="H23" s="4007"/>
      <c r="I23" s="4007"/>
      <c r="J23" s="4007"/>
      <c r="K23" s="4007"/>
      <c r="L23" s="4007"/>
      <c r="M23" s="4007"/>
      <c r="N23" s="4007"/>
      <c r="O23" s="4007"/>
      <c r="P23" s="4007"/>
      <c r="Q23" s="4007"/>
      <c r="R23" s="4007"/>
      <c r="S23" s="4007"/>
      <c r="T23" s="4007"/>
      <c r="U23" s="4007"/>
      <c r="V23" s="4007"/>
      <c r="W23" s="4007"/>
      <c r="X23" s="4007"/>
      <c r="Y23" s="4007"/>
      <c r="Z23" s="240"/>
    </row>
    <row r="24" spans="2:26" ht="13.5" customHeight="1">
      <c r="B24" s="240"/>
      <c r="C24" s="240"/>
      <c r="D24" s="240"/>
      <c r="E24" s="632"/>
      <c r="F24" s="632"/>
      <c r="G24" s="632"/>
      <c r="H24" s="60"/>
      <c r="I24" s="60"/>
      <c r="J24" s="60"/>
      <c r="K24" s="60"/>
      <c r="L24" s="60"/>
      <c r="M24" s="60"/>
      <c r="N24" s="60"/>
      <c r="O24" s="60"/>
      <c r="P24" s="240"/>
      <c r="Q24" s="240"/>
      <c r="R24" s="240"/>
      <c r="S24" s="240"/>
      <c r="T24" s="240"/>
      <c r="U24" s="240"/>
      <c r="V24" s="240"/>
      <c r="W24" s="240"/>
      <c r="X24" s="240"/>
      <c r="Y24" s="240"/>
      <c r="Z24" s="240"/>
    </row>
    <row r="25" spans="2:26" ht="20.25" customHeight="1">
      <c r="B25" s="240"/>
      <c r="C25" s="633" t="s">
        <v>947</v>
      </c>
      <c r="D25" s="633"/>
      <c r="E25" s="633"/>
      <c r="F25" s="633"/>
      <c r="G25" s="4207" t="str">
        <f>入力シート!$D$5&amp;" "&amp;入力シート!$D$8&amp;"　"&amp;入力シート!$D$7&amp;"　"&amp;入力シート!$D$4&amp;入力シート!$E$4&amp;入力シート!$G$4&amp;入力シート!$I$4&amp;入力シート!$K$4&amp;入力シート!$O$4&amp;"　"&amp;入力シート!D6</f>
        <v xml:space="preserve"> 　　令和年度起工第号　</v>
      </c>
      <c r="H25" s="4207"/>
      <c r="I25" s="4207"/>
      <c r="J25" s="4207"/>
      <c r="K25" s="4207"/>
      <c r="L25" s="4207"/>
      <c r="M25" s="4207"/>
      <c r="N25" s="4207"/>
      <c r="O25" s="4207"/>
      <c r="P25" s="4207"/>
      <c r="Q25" s="4207"/>
      <c r="R25" s="4207"/>
      <c r="S25" s="4207"/>
      <c r="T25" s="4207"/>
      <c r="U25" s="4207"/>
      <c r="V25" s="4207"/>
      <c r="W25" s="4207"/>
      <c r="X25" s="4207"/>
      <c r="Y25" s="4207"/>
      <c r="Z25" s="240"/>
    </row>
    <row r="26" spans="2:26" ht="20.25" customHeight="1">
      <c r="B26" s="240"/>
      <c r="C26" s="633" t="s">
        <v>948</v>
      </c>
      <c r="D26" s="633"/>
      <c r="E26" s="633"/>
      <c r="F26" s="633"/>
      <c r="G26" s="4207">
        <f>入力シート!D9</f>
        <v>0</v>
      </c>
      <c r="H26" s="4207"/>
      <c r="I26" s="4207"/>
      <c r="J26" s="4207"/>
      <c r="K26" s="4207"/>
      <c r="L26" s="4207"/>
      <c r="M26" s="4207"/>
      <c r="N26" s="4207"/>
      <c r="O26" s="4207"/>
      <c r="P26" s="4207"/>
      <c r="Q26" s="4207"/>
      <c r="R26" s="4207"/>
      <c r="S26" s="4207"/>
      <c r="T26" s="4207"/>
      <c r="U26" s="4207"/>
      <c r="V26" s="4207"/>
      <c r="W26" s="4207"/>
      <c r="X26" s="4207"/>
      <c r="Y26" s="4207"/>
      <c r="Z26" s="240"/>
    </row>
    <row r="27" spans="2:26" ht="20.25" customHeight="1">
      <c r="B27" s="240"/>
      <c r="C27" s="633" t="s">
        <v>1507</v>
      </c>
      <c r="D27" s="633"/>
      <c r="E27" s="633"/>
      <c r="F27" s="633"/>
      <c r="G27" s="633"/>
      <c r="H27" s="633"/>
      <c r="I27" s="633"/>
      <c r="J27" s="633"/>
      <c r="K27" s="633"/>
      <c r="L27" s="633"/>
      <c r="M27" s="633"/>
      <c r="N27" s="633"/>
      <c r="O27" s="633"/>
      <c r="P27" s="633"/>
      <c r="Q27" s="633"/>
      <c r="R27" s="633"/>
      <c r="S27" s="633"/>
      <c r="T27" s="633"/>
      <c r="U27" s="633"/>
      <c r="V27" s="633"/>
      <c r="W27" s="633"/>
      <c r="X27" s="633"/>
      <c r="Y27" s="633"/>
      <c r="Z27" s="240"/>
    </row>
    <row r="28" spans="2:26" ht="20.25" customHeight="1">
      <c r="B28" s="240"/>
      <c r="C28" s="633" t="s">
        <v>949</v>
      </c>
      <c r="D28" s="633"/>
      <c r="E28" s="633"/>
      <c r="F28" s="633"/>
      <c r="G28" s="633"/>
      <c r="H28" s="633"/>
      <c r="I28" s="633"/>
      <c r="J28" s="633"/>
      <c r="K28" s="633"/>
      <c r="L28" s="633"/>
      <c r="M28" s="633"/>
      <c r="N28" s="633"/>
      <c r="O28" s="633"/>
      <c r="P28" s="633"/>
      <c r="Q28" s="633"/>
      <c r="R28" s="633"/>
      <c r="S28" s="633"/>
      <c r="T28" s="633"/>
      <c r="U28" s="633"/>
      <c r="V28" s="633"/>
      <c r="W28" s="633"/>
      <c r="X28" s="633"/>
      <c r="Y28" s="633"/>
      <c r="Z28" s="240"/>
    </row>
    <row r="29" spans="2:26" ht="20.25" customHeight="1">
      <c r="B29" s="240"/>
      <c r="C29" s="633" t="s">
        <v>950</v>
      </c>
      <c r="D29" s="633"/>
      <c r="E29" s="633"/>
      <c r="F29" s="633"/>
      <c r="G29" s="633"/>
      <c r="H29" s="633"/>
      <c r="I29" s="633"/>
      <c r="J29" s="633"/>
      <c r="K29" s="633"/>
      <c r="L29" s="633"/>
      <c r="M29" s="633"/>
      <c r="N29" s="633"/>
      <c r="O29" s="633"/>
      <c r="P29" s="633"/>
      <c r="Q29" s="633"/>
      <c r="R29" s="633"/>
      <c r="S29" s="633"/>
      <c r="T29" s="633"/>
      <c r="U29" s="633"/>
      <c r="V29" s="633"/>
      <c r="W29" s="633"/>
      <c r="X29" s="633"/>
      <c r="Y29" s="633"/>
      <c r="Z29" s="240"/>
    </row>
    <row r="30" spans="2:26" ht="15" customHeight="1">
      <c r="B30" s="240"/>
      <c r="C30" s="4205" t="s">
        <v>951</v>
      </c>
      <c r="D30" s="4205"/>
      <c r="E30" s="4205"/>
      <c r="F30" s="4205"/>
      <c r="G30" s="4205"/>
      <c r="H30" s="4205"/>
      <c r="I30" s="4206" t="s">
        <v>952</v>
      </c>
      <c r="J30" s="4206"/>
      <c r="K30" s="4206"/>
      <c r="L30" s="4206"/>
      <c r="M30" s="4206"/>
      <c r="N30" s="4206"/>
      <c r="O30" s="4206"/>
      <c r="P30" s="4205" t="s">
        <v>264</v>
      </c>
      <c r="Q30" s="4205"/>
      <c r="R30" s="4205"/>
      <c r="S30" s="4205"/>
      <c r="T30" s="4205"/>
      <c r="U30" s="4205"/>
      <c r="V30" s="4205"/>
      <c r="W30" s="4205"/>
      <c r="X30" s="4205"/>
      <c r="Y30" s="634"/>
      <c r="Z30" s="240"/>
    </row>
    <row r="31" spans="2:26" ht="15" customHeight="1">
      <c r="B31" s="240"/>
      <c r="C31" s="4205"/>
      <c r="D31" s="4205"/>
      <c r="E31" s="4205"/>
      <c r="F31" s="4205"/>
      <c r="G31" s="4205"/>
      <c r="H31" s="4205"/>
      <c r="I31" s="4206"/>
      <c r="J31" s="4206"/>
      <c r="K31" s="4206"/>
      <c r="L31" s="4206"/>
      <c r="M31" s="4206"/>
      <c r="N31" s="4206"/>
      <c r="O31" s="4206"/>
      <c r="P31" s="4205"/>
      <c r="Q31" s="4205"/>
      <c r="R31" s="4205"/>
      <c r="S31" s="4205"/>
      <c r="T31" s="4205"/>
      <c r="U31" s="4205"/>
      <c r="V31" s="4205"/>
      <c r="W31" s="4205"/>
      <c r="X31" s="4205"/>
      <c r="Y31" s="634"/>
      <c r="Z31" s="240"/>
    </row>
    <row r="32" spans="2:26" ht="15" customHeight="1">
      <c r="B32" s="240"/>
      <c r="C32" s="4203"/>
      <c r="D32" s="4203"/>
      <c r="E32" s="4203"/>
      <c r="F32" s="4203"/>
      <c r="G32" s="4203"/>
      <c r="H32" s="4203"/>
      <c r="I32" s="4203"/>
      <c r="J32" s="4203"/>
      <c r="K32" s="4203"/>
      <c r="L32" s="4203"/>
      <c r="M32" s="4203"/>
      <c r="N32" s="4203"/>
      <c r="O32" s="4203"/>
      <c r="P32" s="4203"/>
      <c r="Q32" s="4203"/>
      <c r="R32" s="4203"/>
      <c r="S32" s="4203"/>
      <c r="T32" s="4203"/>
      <c r="U32" s="4203"/>
      <c r="V32" s="4203"/>
      <c r="W32" s="4203"/>
      <c r="X32" s="4203"/>
      <c r="Y32" s="635"/>
      <c r="Z32" s="240"/>
    </row>
    <row r="33" spans="2:26" ht="15" customHeight="1">
      <c r="B33" s="240"/>
      <c r="C33" s="4203"/>
      <c r="D33" s="4203"/>
      <c r="E33" s="4203"/>
      <c r="F33" s="4203"/>
      <c r="G33" s="4203"/>
      <c r="H33" s="4203"/>
      <c r="I33" s="4203"/>
      <c r="J33" s="4203"/>
      <c r="K33" s="4203"/>
      <c r="L33" s="4203"/>
      <c r="M33" s="4203"/>
      <c r="N33" s="4203"/>
      <c r="O33" s="4203"/>
      <c r="P33" s="4203"/>
      <c r="Q33" s="4203"/>
      <c r="R33" s="4203"/>
      <c r="S33" s="4203"/>
      <c r="T33" s="4203"/>
      <c r="U33" s="4203"/>
      <c r="V33" s="4203"/>
      <c r="W33" s="4203"/>
      <c r="X33" s="4203"/>
      <c r="Y33" s="635"/>
      <c r="Z33" s="240"/>
    </row>
    <row r="34" spans="2:26" ht="15" customHeight="1">
      <c r="B34" s="240"/>
      <c r="C34" s="4203"/>
      <c r="D34" s="4203"/>
      <c r="E34" s="4203"/>
      <c r="F34" s="4203"/>
      <c r="G34" s="4203"/>
      <c r="H34" s="4203"/>
      <c r="I34" s="4203"/>
      <c r="J34" s="4203"/>
      <c r="K34" s="4203"/>
      <c r="L34" s="4203"/>
      <c r="M34" s="4203"/>
      <c r="N34" s="4203"/>
      <c r="O34" s="4203"/>
      <c r="P34" s="4203"/>
      <c r="Q34" s="4203"/>
      <c r="R34" s="4203"/>
      <c r="S34" s="4203"/>
      <c r="T34" s="4203"/>
      <c r="U34" s="4203"/>
      <c r="V34" s="4203"/>
      <c r="W34" s="4203"/>
      <c r="X34" s="4203"/>
      <c r="Y34" s="635"/>
      <c r="Z34" s="240"/>
    </row>
    <row r="35" spans="2:26" ht="15" customHeight="1">
      <c r="B35" s="240"/>
      <c r="C35" s="4203"/>
      <c r="D35" s="4203"/>
      <c r="E35" s="4203"/>
      <c r="F35" s="4203"/>
      <c r="G35" s="4203"/>
      <c r="H35" s="4203"/>
      <c r="I35" s="4203"/>
      <c r="J35" s="4203"/>
      <c r="K35" s="4203"/>
      <c r="L35" s="4203"/>
      <c r="M35" s="4203"/>
      <c r="N35" s="4203"/>
      <c r="O35" s="4203"/>
      <c r="P35" s="4203"/>
      <c r="Q35" s="4203"/>
      <c r="R35" s="4203"/>
      <c r="S35" s="4203"/>
      <c r="T35" s="4203"/>
      <c r="U35" s="4203"/>
      <c r="V35" s="4203"/>
      <c r="W35" s="4203"/>
      <c r="X35" s="4203"/>
      <c r="Y35" s="635"/>
      <c r="Z35" s="240"/>
    </row>
    <row r="36" spans="2:26" ht="15" customHeight="1">
      <c r="B36" s="240"/>
      <c r="C36" s="4203"/>
      <c r="D36" s="4203"/>
      <c r="E36" s="4203"/>
      <c r="F36" s="4203"/>
      <c r="G36" s="4203"/>
      <c r="H36" s="4203"/>
      <c r="I36" s="4203"/>
      <c r="J36" s="4203"/>
      <c r="K36" s="4203"/>
      <c r="L36" s="4203"/>
      <c r="M36" s="4203"/>
      <c r="N36" s="4203"/>
      <c r="O36" s="4203"/>
      <c r="P36" s="4203"/>
      <c r="Q36" s="4203"/>
      <c r="R36" s="4203"/>
      <c r="S36" s="4203"/>
      <c r="T36" s="4203"/>
      <c r="U36" s="4203"/>
      <c r="V36" s="4203"/>
      <c r="W36" s="4203"/>
      <c r="X36" s="4203"/>
      <c r="Y36" s="635"/>
      <c r="Z36" s="240"/>
    </row>
    <row r="37" spans="2:26" ht="15" customHeight="1">
      <c r="B37" s="240"/>
      <c r="C37" s="4203"/>
      <c r="D37" s="4203"/>
      <c r="E37" s="4203"/>
      <c r="F37" s="4203"/>
      <c r="G37" s="4203"/>
      <c r="H37" s="4203"/>
      <c r="I37" s="4203"/>
      <c r="J37" s="4203"/>
      <c r="K37" s="4203"/>
      <c r="L37" s="4203"/>
      <c r="M37" s="4203"/>
      <c r="N37" s="4203"/>
      <c r="O37" s="4203"/>
      <c r="P37" s="4203"/>
      <c r="Q37" s="4203"/>
      <c r="R37" s="4203"/>
      <c r="S37" s="4203"/>
      <c r="T37" s="4203"/>
      <c r="U37" s="4203"/>
      <c r="V37" s="4203"/>
      <c r="W37" s="4203"/>
      <c r="X37" s="4203"/>
      <c r="Y37" s="635"/>
      <c r="Z37" s="240"/>
    </row>
    <row r="38" spans="2:26" ht="15" customHeight="1">
      <c r="B38" s="240"/>
      <c r="C38" s="4203"/>
      <c r="D38" s="4203"/>
      <c r="E38" s="4203"/>
      <c r="F38" s="4203"/>
      <c r="G38" s="4203"/>
      <c r="H38" s="4203"/>
      <c r="I38" s="4203"/>
      <c r="J38" s="4203"/>
      <c r="K38" s="4203"/>
      <c r="L38" s="4203"/>
      <c r="M38" s="4203"/>
      <c r="N38" s="4203"/>
      <c r="O38" s="4203"/>
      <c r="P38" s="4203"/>
      <c r="Q38" s="4203"/>
      <c r="R38" s="4203"/>
      <c r="S38" s="4203"/>
      <c r="T38" s="4203"/>
      <c r="U38" s="4203"/>
      <c r="V38" s="4203"/>
      <c r="W38" s="4203"/>
      <c r="X38" s="4203"/>
      <c r="Y38" s="635"/>
      <c r="Z38" s="240"/>
    </row>
    <row r="39" spans="2:26" ht="15" customHeight="1">
      <c r="B39" s="240"/>
      <c r="C39" s="4203"/>
      <c r="D39" s="4203"/>
      <c r="E39" s="4203"/>
      <c r="F39" s="4203"/>
      <c r="G39" s="4203"/>
      <c r="H39" s="4203"/>
      <c r="I39" s="4203"/>
      <c r="J39" s="4203"/>
      <c r="K39" s="4203"/>
      <c r="L39" s="4203"/>
      <c r="M39" s="4203"/>
      <c r="N39" s="4203"/>
      <c r="O39" s="4203"/>
      <c r="P39" s="4203"/>
      <c r="Q39" s="4203"/>
      <c r="R39" s="4203"/>
      <c r="S39" s="4203"/>
      <c r="T39" s="4203"/>
      <c r="U39" s="4203"/>
      <c r="V39" s="4203"/>
      <c r="W39" s="4203"/>
      <c r="X39" s="4203"/>
      <c r="Y39" s="635"/>
      <c r="Z39" s="240"/>
    </row>
    <row r="40" spans="2:26" ht="20.25" customHeight="1">
      <c r="B40" s="636"/>
      <c r="C40" s="3992"/>
      <c r="D40" s="3992"/>
      <c r="E40" s="3992"/>
      <c r="F40" s="3992"/>
      <c r="G40" s="3992"/>
      <c r="H40" s="3992"/>
      <c r="I40" s="3992"/>
      <c r="J40" s="3992"/>
      <c r="K40" s="3992"/>
      <c r="L40" s="3992"/>
      <c r="M40" s="3992"/>
      <c r="N40" s="3992"/>
      <c r="O40" s="3992"/>
      <c r="P40" s="3992"/>
      <c r="Q40" s="3992"/>
      <c r="R40" s="3992"/>
      <c r="S40" s="3992"/>
      <c r="T40" s="3992"/>
      <c r="U40" s="3992"/>
      <c r="V40" s="3992"/>
      <c r="W40" s="3992"/>
      <c r="X40" s="3992"/>
      <c r="Y40" s="3992"/>
      <c r="Z40" s="240"/>
    </row>
    <row r="41" spans="2:26" ht="20.25" customHeight="1">
      <c r="B41" s="240"/>
      <c r="C41" s="637" t="s">
        <v>953</v>
      </c>
      <c r="D41" s="633"/>
      <c r="E41" s="633"/>
      <c r="F41" s="633"/>
      <c r="G41" s="633"/>
      <c r="H41" s="633"/>
      <c r="I41" s="633"/>
      <c r="J41" s="633"/>
      <c r="K41" s="633"/>
      <c r="L41" s="633"/>
      <c r="M41" s="633"/>
      <c r="N41" s="633"/>
      <c r="O41" s="652"/>
      <c r="P41" s="652"/>
      <c r="Q41" s="652"/>
      <c r="R41" s="652"/>
      <c r="S41" s="652"/>
      <c r="T41" s="652"/>
      <c r="U41" s="652"/>
      <c r="V41" s="652"/>
      <c r="W41" s="652"/>
      <c r="X41" s="653" t="s">
        <v>954</v>
      </c>
      <c r="Y41" s="633"/>
      <c r="Z41" s="240"/>
    </row>
    <row r="42" spans="2:26" ht="20.25" customHeight="1">
      <c r="B42" s="240"/>
      <c r="C42" s="4204" t="s">
        <v>955</v>
      </c>
      <c r="D42" s="4204"/>
      <c r="E42" s="4204"/>
      <c r="F42" s="4204"/>
      <c r="G42" s="4204"/>
      <c r="H42" s="4204"/>
      <c r="I42" s="4204"/>
      <c r="J42" s="4204"/>
      <c r="K42" s="4204"/>
      <c r="L42" s="4204"/>
      <c r="M42" s="4204"/>
      <c r="N42" s="4204"/>
      <c r="O42" s="4204"/>
      <c r="P42" s="4204"/>
      <c r="Q42" s="4204"/>
      <c r="R42" s="4204"/>
      <c r="S42" s="4204"/>
      <c r="T42" s="4204"/>
      <c r="U42" s="4204"/>
      <c r="V42" s="4204"/>
      <c r="W42" s="4204"/>
      <c r="X42" s="4204"/>
      <c r="Y42" s="638"/>
      <c r="Z42" s="240"/>
    </row>
    <row r="43" spans="2:26" ht="20.25" customHeight="1">
      <c r="B43" s="240"/>
      <c r="C43" s="636"/>
      <c r="D43" s="654" t="s">
        <v>956</v>
      </c>
      <c r="E43" s="654"/>
      <c r="F43" s="654"/>
      <c r="G43" s="654"/>
      <c r="H43" s="654"/>
      <c r="I43" s="654"/>
      <c r="J43" s="654"/>
      <c r="K43" s="654"/>
      <c r="L43" s="654"/>
      <c r="M43" s="654"/>
      <c r="N43" s="654"/>
      <c r="O43" s="60"/>
      <c r="P43" s="240"/>
      <c r="Q43" s="240"/>
      <c r="R43" s="240"/>
      <c r="S43" s="240"/>
      <c r="T43" s="240"/>
      <c r="U43" s="240"/>
      <c r="V43" s="240"/>
      <c r="W43" s="240"/>
      <c r="X43" s="240"/>
      <c r="Y43" s="240"/>
      <c r="Z43" s="240"/>
    </row>
    <row r="44" spans="2:26" ht="20.25" customHeight="1">
      <c r="B44" s="240"/>
      <c r="C44" s="636" t="s">
        <v>957</v>
      </c>
      <c r="D44" s="654" t="s">
        <v>958</v>
      </c>
      <c r="E44" s="654"/>
      <c r="F44" s="654"/>
      <c r="G44" s="654"/>
      <c r="H44" s="654"/>
      <c r="I44" s="654"/>
      <c r="J44" s="654"/>
      <c r="K44" s="654"/>
      <c r="L44" s="654"/>
      <c r="M44" s="654"/>
      <c r="N44" s="654"/>
      <c r="O44" s="60"/>
      <c r="P44" s="240"/>
      <c r="Q44" s="240"/>
      <c r="R44" s="240"/>
      <c r="S44" s="240"/>
      <c r="T44" s="240"/>
      <c r="U44" s="240"/>
      <c r="V44" s="240"/>
      <c r="W44" s="240"/>
      <c r="X44" s="240"/>
      <c r="Y44" s="240"/>
      <c r="Z44" s="240"/>
    </row>
    <row r="45" spans="2:26" ht="20.25" customHeight="1">
      <c r="B45" s="240"/>
      <c r="C45" s="636" t="s">
        <v>957</v>
      </c>
      <c r="D45" s="637" t="s">
        <v>959</v>
      </c>
      <c r="E45" s="637"/>
      <c r="F45" s="637"/>
      <c r="G45" s="637"/>
      <c r="H45" s="637"/>
      <c r="I45" s="637"/>
      <c r="J45" s="637"/>
      <c r="K45" s="637"/>
      <c r="L45" s="637"/>
      <c r="M45" s="637"/>
      <c r="N45" s="637"/>
      <c r="O45" s="633"/>
      <c r="P45" s="633"/>
      <c r="Q45" s="633"/>
      <c r="R45" s="633"/>
      <c r="S45" s="633"/>
      <c r="T45" s="633"/>
      <c r="U45" s="633"/>
      <c r="V45" s="633"/>
      <c r="W45" s="633"/>
      <c r="X45" s="633"/>
      <c r="Y45" s="633"/>
      <c r="Z45" s="240"/>
    </row>
    <row r="46" spans="2:26" ht="20.25" customHeight="1">
      <c r="B46" s="240"/>
      <c r="C46" s="240"/>
      <c r="D46" s="60"/>
      <c r="E46" s="60"/>
      <c r="F46" s="60"/>
      <c r="G46" s="60"/>
      <c r="H46" s="60"/>
      <c r="I46" s="60"/>
      <c r="J46" s="60"/>
      <c r="K46" s="60"/>
      <c r="L46" s="60"/>
      <c r="M46" s="60"/>
      <c r="N46" s="60"/>
      <c r="O46" s="60"/>
      <c r="P46" s="60"/>
      <c r="Q46" s="60"/>
      <c r="R46" s="60"/>
      <c r="S46" s="60"/>
      <c r="T46" s="60"/>
      <c r="U46" s="60"/>
      <c r="V46" s="60"/>
      <c r="W46" s="60"/>
      <c r="X46" s="60"/>
      <c r="Y46" s="60"/>
      <c r="Z46" s="240"/>
    </row>
    <row r="47" spans="2:26">
      <c r="D47" s="662"/>
      <c r="E47" s="662"/>
      <c r="F47" s="662"/>
      <c r="G47" s="662"/>
      <c r="H47" s="662"/>
      <c r="I47" s="662"/>
      <c r="J47" s="662"/>
      <c r="K47" s="662"/>
      <c r="L47" s="662"/>
      <c r="M47" s="662"/>
      <c r="N47" s="662"/>
      <c r="O47" s="662"/>
      <c r="P47" s="662"/>
      <c r="Q47" s="662"/>
      <c r="R47" s="662"/>
      <c r="S47" s="662"/>
      <c r="T47" s="662"/>
      <c r="U47" s="662"/>
      <c r="V47" s="662"/>
      <c r="W47" s="662"/>
      <c r="X47" s="662"/>
      <c r="Y47" s="662"/>
    </row>
  </sheetData>
  <mergeCells count="29">
    <mergeCell ref="W2:Y2"/>
    <mergeCell ref="B6:Z6"/>
    <mergeCell ref="C20:Y20"/>
    <mergeCell ref="A1:A3"/>
    <mergeCell ref="C11:M12"/>
    <mergeCell ref="K2:M2"/>
    <mergeCell ref="N2:S2"/>
    <mergeCell ref="T2:V2"/>
    <mergeCell ref="C32:H33"/>
    <mergeCell ref="I32:O33"/>
    <mergeCell ref="P32:X33"/>
    <mergeCell ref="G25:Y25"/>
    <mergeCell ref="G26:Y26"/>
    <mergeCell ref="C21:Y21"/>
    <mergeCell ref="C23:Y23"/>
    <mergeCell ref="C30:H31"/>
    <mergeCell ref="I30:O31"/>
    <mergeCell ref="P30:X31"/>
    <mergeCell ref="C34:H35"/>
    <mergeCell ref="I34:O35"/>
    <mergeCell ref="P34:X35"/>
    <mergeCell ref="C36:H37"/>
    <mergeCell ref="I36:O37"/>
    <mergeCell ref="P36:X37"/>
    <mergeCell ref="C38:H39"/>
    <mergeCell ref="I38:O39"/>
    <mergeCell ref="P38:X39"/>
    <mergeCell ref="C40:Y40"/>
    <mergeCell ref="C42:X4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U47"/>
  <sheetViews>
    <sheetView zoomScaleNormal="100" workbookViewId="0">
      <selection sqref="A1:A3"/>
    </sheetView>
  </sheetViews>
  <sheetFormatPr defaultRowHeight="13.5"/>
  <cols>
    <col min="1" max="1" width="11.375" style="369" customWidth="1"/>
    <col min="2" max="44" width="2.875" style="369" customWidth="1"/>
    <col min="45" max="45" width="1.75" style="369" customWidth="1"/>
    <col min="46" max="69" width="2.875" style="369" customWidth="1"/>
    <col min="70" max="16384" width="9" style="369"/>
  </cols>
  <sheetData>
    <row r="1" spans="1:73" ht="33.75" customHeight="1">
      <c r="A1" s="1588" t="s">
        <v>1134</v>
      </c>
      <c r="B1" s="317" t="s">
        <v>806</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588"/>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588"/>
      <c r="B3" s="3030" t="s">
        <v>524</v>
      </c>
      <c r="C3" s="3030"/>
      <c r="D3" s="3030"/>
      <c r="E3" s="3030"/>
      <c r="F3" s="3030"/>
      <c r="G3" s="3030"/>
      <c r="H3" s="129"/>
      <c r="I3" s="127"/>
      <c r="J3" s="127"/>
      <c r="K3" s="2957"/>
      <c r="L3" s="2957"/>
      <c r="M3" s="2957"/>
      <c r="N3" s="2957"/>
      <c r="O3" s="2957"/>
      <c r="P3" s="129"/>
      <c r="Q3" s="318"/>
      <c r="R3" s="319"/>
      <c r="S3" s="318"/>
      <c r="T3" s="318"/>
      <c r="U3" s="318"/>
      <c r="V3" s="318"/>
      <c r="W3" s="318"/>
      <c r="X3" s="318"/>
      <c r="Y3" s="318"/>
      <c r="Z3" s="318"/>
      <c r="AA3" s="318"/>
      <c r="AB3" s="319"/>
      <c r="AC3" s="2958" t="s">
        <v>525</v>
      </c>
      <c r="AD3" s="2959"/>
      <c r="AE3" s="2959"/>
      <c r="AF3" s="2959"/>
      <c r="AG3" s="2960"/>
      <c r="AH3" s="2961"/>
      <c r="AI3" s="2961"/>
      <c r="AJ3" s="2961"/>
      <c r="AK3" s="2961"/>
      <c r="AL3" s="2961"/>
      <c r="AM3" s="2961"/>
      <c r="AN3" s="2961"/>
      <c r="AO3" s="2961"/>
      <c r="AP3" s="2961"/>
      <c r="AQ3" s="2961"/>
      <c r="AR3" s="2961"/>
      <c r="AS3" s="2961"/>
      <c r="AT3" s="2961"/>
      <c r="AU3" s="2961"/>
      <c r="AV3" s="2961"/>
      <c r="AW3" s="2961"/>
      <c r="AX3" s="2961"/>
      <c r="AY3" s="2961"/>
      <c r="AZ3" s="2961"/>
      <c r="BA3" s="2961"/>
      <c r="BB3" s="2962"/>
      <c r="BC3" s="128"/>
      <c r="BD3" s="128"/>
      <c r="BE3" s="128"/>
      <c r="BF3" s="128"/>
      <c r="BG3" s="128"/>
      <c r="BH3" s="128"/>
      <c r="BI3" s="128"/>
      <c r="BJ3" s="128"/>
      <c r="BK3" s="128"/>
      <c r="BL3" s="128"/>
      <c r="BM3" s="128"/>
      <c r="BN3" s="128"/>
      <c r="BO3" s="128"/>
      <c r="BP3" s="127"/>
      <c r="BQ3" s="127"/>
    </row>
    <row r="4" spans="1:73" ht="21" customHeight="1" thickBot="1">
      <c r="B4" s="3030"/>
      <c r="C4" s="3030"/>
      <c r="D4" s="3030"/>
      <c r="E4" s="3030"/>
      <c r="F4" s="3030"/>
      <c r="G4" s="3030"/>
      <c r="H4" s="129"/>
      <c r="I4" s="129"/>
      <c r="J4" s="320"/>
      <c r="K4" s="2957"/>
      <c r="L4" s="2957"/>
      <c r="M4" s="2957"/>
      <c r="N4" s="2957"/>
      <c r="O4" s="2957"/>
      <c r="P4" s="127"/>
      <c r="Q4" s="2963" t="s">
        <v>526</v>
      </c>
      <c r="R4" s="2964"/>
      <c r="S4" s="2964"/>
      <c r="T4" s="2964"/>
      <c r="U4" s="2964"/>
      <c r="V4" s="2964"/>
      <c r="W4" s="2964"/>
      <c r="X4" s="2997"/>
      <c r="Y4" s="2998"/>
      <c r="Z4" s="2999"/>
      <c r="AA4" s="319"/>
      <c r="AB4" s="319"/>
      <c r="AC4" s="3000" t="s">
        <v>527</v>
      </c>
      <c r="AD4" s="3001"/>
      <c r="AE4" s="3001"/>
      <c r="AF4" s="3002"/>
      <c r="AG4" s="3003">
        <f>入力シート!D23</f>
        <v>0</v>
      </c>
      <c r="AH4" s="3004"/>
      <c r="AI4" s="3004"/>
      <c r="AJ4" s="3004"/>
      <c r="AK4" s="3004"/>
      <c r="AL4" s="3004"/>
      <c r="AM4" s="3004"/>
      <c r="AN4" s="3004"/>
      <c r="AO4" s="3004"/>
      <c r="AP4" s="3004"/>
      <c r="AQ4" s="3004"/>
      <c r="AR4" s="3004"/>
      <c r="AS4" s="3004"/>
      <c r="AT4" s="3004"/>
      <c r="AU4" s="3004"/>
      <c r="AV4" s="3004"/>
      <c r="AW4" s="3004"/>
      <c r="AX4" s="3004"/>
      <c r="AY4" s="3004"/>
      <c r="AZ4" s="3004"/>
      <c r="BA4" s="3004"/>
      <c r="BB4" s="3005"/>
      <c r="BC4" s="2986" t="s">
        <v>528</v>
      </c>
      <c r="BD4" s="2986"/>
      <c r="BE4" s="2986"/>
      <c r="BF4" s="2986"/>
      <c r="BG4" s="2987"/>
      <c r="BH4" s="3006" t="s">
        <v>1481</v>
      </c>
      <c r="BI4" s="3007"/>
      <c r="BJ4" s="3007"/>
      <c r="BK4" s="3007"/>
      <c r="BL4" s="3007"/>
      <c r="BM4" s="3007"/>
      <c r="BN4" s="3007"/>
      <c r="BO4" s="3008"/>
      <c r="BP4" s="446"/>
      <c r="BQ4" s="127"/>
    </row>
    <row r="5" spans="1:73" ht="21" customHeight="1">
      <c r="B5" s="2963" t="s">
        <v>818</v>
      </c>
      <c r="C5" s="2964"/>
      <c r="D5" s="2964"/>
      <c r="E5" s="2964"/>
      <c r="F5" s="2964"/>
      <c r="G5" s="3011" t="str">
        <f>"福 岡 県 "&amp;入力シート!C3</f>
        <v xml:space="preserve">福 岡 県 </v>
      </c>
      <c r="H5" s="3012"/>
      <c r="I5" s="3012"/>
      <c r="J5" s="3012"/>
      <c r="K5" s="3012"/>
      <c r="L5" s="3012"/>
      <c r="M5" s="3012"/>
      <c r="N5" s="3012"/>
      <c r="O5" s="3012"/>
      <c r="P5" s="3013"/>
      <c r="Q5" s="3017" t="s">
        <v>469</v>
      </c>
      <c r="R5" s="3017"/>
      <c r="S5" s="3018"/>
      <c r="T5" s="3019"/>
      <c r="U5" s="3020"/>
      <c r="V5" s="3020"/>
      <c r="W5" s="3020"/>
      <c r="X5" s="3020"/>
      <c r="Y5" s="3020"/>
      <c r="Z5" s="3021"/>
      <c r="AA5" s="318"/>
      <c r="AB5" s="319"/>
      <c r="AC5" s="3022" t="s">
        <v>529</v>
      </c>
      <c r="AD5" s="3023"/>
      <c r="AE5" s="3023"/>
      <c r="AF5" s="3024"/>
      <c r="AG5" s="3025"/>
      <c r="AH5" s="3026"/>
      <c r="AI5" s="3026"/>
      <c r="AJ5" s="3026"/>
      <c r="AK5" s="3026"/>
      <c r="AL5" s="3026"/>
      <c r="AM5" s="3026"/>
      <c r="AN5" s="3026"/>
      <c r="AO5" s="3026"/>
      <c r="AP5" s="3026"/>
      <c r="AQ5" s="3026"/>
      <c r="AR5" s="3026"/>
      <c r="AS5" s="3026"/>
      <c r="AT5" s="3026"/>
      <c r="AU5" s="3027"/>
      <c r="AV5" s="3017" t="s">
        <v>530</v>
      </c>
      <c r="AW5" s="3018"/>
      <c r="AX5" s="3031"/>
      <c r="AY5" s="2890"/>
      <c r="AZ5" s="2890"/>
      <c r="BA5" s="2890"/>
      <c r="BB5" s="2890"/>
      <c r="BC5" s="3017" t="s">
        <v>531</v>
      </c>
      <c r="BD5" s="3017"/>
      <c r="BE5" s="3017"/>
      <c r="BF5" s="3017"/>
      <c r="BG5" s="3018"/>
      <c r="BH5" s="2965"/>
      <c r="BI5" s="2966"/>
      <c r="BJ5" s="2966"/>
      <c r="BK5" s="2966"/>
      <c r="BL5" s="2966"/>
      <c r="BM5" s="2966"/>
      <c r="BN5" s="2966"/>
      <c r="BO5" s="2967"/>
      <c r="BP5" s="446"/>
      <c r="BQ5" s="127"/>
    </row>
    <row r="6" spans="1:73" ht="21" customHeight="1" thickBot="1">
      <c r="B6" s="3009"/>
      <c r="C6" s="3010"/>
      <c r="D6" s="3010"/>
      <c r="E6" s="3010"/>
      <c r="F6" s="3010"/>
      <c r="G6" s="3014"/>
      <c r="H6" s="3015"/>
      <c r="I6" s="3015"/>
      <c r="J6" s="3015"/>
      <c r="K6" s="3015"/>
      <c r="L6" s="3015"/>
      <c r="M6" s="3015"/>
      <c r="N6" s="3015"/>
      <c r="O6" s="3015"/>
      <c r="P6" s="3016"/>
      <c r="Q6" s="2968" t="s">
        <v>530</v>
      </c>
      <c r="R6" s="2968"/>
      <c r="S6" s="2969"/>
      <c r="T6" s="2970"/>
      <c r="U6" s="2971"/>
      <c r="V6" s="2971"/>
      <c r="W6" s="2971"/>
      <c r="X6" s="2971"/>
      <c r="Y6" s="2971"/>
      <c r="Z6" s="2972"/>
      <c r="AA6" s="318"/>
      <c r="AB6" s="319"/>
      <c r="AC6" s="2973" t="s">
        <v>532</v>
      </c>
      <c r="AD6" s="2968"/>
      <c r="AE6" s="2968"/>
      <c r="AF6" s="2969"/>
      <c r="AG6" s="4211">
        <f>入力シート!D22</f>
        <v>0</v>
      </c>
      <c r="AH6" s="4212"/>
      <c r="AI6" s="4212"/>
      <c r="AJ6" s="4212"/>
      <c r="AK6" s="4212"/>
      <c r="AL6" s="4212"/>
      <c r="AM6" s="4212"/>
      <c r="AN6" s="4212"/>
      <c r="AO6" s="4212"/>
      <c r="AP6" s="4212"/>
      <c r="AQ6" s="4212"/>
      <c r="AR6" s="4212"/>
      <c r="AS6" s="4212"/>
      <c r="AT6" s="4212"/>
      <c r="AU6" s="4213"/>
      <c r="AV6" s="2968" t="s">
        <v>533</v>
      </c>
      <c r="AW6" s="2969"/>
      <c r="AX6" s="2977"/>
      <c r="AY6" s="2978"/>
      <c r="AZ6" s="2978"/>
      <c r="BA6" s="2978"/>
      <c r="BB6" s="2978"/>
      <c r="BC6" s="2968" t="s">
        <v>534</v>
      </c>
      <c r="BD6" s="2968"/>
      <c r="BE6" s="2968"/>
      <c r="BF6" s="2968"/>
      <c r="BG6" s="2969"/>
      <c r="BH6" s="2979"/>
      <c r="BI6" s="2980"/>
      <c r="BJ6" s="2980"/>
      <c r="BK6" s="2980"/>
      <c r="BL6" s="2980"/>
      <c r="BM6" s="2980"/>
      <c r="BN6" s="2980"/>
      <c r="BO6" s="2981"/>
      <c r="BP6" s="446"/>
      <c r="BQ6" s="127"/>
    </row>
    <row r="7" spans="1:73" ht="21" customHeight="1" thickBot="1">
      <c r="B7" s="321"/>
      <c r="C7" s="321"/>
      <c r="D7" s="321"/>
      <c r="E7" s="321"/>
      <c r="F7" s="321"/>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127"/>
      <c r="BQ7" s="127"/>
    </row>
    <row r="8" spans="1:73" ht="21" customHeight="1">
      <c r="B8" s="2985" t="s">
        <v>535</v>
      </c>
      <c r="C8" s="2986"/>
      <c r="D8" s="2986"/>
      <c r="E8" s="2986"/>
      <c r="F8" s="2987"/>
      <c r="G8" s="2991" t="str">
        <f>入力シート!$D$5&amp;" "&amp;入力シート!$D$8&amp;"　"&amp;入力シート!$D$7&amp;"　"&amp;入力シート!$D$4&amp;入力シート!$E$4&amp;入力シート!$G$4&amp;入力シート!$I$4&amp;入力シート!$K$4&amp;入力シート!$O$4&amp;"　"&amp;入力シート!D6</f>
        <v xml:space="preserve"> 　　令和年度起工第号　</v>
      </c>
      <c r="H8" s="2992"/>
      <c r="I8" s="2992"/>
      <c r="J8" s="2992"/>
      <c r="K8" s="2992"/>
      <c r="L8" s="2992"/>
      <c r="M8" s="2992"/>
      <c r="N8" s="2992"/>
      <c r="O8" s="2992"/>
      <c r="P8" s="2992"/>
      <c r="Q8" s="2992"/>
      <c r="R8" s="2992"/>
      <c r="S8" s="2992"/>
      <c r="T8" s="2992"/>
      <c r="U8" s="2992"/>
      <c r="V8" s="2992"/>
      <c r="W8" s="2992"/>
      <c r="X8" s="2992"/>
      <c r="Y8" s="2992"/>
      <c r="Z8" s="2992"/>
      <c r="AA8" s="2992"/>
      <c r="AB8" s="2992"/>
      <c r="AC8" s="2992"/>
      <c r="AD8" s="2992"/>
      <c r="AE8" s="2992"/>
      <c r="AF8" s="2993"/>
      <c r="AG8" s="2986" t="s">
        <v>487</v>
      </c>
      <c r="AH8" s="2986"/>
      <c r="AI8" s="2986"/>
      <c r="AJ8" s="2986"/>
      <c r="AK8" s="2994">
        <v>0</v>
      </c>
      <c r="AL8" s="2995"/>
      <c r="AM8" s="2995"/>
      <c r="AN8" s="2995"/>
      <c r="AO8" s="2995"/>
      <c r="AP8" s="2995"/>
      <c r="AQ8" s="2996"/>
      <c r="AR8" s="2982" t="s">
        <v>536</v>
      </c>
      <c r="AS8" s="2983"/>
      <c r="AT8" s="2983"/>
      <c r="AU8" s="2983"/>
      <c r="AV8" s="2983"/>
      <c r="AW8" s="2983"/>
      <c r="AX8" s="2984"/>
      <c r="AY8" s="322"/>
      <c r="AZ8" s="2985" t="s">
        <v>537</v>
      </c>
      <c r="BA8" s="2986"/>
      <c r="BB8" s="2986"/>
      <c r="BC8" s="2987"/>
      <c r="BD8" s="2988" t="s">
        <v>5</v>
      </c>
      <c r="BE8" s="2989"/>
      <c r="BF8" s="2989"/>
      <c r="BG8" s="2989"/>
      <c r="BH8" s="2986" t="s">
        <v>538</v>
      </c>
      <c r="BI8" s="2986"/>
      <c r="BJ8" s="2986"/>
      <c r="BK8" s="2990"/>
      <c r="BL8" s="3028" t="s">
        <v>539</v>
      </c>
      <c r="BM8" s="2989"/>
      <c r="BN8" s="2989"/>
      <c r="BO8" s="3029"/>
      <c r="BP8" s="446"/>
      <c r="BQ8" s="127"/>
      <c r="BU8" s="416">
        <f>入力シート!$D$17</f>
        <v>0</v>
      </c>
    </row>
    <row r="9" spans="1:73" ht="21" customHeight="1">
      <c r="B9" s="3048" t="s">
        <v>0</v>
      </c>
      <c r="C9" s="3049"/>
      <c r="D9" s="3049"/>
      <c r="E9" s="3049"/>
      <c r="F9" s="3050"/>
      <c r="G9" s="3051">
        <f>入力シート!D9</f>
        <v>0</v>
      </c>
      <c r="H9" s="3052"/>
      <c r="I9" s="3052"/>
      <c r="J9" s="3052"/>
      <c r="K9" s="3052"/>
      <c r="L9" s="3052"/>
      <c r="M9" s="3052"/>
      <c r="N9" s="3052"/>
      <c r="O9" s="3052"/>
      <c r="P9" s="3052"/>
      <c r="Q9" s="3052"/>
      <c r="R9" s="3052"/>
      <c r="S9" s="3052"/>
      <c r="T9" s="3052"/>
      <c r="U9" s="3053"/>
      <c r="V9" s="3017" t="s">
        <v>1</v>
      </c>
      <c r="W9" s="3017"/>
      <c r="X9" s="3017"/>
      <c r="Y9" s="3017"/>
      <c r="Z9" s="3017"/>
      <c r="AA9" s="3018"/>
      <c r="AB9" s="3054">
        <f>+入力シート!E10</f>
        <v>0</v>
      </c>
      <c r="AC9" s="3055"/>
      <c r="AD9" s="3055"/>
      <c r="AE9" s="3055"/>
      <c r="AF9" s="3056"/>
      <c r="AG9" s="3017" t="s">
        <v>2</v>
      </c>
      <c r="AH9" s="3017"/>
      <c r="AI9" s="3017"/>
      <c r="AJ9" s="3017"/>
      <c r="AK9" s="3039">
        <f>入力シート!D12</f>
        <v>0</v>
      </c>
      <c r="AL9" s="3040"/>
      <c r="AM9" s="3040"/>
      <c r="AN9" s="3040"/>
      <c r="AO9" s="3040"/>
      <c r="AP9" s="3040"/>
      <c r="AQ9" s="3041"/>
      <c r="AR9" s="3057" t="s">
        <v>3</v>
      </c>
      <c r="AS9" s="3058"/>
      <c r="AT9" s="3058"/>
      <c r="AU9" s="3058"/>
      <c r="AV9" s="3058"/>
      <c r="AW9" s="3058"/>
      <c r="AX9" s="3059"/>
      <c r="AY9" s="322"/>
      <c r="AZ9" s="3060" t="s">
        <v>4</v>
      </c>
      <c r="BA9" s="3017"/>
      <c r="BB9" s="3017"/>
      <c r="BC9" s="3018"/>
      <c r="BD9" s="3061" t="s">
        <v>5</v>
      </c>
      <c r="BE9" s="3034"/>
      <c r="BF9" s="3034"/>
      <c r="BG9" s="3034"/>
      <c r="BH9" s="3017" t="s">
        <v>6</v>
      </c>
      <c r="BI9" s="3017"/>
      <c r="BJ9" s="3017"/>
      <c r="BK9" s="3032"/>
      <c r="BL9" s="3033" t="s">
        <v>539</v>
      </c>
      <c r="BM9" s="3034"/>
      <c r="BN9" s="3034"/>
      <c r="BO9" s="3035"/>
      <c r="BP9" s="446"/>
      <c r="BQ9" s="127"/>
      <c r="BU9" s="416">
        <f>入力シート!$D$19</f>
        <v>0</v>
      </c>
    </row>
    <row r="10" spans="1:73" ht="21" customHeight="1" thickBot="1">
      <c r="B10" s="3000" t="s">
        <v>7</v>
      </c>
      <c r="C10" s="3001"/>
      <c r="D10" s="3001"/>
      <c r="E10" s="3001"/>
      <c r="F10" s="3002"/>
      <c r="G10" s="3036"/>
      <c r="H10" s="3037"/>
      <c r="I10" s="3037"/>
      <c r="J10" s="3037"/>
      <c r="K10" s="3037"/>
      <c r="L10" s="3037"/>
      <c r="M10" s="3037"/>
      <c r="N10" s="3037"/>
      <c r="O10" s="3037"/>
      <c r="P10" s="3037"/>
      <c r="Q10" s="3037"/>
      <c r="R10" s="3037"/>
      <c r="S10" s="3037"/>
      <c r="T10" s="3037"/>
      <c r="U10" s="3037"/>
      <c r="V10" s="3037"/>
      <c r="W10" s="3037"/>
      <c r="X10" s="3037"/>
      <c r="Y10" s="3037"/>
      <c r="Z10" s="3037"/>
      <c r="AA10" s="3037"/>
      <c r="AB10" s="3037"/>
      <c r="AC10" s="3037"/>
      <c r="AD10" s="3037"/>
      <c r="AE10" s="3037"/>
      <c r="AF10" s="3038"/>
      <c r="AG10" s="3017" t="s">
        <v>8</v>
      </c>
      <c r="AH10" s="3017"/>
      <c r="AI10" s="3017"/>
      <c r="AJ10" s="3017"/>
      <c r="AK10" s="3039"/>
      <c r="AL10" s="3040"/>
      <c r="AM10" s="3040"/>
      <c r="AN10" s="3040"/>
      <c r="AO10" s="3040"/>
      <c r="AP10" s="3040"/>
      <c r="AQ10" s="3041"/>
      <c r="AR10" s="3042" t="s">
        <v>9</v>
      </c>
      <c r="AS10" s="3043"/>
      <c r="AT10" s="3043"/>
      <c r="AU10" s="3043"/>
      <c r="AV10" s="3043"/>
      <c r="AW10" s="3043"/>
      <c r="AX10" s="3044"/>
      <c r="AY10" s="322"/>
      <c r="AZ10" s="2973" t="s">
        <v>10</v>
      </c>
      <c r="BA10" s="2968"/>
      <c r="BB10" s="2968"/>
      <c r="BC10" s="2969"/>
      <c r="BD10" s="2977"/>
      <c r="BE10" s="2978"/>
      <c r="BF10" s="2978"/>
      <c r="BG10" s="2978"/>
      <c r="BH10" s="2968" t="s">
        <v>11</v>
      </c>
      <c r="BI10" s="2968"/>
      <c r="BJ10" s="2968"/>
      <c r="BK10" s="3045"/>
      <c r="BL10" s="3046"/>
      <c r="BM10" s="2978"/>
      <c r="BN10" s="2978"/>
      <c r="BO10" s="3047"/>
      <c r="BP10" s="446"/>
      <c r="BQ10" s="127"/>
      <c r="BU10" s="416">
        <f>入力シート!$D$19</f>
        <v>0</v>
      </c>
    </row>
    <row r="11" spans="1:73" ht="21" customHeight="1" thickBot="1">
      <c r="B11" s="3060" t="s">
        <v>12</v>
      </c>
      <c r="C11" s="3017"/>
      <c r="D11" s="3017"/>
      <c r="E11" s="3017"/>
      <c r="F11" s="3018"/>
      <c r="G11" s="3062"/>
      <c r="H11" s="3063"/>
      <c r="I11" s="3063"/>
      <c r="J11" s="3063"/>
      <c r="K11" s="3063"/>
      <c r="L11" s="3063"/>
      <c r="M11" s="3063"/>
      <c r="N11" s="3063"/>
      <c r="O11" s="3063"/>
      <c r="P11" s="3063"/>
      <c r="Q11" s="3063"/>
      <c r="R11" s="3063"/>
      <c r="S11" s="3063"/>
      <c r="T11" s="3063"/>
      <c r="U11" s="3064"/>
      <c r="V11" s="3017" t="s">
        <v>13</v>
      </c>
      <c r="W11" s="3017"/>
      <c r="X11" s="3017"/>
      <c r="Y11" s="3017"/>
      <c r="Z11" s="3017"/>
      <c r="AA11" s="3018"/>
      <c r="AB11" s="3031"/>
      <c r="AC11" s="2890"/>
      <c r="AD11" s="2890"/>
      <c r="AE11" s="2890"/>
      <c r="AF11" s="2890"/>
      <c r="AG11" s="2890"/>
      <c r="AH11" s="2890"/>
      <c r="AI11" s="2890"/>
      <c r="AJ11" s="2890"/>
      <c r="AK11" s="2890"/>
      <c r="AL11" s="2890"/>
      <c r="AM11" s="2890"/>
      <c r="AN11" s="2890"/>
      <c r="AO11" s="2890"/>
      <c r="AP11" s="2890"/>
      <c r="AQ11" s="3068"/>
      <c r="AR11" s="3069" t="s">
        <v>1509</v>
      </c>
      <c r="AS11" s="3070"/>
      <c r="AT11" s="3070"/>
      <c r="AU11" s="3070"/>
      <c r="AV11" s="3070"/>
      <c r="AW11" s="3070"/>
      <c r="AX11" s="3071"/>
      <c r="AY11" s="322"/>
      <c r="AZ11" s="322"/>
      <c r="BA11" s="322"/>
      <c r="BB11" s="322"/>
      <c r="BC11" s="322"/>
      <c r="BD11" s="322"/>
      <c r="BE11" s="322"/>
      <c r="BF11" s="322"/>
      <c r="BG11" s="322"/>
      <c r="BH11" s="322"/>
      <c r="BI11" s="322"/>
      <c r="BJ11" s="322"/>
      <c r="BK11" s="322"/>
      <c r="BL11" s="322"/>
      <c r="BM11" s="322"/>
      <c r="BN11" s="322"/>
      <c r="BO11" s="322"/>
      <c r="BP11" s="129"/>
      <c r="BQ11" s="127"/>
    </row>
    <row r="12" spans="1:73" ht="15.75" customHeight="1" thickBot="1">
      <c r="B12" s="2973"/>
      <c r="C12" s="2968"/>
      <c r="D12" s="2968"/>
      <c r="E12" s="2968"/>
      <c r="F12" s="2969"/>
      <c r="G12" s="3065"/>
      <c r="H12" s="3066"/>
      <c r="I12" s="3066"/>
      <c r="J12" s="3066"/>
      <c r="K12" s="3066"/>
      <c r="L12" s="3066"/>
      <c r="M12" s="3066"/>
      <c r="N12" s="3066"/>
      <c r="O12" s="3066"/>
      <c r="P12" s="3066"/>
      <c r="Q12" s="3066"/>
      <c r="R12" s="3066"/>
      <c r="S12" s="3066"/>
      <c r="T12" s="3066"/>
      <c r="U12" s="3067"/>
      <c r="V12" s="2968"/>
      <c r="W12" s="2968"/>
      <c r="X12" s="2968"/>
      <c r="Y12" s="2968"/>
      <c r="Z12" s="2968"/>
      <c r="AA12" s="2969"/>
      <c r="AB12" s="2977"/>
      <c r="AC12" s="2978"/>
      <c r="AD12" s="2978"/>
      <c r="AE12" s="2978"/>
      <c r="AF12" s="2978"/>
      <c r="AG12" s="2978"/>
      <c r="AH12" s="2978"/>
      <c r="AI12" s="2978"/>
      <c r="AJ12" s="2978"/>
      <c r="AK12" s="2978"/>
      <c r="AL12" s="2978"/>
      <c r="AM12" s="2978"/>
      <c r="AN12" s="2978"/>
      <c r="AO12" s="2978"/>
      <c r="AP12" s="2978"/>
      <c r="AQ12" s="3047"/>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129"/>
      <c r="BQ12" s="127"/>
    </row>
    <row r="13" spans="1:73" ht="9.75" customHeight="1">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ht="13.5" customHeight="1">
      <c r="B15" s="3085" t="s">
        <v>807</v>
      </c>
      <c r="C15" s="3085"/>
      <c r="D15" s="3085"/>
      <c r="E15" s="3085"/>
      <c r="F15" s="3085"/>
      <c r="G15" s="3085"/>
      <c r="H15" s="3085"/>
      <c r="I15" s="3085"/>
      <c r="J15" s="3085"/>
      <c r="K15" s="3085"/>
      <c r="L15" s="3085"/>
      <c r="M15" s="3085"/>
      <c r="N15" s="3085"/>
      <c r="O15" s="3085"/>
      <c r="P15" s="3085"/>
      <c r="Q15" s="3085"/>
      <c r="R15" s="3085"/>
      <c r="S15" s="3085"/>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ht="13.5" customHeight="1">
      <c r="B16" s="3085"/>
      <c r="C16" s="3085"/>
      <c r="D16" s="3085"/>
      <c r="E16" s="3085"/>
      <c r="F16" s="3085"/>
      <c r="G16" s="3085"/>
      <c r="H16" s="3085"/>
      <c r="I16" s="3085"/>
      <c r="J16" s="3085"/>
      <c r="K16" s="3085"/>
      <c r="L16" s="3085"/>
      <c r="M16" s="3085"/>
      <c r="N16" s="3085"/>
      <c r="O16" s="3085"/>
      <c r="P16" s="3085"/>
      <c r="Q16" s="3085"/>
      <c r="R16" s="3085"/>
      <c r="S16" s="3085"/>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985" t="s">
        <v>14</v>
      </c>
      <c r="C18" s="2986"/>
      <c r="D18" s="2986"/>
      <c r="E18" s="2986"/>
      <c r="F18" s="2986"/>
      <c r="G18" s="2986"/>
      <c r="H18" s="2986"/>
      <c r="I18" s="2986"/>
      <c r="J18" s="2986"/>
      <c r="K18" s="2986"/>
      <c r="L18" s="2986"/>
      <c r="M18" s="2986"/>
      <c r="N18" s="2986"/>
      <c r="O18" s="2986"/>
      <c r="P18" s="2986"/>
      <c r="Q18" s="2986"/>
      <c r="R18" s="2986"/>
      <c r="S18" s="2986"/>
      <c r="T18" s="2986"/>
      <c r="U18" s="2986"/>
      <c r="V18" s="2986" t="s">
        <v>15</v>
      </c>
      <c r="W18" s="2986"/>
      <c r="X18" s="2986"/>
      <c r="Y18" s="2986"/>
      <c r="Z18" s="2986"/>
      <c r="AA18" s="2986"/>
      <c r="AB18" s="2986"/>
      <c r="AC18" s="2986"/>
      <c r="AD18" s="2986"/>
      <c r="AE18" s="2986"/>
      <c r="AF18" s="2986"/>
      <c r="AG18" s="2986"/>
      <c r="AH18" s="2986"/>
      <c r="AI18" s="2986"/>
      <c r="AJ18" s="2986"/>
      <c r="AK18" s="2986"/>
      <c r="AL18" s="2986"/>
      <c r="AM18" s="2986"/>
      <c r="AN18" s="2986"/>
      <c r="AO18" s="2986"/>
      <c r="AP18" s="2986"/>
      <c r="AQ18" s="2986"/>
      <c r="AR18" s="2986"/>
      <c r="AS18" s="2986"/>
      <c r="AT18" s="2986"/>
      <c r="AU18" s="2986"/>
      <c r="AV18" s="2986"/>
      <c r="AW18" s="2986"/>
      <c r="AX18" s="2986"/>
      <c r="AY18" s="2986"/>
      <c r="AZ18" s="2986"/>
      <c r="BA18" s="2986"/>
      <c r="BB18" s="2986"/>
      <c r="BC18" s="2986"/>
      <c r="BD18" s="2986"/>
      <c r="BE18" s="2986"/>
      <c r="BF18" s="2986"/>
      <c r="BG18" s="2986"/>
      <c r="BH18" s="2986"/>
      <c r="BI18" s="2986"/>
      <c r="BJ18" s="2986"/>
      <c r="BK18" s="2986"/>
      <c r="BL18" s="2986"/>
      <c r="BM18" s="2986"/>
      <c r="BN18" s="3072" t="s">
        <v>16</v>
      </c>
      <c r="BO18" s="3072"/>
      <c r="BP18" s="3072"/>
      <c r="BQ18" s="3073"/>
    </row>
    <row r="19" spans="2:69">
      <c r="B19" s="3060" t="s">
        <v>17</v>
      </c>
      <c r="C19" s="3017"/>
      <c r="D19" s="3017"/>
      <c r="E19" s="3017"/>
      <c r="F19" s="3017"/>
      <c r="G19" s="3017" t="s">
        <v>18</v>
      </c>
      <c r="H19" s="3017"/>
      <c r="I19" s="3017"/>
      <c r="J19" s="3017" t="s">
        <v>19</v>
      </c>
      <c r="K19" s="3017"/>
      <c r="L19" s="3017"/>
      <c r="M19" s="3017"/>
      <c r="N19" s="3017"/>
      <c r="O19" s="3017" t="s">
        <v>20</v>
      </c>
      <c r="P19" s="3017"/>
      <c r="Q19" s="3017"/>
      <c r="R19" s="3017" t="s">
        <v>21</v>
      </c>
      <c r="S19" s="3017"/>
      <c r="T19" s="3017"/>
      <c r="U19" s="3017"/>
      <c r="V19" s="3017" t="s">
        <v>22</v>
      </c>
      <c r="W19" s="3017"/>
      <c r="X19" s="3017"/>
      <c r="Y19" s="3017"/>
      <c r="Z19" s="3017"/>
      <c r="AA19" s="3017"/>
      <c r="AB19" s="3017"/>
      <c r="AC19" s="3017"/>
      <c r="AD19" s="3017"/>
      <c r="AE19" s="3017"/>
      <c r="AF19" s="3018"/>
      <c r="AG19" s="3080" t="s">
        <v>23</v>
      </c>
      <c r="AH19" s="3017"/>
      <c r="AI19" s="3017"/>
      <c r="AJ19" s="3032"/>
      <c r="AK19" s="3083" t="s">
        <v>24</v>
      </c>
      <c r="AL19" s="3017"/>
      <c r="AM19" s="3017"/>
      <c r="AN19" s="3017"/>
      <c r="AO19" s="3017" t="s">
        <v>25</v>
      </c>
      <c r="AP19" s="3017"/>
      <c r="AQ19" s="3017"/>
      <c r="AR19" s="3017"/>
      <c r="AS19" s="3017"/>
      <c r="AT19" s="3017"/>
      <c r="AU19" s="3017"/>
      <c r="AV19" s="3017"/>
      <c r="AW19" s="3017"/>
      <c r="AX19" s="3017"/>
      <c r="AY19" s="3017"/>
      <c r="AZ19" s="3017"/>
      <c r="BA19" s="3017" t="s">
        <v>26</v>
      </c>
      <c r="BB19" s="3017"/>
      <c r="BC19" s="3017"/>
      <c r="BD19" s="3017"/>
      <c r="BE19" s="3017"/>
      <c r="BF19" s="3017"/>
      <c r="BG19" s="3017" t="s">
        <v>27</v>
      </c>
      <c r="BH19" s="3017"/>
      <c r="BI19" s="3017"/>
      <c r="BJ19" s="3017"/>
      <c r="BK19" s="3017"/>
      <c r="BL19" s="3017"/>
      <c r="BM19" s="3017"/>
      <c r="BN19" s="3074"/>
      <c r="BO19" s="3074"/>
      <c r="BP19" s="3074"/>
      <c r="BQ19" s="3075"/>
    </row>
    <row r="20" spans="2:69" ht="14.25" thickBot="1">
      <c r="B20" s="2973"/>
      <c r="C20" s="2968"/>
      <c r="D20" s="3078"/>
      <c r="E20" s="3078"/>
      <c r="F20" s="3078"/>
      <c r="G20" s="3078"/>
      <c r="H20" s="3078"/>
      <c r="I20" s="3078"/>
      <c r="J20" s="3078"/>
      <c r="K20" s="3078"/>
      <c r="L20" s="3078"/>
      <c r="M20" s="3078"/>
      <c r="N20" s="3078"/>
      <c r="O20" s="3078"/>
      <c r="P20" s="3078"/>
      <c r="Q20" s="3078"/>
      <c r="R20" s="2968"/>
      <c r="S20" s="2968"/>
      <c r="T20" s="2968"/>
      <c r="U20" s="2968"/>
      <c r="V20" s="3078"/>
      <c r="W20" s="3078"/>
      <c r="X20" s="3078"/>
      <c r="Y20" s="3078"/>
      <c r="Z20" s="3078"/>
      <c r="AA20" s="3078"/>
      <c r="AB20" s="3078"/>
      <c r="AC20" s="3078"/>
      <c r="AD20" s="3078"/>
      <c r="AE20" s="3078"/>
      <c r="AF20" s="3079"/>
      <c r="AG20" s="3081"/>
      <c r="AH20" s="3078"/>
      <c r="AI20" s="3078"/>
      <c r="AJ20" s="3082"/>
      <c r="AK20" s="3084"/>
      <c r="AL20" s="3078"/>
      <c r="AM20" s="3078"/>
      <c r="AN20" s="3078"/>
      <c r="AO20" s="3078"/>
      <c r="AP20" s="3078"/>
      <c r="AQ20" s="3078"/>
      <c r="AR20" s="3078"/>
      <c r="AS20" s="3078"/>
      <c r="AT20" s="3078"/>
      <c r="AU20" s="3078"/>
      <c r="AV20" s="3078"/>
      <c r="AW20" s="3078"/>
      <c r="AX20" s="3078"/>
      <c r="AY20" s="3078"/>
      <c r="AZ20" s="3078"/>
      <c r="BA20" s="3078"/>
      <c r="BB20" s="3078"/>
      <c r="BC20" s="3078"/>
      <c r="BD20" s="3078"/>
      <c r="BE20" s="3078"/>
      <c r="BF20" s="3078"/>
      <c r="BG20" s="3078"/>
      <c r="BH20" s="3078"/>
      <c r="BI20" s="3078"/>
      <c r="BJ20" s="3078"/>
      <c r="BK20" s="3078"/>
      <c r="BL20" s="3078"/>
      <c r="BM20" s="3078"/>
      <c r="BN20" s="3076"/>
      <c r="BO20" s="3076"/>
      <c r="BP20" s="3076"/>
      <c r="BQ20" s="3077"/>
    </row>
    <row r="21" spans="2:69" ht="17.25" customHeight="1">
      <c r="B21" s="3086" t="s">
        <v>28</v>
      </c>
      <c r="C21" s="3087"/>
      <c r="D21" s="3092" t="s">
        <v>29</v>
      </c>
      <c r="E21" s="3093"/>
      <c r="F21" s="3093"/>
      <c r="G21" s="3098"/>
      <c r="H21" s="3098"/>
      <c r="I21" s="3098"/>
      <c r="J21" s="3099"/>
      <c r="K21" s="3099"/>
      <c r="L21" s="3099"/>
      <c r="M21" s="3099"/>
      <c r="N21" s="3099"/>
      <c r="O21" s="3100"/>
      <c r="P21" s="3100"/>
      <c r="Q21" s="3100"/>
      <c r="R21" s="3101"/>
      <c r="S21" s="3102"/>
      <c r="T21" s="3103" t="s">
        <v>30</v>
      </c>
      <c r="U21" s="3104"/>
      <c r="V21" s="3105"/>
      <c r="W21" s="3105"/>
      <c r="X21" s="3105"/>
      <c r="Y21" s="3105"/>
      <c r="Z21" s="3105"/>
      <c r="AA21" s="3105"/>
      <c r="AB21" s="3105"/>
      <c r="AC21" s="3105"/>
      <c r="AD21" s="3105"/>
      <c r="AE21" s="3105"/>
      <c r="AF21" s="3106"/>
      <c r="AG21" s="3107"/>
      <c r="AH21" s="3105"/>
      <c r="AI21" s="3105"/>
      <c r="AJ21" s="3108"/>
      <c r="AK21" s="3121"/>
      <c r="AL21" s="3105"/>
      <c r="AM21" s="3105"/>
      <c r="AN21" s="3105"/>
      <c r="AO21" s="3105"/>
      <c r="AP21" s="3105"/>
      <c r="AQ21" s="3105"/>
      <c r="AR21" s="3105"/>
      <c r="AS21" s="3105"/>
      <c r="AT21" s="3105"/>
      <c r="AU21" s="3105"/>
      <c r="AV21" s="3105"/>
      <c r="AW21" s="3105"/>
      <c r="AX21" s="3105"/>
      <c r="AY21" s="3105"/>
      <c r="AZ21" s="3105"/>
      <c r="BA21" s="3122"/>
      <c r="BB21" s="3122"/>
      <c r="BC21" s="3122"/>
      <c r="BD21" s="3122"/>
      <c r="BE21" s="3122"/>
      <c r="BF21" s="3122"/>
      <c r="BG21" s="3123"/>
      <c r="BH21" s="3124"/>
      <c r="BI21" s="3124"/>
      <c r="BJ21" s="3124"/>
      <c r="BK21" s="3117" t="s">
        <v>30</v>
      </c>
      <c r="BL21" s="3117"/>
      <c r="BM21" s="3118"/>
      <c r="BN21" s="3119"/>
      <c r="BO21" s="3119"/>
      <c r="BP21" s="3119"/>
      <c r="BQ21" s="3120"/>
    </row>
    <row r="22" spans="2:69" ht="17.25" customHeight="1">
      <c r="B22" s="3088"/>
      <c r="C22" s="3089"/>
      <c r="D22" s="3094"/>
      <c r="E22" s="3095"/>
      <c r="F22" s="3095"/>
      <c r="G22" s="3137"/>
      <c r="H22" s="3137"/>
      <c r="I22" s="3137"/>
      <c r="J22" s="3138"/>
      <c r="K22" s="3138"/>
      <c r="L22" s="3138"/>
      <c r="M22" s="3138"/>
      <c r="N22" s="3138"/>
      <c r="O22" s="2890"/>
      <c r="P22" s="2890"/>
      <c r="Q22" s="2890"/>
      <c r="R22" s="3139"/>
      <c r="S22" s="3128"/>
      <c r="T22" s="3140" t="s">
        <v>30</v>
      </c>
      <c r="U22" s="3141"/>
      <c r="V22" s="3110"/>
      <c r="W22" s="3110"/>
      <c r="X22" s="3110"/>
      <c r="Y22" s="3110"/>
      <c r="Z22" s="3110"/>
      <c r="AA22" s="3110"/>
      <c r="AB22" s="3110"/>
      <c r="AC22" s="3110"/>
      <c r="AD22" s="3110"/>
      <c r="AE22" s="3110"/>
      <c r="AF22" s="3142"/>
      <c r="AG22" s="3109"/>
      <c r="AH22" s="3110"/>
      <c r="AI22" s="3110"/>
      <c r="AJ22" s="3111"/>
      <c r="AK22" s="3143"/>
      <c r="AL22" s="3110"/>
      <c r="AM22" s="3110"/>
      <c r="AN22" s="3110"/>
      <c r="AO22" s="3110"/>
      <c r="AP22" s="3110"/>
      <c r="AQ22" s="3110"/>
      <c r="AR22" s="3110"/>
      <c r="AS22" s="3110"/>
      <c r="AT22" s="3110"/>
      <c r="AU22" s="3110"/>
      <c r="AV22" s="3110"/>
      <c r="AW22" s="3110"/>
      <c r="AX22" s="3110"/>
      <c r="AY22" s="3110"/>
      <c r="AZ22" s="3110"/>
      <c r="BA22" s="3125"/>
      <c r="BB22" s="3125"/>
      <c r="BC22" s="3125"/>
      <c r="BD22" s="3125"/>
      <c r="BE22" s="3125"/>
      <c r="BF22" s="3125"/>
      <c r="BG22" s="3126"/>
      <c r="BH22" s="3127"/>
      <c r="BI22" s="3127"/>
      <c r="BJ22" s="3127"/>
      <c r="BK22" s="3128" t="s">
        <v>30</v>
      </c>
      <c r="BL22" s="3128"/>
      <c r="BM22" s="3129"/>
      <c r="BN22" s="3130"/>
      <c r="BO22" s="3130"/>
      <c r="BP22" s="3130"/>
      <c r="BQ22" s="3131"/>
    </row>
    <row r="23" spans="2:69" ht="17.25" customHeight="1" thickBot="1">
      <c r="B23" s="3088"/>
      <c r="C23" s="3089"/>
      <c r="D23" s="3096"/>
      <c r="E23" s="3097"/>
      <c r="F23" s="3097"/>
      <c r="G23" s="3010" t="s">
        <v>32</v>
      </c>
      <c r="H23" s="3010"/>
      <c r="I23" s="3010"/>
      <c r="J23" s="3010"/>
      <c r="K23" s="3010"/>
      <c r="L23" s="3010"/>
      <c r="M23" s="3010"/>
      <c r="N23" s="3010"/>
      <c r="O23" s="3010"/>
      <c r="P23" s="3010"/>
      <c r="Q23" s="3010"/>
      <c r="R23" s="3113"/>
      <c r="S23" s="3114"/>
      <c r="T23" s="3115" t="s">
        <v>30</v>
      </c>
      <c r="U23" s="3116"/>
      <c r="V23" s="3132"/>
      <c r="W23" s="3132"/>
      <c r="X23" s="3132"/>
      <c r="Y23" s="3132"/>
      <c r="Z23" s="3132"/>
      <c r="AA23" s="3132"/>
      <c r="AB23" s="3132"/>
      <c r="AC23" s="3132"/>
      <c r="AD23" s="3132"/>
      <c r="AE23" s="3132"/>
      <c r="AF23" s="3133"/>
      <c r="AG23" s="3134"/>
      <c r="AH23" s="3132"/>
      <c r="AI23" s="3132"/>
      <c r="AJ23" s="3135"/>
      <c r="AK23" s="3136"/>
      <c r="AL23" s="3132"/>
      <c r="AM23" s="3132"/>
      <c r="AN23" s="3132"/>
      <c r="AO23" s="3132"/>
      <c r="AP23" s="3132"/>
      <c r="AQ23" s="3132"/>
      <c r="AR23" s="3132"/>
      <c r="AS23" s="3132"/>
      <c r="AT23" s="3132"/>
      <c r="AU23" s="3132"/>
      <c r="AV23" s="3132"/>
      <c r="AW23" s="3132"/>
      <c r="AX23" s="3132"/>
      <c r="AY23" s="3132"/>
      <c r="AZ23" s="3132"/>
      <c r="BA23" s="3132"/>
      <c r="BB23" s="3132"/>
      <c r="BC23" s="3132"/>
      <c r="BD23" s="3132"/>
      <c r="BE23" s="3132"/>
      <c r="BF23" s="3132"/>
      <c r="BG23" s="3126"/>
      <c r="BH23" s="3127"/>
      <c r="BI23" s="3127"/>
      <c r="BJ23" s="3127"/>
      <c r="BK23" s="3128" t="s">
        <v>30</v>
      </c>
      <c r="BL23" s="3128"/>
      <c r="BM23" s="3129"/>
      <c r="BN23" s="3144"/>
      <c r="BO23" s="3144"/>
      <c r="BP23" s="3144"/>
      <c r="BQ23" s="3145"/>
    </row>
    <row r="24" spans="2:69" ht="17.25" customHeight="1">
      <c r="B24" s="3088"/>
      <c r="C24" s="3089"/>
      <c r="D24" s="3146" t="s">
        <v>34</v>
      </c>
      <c r="E24" s="3147"/>
      <c r="F24" s="3147"/>
      <c r="G24" s="3099"/>
      <c r="H24" s="3099"/>
      <c r="I24" s="3099"/>
      <c r="J24" s="3100"/>
      <c r="K24" s="3100"/>
      <c r="L24" s="3100"/>
      <c r="M24" s="3100"/>
      <c r="N24" s="3100"/>
      <c r="O24" s="3100"/>
      <c r="P24" s="3100"/>
      <c r="Q24" s="3100"/>
      <c r="R24" s="3101"/>
      <c r="S24" s="3102"/>
      <c r="T24" s="3103" t="s">
        <v>30</v>
      </c>
      <c r="U24" s="3104"/>
      <c r="V24" s="3105"/>
      <c r="W24" s="3105"/>
      <c r="X24" s="3105"/>
      <c r="Y24" s="3105"/>
      <c r="Z24" s="3105"/>
      <c r="AA24" s="3105"/>
      <c r="AB24" s="3105"/>
      <c r="AC24" s="3105"/>
      <c r="AD24" s="3105"/>
      <c r="AE24" s="3105"/>
      <c r="AF24" s="3106"/>
      <c r="AG24" s="3107"/>
      <c r="AH24" s="3105"/>
      <c r="AI24" s="3105"/>
      <c r="AJ24" s="3108"/>
      <c r="AK24" s="3121"/>
      <c r="AL24" s="3105"/>
      <c r="AM24" s="3105"/>
      <c r="AN24" s="3105"/>
      <c r="AO24" s="3105"/>
      <c r="AP24" s="3105"/>
      <c r="AQ24" s="3105"/>
      <c r="AR24" s="3105"/>
      <c r="AS24" s="3105"/>
      <c r="AT24" s="3105"/>
      <c r="AU24" s="3105"/>
      <c r="AV24" s="3105"/>
      <c r="AW24" s="3105"/>
      <c r="AX24" s="3105"/>
      <c r="AY24" s="3105"/>
      <c r="AZ24" s="3105"/>
      <c r="BA24" s="3105"/>
      <c r="BB24" s="3105"/>
      <c r="BC24" s="3105"/>
      <c r="BD24" s="3105"/>
      <c r="BE24" s="3105"/>
      <c r="BF24" s="3105"/>
      <c r="BG24" s="3123"/>
      <c r="BH24" s="3124"/>
      <c r="BI24" s="3124"/>
      <c r="BJ24" s="3124"/>
      <c r="BK24" s="3117" t="s">
        <v>30</v>
      </c>
      <c r="BL24" s="3117"/>
      <c r="BM24" s="3118"/>
      <c r="BN24" s="3105"/>
      <c r="BO24" s="3105"/>
      <c r="BP24" s="3105"/>
      <c r="BQ24" s="3152"/>
    </row>
    <row r="25" spans="2:69" ht="17.25" customHeight="1">
      <c r="B25" s="3088"/>
      <c r="C25" s="3089"/>
      <c r="D25" s="3148"/>
      <c r="E25" s="3149"/>
      <c r="F25" s="3149"/>
      <c r="G25" s="3138"/>
      <c r="H25" s="3138"/>
      <c r="I25" s="3138"/>
      <c r="J25" s="2890"/>
      <c r="K25" s="2890"/>
      <c r="L25" s="2890"/>
      <c r="M25" s="2890"/>
      <c r="N25" s="2890"/>
      <c r="O25" s="2890"/>
      <c r="P25" s="2890"/>
      <c r="Q25" s="2890"/>
      <c r="R25" s="3139"/>
      <c r="S25" s="3128"/>
      <c r="T25" s="3140" t="s">
        <v>30</v>
      </c>
      <c r="U25" s="3141"/>
      <c r="V25" s="3110"/>
      <c r="W25" s="3110"/>
      <c r="X25" s="3110"/>
      <c r="Y25" s="3110"/>
      <c r="Z25" s="3110"/>
      <c r="AA25" s="3110"/>
      <c r="AB25" s="3110"/>
      <c r="AC25" s="3110"/>
      <c r="AD25" s="3110"/>
      <c r="AE25" s="3110"/>
      <c r="AF25" s="3142"/>
      <c r="AG25" s="3109"/>
      <c r="AH25" s="3110"/>
      <c r="AI25" s="3110"/>
      <c r="AJ25" s="3111"/>
      <c r="AK25" s="3143"/>
      <c r="AL25" s="3110"/>
      <c r="AM25" s="3110"/>
      <c r="AN25" s="3110"/>
      <c r="AO25" s="3110"/>
      <c r="AP25" s="3110"/>
      <c r="AQ25" s="3110"/>
      <c r="AR25" s="3110"/>
      <c r="AS25" s="3110"/>
      <c r="AT25" s="3110"/>
      <c r="AU25" s="3110"/>
      <c r="AV25" s="3110"/>
      <c r="AW25" s="3110"/>
      <c r="AX25" s="3110"/>
      <c r="AY25" s="3110"/>
      <c r="AZ25" s="3110"/>
      <c r="BA25" s="3110"/>
      <c r="BB25" s="3110"/>
      <c r="BC25" s="3110"/>
      <c r="BD25" s="3110"/>
      <c r="BE25" s="3110"/>
      <c r="BF25" s="3110"/>
      <c r="BG25" s="3126"/>
      <c r="BH25" s="3127"/>
      <c r="BI25" s="3127"/>
      <c r="BJ25" s="3127"/>
      <c r="BK25" s="3128" t="s">
        <v>30</v>
      </c>
      <c r="BL25" s="3128"/>
      <c r="BM25" s="3129"/>
      <c r="BN25" s="3110"/>
      <c r="BO25" s="3110"/>
      <c r="BP25" s="3110"/>
      <c r="BQ25" s="3153"/>
    </row>
    <row r="26" spans="2:69" ht="17.25" customHeight="1" thickBot="1">
      <c r="B26" s="3088"/>
      <c r="C26" s="3089"/>
      <c r="D26" s="3150"/>
      <c r="E26" s="3151"/>
      <c r="F26" s="3151"/>
      <c r="G26" s="3010" t="s">
        <v>32</v>
      </c>
      <c r="H26" s="3010"/>
      <c r="I26" s="3010"/>
      <c r="J26" s="3010"/>
      <c r="K26" s="3010"/>
      <c r="L26" s="3010"/>
      <c r="M26" s="3010"/>
      <c r="N26" s="3010"/>
      <c r="O26" s="3010"/>
      <c r="P26" s="3010"/>
      <c r="Q26" s="3010"/>
      <c r="R26" s="3154"/>
      <c r="S26" s="3155"/>
      <c r="T26" s="3115" t="s">
        <v>30</v>
      </c>
      <c r="U26" s="3116"/>
      <c r="V26" s="3132"/>
      <c r="W26" s="3132"/>
      <c r="X26" s="3132"/>
      <c r="Y26" s="3132"/>
      <c r="Z26" s="3132"/>
      <c r="AA26" s="3132"/>
      <c r="AB26" s="3132"/>
      <c r="AC26" s="3132"/>
      <c r="AD26" s="3132"/>
      <c r="AE26" s="3132"/>
      <c r="AF26" s="3133"/>
      <c r="AG26" s="3134"/>
      <c r="AH26" s="3132"/>
      <c r="AI26" s="3132"/>
      <c r="AJ26" s="3135"/>
      <c r="AK26" s="3136"/>
      <c r="AL26" s="3132"/>
      <c r="AM26" s="3132"/>
      <c r="AN26" s="3132"/>
      <c r="AO26" s="3132"/>
      <c r="AP26" s="3132"/>
      <c r="AQ26" s="3132"/>
      <c r="AR26" s="3132"/>
      <c r="AS26" s="3132"/>
      <c r="AT26" s="3132"/>
      <c r="AU26" s="3132"/>
      <c r="AV26" s="3132"/>
      <c r="AW26" s="3132"/>
      <c r="AX26" s="3132"/>
      <c r="AY26" s="3132"/>
      <c r="AZ26" s="3132"/>
      <c r="BA26" s="3132"/>
      <c r="BB26" s="3132"/>
      <c r="BC26" s="3132"/>
      <c r="BD26" s="3132"/>
      <c r="BE26" s="3132"/>
      <c r="BF26" s="3132"/>
      <c r="BG26" s="3126"/>
      <c r="BH26" s="3127"/>
      <c r="BI26" s="3127"/>
      <c r="BJ26" s="3127"/>
      <c r="BK26" s="3128" t="s">
        <v>30</v>
      </c>
      <c r="BL26" s="3128"/>
      <c r="BM26" s="3129"/>
      <c r="BN26" s="3132"/>
      <c r="BO26" s="3132"/>
      <c r="BP26" s="3132"/>
      <c r="BQ26" s="3156"/>
    </row>
    <row r="27" spans="2:69" ht="17.25" customHeight="1">
      <c r="B27" s="3088"/>
      <c r="C27" s="3089"/>
      <c r="D27" s="3092" t="s">
        <v>36</v>
      </c>
      <c r="E27" s="3093"/>
      <c r="F27" s="3093"/>
      <c r="G27" s="3100"/>
      <c r="H27" s="3100"/>
      <c r="I27" s="3100"/>
      <c r="J27" s="3100"/>
      <c r="K27" s="3100"/>
      <c r="L27" s="3100"/>
      <c r="M27" s="3100"/>
      <c r="N27" s="3100"/>
      <c r="O27" s="3100"/>
      <c r="P27" s="3100"/>
      <c r="Q27" s="3112"/>
      <c r="R27" s="3101"/>
      <c r="S27" s="3102"/>
      <c r="T27" s="3103" t="s">
        <v>30</v>
      </c>
      <c r="U27" s="3104"/>
      <c r="V27" s="3105"/>
      <c r="W27" s="3105"/>
      <c r="X27" s="3105"/>
      <c r="Y27" s="3105"/>
      <c r="Z27" s="3105"/>
      <c r="AA27" s="3105"/>
      <c r="AB27" s="3105"/>
      <c r="AC27" s="3105"/>
      <c r="AD27" s="3105"/>
      <c r="AE27" s="3105"/>
      <c r="AF27" s="3106"/>
      <c r="AG27" s="3107"/>
      <c r="AH27" s="3105"/>
      <c r="AI27" s="3105"/>
      <c r="AJ27" s="3108"/>
      <c r="AK27" s="3121"/>
      <c r="AL27" s="3105"/>
      <c r="AM27" s="3105"/>
      <c r="AN27" s="3105"/>
      <c r="AO27" s="3105"/>
      <c r="AP27" s="3105"/>
      <c r="AQ27" s="3105"/>
      <c r="AR27" s="3105"/>
      <c r="AS27" s="3105"/>
      <c r="AT27" s="3105"/>
      <c r="AU27" s="3105"/>
      <c r="AV27" s="3105"/>
      <c r="AW27" s="3105"/>
      <c r="AX27" s="3105"/>
      <c r="AY27" s="3105"/>
      <c r="AZ27" s="3105"/>
      <c r="BA27" s="3105"/>
      <c r="BB27" s="3105"/>
      <c r="BC27" s="3105"/>
      <c r="BD27" s="3105"/>
      <c r="BE27" s="3105"/>
      <c r="BF27" s="3105"/>
      <c r="BG27" s="3123"/>
      <c r="BH27" s="3124"/>
      <c r="BI27" s="3124"/>
      <c r="BJ27" s="3124"/>
      <c r="BK27" s="3117" t="s">
        <v>30</v>
      </c>
      <c r="BL27" s="3117"/>
      <c r="BM27" s="3118"/>
      <c r="BN27" s="3105"/>
      <c r="BO27" s="3105"/>
      <c r="BP27" s="3105"/>
      <c r="BQ27" s="3152"/>
    </row>
    <row r="28" spans="2:69" ht="17.25" customHeight="1">
      <c r="B28" s="3088"/>
      <c r="C28" s="3089"/>
      <c r="D28" s="3094"/>
      <c r="E28" s="3095"/>
      <c r="F28" s="3095"/>
      <c r="G28" s="2890"/>
      <c r="H28" s="2890"/>
      <c r="I28" s="2890"/>
      <c r="J28" s="2890"/>
      <c r="K28" s="2890"/>
      <c r="L28" s="2890"/>
      <c r="M28" s="2890"/>
      <c r="N28" s="2890"/>
      <c r="O28" s="2890"/>
      <c r="P28" s="2890"/>
      <c r="Q28" s="2887"/>
      <c r="R28" s="3139"/>
      <c r="S28" s="3128"/>
      <c r="T28" s="3140" t="s">
        <v>30</v>
      </c>
      <c r="U28" s="3141"/>
      <c r="V28" s="3110"/>
      <c r="W28" s="3110"/>
      <c r="X28" s="3110"/>
      <c r="Y28" s="3110"/>
      <c r="Z28" s="3110"/>
      <c r="AA28" s="3110"/>
      <c r="AB28" s="3110"/>
      <c r="AC28" s="3110"/>
      <c r="AD28" s="3110"/>
      <c r="AE28" s="3110"/>
      <c r="AF28" s="3142"/>
      <c r="AG28" s="3109"/>
      <c r="AH28" s="3110"/>
      <c r="AI28" s="3110"/>
      <c r="AJ28" s="3111"/>
      <c r="AK28" s="3143"/>
      <c r="AL28" s="3110"/>
      <c r="AM28" s="3110"/>
      <c r="AN28" s="3110"/>
      <c r="AO28" s="3110"/>
      <c r="AP28" s="3110"/>
      <c r="AQ28" s="3110"/>
      <c r="AR28" s="3110"/>
      <c r="AS28" s="3110"/>
      <c r="AT28" s="3110"/>
      <c r="AU28" s="3110"/>
      <c r="AV28" s="3110"/>
      <c r="AW28" s="3110"/>
      <c r="AX28" s="3110"/>
      <c r="AY28" s="3110"/>
      <c r="AZ28" s="3110"/>
      <c r="BA28" s="3110"/>
      <c r="BB28" s="3110"/>
      <c r="BC28" s="3110"/>
      <c r="BD28" s="3110"/>
      <c r="BE28" s="3110"/>
      <c r="BF28" s="3110"/>
      <c r="BG28" s="3126"/>
      <c r="BH28" s="3127"/>
      <c r="BI28" s="3127"/>
      <c r="BJ28" s="3127"/>
      <c r="BK28" s="3128" t="s">
        <v>30</v>
      </c>
      <c r="BL28" s="3128"/>
      <c r="BM28" s="3129"/>
      <c r="BN28" s="3110"/>
      <c r="BO28" s="3110"/>
      <c r="BP28" s="3110"/>
      <c r="BQ28" s="3153"/>
    </row>
    <row r="29" spans="2:69" ht="17.25" customHeight="1" thickBot="1">
      <c r="B29" s="3088"/>
      <c r="C29" s="3089"/>
      <c r="D29" s="3096"/>
      <c r="E29" s="3097"/>
      <c r="F29" s="3097"/>
      <c r="G29" s="3010" t="s">
        <v>32</v>
      </c>
      <c r="H29" s="3010"/>
      <c r="I29" s="3010"/>
      <c r="J29" s="3010"/>
      <c r="K29" s="3010"/>
      <c r="L29" s="3010"/>
      <c r="M29" s="3010"/>
      <c r="N29" s="3010"/>
      <c r="O29" s="3010"/>
      <c r="P29" s="3010"/>
      <c r="Q29" s="3010"/>
      <c r="R29" s="3154"/>
      <c r="S29" s="3155"/>
      <c r="T29" s="3115" t="s">
        <v>30</v>
      </c>
      <c r="U29" s="3116"/>
      <c r="V29" s="3132"/>
      <c r="W29" s="3132"/>
      <c r="X29" s="3132"/>
      <c r="Y29" s="3132"/>
      <c r="Z29" s="3132"/>
      <c r="AA29" s="3132"/>
      <c r="AB29" s="3132"/>
      <c r="AC29" s="3132"/>
      <c r="AD29" s="3132"/>
      <c r="AE29" s="3132"/>
      <c r="AF29" s="3133"/>
      <c r="AG29" s="3134"/>
      <c r="AH29" s="3132"/>
      <c r="AI29" s="3132"/>
      <c r="AJ29" s="3135"/>
      <c r="AK29" s="3136"/>
      <c r="AL29" s="3132"/>
      <c r="AM29" s="3132"/>
      <c r="AN29" s="3132"/>
      <c r="AO29" s="3132"/>
      <c r="AP29" s="3132"/>
      <c r="AQ29" s="3132"/>
      <c r="AR29" s="3132"/>
      <c r="AS29" s="3132"/>
      <c r="AT29" s="3132"/>
      <c r="AU29" s="3132"/>
      <c r="AV29" s="3132"/>
      <c r="AW29" s="3132"/>
      <c r="AX29" s="3132"/>
      <c r="AY29" s="3132"/>
      <c r="AZ29" s="3132"/>
      <c r="BA29" s="3132"/>
      <c r="BB29" s="3132"/>
      <c r="BC29" s="3132"/>
      <c r="BD29" s="3132"/>
      <c r="BE29" s="3132"/>
      <c r="BF29" s="3132"/>
      <c r="BG29" s="3126"/>
      <c r="BH29" s="3127"/>
      <c r="BI29" s="3127"/>
      <c r="BJ29" s="3127"/>
      <c r="BK29" s="3128" t="s">
        <v>30</v>
      </c>
      <c r="BL29" s="3128"/>
      <c r="BM29" s="3129"/>
      <c r="BN29" s="3132"/>
      <c r="BO29" s="3132"/>
      <c r="BP29" s="3132"/>
      <c r="BQ29" s="3156"/>
    </row>
    <row r="30" spans="2:69" ht="17.25" customHeight="1">
      <c r="B30" s="3088"/>
      <c r="C30" s="3089"/>
      <c r="D30" s="3157" t="s">
        <v>37</v>
      </c>
      <c r="E30" s="3147"/>
      <c r="F30" s="3147"/>
      <c r="G30" s="3100"/>
      <c r="H30" s="3100"/>
      <c r="I30" s="3100"/>
      <c r="J30" s="3100"/>
      <c r="K30" s="3100"/>
      <c r="L30" s="3100"/>
      <c r="M30" s="3100"/>
      <c r="N30" s="3100"/>
      <c r="O30" s="3100"/>
      <c r="P30" s="3100"/>
      <c r="Q30" s="3112"/>
      <c r="R30" s="3101"/>
      <c r="S30" s="3102"/>
      <c r="T30" s="3103" t="s">
        <v>30</v>
      </c>
      <c r="U30" s="3104"/>
      <c r="V30" s="3105"/>
      <c r="W30" s="3105"/>
      <c r="X30" s="3105"/>
      <c r="Y30" s="3105"/>
      <c r="Z30" s="3105"/>
      <c r="AA30" s="3105"/>
      <c r="AB30" s="3105"/>
      <c r="AC30" s="3105"/>
      <c r="AD30" s="3105"/>
      <c r="AE30" s="3105"/>
      <c r="AF30" s="3106"/>
      <c r="AG30" s="3107"/>
      <c r="AH30" s="3105"/>
      <c r="AI30" s="3105"/>
      <c r="AJ30" s="3108"/>
      <c r="AK30" s="3121"/>
      <c r="AL30" s="3105"/>
      <c r="AM30" s="3105"/>
      <c r="AN30" s="3105"/>
      <c r="AO30" s="3105"/>
      <c r="AP30" s="3105"/>
      <c r="AQ30" s="3105"/>
      <c r="AR30" s="3105"/>
      <c r="AS30" s="3105"/>
      <c r="AT30" s="3105"/>
      <c r="AU30" s="3105"/>
      <c r="AV30" s="3105"/>
      <c r="AW30" s="3105"/>
      <c r="AX30" s="3105"/>
      <c r="AY30" s="3105"/>
      <c r="AZ30" s="3105"/>
      <c r="BA30" s="3105"/>
      <c r="BB30" s="3105"/>
      <c r="BC30" s="3105"/>
      <c r="BD30" s="3105"/>
      <c r="BE30" s="3105"/>
      <c r="BF30" s="3105"/>
      <c r="BG30" s="3123"/>
      <c r="BH30" s="3124"/>
      <c r="BI30" s="3124"/>
      <c r="BJ30" s="3124"/>
      <c r="BK30" s="3117" t="s">
        <v>30</v>
      </c>
      <c r="BL30" s="3117"/>
      <c r="BM30" s="3118"/>
      <c r="BN30" s="3105"/>
      <c r="BO30" s="3105"/>
      <c r="BP30" s="3105"/>
      <c r="BQ30" s="3152"/>
    </row>
    <row r="31" spans="2:69" ht="17.25" customHeight="1">
      <c r="B31" s="3088"/>
      <c r="C31" s="3089"/>
      <c r="D31" s="3148"/>
      <c r="E31" s="3149"/>
      <c r="F31" s="3149"/>
      <c r="G31" s="2890"/>
      <c r="H31" s="2890"/>
      <c r="I31" s="2890"/>
      <c r="J31" s="2890"/>
      <c r="K31" s="2890"/>
      <c r="L31" s="2890"/>
      <c r="M31" s="2890"/>
      <c r="N31" s="2890"/>
      <c r="O31" s="2890"/>
      <c r="P31" s="2890"/>
      <c r="Q31" s="2887"/>
      <c r="R31" s="3139"/>
      <c r="S31" s="3128"/>
      <c r="T31" s="3140" t="s">
        <v>30</v>
      </c>
      <c r="U31" s="3141"/>
      <c r="V31" s="3110"/>
      <c r="W31" s="3110"/>
      <c r="X31" s="3110"/>
      <c r="Y31" s="3110"/>
      <c r="Z31" s="3110"/>
      <c r="AA31" s="3110"/>
      <c r="AB31" s="3110"/>
      <c r="AC31" s="3110"/>
      <c r="AD31" s="3110"/>
      <c r="AE31" s="3110"/>
      <c r="AF31" s="3142"/>
      <c r="AG31" s="3109"/>
      <c r="AH31" s="3110"/>
      <c r="AI31" s="3110"/>
      <c r="AJ31" s="3111"/>
      <c r="AK31" s="3143"/>
      <c r="AL31" s="3110"/>
      <c r="AM31" s="3110"/>
      <c r="AN31" s="3110"/>
      <c r="AO31" s="3110"/>
      <c r="AP31" s="3110"/>
      <c r="AQ31" s="3110"/>
      <c r="AR31" s="3110"/>
      <c r="AS31" s="3110"/>
      <c r="AT31" s="3110"/>
      <c r="AU31" s="3110"/>
      <c r="AV31" s="3110"/>
      <c r="AW31" s="3110"/>
      <c r="AX31" s="3110"/>
      <c r="AY31" s="3110"/>
      <c r="AZ31" s="3110"/>
      <c r="BA31" s="3110"/>
      <c r="BB31" s="3110"/>
      <c r="BC31" s="3110"/>
      <c r="BD31" s="3110"/>
      <c r="BE31" s="3110"/>
      <c r="BF31" s="3110"/>
      <c r="BG31" s="3126"/>
      <c r="BH31" s="3127"/>
      <c r="BI31" s="3127"/>
      <c r="BJ31" s="3127"/>
      <c r="BK31" s="3128" t="s">
        <v>30</v>
      </c>
      <c r="BL31" s="3128"/>
      <c r="BM31" s="3129"/>
      <c r="BN31" s="3110"/>
      <c r="BO31" s="3110"/>
      <c r="BP31" s="3110"/>
      <c r="BQ31" s="3153"/>
    </row>
    <row r="32" spans="2:69" ht="17.25" customHeight="1" thickBot="1">
      <c r="B32" s="3090"/>
      <c r="C32" s="3091"/>
      <c r="D32" s="3150"/>
      <c r="E32" s="3151"/>
      <c r="F32" s="3151"/>
      <c r="G32" s="3010" t="s">
        <v>32</v>
      </c>
      <c r="H32" s="3010"/>
      <c r="I32" s="3010"/>
      <c r="J32" s="3010"/>
      <c r="K32" s="3010"/>
      <c r="L32" s="3010"/>
      <c r="M32" s="3010"/>
      <c r="N32" s="3010"/>
      <c r="O32" s="3010"/>
      <c r="P32" s="3010"/>
      <c r="Q32" s="3010"/>
      <c r="R32" s="3154"/>
      <c r="S32" s="3155"/>
      <c r="T32" s="3115" t="s">
        <v>30</v>
      </c>
      <c r="U32" s="3116"/>
      <c r="V32" s="3132"/>
      <c r="W32" s="3132"/>
      <c r="X32" s="3132"/>
      <c r="Y32" s="3132"/>
      <c r="Z32" s="3132"/>
      <c r="AA32" s="3132"/>
      <c r="AB32" s="3132"/>
      <c r="AC32" s="3132"/>
      <c r="AD32" s="3132"/>
      <c r="AE32" s="3132"/>
      <c r="AF32" s="3133"/>
      <c r="AG32" s="3134"/>
      <c r="AH32" s="3132"/>
      <c r="AI32" s="3132"/>
      <c r="AJ32" s="3135"/>
      <c r="AK32" s="3136"/>
      <c r="AL32" s="3132"/>
      <c r="AM32" s="3132"/>
      <c r="AN32" s="3132"/>
      <c r="AO32" s="3132"/>
      <c r="AP32" s="3132"/>
      <c r="AQ32" s="3132"/>
      <c r="AR32" s="3132"/>
      <c r="AS32" s="3132"/>
      <c r="AT32" s="3132"/>
      <c r="AU32" s="3132"/>
      <c r="AV32" s="3132"/>
      <c r="AW32" s="3132"/>
      <c r="AX32" s="3132"/>
      <c r="AY32" s="3132"/>
      <c r="AZ32" s="3132"/>
      <c r="BA32" s="3132"/>
      <c r="BB32" s="3132"/>
      <c r="BC32" s="3132"/>
      <c r="BD32" s="3132"/>
      <c r="BE32" s="3132"/>
      <c r="BF32" s="3132"/>
      <c r="BG32" s="3126"/>
      <c r="BH32" s="3127"/>
      <c r="BI32" s="3127"/>
      <c r="BJ32" s="3127"/>
      <c r="BK32" s="3128" t="s">
        <v>30</v>
      </c>
      <c r="BL32" s="3128"/>
      <c r="BM32" s="3129"/>
      <c r="BN32" s="3132"/>
      <c r="BO32" s="3132"/>
      <c r="BP32" s="3132"/>
      <c r="BQ32" s="3156"/>
    </row>
    <row r="33" spans="2:69" ht="17.25" customHeight="1">
      <c r="B33" s="3188" t="s">
        <v>39</v>
      </c>
      <c r="C33" s="3189"/>
      <c r="D33" s="3092" t="s">
        <v>40</v>
      </c>
      <c r="E33" s="3093"/>
      <c r="F33" s="3093"/>
      <c r="G33" s="3100"/>
      <c r="H33" s="3100"/>
      <c r="I33" s="3100"/>
      <c r="J33" s="3100"/>
      <c r="K33" s="3100"/>
      <c r="L33" s="3100"/>
      <c r="M33" s="3100"/>
      <c r="N33" s="3100"/>
      <c r="O33" s="3100"/>
      <c r="P33" s="3100"/>
      <c r="Q33" s="3112"/>
      <c r="R33" s="3106"/>
      <c r="S33" s="3158"/>
      <c r="T33" s="3159" t="s">
        <v>41</v>
      </c>
      <c r="U33" s="3160"/>
      <c r="V33" s="3105"/>
      <c r="W33" s="3105"/>
      <c r="X33" s="3105"/>
      <c r="Y33" s="3105"/>
      <c r="Z33" s="3105"/>
      <c r="AA33" s="3105"/>
      <c r="AB33" s="3105"/>
      <c r="AC33" s="3105"/>
      <c r="AD33" s="3105"/>
      <c r="AE33" s="3105"/>
      <c r="AF33" s="3106"/>
      <c r="AG33" s="3107"/>
      <c r="AH33" s="3105"/>
      <c r="AI33" s="3105"/>
      <c r="AJ33" s="3108"/>
      <c r="AK33" s="3121"/>
      <c r="AL33" s="3105"/>
      <c r="AM33" s="3105"/>
      <c r="AN33" s="3105"/>
      <c r="AO33" s="3105"/>
      <c r="AP33" s="3105"/>
      <c r="AQ33" s="3105"/>
      <c r="AR33" s="3105"/>
      <c r="AS33" s="3105"/>
      <c r="AT33" s="3105"/>
      <c r="AU33" s="3105"/>
      <c r="AV33" s="3105"/>
      <c r="AW33" s="3105"/>
      <c r="AX33" s="3105"/>
      <c r="AY33" s="3105"/>
      <c r="AZ33" s="3105"/>
      <c r="BA33" s="3105"/>
      <c r="BB33" s="3105"/>
      <c r="BC33" s="3105"/>
      <c r="BD33" s="3105"/>
      <c r="BE33" s="3105"/>
      <c r="BF33" s="3105"/>
      <c r="BG33" s="3161"/>
      <c r="BH33" s="3162"/>
      <c r="BI33" s="3162"/>
      <c r="BJ33" s="3162"/>
      <c r="BK33" s="3117" t="s">
        <v>42</v>
      </c>
      <c r="BL33" s="3117"/>
      <c r="BM33" s="3118"/>
      <c r="BN33" s="3105"/>
      <c r="BO33" s="3105"/>
      <c r="BP33" s="3105"/>
      <c r="BQ33" s="3152"/>
    </row>
    <row r="34" spans="2:69" ht="17.25" customHeight="1">
      <c r="B34" s="3190"/>
      <c r="C34" s="3191"/>
      <c r="D34" s="3094"/>
      <c r="E34" s="3095"/>
      <c r="F34" s="3095"/>
      <c r="G34" s="2890"/>
      <c r="H34" s="2890"/>
      <c r="I34" s="2890"/>
      <c r="J34" s="2890"/>
      <c r="K34" s="2890"/>
      <c r="L34" s="2890"/>
      <c r="M34" s="2890"/>
      <c r="N34" s="2890"/>
      <c r="O34" s="2890"/>
      <c r="P34" s="2890"/>
      <c r="Q34" s="2887"/>
      <c r="R34" s="3163"/>
      <c r="S34" s="3164"/>
      <c r="T34" s="3165" t="s">
        <v>41</v>
      </c>
      <c r="U34" s="3166"/>
      <c r="V34" s="3110"/>
      <c r="W34" s="3110"/>
      <c r="X34" s="3110"/>
      <c r="Y34" s="3110"/>
      <c r="Z34" s="3110"/>
      <c r="AA34" s="3110"/>
      <c r="AB34" s="3110"/>
      <c r="AC34" s="3110"/>
      <c r="AD34" s="3110"/>
      <c r="AE34" s="3110"/>
      <c r="AF34" s="3142"/>
      <c r="AG34" s="3109"/>
      <c r="AH34" s="3110"/>
      <c r="AI34" s="3110"/>
      <c r="AJ34" s="3111"/>
      <c r="AK34" s="3143"/>
      <c r="AL34" s="3110"/>
      <c r="AM34" s="3110"/>
      <c r="AN34" s="3110"/>
      <c r="AO34" s="3110"/>
      <c r="AP34" s="3110"/>
      <c r="AQ34" s="3110"/>
      <c r="AR34" s="3110"/>
      <c r="AS34" s="3110"/>
      <c r="AT34" s="3110"/>
      <c r="AU34" s="3110"/>
      <c r="AV34" s="3110"/>
      <c r="AW34" s="3110"/>
      <c r="AX34" s="3110"/>
      <c r="AY34" s="3110"/>
      <c r="AZ34" s="3110"/>
      <c r="BA34" s="3110"/>
      <c r="BB34" s="3110"/>
      <c r="BC34" s="3110"/>
      <c r="BD34" s="3110"/>
      <c r="BE34" s="3110"/>
      <c r="BF34" s="3110"/>
      <c r="BG34" s="3142"/>
      <c r="BH34" s="3167"/>
      <c r="BI34" s="3167"/>
      <c r="BJ34" s="3167"/>
      <c r="BK34" s="3128" t="s">
        <v>42</v>
      </c>
      <c r="BL34" s="3128"/>
      <c r="BM34" s="3129"/>
      <c r="BN34" s="3110"/>
      <c r="BO34" s="3110"/>
      <c r="BP34" s="3110"/>
      <c r="BQ34" s="3153"/>
    </row>
    <row r="35" spans="2:69" ht="17.25" customHeight="1" thickBot="1">
      <c r="B35" s="3190"/>
      <c r="C35" s="3191"/>
      <c r="D35" s="3096"/>
      <c r="E35" s="3097"/>
      <c r="F35" s="3097"/>
      <c r="G35" s="3010" t="s">
        <v>32</v>
      </c>
      <c r="H35" s="3010"/>
      <c r="I35" s="3010"/>
      <c r="J35" s="3010"/>
      <c r="K35" s="3010"/>
      <c r="L35" s="3010"/>
      <c r="M35" s="3010"/>
      <c r="N35" s="3010"/>
      <c r="O35" s="3010"/>
      <c r="P35" s="3010"/>
      <c r="Q35" s="3010"/>
      <c r="R35" s="3133"/>
      <c r="S35" s="3168"/>
      <c r="T35" s="3169" t="s">
        <v>41</v>
      </c>
      <c r="U35" s="3170"/>
      <c r="V35" s="3132"/>
      <c r="W35" s="3132"/>
      <c r="X35" s="3132"/>
      <c r="Y35" s="3132"/>
      <c r="Z35" s="3132"/>
      <c r="AA35" s="3132"/>
      <c r="AB35" s="3132"/>
      <c r="AC35" s="3132"/>
      <c r="AD35" s="3132"/>
      <c r="AE35" s="3132"/>
      <c r="AF35" s="3133"/>
      <c r="AG35" s="3134"/>
      <c r="AH35" s="3132"/>
      <c r="AI35" s="3132"/>
      <c r="AJ35" s="3135"/>
      <c r="AK35" s="3136"/>
      <c r="AL35" s="3132"/>
      <c r="AM35" s="3132"/>
      <c r="AN35" s="3132"/>
      <c r="AO35" s="3132"/>
      <c r="AP35" s="3132"/>
      <c r="AQ35" s="3132"/>
      <c r="AR35" s="3132"/>
      <c r="AS35" s="3132"/>
      <c r="AT35" s="3132"/>
      <c r="AU35" s="3132"/>
      <c r="AV35" s="3132"/>
      <c r="AW35" s="3132"/>
      <c r="AX35" s="3132"/>
      <c r="AY35" s="3132"/>
      <c r="AZ35" s="3132"/>
      <c r="BA35" s="3132"/>
      <c r="BB35" s="3132"/>
      <c r="BC35" s="3132"/>
      <c r="BD35" s="3132"/>
      <c r="BE35" s="3132"/>
      <c r="BF35" s="3132"/>
      <c r="BG35" s="3163"/>
      <c r="BH35" s="3164"/>
      <c r="BI35" s="3164"/>
      <c r="BJ35" s="3164"/>
      <c r="BK35" s="3171" t="s">
        <v>42</v>
      </c>
      <c r="BL35" s="3171"/>
      <c r="BM35" s="3172"/>
      <c r="BN35" s="3132"/>
      <c r="BO35" s="3132"/>
      <c r="BP35" s="3132"/>
      <c r="BQ35" s="3156"/>
    </row>
    <row r="36" spans="2:69" ht="17.25" customHeight="1">
      <c r="B36" s="3190"/>
      <c r="C36" s="3191"/>
      <c r="D36" s="3092" t="s">
        <v>43</v>
      </c>
      <c r="E36" s="3093"/>
      <c r="F36" s="3093"/>
      <c r="G36" s="3100"/>
      <c r="H36" s="3100"/>
      <c r="I36" s="3100"/>
      <c r="J36" s="3100"/>
      <c r="K36" s="3100"/>
      <c r="L36" s="3100"/>
      <c r="M36" s="3100"/>
      <c r="N36" s="3100"/>
      <c r="O36" s="3100"/>
      <c r="P36" s="3100"/>
      <c r="Q36" s="3112"/>
      <c r="R36" s="3106"/>
      <c r="S36" s="3158"/>
      <c r="T36" s="3102" t="s">
        <v>44</v>
      </c>
      <c r="U36" s="3173"/>
      <c r="V36" s="3105"/>
      <c r="W36" s="3105"/>
      <c r="X36" s="3105"/>
      <c r="Y36" s="3105"/>
      <c r="Z36" s="3105"/>
      <c r="AA36" s="3105"/>
      <c r="AB36" s="3105"/>
      <c r="AC36" s="3105"/>
      <c r="AD36" s="3105"/>
      <c r="AE36" s="3105"/>
      <c r="AF36" s="3106"/>
      <c r="AG36" s="3107"/>
      <c r="AH36" s="3105"/>
      <c r="AI36" s="3105"/>
      <c r="AJ36" s="3108"/>
      <c r="AK36" s="3121"/>
      <c r="AL36" s="3105"/>
      <c r="AM36" s="3105"/>
      <c r="AN36" s="3105"/>
      <c r="AO36" s="3105"/>
      <c r="AP36" s="3105"/>
      <c r="AQ36" s="3105"/>
      <c r="AR36" s="3105"/>
      <c r="AS36" s="3105"/>
      <c r="AT36" s="3105"/>
      <c r="AU36" s="3105"/>
      <c r="AV36" s="3105"/>
      <c r="AW36" s="3105"/>
      <c r="AX36" s="3105"/>
      <c r="AY36" s="3105"/>
      <c r="AZ36" s="3105"/>
      <c r="BA36" s="3105"/>
      <c r="BB36" s="3105"/>
      <c r="BC36" s="3105"/>
      <c r="BD36" s="3105"/>
      <c r="BE36" s="3105"/>
      <c r="BF36" s="3105"/>
      <c r="BG36" s="3161"/>
      <c r="BH36" s="3162"/>
      <c r="BI36" s="3162"/>
      <c r="BJ36" s="3162"/>
      <c r="BK36" s="3117" t="s">
        <v>45</v>
      </c>
      <c r="BL36" s="3117"/>
      <c r="BM36" s="3118"/>
      <c r="BN36" s="3105"/>
      <c r="BO36" s="3105"/>
      <c r="BP36" s="3105"/>
      <c r="BQ36" s="3152"/>
    </row>
    <row r="37" spans="2:69" ht="17.25" customHeight="1">
      <c r="B37" s="3190"/>
      <c r="C37" s="3191"/>
      <c r="D37" s="3094"/>
      <c r="E37" s="3095"/>
      <c r="F37" s="3095"/>
      <c r="G37" s="2890"/>
      <c r="H37" s="2890"/>
      <c r="I37" s="2890"/>
      <c r="J37" s="2890"/>
      <c r="K37" s="2890"/>
      <c r="L37" s="2890"/>
      <c r="M37" s="2890"/>
      <c r="N37" s="2890"/>
      <c r="O37" s="2890"/>
      <c r="P37" s="2890"/>
      <c r="Q37" s="2887"/>
      <c r="R37" s="3163"/>
      <c r="S37" s="3164"/>
      <c r="T37" s="3171" t="s">
        <v>44</v>
      </c>
      <c r="U37" s="3172"/>
      <c r="V37" s="3110"/>
      <c r="W37" s="3110"/>
      <c r="X37" s="3110"/>
      <c r="Y37" s="3110"/>
      <c r="Z37" s="3110"/>
      <c r="AA37" s="3110"/>
      <c r="AB37" s="3110"/>
      <c r="AC37" s="3110"/>
      <c r="AD37" s="3110"/>
      <c r="AE37" s="3110"/>
      <c r="AF37" s="3142"/>
      <c r="AG37" s="3109"/>
      <c r="AH37" s="3110"/>
      <c r="AI37" s="3110"/>
      <c r="AJ37" s="3111"/>
      <c r="AK37" s="3143"/>
      <c r="AL37" s="3110"/>
      <c r="AM37" s="3110"/>
      <c r="AN37" s="3110"/>
      <c r="AO37" s="3110"/>
      <c r="AP37" s="3110"/>
      <c r="AQ37" s="3110"/>
      <c r="AR37" s="3110"/>
      <c r="AS37" s="3110"/>
      <c r="AT37" s="3110"/>
      <c r="AU37" s="3110"/>
      <c r="AV37" s="3110"/>
      <c r="AW37" s="3110"/>
      <c r="AX37" s="3110"/>
      <c r="AY37" s="3110"/>
      <c r="AZ37" s="3110"/>
      <c r="BA37" s="3110"/>
      <c r="BB37" s="3110"/>
      <c r="BC37" s="3110"/>
      <c r="BD37" s="3110"/>
      <c r="BE37" s="3110"/>
      <c r="BF37" s="3110"/>
      <c r="BG37" s="3142"/>
      <c r="BH37" s="3167"/>
      <c r="BI37" s="3167"/>
      <c r="BJ37" s="3167"/>
      <c r="BK37" s="3128" t="s">
        <v>45</v>
      </c>
      <c r="BL37" s="3128"/>
      <c r="BM37" s="3129"/>
      <c r="BN37" s="3110"/>
      <c r="BO37" s="3110"/>
      <c r="BP37" s="3110"/>
      <c r="BQ37" s="3153"/>
    </row>
    <row r="38" spans="2:69" ht="17.25" customHeight="1" thickBot="1">
      <c r="B38" s="3190"/>
      <c r="C38" s="3191"/>
      <c r="D38" s="3096"/>
      <c r="E38" s="3097"/>
      <c r="F38" s="3097"/>
      <c r="G38" s="3010" t="s">
        <v>32</v>
      </c>
      <c r="H38" s="3010"/>
      <c r="I38" s="3010"/>
      <c r="J38" s="3010"/>
      <c r="K38" s="3010"/>
      <c r="L38" s="3010"/>
      <c r="M38" s="3010"/>
      <c r="N38" s="3010"/>
      <c r="O38" s="3010"/>
      <c r="P38" s="3010"/>
      <c r="Q38" s="3010"/>
      <c r="R38" s="3133"/>
      <c r="S38" s="3168"/>
      <c r="T38" s="3155" t="s">
        <v>44</v>
      </c>
      <c r="U38" s="3176"/>
      <c r="V38" s="3132"/>
      <c r="W38" s="3132"/>
      <c r="X38" s="3132"/>
      <c r="Y38" s="3132"/>
      <c r="Z38" s="3132"/>
      <c r="AA38" s="3132"/>
      <c r="AB38" s="3132"/>
      <c r="AC38" s="3132"/>
      <c r="AD38" s="3132"/>
      <c r="AE38" s="3132"/>
      <c r="AF38" s="3133"/>
      <c r="AG38" s="3134"/>
      <c r="AH38" s="3132"/>
      <c r="AI38" s="3132"/>
      <c r="AJ38" s="3135"/>
      <c r="AK38" s="3136"/>
      <c r="AL38" s="3132"/>
      <c r="AM38" s="3132"/>
      <c r="AN38" s="3132"/>
      <c r="AO38" s="3132"/>
      <c r="AP38" s="3132"/>
      <c r="AQ38" s="3132"/>
      <c r="AR38" s="3132"/>
      <c r="AS38" s="3132"/>
      <c r="AT38" s="3132"/>
      <c r="AU38" s="3132"/>
      <c r="AV38" s="3132"/>
      <c r="AW38" s="3132"/>
      <c r="AX38" s="3132"/>
      <c r="AY38" s="3132"/>
      <c r="AZ38" s="3132"/>
      <c r="BA38" s="3132"/>
      <c r="BB38" s="3132"/>
      <c r="BC38" s="3132"/>
      <c r="BD38" s="3132"/>
      <c r="BE38" s="3132"/>
      <c r="BF38" s="3132"/>
      <c r="BG38" s="3163"/>
      <c r="BH38" s="3164"/>
      <c r="BI38" s="3164"/>
      <c r="BJ38" s="3164"/>
      <c r="BK38" s="3171" t="s">
        <v>45</v>
      </c>
      <c r="BL38" s="3171"/>
      <c r="BM38" s="3172"/>
      <c r="BN38" s="3132"/>
      <c r="BO38" s="3132"/>
      <c r="BP38" s="3132"/>
      <c r="BQ38" s="3156"/>
    </row>
    <row r="39" spans="2:69" ht="17.25" customHeight="1">
      <c r="B39" s="3190"/>
      <c r="C39" s="3191"/>
      <c r="D39" s="3146" t="s">
        <v>282</v>
      </c>
      <c r="E39" s="3093"/>
      <c r="F39" s="3093"/>
      <c r="G39" s="3100"/>
      <c r="H39" s="3100"/>
      <c r="I39" s="3100"/>
      <c r="J39" s="3100"/>
      <c r="K39" s="3100"/>
      <c r="L39" s="3100"/>
      <c r="M39" s="3100"/>
      <c r="N39" s="3100"/>
      <c r="O39" s="3100"/>
      <c r="P39" s="3100"/>
      <c r="Q39" s="3112"/>
      <c r="R39" s="3106"/>
      <c r="S39" s="3158"/>
      <c r="T39" s="3102" t="s">
        <v>284</v>
      </c>
      <c r="U39" s="3173"/>
      <c r="V39" s="3105"/>
      <c r="W39" s="3105"/>
      <c r="X39" s="3105"/>
      <c r="Y39" s="3105"/>
      <c r="Z39" s="3105"/>
      <c r="AA39" s="3105"/>
      <c r="AB39" s="3105"/>
      <c r="AC39" s="3105"/>
      <c r="AD39" s="3105"/>
      <c r="AE39" s="3105"/>
      <c r="AF39" s="3106"/>
      <c r="AG39" s="3107"/>
      <c r="AH39" s="3105"/>
      <c r="AI39" s="3105"/>
      <c r="AJ39" s="3108"/>
      <c r="AK39" s="3121"/>
      <c r="AL39" s="3105"/>
      <c r="AM39" s="3105"/>
      <c r="AN39" s="3105"/>
      <c r="AO39" s="3105"/>
      <c r="AP39" s="3105"/>
      <c r="AQ39" s="3105"/>
      <c r="AR39" s="3105"/>
      <c r="AS39" s="3105"/>
      <c r="AT39" s="3105"/>
      <c r="AU39" s="3105"/>
      <c r="AV39" s="3105"/>
      <c r="AW39" s="3105"/>
      <c r="AX39" s="3105"/>
      <c r="AY39" s="3105"/>
      <c r="AZ39" s="3105"/>
      <c r="BA39" s="3105"/>
      <c r="BB39" s="3105"/>
      <c r="BC39" s="3105"/>
      <c r="BD39" s="3105"/>
      <c r="BE39" s="3105"/>
      <c r="BF39" s="3105"/>
      <c r="BG39" s="3161"/>
      <c r="BH39" s="3162"/>
      <c r="BI39" s="3162"/>
      <c r="BJ39" s="3162"/>
      <c r="BK39" s="3117" t="s">
        <v>284</v>
      </c>
      <c r="BL39" s="3117"/>
      <c r="BM39" s="3118"/>
      <c r="BN39" s="3105"/>
      <c r="BO39" s="3105"/>
      <c r="BP39" s="3105"/>
      <c r="BQ39" s="3152"/>
    </row>
    <row r="40" spans="2:69" ht="17.25" customHeight="1">
      <c r="B40" s="3190"/>
      <c r="C40" s="3191"/>
      <c r="D40" s="3094"/>
      <c r="E40" s="3095"/>
      <c r="F40" s="3095"/>
      <c r="G40" s="2890"/>
      <c r="H40" s="2890"/>
      <c r="I40" s="2890"/>
      <c r="J40" s="2890"/>
      <c r="K40" s="2890"/>
      <c r="L40" s="2890"/>
      <c r="M40" s="2890"/>
      <c r="N40" s="2890"/>
      <c r="O40" s="2890"/>
      <c r="P40" s="2890"/>
      <c r="Q40" s="2887"/>
      <c r="R40" s="3163"/>
      <c r="S40" s="3164"/>
      <c r="T40" s="3171" t="s">
        <v>284</v>
      </c>
      <c r="U40" s="3172"/>
      <c r="V40" s="3110"/>
      <c r="W40" s="3110"/>
      <c r="X40" s="3110"/>
      <c r="Y40" s="3110"/>
      <c r="Z40" s="3110"/>
      <c r="AA40" s="3110"/>
      <c r="AB40" s="3110"/>
      <c r="AC40" s="3110"/>
      <c r="AD40" s="3110"/>
      <c r="AE40" s="3110"/>
      <c r="AF40" s="3142"/>
      <c r="AG40" s="3109"/>
      <c r="AH40" s="3110"/>
      <c r="AI40" s="3110"/>
      <c r="AJ40" s="3111"/>
      <c r="AK40" s="3143"/>
      <c r="AL40" s="3110"/>
      <c r="AM40" s="3110"/>
      <c r="AN40" s="3110"/>
      <c r="AO40" s="3110"/>
      <c r="AP40" s="3110"/>
      <c r="AQ40" s="3110"/>
      <c r="AR40" s="3110"/>
      <c r="AS40" s="3110"/>
      <c r="AT40" s="3110"/>
      <c r="AU40" s="3110"/>
      <c r="AV40" s="3110"/>
      <c r="AW40" s="3110"/>
      <c r="AX40" s="3110"/>
      <c r="AY40" s="3110"/>
      <c r="AZ40" s="3110"/>
      <c r="BA40" s="3110"/>
      <c r="BB40" s="3110"/>
      <c r="BC40" s="3110"/>
      <c r="BD40" s="3110"/>
      <c r="BE40" s="3110"/>
      <c r="BF40" s="3110"/>
      <c r="BG40" s="3142"/>
      <c r="BH40" s="3167"/>
      <c r="BI40" s="3167"/>
      <c r="BJ40" s="3167"/>
      <c r="BK40" s="3128" t="s">
        <v>284</v>
      </c>
      <c r="BL40" s="3128"/>
      <c r="BM40" s="3129"/>
      <c r="BN40" s="3110"/>
      <c r="BO40" s="3110"/>
      <c r="BP40" s="3110"/>
      <c r="BQ40" s="3153"/>
    </row>
    <row r="41" spans="2:69" ht="17.25" customHeight="1" thickBot="1">
      <c r="B41" s="3190"/>
      <c r="C41" s="3191"/>
      <c r="D41" s="3096"/>
      <c r="E41" s="3097"/>
      <c r="F41" s="3097"/>
      <c r="G41" s="3010" t="s">
        <v>32</v>
      </c>
      <c r="H41" s="3010"/>
      <c r="I41" s="3010"/>
      <c r="J41" s="3010"/>
      <c r="K41" s="3010"/>
      <c r="L41" s="3010"/>
      <c r="M41" s="3010"/>
      <c r="N41" s="3010"/>
      <c r="O41" s="3010"/>
      <c r="P41" s="3010"/>
      <c r="Q41" s="3010"/>
      <c r="R41" s="3133"/>
      <c r="S41" s="3168"/>
      <c r="T41" s="3155" t="s">
        <v>284</v>
      </c>
      <c r="U41" s="3176"/>
      <c r="V41" s="3132"/>
      <c r="W41" s="3132"/>
      <c r="X41" s="3132"/>
      <c r="Y41" s="3132"/>
      <c r="Z41" s="3132"/>
      <c r="AA41" s="3132"/>
      <c r="AB41" s="3132"/>
      <c r="AC41" s="3132"/>
      <c r="AD41" s="3132"/>
      <c r="AE41" s="3132"/>
      <c r="AF41" s="3133"/>
      <c r="AG41" s="3134"/>
      <c r="AH41" s="3132"/>
      <c r="AI41" s="3132"/>
      <c r="AJ41" s="3135"/>
      <c r="AK41" s="3136"/>
      <c r="AL41" s="3132"/>
      <c r="AM41" s="3132"/>
      <c r="AN41" s="3132"/>
      <c r="AO41" s="3132"/>
      <c r="AP41" s="3132"/>
      <c r="AQ41" s="3132"/>
      <c r="AR41" s="3132"/>
      <c r="AS41" s="3132"/>
      <c r="AT41" s="3132"/>
      <c r="AU41" s="3132"/>
      <c r="AV41" s="3132"/>
      <c r="AW41" s="3132"/>
      <c r="AX41" s="3132"/>
      <c r="AY41" s="3132"/>
      <c r="AZ41" s="3132"/>
      <c r="BA41" s="3132"/>
      <c r="BB41" s="3132"/>
      <c r="BC41" s="3132"/>
      <c r="BD41" s="3132"/>
      <c r="BE41" s="3132"/>
      <c r="BF41" s="3132"/>
      <c r="BG41" s="3163"/>
      <c r="BH41" s="3164"/>
      <c r="BI41" s="3164"/>
      <c r="BJ41" s="3164"/>
      <c r="BK41" s="3171" t="s">
        <v>284</v>
      </c>
      <c r="BL41" s="3171"/>
      <c r="BM41" s="3172"/>
      <c r="BN41" s="3132"/>
      <c r="BO41" s="3132"/>
      <c r="BP41" s="3132"/>
      <c r="BQ41" s="3156"/>
    </row>
    <row r="42" spans="2:69" ht="17.25" customHeight="1">
      <c r="B42" s="3190"/>
      <c r="C42" s="3191"/>
      <c r="D42" s="3092" t="s">
        <v>283</v>
      </c>
      <c r="E42" s="3093"/>
      <c r="F42" s="3093"/>
      <c r="G42" s="3100"/>
      <c r="H42" s="3100"/>
      <c r="I42" s="3100"/>
      <c r="J42" s="3100"/>
      <c r="K42" s="3100"/>
      <c r="L42" s="3100"/>
      <c r="M42" s="3100"/>
      <c r="N42" s="3100"/>
      <c r="O42" s="3100"/>
      <c r="P42" s="3100"/>
      <c r="Q42" s="3112"/>
      <c r="R42" s="3106"/>
      <c r="S42" s="3158"/>
      <c r="T42" s="3103" t="s">
        <v>30</v>
      </c>
      <c r="U42" s="3104"/>
      <c r="V42" s="3105"/>
      <c r="W42" s="3105"/>
      <c r="X42" s="3105"/>
      <c r="Y42" s="3105"/>
      <c r="Z42" s="3105"/>
      <c r="AA42" s="3105"/>
      <c r="AB42" s="3105"/>
      <c r="AC42" s="3105"/>
      <c r="AD42" s="3105"/>
      <c r="AE42" s="3105"/>
      <c r="AF42" s="3106"/>
      <c r="AG42" s="3107"/>
      <c r="AH42" s="3105"/>
      <c r="AI42" s="3105"/>
      <c r="AJ42" s="3108"/>
      <c r="AK42" s="3121"/>
      <c r="AL42" s="3105"/>
      <c r="AM42" s="3105"/>
      <c r="AN42" s="3105"/>
      <c r="AO42" s="3105"/>
      <c r="AP42" s="3105"/>
      <c r="AQ42" s="3105"/>
      <c r="AR42" s="3105"/>
      <c r="AS42" s="3105"/>
      <c r="AT42" s="3105"/>
      <c r="AU42" s="3105"/>
      <c r="AV42" s="3105"/>
      <c r="AW42" s="3105"/>
      <c r="AX42" s="3105"/>
      <c r="AY42" s="3105"/>
      <c r="AZ42" s="3105"/>
      <c r="BA42" s="3105"/>
      <c r="BB42" s="3105"/>
      <c r="BC42" s="3105"/>
      <c r="BD42" s="3105"/>
      <c r="BE42" s="3105"/>
      <c r="BF42" s="3105"/>
      <c r="BG42" s="3161"/>
      <c r="BH42" s="3162"/>
      <c r="BI42" s="3162"/>
      <c r="BJ42" s="3162"/>
      <c r="BK42" s="3117" t="s">
        <v>30</v>
      </c>
      <c r="BL42" s="3117"/>
      <c r="BM42" s="3118"/>
      <c r="BN42" s="3105"/>
      <c r="BO42" s="3105"/>
      <c r="BP42" s="3105"/>
      <c r="BQ42" s="3152"/>
    </row>
    <row r="43" spans="2:69" ht="17.25" customHeight="1">
      <c r="B43" s="3190"/>
      <c r="C43" s="3191"/>
      <c r="D43" s="3094"/>
      <c r="E43" s="3095"/>
      <c r="F43" s="3095"/>
      <c r="G43" s="2890"/>
      <c r="H43" s="2890"/>
      <c r="I43" s="2890"/>
      <c r="J43" s="2890"/>
      <c r="K43" s="2890"/>
      <c r="L43" s="2890"/>
      <c r="M43" s="2890"/>
      <c r="N43" s="2890"/>
      <c r="O43" s="2890"/>
      <c r="P43" s="2890"/>
      <c r="Q43" s="2887"/>
      <c r="R43" s="3163"/>
      <c r="S43" s="3164"/>
      <c r="T43" s="3140" t="s">
        <v>30</v>
      </c>
      <c r="U43" s="3141"/>
      <c r="V43" s="3110"/>
      <c r="W43" s="3110"/>
      <c r="X43" s="3110"/>
      <c r="Y43" s="3110"/>
      <c r="Z43" s="3110"/>
      <c r="AA43" s="3110"/>
      <c r="AB43" s="3110"/>
      <c r="AC43" s="3110"/>
      <c r="AD43" s="3110"/>
      <c r="AE43" s="3110"/>
      <c r="AF43" s="3142"/>
      <c r="AG43" s="3109"/>
      <c r="AH43" s="3110"/>
      <c r="AI43" s="3110"/>
      <c r="AJ43" s="3111"/>
      <c r="AK43" s="3143"/>
      <c r="AL43" s="3110"/>
      <c r="AM43" s="3110"/>
      <c r="AN43" s="3110"/>
      <c r="AO43" s="3110"/>
      <c r="AP43" s="3110"/>
      <c r="AQ43" s="3110"/>
      <c r="AR43" s="3110"/>
      <c r="AS43" s="3110"/>
      <c r="AT43" s="3110"/>
      <c r="AU43" s="3110"/>
      <c r="AV43" s="3110"/>
      <c r="AW43" s="3110"/>
      <c r="AX43" s="3110"/>
      <c r="AY43" s="3110"/>
      <c r="AZ43" s="3110"/>
      <c r="BA43" s="3110"/>
      <c r="BB43" s="3110"/>
      <c r="BC43" s="3110"/>
      <c r="BD43" s="3110"/>
      <c r="BE43" s="3110"/>
      <c r="BF43" s="3110"/>
      <c r="BG43" s="3142"/>
      <c r="BH43" s="3167"/>
      <c r="BI43" s="3167"/>
      <c r="BJ43" s="3167"/>
      <c r="BK43" s="3128" t="s">
        <v>30</v>
      </c>
      <c r="BL43" s="3128"/>
      <c r="BM43" s="3129"/>
      <c r="BN43" s="3110"/>
      <c r="BO43" s="3110"/>
      <c r="BP43" s="3110"/>
      <c r="BQ43" s="3153"/>
    </row>
    <row r="44" spans="2:69" ht="17.25" customHeight="1" thickBot="1">
      <c r="B44" s="3190"/>
      <c r="C44" s="3191"/>
      <c r="D44" s="3096"/>
      <c r="E44" s="3097"/>
      <c r="F44" s="3097"/>
      <c r="G44" s="3010" t="s">
        <v>32</v>
      </c>
      <c r="H44" s="3010"/>
      <c r="I44" s="3010"/>
      <c r="J44" s="3010"/>
      <c r="K44" s="3010"/>
      <c r="L44" s="3010"/>
      <c r="M44" s="3010"/>
      <c r="N44" s="3010"/>
      <c r="O44" s="3010"/>
      <c r="P44" s="3010"/>
      <c r="Q44" s="3010"/>
      <c r="R44" s="3133"/>
      <c r="S44" s="3168"/>
      <c r="T44" s="3115" t="s">
        <v>30</v>
      </c>
      <c r="U44" s="3116"/>
      <c r="V44" s="3132"/>
      <c r="W44" s="3132"/>
      <c r="X44" s="3132"/>
      <c r="Y44" s="3132"/>
      <c r="Z44" s="3132"/>
      <c r="AA44" s="3132"/>
      <c r="AB44" s="3132"/>
      <c r="AC44" s="3132"/>
      <c r="AD44" s="3132"/>
      <c r="AE44" s="3132"/>
      <c r="AF44" s="3133"/>
      <c r="AG44" s="3134"/>
      <c r="AH44" s="3132"/>
      <c r="AI44" s="3132"/>
      <c r="AJ44" s="3135"/>
      <c r="AK44" s="3136"/>
      <c r="AL44" s="3132"/>
      <c r="AM44" s="3132"/>
      <c r="AN44" s="3132"/>
      <c r="AO44" s="3132"/>
      <c r="AP44" s="3132"/>
      <c r="AQ44" s="3132"/>
      <c r="AR44" s="3132"/>
      <c r="AS44" s="3132"/>
      <c r="AT44" s="3132"/>
      <c r="AU44" s="3132"/>
      <c r="AV44" s="3132"/>
      <c r="AW44" s="3132"/>
      <c r="AX44" s="3132"/>
      <c r="AY44" s="3132"/>
      <c r="AZ44" s="3132"/>
      <c r="BA44" s="3132"/>
      <c r="BB44" s="3132"/>
      <c r="BC44" s="3132"/>
      <c r="BD44" s="3132"/>
      <c r="BE44" s="3132"/>
      <c r="BF44" s="3132"/>
      <c r="BG44" s="3163"/>
      <c r="BH44" s="3164"/>
      <c r="BI44" s="3164"/>
      <c r="BJ44" s="3164"/>
      <c r="BK44" s="3128" t="s">
        <v>30</v>
      </c>
      <c r="BL44" s="3128"/>
      <c r="BM44" s="3129"/>
      <c r="BN44" s="3132"/>
      <c r="BO44" s="3132"/>
      <c r="BP44" s="3132"/>
      <c r="BQ44" s="3156"/>
    </row>
    <row r="45" spans="2:69" ht="17.25" customHeight="1">
      <c r="B45" s="3190"/>
      <c r="C45" s="3191"/>
      <c r="D45" s="3177" t="s">
        <v>39</v>
      </c>
      <c r="E45" s="3178"/>
      <c r="F45" s="3178"/>
      <c r="G45" s="3183"/>
      <c r="H45" s="3103"/>
      <c r="I45" s="3103"/>
      <c r="J45" s="3103"/>
      <c r="K45" s="3103"/>
      <c r="L45" s="3103"/>
      <c r="M45" s="3103"/>
      <c r="N45" s="3104"/>
      <c r="O45" s="3105"/>
      <c r="P45" s="3105"/>
      <c r="Q45" s="3106"/>
      <c r="R45" s="3101"/>
      <c r="S45" s="3102"/>
      <c r="T45" s="3103" t="s">
        <v>30</v>
      </c>
      <c r="U45" s="3104"/>
      <c r="V45" s="3101"/>
      <c r="W45" s="3102"/>
      <c r="X45" s="3102"/>
      <c r="Y45" s="3102"/>
      <c r="Z45" s="3102"/>
      <c r="AA45" s="3102"/>
      <c r="AB45" s="3102"/>
      <c r="AC45" s="3102"/>
      <c r="AD45" s="3102"/>
      <c r="AE45" s="3102"/>
      <c r="AF45" s="3175"/>
      <c r="AG45" s="3174"/>
      <c r="AH45" s="3102"/>
      <c r="AI45" s="3102"/>
      <c r="AJ45" s="3175"/>
      <c r="AK45" s="3174"/>
      <c r="AL45" s="3102"/>
      <c r="AM45" s="3102"/>
      <c r="AN45" s="3173"/>
      <c r="AO45" s="3101"/>
      <c r="AP45" s="3102"/>
      <c r="AQ45" s="3102"/>
      <c r="AR45" s="3102"/>
      <c r="AS45" s="3102"/>
      <c r="AT45" s="3102"/>
      <c r="AU45" s="3102"/>
      <c r="AV45" s="3102"/>
      <c r="AW45" s="3102"/>
      <c r="AX45" s="3102"/>
      <c r="AY45" s="3102"/>
      <c r="AZ45" s="3173"/>
      <c r="BA45" s="3101"/>
      <c r="BB45" s="3102"/>
      <c r="BC45" s="3102"/>
      <c r="BD45" s="3102"/>
      <c r="BE45" s="3102"/>
      <c r="BF45" s="3173"/>
      <c r="BG45" s="3123"/>
      <c r="BH45" s="3124"/>
      <c r="BI45" s="3124"/>
      <c r="BJ45" s="3124"/>
      <c r="BK45" s="3117" t="s">
        <v>30</v>
      </c>
      <c r="BL45" s="3117"/>
      <c r="BM45" s="3118"/>
      <c r="BN45" s="3119"/>
      <c r="BO45" s="3119"/>
      <c r="BP45" s="3119"/>
      <c r="BQ45" s="3120"/>
    </row>
    <row r="46" spans="2:69" ht="17.25" customHeight="1">
      <c r="B46" s="3190"/>
      <c r="C46" s="3191"/>
      <c r="D46" s="3179"/>
      <c r="E46" s="3180"/>
      <c r="F46" s="3180"/>
      <c r="G46" s="3142"/>
      <c r="H46" s="3167"/>
      <c r="I46" s="3167"/>
      <c r="J46" s="3167"/>
      <c r="K46" s="3167"/>
      <c r="L46" s="3167"/>
      <c r="M46" s="3167"/>
      <c r="N46" s="3143"/>
      <c r="O46" s="2890"/>
      <c r="P46" s="2890"/>
      <c r="Q46" s="2887"/>
      <c r="R46" s="3139"/>
      <c r="S46" s="3128"/>
      <c r="T46" s="3140" t="s">
        <v>30</v>
      </c>
      <c r="U46" s="3141"/>
      <c r="V46" s="3110"/>
      <c r="W46" s="3110"/>
      <c r="X46" s="3110"/>
      <c r="Y46" s="3110"/>
      <c r="Z46" s="3110"/>
      <c r="AA46" s="3110"/>
      <c r="AB46" s="3110"/>
      <c r="AC46" s="3110"/>
      <c r="AD46" s="3110"/>
      <c r="AE46" s="3110"/>
      <c r="AF46" s="3142"/>
      <c r="AG46" s="3109"/>
      <c r="AH46" s="3110"/>
      <c r="AI46" s="3110"/>
      <c r="AJ46" s="3111"/>
      <c r="AK46" s="3143"/>
      <c r="AL46" s="3110"/>
      <c r="AM46" s="3110"/>
      <c r="AN46" s="3110"/>
      <c r="AO46" s="3110"/>
      <c r="AP46" s="3110"/>
      <c r="AQ46" s="3110"/>
      <c r="AR46" s="3110"/>
      <c r="AS46" s="3110"/>
      <c r="AT46" s="3110"/>
      <c r="AU46" s="3110"/>
      <c r="AV46" s="3110"/>
      <c r="AW46" s="3110"/>
      <c r="AX46" s="3110"/>
      <c r="AY46" s="3110"/>
      <c r="AZ46" s="3110"/>
      <c r="BA46" s="3110"/>
      <c r="BB46" s="3110"/>
      <c r="BC46" s="3110"/>
      <c r="BD46" s="3110"/>
      <c r="BE46" s="3110"/>
      <c r="BF46" s="3110"/>
      <c r="BG46" s="3126"/>
      <c r="BH46" s="3127"/>
      <c r="BI46" s="3127"/>
      <c r="BJ46" s="3127"/>
      <c r="BK46" s="3128" t="s">
        <v>30</v>
      </c>
      <c r="BL46" s="3128"/>
      <c r="BM46" s="3129"/>
      <c r="BN46" s="3130"/>
      <c r="BO46" s="3130"/>
      <c r="BP46" s="3130"/>
      <c r="BQ46" s="3131"/>
    </row>
    <row r="47" spans="2:69" ht="17.25" customHeight="1" thickBot="1">
      <c r="B47" s="3192"/>
      <c r="C47" s="3193"/>
      <c r="D47" s="3181"/>
      <c r="E47" s="3182"/>
      <c r="F47" s="3182"/>
      <c r="G47" s="3010" t="s">
        <v>32</v>
      </c>
      <c r="H47" s="3010"/>
      <c r="I47" s="3010"/>
      <c r="J47" s="3010"/>
      <c r="K47" s="3010"/>
      <c r="L47" s="3010"/>
      <c r="M47" s="3010"/>
      <c r="N47" s="3010"/>
      <c r="O47" s="3010"/>
      <c r="P47" s="3010"/>
      <c r="Q47" s="3010"/>
      <c r="R47" s="3154"/>
      <c r="S47" s="3155"/>
      <c r="T47" s="3115" t="s">
        <v>30</v>
      </c>
      <c r="U47" s="3116"/>
      <c r="V47" s="3132"/>
      <c r="W47" s="3132"/>
      <c r="X47" s="3132"/>
      <c r="Y47" s="3132"/>
      <c r="Z47" s="3132"/>
      <c r="AA47" s="3132"/>
      <c r="AB47" s="3132"/>
      <c r="AC47" s="3132"/>
      <c r="AD47" s="3132"/>
      <c r="AE47" s="3132"/>
      <c r="AF47" s="3133"/>
      <c r="AG47" s="3134"/>
      <c r="AH47" s="3132"/>
      <c r="AI47" s="3132"/>
      <c r="AJ47" s="3135"/>
      <c r="AK47" s="3136"/>
      <c r="AL47" s="3132"/>
      <c r="AM47" s="3132"/>
      <c r="AN47" s="3132"/>
      <c r="AO47" s="3132"/>
      <c r="AP47" s="3132"/>
      <c r="AQ47" s="3132"/>
      <c r="AR47" s="3132"/>
      <c r="AS47" s="3132"/>
      <c r="AT47" s="3132"/>
      <c r="AU47" s="3132"/>
      <c r="AV47" s="3132"/>
      <c r="AW47" s="3132"/>
      <c r="AX47" s="3132"/>
      <c r="AY47" s="3132"/>
      <c r="AZ47" s="3132"/>
      <c r="BA47" s="3132"/>
      <c r="BB47" s="3132"/>
      <c r="BC47" s="3132"/>
      <c r="BD47" s="3132"/>
      <c r="BE47" s="3132"/>
      <c r="BF47" s="3132"/>
      <c r="BG47" s="3184"/>
      <c r="BH47" s="3185"/>
      <c r="BI47" s="3185"/>
      <c r="BJ47" s="3185"/>
      <c r="BK47" s="3155" t="s">
        <v>30</v>
      </c>
      <c r="BL47" s="3155"/>
      <c r="BM47" s="3176"/>
      <c r="BN47" s="3186"/>
      <c r="BO47" s="3186"/>
      <c r="BP47" s="3186"/>
      <c r="BQ47" s="3187"/>
    </row>
  </sheetData>
  <mergeCells count="420">
    <mergeCell ref="BC4:BG4"/>
    <mergeCell ref="BH4:BO4"/>
    <mergeCell ref="B5:F6"/>
    <mergeCell ref="G5:P6"/>
    <mergeCell ref="Q5:S5"/>
    <mergeCell ref="T5:Z5"/>
    <mergeCell ref="AC5:AF5"/>
    <mergeCell ref="AG5:AU5"/>
    <mergeCell ref="AV5:AW5"/>
    <mergeCell ref="AX5:BB5"/>
    <mergeCell ref="B3:G4"/>
    <mergeCell ref="K3:O4"/>
    <mergeCell ref="AC3:AF3"/>
    <mergeCell ref="AG3:BB3"/>
    <mergeCell ref="Q4:W4"/>
    <mergeCell ref="X4:Z4"/>
    <mergeCell ref="AC4:AF4"/>
    <mergeCell ref="AG4:BB4"/>
    <mergeCell ref="BC5:BG5"/>
    <mergeCell ref="BH5:BO5"/>
    <mergeCell ref="Q6:S6"/>
    <mergeCell ref="T6:Z6"/>
    <mergeCell ref="AC6:AF6"/>
    <mergeCell ref="AG6:AU6"/>
    <mergeCell ref="AV6:AW6"/>
    <mergeCell ref="AX6:BB6"/>
    <mergeCell ref="BC6:BG6"/>
    <mergeCell ref="BH6:BO6"/>
    <mergeCell ref="BD8:BG8"/>
    <mergeCell ref="BH8:BK8"/>
    <mergeCell ref="BL8:BO8"/>
    <mergeCell ref="B9:F9"/>
    <mergeCell ref="G9:U9"/>
    <mergeCell ref="V9:AA9"/>
    <mergeCell ref="AB9:AF9"/>
    <mergeCell ref="AG9:AJ9"/>
    <mergeCell ref="AK9:AQ9"/>
    <mergeCell ref="AR9:AX9"/>
    <mergeCell ref="B8:F8"/>
    <mergeCell ref="G8:AF8"/>
    <mergeCell ref="AG8:AJ8"/>
    <mergeCell ref="AK8:AQ8"/>
    <mergeCell ref="AR8:AX8"/>
    <mergeCell ref="AZ8:BC8"/>
    <mergeCell ref="BD10:BG10"/>
    <mergeCell ref="BH10:BK10"/>
    <mergeCell ref="BL10:BO10"/>
    <mergeCell ref="B11:F12"/>
    <mergeCell ref="G11:U12"/>
    <mergeCell ref="V11:AA12"/>
    <mergeCell ref="AB11:AQ12"/>
    <mergeCell ref="AR11:AX11"/>
    <mergeCell ref="AZ9:BC9"/>
    <mergeCell ref="BD9:BG9"/>
    <mergeCell ref="BH9:BK9"/>
    <mergeCell ref="BL9:BO9"/>
    <mergeCell ref="B10:F10"/>
    <mergeCell ref="G10:AF10"/>
    <mergeCell ref="AG10:AJ10"/>
    <mergeCell ref="AK10:AQ10"/>
    <mergeCell ref="AR10:AX10"/>
    <mergeCell ref="AZ10:BC10"/>
    <mergeCell ref="B15:S16"/>
    <mergeCell ref="B18:U18"/>
    <mergeCell ref="V18:BM18"/>
    <mergeCell ref="BN18:BQ20"/>
    <mergeCell ref="B19:F20"/>
    <mergeCell ref="G19:I20"/>
    <mergeCell ref="J19:N20"/>
    <mergeCell ref="O19:Q20"/>
    <mergeCell ref="R19:U20"/>
    <mergeCell ref="V19:AF20"/>
    <mergeCell ref="AG19:AJ20"/>
    <mergeCell ref="AK19:AN20"/>
    <mergeCell ref="AO19:AZ20"/>
    <mergeCell ref="BA19:BF20"/>
    <mergeCell ref="BG19:BM20"/>
    <mergeCell ref="B21:C32"/>
    <mergeCell ref="D21:F23"/>
    <mergeCell ref="G21:I21"/>
    <mergeCell ref="J21:N21"/>
    <mergeCell ref="O21:Q21"/>
    <mergeCell ref="BA21:BF21"/>
    <mergeCell ref="BG21:BJ21"/>
    <mergeCell ref="BK21:BM21"/>
    <mergeCell ref="BN21:BQ21"/>
    <mergeCell ref="G22:I22"/>
    <mergeCell ref="J22:N22"/>
    <mergeCell ref="O22:Q22"/>
    <mergeCell ref="R22:S22"/>
    <mergeCell ref="T22:U22"/>
    <mergeCell ref="V22:AF22"/>
    <mergeCell ref="R21:S21"/>
    <mergeCell ref="T21:U21"/>
    <mergeCell ref="V21:AF21"/>
    <mergeCell ref="AG21:AJ21"/>
    <mergeCell ref="AK21:AN21"/>
    <mergeCell ref="AO21:AZ21"/>
    <mergeCell ref="BN22:BQ22"/>
    <mergeCell ref="G23:Q23"/>
    <mergeCell ref="R23:S23"/>
    <mergeCell ref="T23:U23"/>
    <mergeCell ref="V23:AF23"/>
    <mergeCell ref="AG23:AJ23"/>
    <mergeCell ref="AK23:AN23"/>
    <mergeCell ref="AO23:AZ23"/>
    <mergeCell ref="BA23:BF23"/>
    <mergeCell ref="BG23:BJ23"/>
    <mergeCell ref="AG22:AJ22"/>
    <mergeCell ref="AK22:AN22"/>
    <mergeCell ref="AO22:AZ22"/>
    <mergeCell ref="BA22:BF22"/>
    <mergeCell ref="BG22:BJ22"/>
    <mergeCell ref="BK22:BM22"/>
    <mergeCell ref="AK24:AN24"/>
    <mergeCell ref="AO24:AZ24"/>
    <mergeCell ref="BA24:BF24"/>
    <mergeCell ref="BG24:BJ24"/>
    <mergeCell ref="BK24:BM24"/>
    <mergeCell ref="BN24:BQ24"/>
    <mergeCell ref="BK23:BM23"/>
    <mergeCell ref="BN23:BQ23"/>
    <mergeCell ref="D24:F26"/>
    <mergeCell ref="G24:I24"/>
    <mergeCell ref="J24:N24"/>
    <mergeCell ref="O24:Q24"/>
    <mergeCell ref="R24:S24"/>
    <mergeCell ref="T24:U24"/>
    <mergeCell ref="V24:AF24"/>
    <mergeCell ref="AG24:AJ24"/>
    <mergeCell ref="BN25:BQ25"/>
    <mergeCell ref="G26:Q26"/>
    <mergeCell ref="R26:S26"/>
    <mergeCell ref="T26:U26"/>
    <mergeCell ref="V26:AF26"/>
    <mergeCell ref="AG26:AJ26"/>
    <mergeCell ref="AK26:AN26"/>
    <mergeCell ref="AO26:AZ26"/>
    <mergeCell ref="BA26:BF26"/>
    <mergeCell ref="BG26:BJ26"/>
    <mergeCell ref="AG25:AJ25"/>
    <mergeCell ref="AK25:AN25"/>
    <mergeCell ref="AO25:AZ25"/>
    <mergeCell ref="BA25:BF25"/>
    <mergeCell ref="BG25:BJ25"/>
    <mergeCell ref="BK25:BM25"/>
    <mergeCell ref="G25:I25"/>
    <mergeCell ref="J25:N25"/>
    <mergeCell ref="O25:Q25"/>
    <mergeCell ref="R25:S25"/>
    <mergeCell ref="T25:U25"/>
    <mergeCell ref="V25:AF25"/>
    <mergeCell ref="AK27:AN27"/>
    <mergeCell ref="AO27:AZ27"/>
    <mergeCell ref="BA27:BF27"/>
    <mergeCell ref="BG27:BJ27"/>
    <mergeCell ref="BK27:BM27"/>
    <mergeCell ref="BN27:BQ27"/>
    <mergeCell ref="BK26:BM26"/>
    <mergeCell ref="BN26:BQ26"/>
    <mergeCell ref="D27:F29"/>
    <mergeCell ref="G27:I27"/>
    <mergeCell ref="J27:N27"/>
    <mergeCell ref="O27:Q27"/>
    <mergeCell ref="R27:S27"/>
    <mergeCell ref="T27:U27"/>
    <mergeCell ref="V27:AF27"/>
    <mergeCell ref="AG27:AJ27"/>
    <mergeCell ref="BN28:BQ28"/>
    <mergeCell ref="G29:Q29"/>
    <mergeCell ref="R29:S29"/>
    <mergeCell ref="T29:U29"/>
    <mergeCell ref="V29:AF29"/>
    <mergeCell ref="AG29:AJ29"/>
    <mergeCell ref="AK29:AN29"/>
    <mergeCell ref="AO29:AZ29"/>
    <mergeCell ref="BA29:BF29"/>
    <mergeCell ref="BG29:BJ29"/>
    <mergeCell ref="AG28:AJ28"/>
    <mergeCell ref="AK28:AN28"/>
    <mergeCell ref="AO28:AZ28"/>
    <mergeCell ref="BA28:BF28"/>
    <mergeCell ref="BG28:BJ28"/>
    <mergeCell ref="BK28:BM28"/>
    <mergeCell ref="G28:I28"/>
    <mergeCell ref="J28:N28"/>
    <mergeCell ref="O28:Q28"/>
    <mergeCell ref="R28:S28"/>
    <mergeCell ref="T28:U28"/>
    <mergeCell ref="V28:AF28"/>
    <mergeCell ref="AK30:AN30"/>
    <mergeCell ref="AO30:AZ30"/>
    <mergeCell ref="BA30:BF30"/>
    <mergeCell ref="BG30:BJ30"/>
    <mergeCell ref="BK30:BM30"/>
    <mergeCell ref="BN30:BQ30"/>
    <mergeCell ref="BK29:BM29"/>
    <mergeCell ref="BN29:BQ29"/>
    <mergeCell ref="D30:F32"/>
    <mergeCell ref="G30:I30"/>
    <mergeCell ref="J30:N30"/>
    <mergeCell ref="O30:Q30"/>
    <mergeCell ref="R30:S30"/>
    <mergeCell ref="T30:U30"/>
    <mergeCell ref="V30:AF30"/>
    <mergeCell ref="AG30:AJ30"/>
    <mergeCell ref="BN31:BQ31"/>
    <mergeCell ref="G32:Q32"/>
    <mergeCell ref="R32:S32"/>
    <mergeCell ref="T32:U32"/>
    <mergeCell ref="V32:AF32"/>
    <mergeCell ref="AG32:AJ32"/>
    <mergeCell ref="AK32:AN32"/>
    <mergeCell ref="AO32:AZ32"/>
    <mergeCell ref="BA32:BF32"/>
    <mergeCell ref="BG32:BJ32"/>
    <mergeCell ref="AG31:AJ31"/>
    <mergeCell ref="AK31:AN31"/>
    <mergeCell ref="AO31:AZ31"/>
    <mergeCell ref="BA31:BF31"/>
    <mergeCell ref="BG31:BJ31"/>
    <mergeCell ref="BK31:BM31"/>
    <mergeCell ref="G31:I31"/>
    <mergeCell ref="J31:N31"/>
    <mergeCell ref="O31:Q31"/>
    <mergeCell ref="R31:S31"/>
    <mergeCell ref="T31:U31"/>
    <mergeCell ref="V31:AF31"/>
    <mergeCell ref="BK32:BM32"/>
    <mergeCell ref="BN32:BQ32"/>
    <mergeCell ref="B33:C47"/>
    <mergeCell ref="D33:F35"/>
    <mergeCell ref="G33:I33"/>
    <mergeCell ref="J33:N33"/>
    <mergeCell ref="O33:Q33"/>
    <mergeCell ref="R33:S33"/>
    <mergeCell ref="T33:U33"/>
    <mergeCell ref="V33:AF33"/>
    <mergeCell ref="BN33:BQ33"/>
    <mergeCell ref="G34:I34"/>
    <mergeCell ref="J34:N34"/>
    <mergeCell ref="O34:Q34"/>
    <mergeCell ref="R34:S34"/>
    <mergeCell ref="T34:U34"/>
    <mergeCell ref="V34:AF34"/>
    <mergeCell ref="AG34:AJ34"/>
    <mergeCell ref="AK34:AN34"/>
    <mergeCell ref="AO34:AZ34"/>
    <mergeCell ref="AG33:AJ33"/>
    <mergeCell ref="AK33:AN33"/>
    <mergeCell ref="AO33:AZ33"/>
    <mergeCell ref="BA33:BF33"/>
    <mergeCell ref="BG33:BJ33"/>
    <mergeCell ref="BK33:BM33"/>
    <mergeCell ref="BA34:BF34"/>
    <mergeCell ref="BG34:BJ34"/>
    <mergeCell ref="BK34:BM34"/>
    <mergeCell ref="BN34:BQ34"/>
    <mergeCell ref="G35:Q35"/>
    <mergeCell ref="R35:S35"/>
    <mergeCell ref="T35:U35"/>
    <mergeCell ref="V35:AF35"/>
    <mergeCell ref="AG35:AJ35"/>
    <mergeCell ref="AK35:AN35"/>
    <mergeCell ref="AO35:AZ35"/>
    <mergeCell ref="BA35:BF35"/>
    <mergeCell ref="BG35:BJ35"/>
    <mergeCell ref="BK35:BM35"/>
    <mergeCell ref="BN35:BQ35"/>
    <mergeCell ref="D36:F38"/>
    <mergeCell ref="G36:I36"/>
    <mergeCell ref="J36:N36"/>
    <mergeCell ref="O36:Q36"/>
    <mergeCell ref="R36:S36"/>
    <mergeCell ref="G37:I37"/>
    <mergeCell ref="J37:N37"/>
    <mergeCell ref="O37:Q37"/>
    <mergeCell ref="R37:S37"/>
    <mergeCell ref="T37:U37"/>
    <mergeCell ref="V37:AF37"/>
    <mergeCell ref="AG37:AJ37"/>
    <mergeCell ref="T36:U36"/>
    <mergeCell ref="V36:AF36"/>
    <mergeCell ref="AG36:AJ36"/>
    <mergeCell ref="AK37:AN37"/>
    <mergeCell ref="AO37:AZ37"/>
    <mergeCell ref="BA37:BF37"/>
    <mergeCell ref="BG37:BJ37"/>
    <mergeCell ref="BK37:BM37"/>
    <mergeCell ref="BN37:BQ37"/>
    <mergeCell ref="BG36:BJ36"/>
    <mergeCell ref="BK36:BM36"/>
    <mergeCell ref="BN36:BQ36"/>
    <mergeCell ref="AK36:AN36"/>
    <mergeCell ref="AO36:AZ36"/>
    <mergeCell ref="BA36:BF36"/>
    <mergeCell ref="AO38:AZ38"/>
    <mergeCell ref="BA38:BF38"/>
    <mergeCell ref="BG38:BJ38"/>
    <mergeCell ref="BK38:BM38"/>
    <mergeCell ref="BN38:BQ38"/>
    <mergeCell ref="D39:F41"/>
    <mergeCell ref="G39:I39"/>
    <mergeCell ref="J39:N39"/>
    <mergeCell ref="O39:Q39"/>
    <mergeCell ref="R39:S39"/>
    <mergeCell ref="G38:Q38"/>
    <mergeCell ref="R38:S38"/>
    <mergeCell ref="T38:U38"/>
    <mergeCell ref="V38:AF38"/>
    <mergeCell ref="AG38:AJ38"/>
    <mergeCell ref="AK38:AN38"/>
    <mergeCell ref="G40:I40"/>
    <mergeCell ref="J40:N40"/>
    <mergeCell ref="O40:Q40"/>
    <mergeCell ref="R40:S40"/>
    <mergeCell ref="T40:U40"/>
    <mergeCell ref="V40:AF40"/>
    <mergeCell ref="AG40:AJ40"/>
    <mergeCell ref="T39:U39"/>
    <mergeCell ref="V39:AF39"/>
    <mergeCell ref="AG39:AJ39"/>
    <mergeCell ref="AK40:AN40"/>
    <mergeCell ref="AO40:AZ40"/>
    <mergeCell ref="BA40:BF40"/>
    <mergeCell ref="BG40:BJ40"/>
    <mergeCell ref="BK40:BM40"/>
    <mergeCell ref="BN40:BQ40"/>
    <mergeCell ref="BG39:BJ39"/>
    <mergeCell ref="BK39:BM39"/>
    <mergeCell ref="BN39:BQ39"/>
    <mergeCell ref="AK39:AN39"/>
    <mergeCell ref="AO39:AZ39"/>
    <mergeCell ref="BA39:BF39"/>
    <mergeCell ref="AO41:AZ41"/>
    <mergeCell ref="BA41:BF41"/>
    <mergeCell ref="BG41:BJ41"/>
    <mergeCell ref="BK41:BM41"/>
    <mergeCell ref="BN41:BQ41"/>
    <mergeCell ref="D42:F44"/>
    <mergeCell ref="G42:I42"/>
    <mergeCell ref="J42:N42"/>
    <mergeCell ref="O42:Q42"/>
    <mergeCell ref="R42:S42"/>
    <mergeCell ref="G41:Q41"/>
    <mergeCell ref="R41:S41"/>
    <mergeCell ref="T41:U41"/>
    <mergeCell ref="V41:AF41"/>
    <mergeCell ref="AG41:AJ41"/>
    <mergeCell ref="AK41:AN41"/>
    <mergeCell ref="G43:I43"/>
    <mergeCell ref="J43:N43"/>
    <mergeCell ref="O43:Q43"/>
    <mergeCell ref="R43:S43"/>
    <mergeCell ref="T43:U43"/>
    <mergeCell ref="V43:AF43"/>
    <mergeCell ref="AG43:AJ43"/>
    <mergeCell ref="T42:U42"/>
    <mergeCell ref="V42:AF42"/>
    <mergeCell ref="AG42:AJ42"/>
    <mergeCell ref="AK43:AN43"/>
    <mergeCell ref="AO43:AZ43"/>
    <mergeCell ref="BA43:BF43"/>
    <mergeCell ref="BG43:BJ43"/>
    <mergeCell ref="BK43:BM43"/>
    <mergeCell ref="BN43:BQ43"/>
    <mergeCell ref="BG42:BJ42"/>
    <mergeCell ref="BK42:BM42"/>
    <mergeCell ref="BN42:BQ42"/>
    <mergeCell ref="AK42:AN42"/>
    <mergeCell ref="AO42:AZ42"/>
    <mergeCell ref="BA42:BF42"/>
    <mergeCell ref="BK44:BM44"/>
    <mergeCell ref="BN44:BQ44"/>
    <mergeCell ref="D45:F47"/>
    <mergeCell ref="G45:N45"/>
    <mergeCell ref="O45:Q45"/>
    <mergeCell ref="R45:S45"/>
    <mergeCell ref="T45:U45"/>
    <mergeCell ref="G44:Q44"/>
    <mergeCell ref="R44:S44"/>
    <mergeCell ref="T44:U44"/>
    <mergeCell ref="V44:AF44"/>
    <mergeCell ref="AG44:AJ44"/>
    <mergeCell ref="AK44:AN44"/>
    <mergeCell ref="AK46:AN46"/>
    <mergeCell ref="AO46:AZ46"/>
    <mergeCell ref="V45:AF45"/>
    <mergeCell ref="AG45:AJ45"/>
    <mergeCell ref="AK45:AN45"/>
    <mergeCell ref="AO45:AZ45"/>
    <mergeCell ref="BA45:BF45"/>
    <mergeCell ref="BG45:BJ45"/>
    <mergeCell ref="AO44:AZ44"/>
    <mergeCell ref="BA44:BF44"/>
    <mergeCell ref="BG44:BJ44"/>
    <mergeCell ref="AO47:AZ47"/>
    <mergeCell ref="BA47:BF47"/>
    <mergeCell ref="BG47:BJ47"/>
    <mergeCell ref="BK47:BM47"/>
    <mergeCell ref="BN47:BQ47"/>
    <mergeCell ref="A1:A3"/>
    <mergeCell ref="BA46:BF46"/>
    <mergeCell ref="BG46:BJ46"/>
    <mergeCell ref="BK46:BM46"/>
    <mergeCell ref="BN46:BQ46"/>
    <mergeCell ref="G47:Q47"/>
    <mergeCell ref="R47:S47"/>
    <mergeCell ref="T47:U47"/>
    <mergeCell ref="V47:AF47"/>
    <mergeCell ref="AG47:AJ47"/>
    <mergeCell ref="AK47:AN47"/>
    <mergeCell ref="BK45:BM45"/>
    <mergeCell ref="BN45:BQ45"/>
    <mergeCell ref="G46:N46"/>
    <mergeCell ref="O46:Q46"/>
    <mergeCell ref="R46:S46"/>
    <mergeCell ref="T46:U46"/>
    <mergeCell ref="V46:AF46"/>
    <mergeCell ref="AG46:AJ46"/>
  </mergeCells>
  <phoneticPr fontId="2"/>
  <dataValidations count="2">
    <dataValidation type="list" allowBlank="1" showInputMessage="1" showErrorMessage="1" sqref="AK10:AQ10">
      <formula1>$BU$8:$BU$10</formula1>
    </dataValidation>
    <dataValidation type="list" allowBlank="1" showInputMessage="1" showErrorMessage="1" sqref="AK8:AQ8">
      <formula1>$BT$8:$BT$10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Ｐゴシック,太字"（様式３４）</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BT47"/>
  <sheetViews>
    <sheetView workbookViewId="0">
      <selection sqref="A1:A3"/>
    </sheetView>
  </sheetViews>
  <sheetFormatPr defaultRowHeight="13.5"/>
  <cols>
    <col min="1" max="1" width="11.25" style="369" customWidth="1"/>
    <col min="2" max="2" width="3.625" style="369" customWidth="1"/>
    <col min="3" max="8" width="2.75" style="369" customWidth="1"/>
    <col min="9" max="9" width="2.125" style="369" customWidth="1"/>
    <col min="10" max="10" width="2.25" style="369" customWidth="1"/>
    <col min="11" max="53" width="2.75" style="369" customWidth="1"/>
    <col min="54" max="59" width="2.25" style="369" customWidth="1"/>
    <col min="60" max="65" width="2.625" style="369" customWidth="1"/>
    <col min="66" max="68" width="2.75" style="369" customWidth="1"/>
    <col min="69" max="72" width="2.625" style="369" customWidth="1"/>
    <col min="73" max="79" width="2.875" style="369" customWidth="1"/>
    <col min="80" max="16384" width="9" style="369"/>
  </cols>
  <sheetData>
    <row r="1" spans="1:72" ht="29.25" customHeight="1">
      <c r="A1" s="1588" t="s">
        <v>1134</v>
      </c>
      <c r="B1" s="324" t="s">
        <v>804</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588"/>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588"/>
      <c r="B3" s="211" t="s">
        <v>805</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963" t="s">
        <v>48</v>
      </c>
      <c r="C5" s="2964"/>
      <c r="D5" s="2964"/>
      <c r="E5" s="2964"/>
      <c r="F5" s="2964"/>
      <c r="G5" s="2964"/>
      <c r="H5" s="3357" t="s">
        <v>49</v>
      </c>
      <c r="I5" s="3358"/>
      <c r="J5" s="3358"/>
      <c r="K5" s="3359"/>
      <c r="L5" s="2958" t="s">
        <v>50</v>
      </c>
      <c r="M5" s="2959"/>
      <c r="N5" s="2959"/>
      <c r="O5" s="2959"/>
      <c r="P5" s="2959"/>
      <c r="Q5" s="2959"/>
      <c r="R5" s="2959"/>
      <c r="S5" s="2959"/>
      <c r="T5" s="2959"/>
      <c r="U5" s="2987" t="s">
        <v>51</v>
      </c>
      <c r="V5" s="2959"/>
      <c r="W5" s="2959"/>
      <c r="X5" s="2959"/>
      <c r="Y5" s="2959"/>
      <c r="Z5" s="3283"/>
      <c r="AA5" s="2964" t="s">
        <v>52</v>
      </c>
      <c r="AB5" s="2964"/>
      <c r="AC5" s="2964"/>
      <c r="AD5" s="2964"/>
      <c r="AE5" s="2964"/>
      <c r="AF5" s="2964"/>
      <c r="AG5" s="2964"/>
      <c r="AH5" s="2964"/>
      <c r="AI5" s="2964"/>
      <c r="AJ5" s="2964"/>
      <c r="AK5" s="2964"/>
      <c r="AL5" s="2964"/>
      <c r="AM5" s="2964"/>
      <c r="AN5" s="2964"/>
      <c r="AO5" s="2964"/>
      <c r="AP5" s="2964"/>
      <c r="AQ5" s="2964"/>
      <c r="AR5" s="2964"/>
      <c r="AS5" s="2964"/>
      <c r="AT5" s="2964"/>
      <c r="AU5" s="2964"/>
      <c r="AV5" s="2964"/>
      <c r="AW5" s="2964"/>
      <c r="AX5" s="2964"/>
      <c r="AY5" s="2964"/>
      <c r="AZ5" s="2964"/>
      <c r="BA5" s="2964"/>
      <c r="BB5" s="2964"/>
      <c r="BC5" s="2964"/>
      <c r="BD5" s="2964"/>
      <c r="BE5" s="2964"/>
      <c r="BF5" s="2964"/>
      <c r="BG5" s="2964"/>
      <c r="BH5" s="2964"/>
      <c r="BI5" s="2964"/>
      <c r="BJ5" s="2964"/>
      <c r="BK5" s="2964"/>
      <c r="BL5" s="2964"/>
      <c r="BM5" s="2964"/>
      <c r="BN5" s="2964"/>
      <c r="BO5" s="2964"/>
      <c r="BP5" s="2964"/>
      <c r="BQ5" s="3311" t="s">
        <v>53</v>
      </c>
      <c r="BR5" s="3312"/>
      <c r="BS5" s="3312"/>
      <c r="BT5" s="3313"/>
    </row>
    <row r="6" spans="1:72" ht="9.75" customHeight="1">
      <c r="B6" s="325"/>
      <c r="C6" s="3291" t="s">
        <v>54</v>
      </c>
      <c r="D6" s="3292"/>
      <c r="E6" s="3292"/>
      <c r="F6" s="3292"/>
      <c r="G6" s="3292"/>
      <c r="H6" s="3360"/>
      <c r="I6" s="3361"/>
      <c r="J6" s="3361"/>
      <c r="K6" s="3362"/>
      <c r="L6" s="3322" t="s">
        <v>55</v>
      </c>
      <c r="M6" s="3323"/>
      <c r="N6" s="3324"/>
      <c r="O6" s="3323" t="s">
        <v>56</v>
      </c>
      <c r="P6" s="3323"/>
      <c r="Q6" s="3323"/>
      <c r="R6" s="487"/>
      <c r="S6" s="487"/>
      <c r="T6" s="487"/>
      <c r="U6" s="3079" t="s">
        <v>57</v>
      </c>
      <c r="V6" s="3326"/>
      <c r="W6" s="3326"/>
      <c r="X6" s="3328" t="s">
        <v>58</v>
      </c>
      <c r="Y6" s="3329"/>
      <c r="Z6" s="3330"/>
      <c r="AA6" s="3326" t="s">
        <v>59</v>
      </c>
      <c r="AB6" s="3326"/>
      <c r="AC6" s="3326"/>
      <c r="AD6" s="3326"/>
      <c r="AE6" s="3326"/>
      <c r="AF6" s="3326"/>
      <c r="AG6" s="3326"/>
      <c r="AH6" s="3334" t="s">
        <v>60</v>
      </c>
      <c r="AI6" s="3335"/>
      <c r="AJ6" s="3338" t="s">
        <v>13</v>
      </c>
      <c r="AK6" s="3338"/>
      <c r="AL6" s="3339"/>
      <c r="AM6" s="3335" t="s">
        <v>285</v>
      </c>
      <c r="AN6" s="3352"/>
      <c r="AO6" s="3352"/>
      <c r="AP6" s="3352"/>
      <c r="AQ6" s="3352"/>
      <c r="AR6" s="3352"/>
      <c r="AS6" s="3352"/>
      <c r="AT6" s="3352"/>
      <c r="AU6" s="3334" t="s">
        <v>61</v>
      </c>
      <c r="AV6" s="3326"/>
      <c r="AW6" s="3326"/>
      <c r="AX6" s="3339" t="s">
        <v>62</v>
      </c>
      <c r="AY6" s="3355"/>
      <c r="AZ6" s="3355"/>
      <c r="BA6" s="3355"/>
      <c r="BB6" s="3078" t="s">
        <v>63</v>
      </c>
      <c r="BC6" s="3078"/>
      <c r="BD6" s="3078"/>
      <c r="BE6" s="3078"/>
      <c r="BF6" s="3078"/>
      <c r="BG6" s="3079"/>
      <c r="BH6" s="3284"/>
      <c r="BI6" s="3049"/>
      <c r="BJ6" s="3049"/>
      <c r="BK6" s="3049"/>
      <c r="BL6" s="3049"/>
      <c r="BM6" s="3049"/>
      <c r="BN6" s="3343" t="s">
        <v>64</v>
      </c>
      <c r="BO6" s="3343"/>
      <c r="BP6" s="3344"/>
      <c r="BQ6" s="3314"/>
      <c r="BR6" s="3315"/>
      <c r="BS6" s="3315"/>
      <c r="BT6" s="3316"/>
    </row>
    <row r="7" spans="1:72" ht="19.5" customHeight="1" thickBot="1">
      <c r="B7" s="325"/>
      <c r="C7" s="3320"/>
      <c r="D7" s="3321"/>
      <c r="E7" s="3321"/>
      <c r="F7" s="3321"/>
      <c r="G7" s="3321"/>
      <c r="H7" s="3363"/>
      <c r="I7" s="3364"/>
      <c r="J7" s="3364"/>
      <c r="K7" s="3365"/>
      <c r="L7" s="3009"/>
      <c r="M7" s="3010"/>
      <c r="N7" s="3325"/>
      <c r="O7" s="3010"/>
      <c r="P7" s="3010"/>
      <c r="Q7" s="3010"/>
      <c r="R7" s="3347" t="s">
        <v>65</v>
      </c>
      <c r="S7" s="3348"/>
      <c r="T7" s="3349"/>
      <c r="U7" s="3327"/>
      <c r="V7" s="3010"/>
      <c r="W7" s="3010"/>
      <c r="X7" s="3331"/>
      <c r="Y7" s="3332"/>
      <c r="Z7" s="3333"/>
      <c r="AA7" s="3010"/>
      <c r="AB7" s="3010"/>
      <c r="AC7" s="3010"/>
      <c r="AD7" s="3010"/>
      <c r="AE7" s="3010"/>
      <c r="AF7" s="3010"/>
      <c r="AG7" s="3010"/>
      <c r="AH7" s="3336"/>
      <c r="AI7" s="3337"/>
      <c r="AJ7" s="3340"/>
      <c r="AK7" s="3340"/>
      <c r="AL7" s="3341"/>
      <c r="AM7" s="3337"/>
      <c r="AN7" s="3353"/>
      <c r="AO7" s="3353"/>
      <c r="AP7" s="3353"/>
      <c r="AQ7" s="3353"/>
      <c r="AR7" s="3353"/>
      <c r="AS7" s="3353"/>
      <c r="AT7" s="3353"/>
      <c r="AU7" s="3354"/>
      <c r="AV7" s="3323"/>
      <c r="AW7" s="3323"/>
      <c r="AX7" s="3341"/>
      <c r="AY7" s="3356"/>
      <c r="AZ7" s="3356"/>
      <c r="BA7" s="3356"/>
      <c r="BB7" s="3342"/>
      <c r="BC7" s="3342"/>
      <c r="BD7" s="3342"/>
      <c r="BE7" s="3342"/>
      <c r="BF7" s="3342"/>
      <c r="BG7" s="3327"/>
      <c r="BH7" s="3350" t="s">
        <v>66</v>
      </c>
      <c r="BI7" s="3351"/>
      <c r="BJ7" s="3351"/>
      <c r="BK7" s="3351"/>
      <c r="BL7" s="3351"/>
      <c r="BM7" s="3351"/>
      <c r="BN7" s="3345"/>
      <c r="BO7" s="3345"/>
      <c r="BP7" s="3346"/>
      <c r="BQ7" s="3317"/>
      <c r="BR7" s="3318"/>
      <c r="BS7" s="3318"/>
      <c r="BT7" s="3319"/>
    </row>
    <row r="8" spans="1:72" ht="16.149999999999999" customHeight="1">
      <c r="B8" s="3285" t="s">
        <v>67</v>
      </c>
      <c r="C8" s="2963" t="s">
        <v>68</v>
      </c>
      <c r="D8" s="2964"/>
      <c r="E8" s="2964"/>
      <c r="F8" s="2964"/>
      <c r="G8" s="3223"/>
      <c r="H8" s="3288"/>
      <c r="I8" s="3289"/>
      <c r="J8" s="3289"/>
      <c r="K8" s="3290"/>
      <c r="L8" s="3230"/>
      <c r="M8" s="3231"/>
      <c r="N8" s="3231"/>
      <c r="O8" s="3308"/>
      <c r="P8" s="3309"/>
      <c r="Q8" s="3310"/>
      <c r="R8" s="3225"/>
      <c r="S8" s="3225"/>
      <c r="T8" s="3226"/>
      <c r="U8" s="3201"/>
      <c r="V8" s="3201"/>
      <c r="W8" s="3201"/>
      <c r="X8" s="3213"/>
      <c r="Y8" s="3201"/>
      <c r="Z8" s="3202"/>
      <c r="AA8" s="3209" t="s">
        <v>69</v>
      </c>
      <c r="AB8" s="3210"/>
      <c r="AC8" s="3210"/>
      <c r="AD8" s="3302"/>
      <c r="AE8" s="3302"/>
      <c r="AF8" s="3302"/>
      <c r="AG8" s="3303"/>
      <c r="AH8" s="3304"/>
      <c r="AI8" s="3305"/>
      <c r="AJ8" s="3306"/>
      <c r="AK8" s="3302"/>
      <c r="AL8" s="3307"/>
      <c r="AM8" s="3373"/>
      <c r="AN8" s="3374"/>
      <c r="AO8" s="3374"/>
      <c r="AP8" s="3374"/>
      <c r="AQ8" s="3374"/>
      <c r="AR8" s="3374"/>
      <c r="AS8" s="3374"/>
      <c r="AT8" s="3305"/>
      <c r="AU8" s="3270" t="s">
        <v>75</v>
      </c>
      <c r="AV8" s="3271"/>
      <c r="AW8" s="3272"/>
      <c r="AX8" s="3306"/>
      <c r="AY8" s="3302"/>
      <c r="AZ8" s="3302"/>
      <c r="BA8" s="3307"/>
      <c r="BB8" s="3368"/>
      <c r="BC8" s="3369"/>
      <c r="BD8" s="3369"/>
      <c r="BE8" s="3369"/>
      <c r="BF8" s="3271" t="s">
        <v>70</v>
      </c>
      <c r="BG8" s="3271"/>
      <c r="BH8" s="3370"/>
      <c r="BI8" s="3371"/>
      <c r="BJ8" s="3371"/>
      <c r="BK8" s="3371"/>
      <c r="BL8" s="3271" t="s">
        <v>70</v>
      </c>
      <c r="BM8" s="3372"/>
      <c r="BN8" s="3380"/>
      <c r="BO8" s="3381"/>
      <c r="BP8" s="3382"/>
      <c r="BQ8" s="3383"/>
      <c r="BR8" s="3384"/>
      <c r="BS8" s="3384"/>
      <c r="BT8" s="3385"/>
    </row>
    <row r="9" spans="1:72" ht="16.149999999999999" customHeight="1" thickBot="1">
      <c r="B9" s="3286"/>
      <c r="C9" s="3009"/>
      <c r="D9" s="3010"/>
      <c r="E9" s="3010"/>
      <c r="F9" s="3010"/>
      <c r="G9" s="3224"/>
      <c r="H9" s="3206" t="s">
        <v>70</v>
      </c>
      <c r="I9" s="3207"/>
      <c r="J9" s="3207"/>
      <c r="K9" s="3208"/>
      <c r="L9" s="3232"/>
      <c r="M9" s="3233"/>
      <c r="N9" s="3233"/>
      <c r="O9" s="3281" t="s">
        <v>73</v>
      </c>
      <c r="P9" s="3258"/>
      <c r="Q9" s="3258"/>
      <c r="R9" s="3258" t="s">
        <v>70</v>
      </c>
      <c r="S9" s="3258"/>
      <c r="T9" s="3259"/>
      <c r="U9" s="3212"/>
      <c r="V9" s="3212"/>
      <c r="W9" s="3212"/>
      <c r="X9" s="3214"/>
      <c r="Y9" s="3212"/>
      <c r="Z9" s="3215"/>
      <c r="AA9" s="3220" t="s">
        <v>71</v>
      </c>
      <c r="AB9" s="3221"/>
      <c r="AC9" s="3221"/>
      <c r="AD9" s="3222"/>
      <c r="AE9" s="3222"/>
      <c r="AF9" s="3222"/>
      <c r="AG9" s="3222"/>
      <c r="AH9" s="3257"/>
      <c r="AI9" s="3240"/>
      <c r="AJ9" s="3241"/>
      <c r="AK9" s="3241"/>
      <c r="AL9" s="3245"/>
      <c r="AM9" s="3240"/>
      <c r="AN9" s="3241"/>
      <c r="AO9" s="3241"/>
      <c r="AP9" s="3241"/>
      <c r="AQ9" s="3241"/>
      <c r="AR9" s="3241"/>
      <c r="AS9" s="3241"/>
      <c r="AT9" s="3257"/>
      <c r="AU9" s="3242" t="s">
        <v>72</v>
      </c>
      <c r="AV9" s="3243"/>
      <c r="AW9" s="3244"/>
      <c r="AX9" s="3241"/>
      <c r="AY9" s="3241"/>
      <c r="AZ9" s="3241"/>
      <c r="BA9" s="3245"/>
      <c r="BB9" s="3243"/>
      <c r="BC9" s="3391"/>
      <c r="BD9" s="3391"/>
      <c r="BE9" s="3391"/>
      <c r="BF9" s="3243" t="s">
        <v>70</v>
      </c>
      <c r="BG9" s="3244"/>
      <c r="BH9" s="3389"/>
      <c r="BI9" s="3390"/>
      <c r="BJ9" s="3390"/>
      <c r="BK9" s="3390"/>
      <c r="BL9" s="3261" t="s">
        <v>70</v>
      </c>
      <c r="BM9" s="3262"/>
      <c r="BN9" s="3246" t="s">
        <v>70</v>
      </c>
      <c r="BO9" s="3246"/>
      <c r="BP9" s="3247"/>
      <c r="BQ9" s="3386"/>
      <c r="BR9" s="3387"/>
      <c r="BS9" s="3387"/>
      <c r="BT9" s="3388"/>
    </row>
    <row r="10" spans="1:72" ht="16.149999999999999" customHeight="1">
      <c r="B10" s="3286"/>
      <c r="C10" s="3194" t="s">
        <v>288</v>
      </c>
      <c r="D10" s="3195"/>
      <c r="E10" s="3195"/>
      <c r="F10" s="3195"/>
      <c r="G10" s="3196"/>
      <c r="H10" s="3200"/>
      <c r="I10" s="3201"/>
      <c r="J10" s="3201"/>
      <c r="K10" s="3202"/>
      <c r="L10" s="3230"/>
      <c r="M10" s="3231"/>
      <c r="N10" s="3231"/>
      <c r="O10" s="3274"/>
      <c r="P10" s="3225"/>
      <c r="Q10" s="3225"/>
      <c r="R10" s="3225"/>
      <c r="S10" s="3225"/>
      <c r="T10" s="3226"/>
      <c r="U10" s="3201"/>
      <c r="V10" s="3201"/>
      <c r="W10" s="3201"/>
      <c r="X10" s="3213"/>
      <c r="Y10" s="3201"/>
      <c r="Z10" s="3202"/>
      <c r="AA10" s="3209" t="s">
        <v>69</v>
      </c>
      <c r="AB10" s="3210"/>
      <c r="AC10" s="3210"/>
      <c r="AD10" s="3229"/>
      <c r="AE10" s="3229"/>
      <c r="AF10" s="3229"/>
      <c r="AG10" s="3229"/>
      <c r="AH10" s="3273"/>
      <c r="AI10" s="3234"/>
      <c r="AJ10" s="3235"/>
      <c r="AK10" s="3235"/>
      <c r="AL10" s="3263"/>
      <c r="AM10" s="3234"/>
      <c r="AN10" s="3235"/>
      <c r="AO10" s="3235"/>
      <c r="AP10" s="3235"/>
      <c r="AQ10" s="3235"/>
      <c r="AR10" s="3235"/>
      <c r="AS10" s="3235"/>
      <c r="AT10" s="3235"/>
      <c r="AU10" s="3260" t="s">
        <v>72</v>
      </c>
      <c r="AV10" s="3261"/>
      <c r="AW10" s="3262"/>
      <c r="AX10" s="3235"/>
      <c r="AY10" s="3235"/>
      <c r="AZ10" s="3235"/>
      <c r="BA10" s="3263"/>
      <c r="BB10" s="3261" t="s">
        <v>70</v>
      </c>
      <c r="BC10" s="3261"/>
      <c r="BD10" s="3261"/>
      <c r="BE10" s="3261"/>
      <c r="BF10" s="3261"/>
      <c r="BG10" s="3261"/>
      <c r="BH10" s="3375"/>
      <c r="BI10" s="3376"/>
      <c r="BJ10" s="3376"/>
      <c r="BK10" s="3376"/>
      <c r="BL10" s="3376"/>
      <c r="BM10" s="3376"/>
      <c r="BN10" s="3392"/>
      <c r="BO10" s="3392"/>
      <c r="BP10" s="3393"/>
      <c r="BQ10" s="3229"/>
      <c r="BR10" s="3229"/>
      <c r="BS10" s="3229"/>
      <c r="BT10" s="3366"/>
    </row>
    <row r="11" spans="1:72" ht="16.149999999999999" customHeight="1" thickBot="1">
      <c r="B11" s="3286"/>
      <c r="C11" s="3197"/>
      <c r="D11" s="3198"/>
      <c r="E11" s="3198"/>
      <c r="F11" s="3198"/>
      <c r="G11" s="3199"/>
      <c r="H11" s="3206" t="s">
        <v>70</v>
      </c>
      <c r="I11" s="3207"/>
      <c r="J11" s="3207"/>
      <c r="K11" s="3208"/>
      <c r="L11" s="3232"/>
      <c r="M11" s="3233"/>
      <c r="N11" s="3233"/>
      <c r="O11" s="3281" t="s">
        <v>73</v>
      </c>
      <c r="P11" s="3258"/>
      <c r="Q11" s="3258"/>
      <c r="R11" s="3258" t="s">
        <v>73</v>
      </c>
      <c r="S11" s="3258"/>
      <c r="T11" s="3259"/>
      <c r="U11" s="3212"/>
      <c r="V11" s="3212"/>
      <c r="W11" s="3212"/>
      <c r="X11" s="3282"/>
      <c r="Y11" s="3207"/>
      <c r="Z11" s="3208"/>
      <c r="AA11" s="3220" t="s">
        <v>71</v>
      </c>
      <c r="AB11" s="3221"/>
      <c r="AC11" s="3221"/>
      <c r="AD11" s="3264"/>
      <c r="AE11" s="3264"/>
      <c r="AF11" s="3264"/>
      <c r="AG11" s="3264"/>
      <c r="AH11" s="3265"/>
      <c r="AI11" s="3266"/>
      <c r="AJ11" s="3236"/>
      <c r="AK11" s="3236"/>
      <c r="AL11" s="3237"/>
      <c r="AM11" s="3266"/>
      <c r="AN11" s="3236"/>
      <c r="AO11" s="3236"/>
      <c r="AP11" s="3236"/>
      <c r="AQ11" s="3236"/>
      <c r="AR11" s="3236"/>
      <c r="AS11" s="3236"/>
      <c r="AT11" s="3236"/>
      <c r="AU11" s="3267" t="s">
        <v>72</v>
      </c>
      <c r="AV11" s="3268"/>
      <c r="AW11" s="3269"/>
      <c r="AX11" s="3236"/>
      <c r="AY11" s="3236"/>
      <c r="AZ11" s="3236"/>
      <c r="BA11" s="3237"/>
      <c r="BB11" s="3268" t="s">
        <v>70</v>
      </c>
      <c r="BC11" s="3268"/>
      <c r="BD11" s="3268"/>
      <c r="BE11" s="3268"/>
      <c r="BF11" s="3268"/>
      <c r="BG11" s="3268"/>
      <c r="BH11" s="3379"/>
      <c r="BI11" s="3246"/>
      <c r="BJ11" s="3246"/>
      <c r="BK11" s="3246"/>
      <c r="BL11" s="3246"/>
      <c r="BM11" s="3246"/>
      <c r="BN11" s="3377" t="s">
        <v>70</v>
      </c>
      <c r="BO11" s="3377"/>
      <c r="BP11" s="3378"/>
      <c r="BQ11" s="3264"/>
      <c r="BR11" s="3264"/>
      <c r="BS11" s="3264"/>
      <c r="BT11" s="3367"/>
    </row>
    <row r="12" spans="1:72" ht="16.149999999999999" customHeight="1">
      <c r="B12" s="3286"/>
      <c r="C12" s="3291" t="s">
        <v>74</v>
      </c>
      <c r="D12" s="3292"/>
      <c r="E12" s="3292"/>
      <c r="F12" s="3292"/>
      <c r="G12" s="3293"/>
      <c r="H12" s="3297"/>
      <c r="I12" s="3298"/>
      <c r="J12" s="3298"/>
      <c r="K12" s="3299"/>
      <c r="L12" s="3231"/>
      <c r="M12" s="3231"/>
      <c r="N12" s="3231"/>
      <c r="O12" s="3308"/>
      <c r="P12" s="3309"/>
      <c r="Q12" s="3310"/>
      <c r="R12" s="3225"/>
      <c r="S12" s="3225"/>
      <c r="T12" s="3226"/>
      <c r="U12" s="3201"/>
      <c r="V12" s="3201"/>
      <c r="W12" s="3201"/>
      <c r="X12" s="3213"/>
      <c r="Y12" s="3201"/>
      <c r="Z12" s="3202"/>
      <c r="AA12" s="3209" t="s">
        <v>69</v>
      </c>
      <c r="AB12" s="3210"/>
      <c r="AC12" s="3210"/>
      <c r="AD12" s="3302"/>
      <c r="AE12" s="3302"/>
      <c r="AF12" s="3302"/>
      <c r="AG12" s="3303"/>
      <c r="AH12" s="3304"/>
      <c r="AI12" s="3305"/>
      <c r="AJ12" s="3306"/>
      <c r="AK12" s="3302"/>
      <c r="AL12" s="3307"/>
      <c r="AM12" s="3373"/>
      <c r="AN12" s="3374"/>
      <c r="AO12" s="3374"/>
      <c r="AP12" s="3374"/>
      <c r="AQ12" s="3374"/>
      <c r="AR12" s="3374"/>
      <c r="AS12" s="3374"/>
      <c r="AT12" s="3305"/>
      <c r="AU12" s="3270" t="s">
        <v>75</v>
      </c>
      <c r="AV12" s="3271"/>
      <c r="AW12" s="3272"/>
      <c r="AX12" s="3306"/>
      <c r="AY12" s="3302"/>
      <c r="AZ12" s="3302"/>
      <c r="BA12" s="3307"/>
      <c r="BB12" s="3271"/>
      <c r="BC12" s="3394"/>
      <c r="BD12" s="3394"/>
      <c r="BE12" s="3394"/>
      <c r="BF12" s="3271" t="s">
        <v>70</v>
      </c>
      <c r="BG12" s="3271"/>
      <c r="BH12" s="3370"/>
      <c r="BI12" s="3371"/>
      <c r="BJ12" s="3371"/>
      <c r="BK12" s="3371"/>
      <c r="BL12" s="3271" t="s">
        <v>70</v>
      </c>
      <c r="BM12" s="3372"/>
      <c r="BN12" s="3380"/>
      <c r="BO12" s="3381"/>
      <c r="BP12" s="3382"/>
      <c r="BQ12" s="3383"/>
      <c r="BR12" s="3384"/>
      <c r="BS12" s="3384"/>
      <c r="BT12" s="3385"/>
    </row>
    <row r="13" spans="1:72" ht="16.149999999999999" customHeight="1" thickBot="1">
      <c r="B13" s="3287"/>
      <c r="C13" s="3294"/>
      <c r="D13" s="3295"/>
      <c r="E13" s="3295"/>
      <c r="F13" s="3295"/>
      <c r="G13" s="3296"/>
      <c r="H13" s="3206" t="s">
        <v>70</v>
      </c>
      <c r="I13" s="3300"/>
      <c r="J13" s="3300"/>
      <c r="K13" s="3301"/>
      <c r="L13" s="3233"/>
      <c r="M13" s="3233"/>
      <c r="N13" s="3233"/>
      <c r="O13" s="3281" t="s">
        <v>73</v>
      </c>
      <c r="P13" s="3258"/>
      <c r="Q13" s="3258"/>
      <c r="R13" s="3258" t="s">
        <v>73</v>
      </c>
      <c r="S13" s="3258"/>
      <c r="T13" s="3259"/>
      <c r="U13" s="3212"/>
      <c r="V13" s="3212"/>
      <c r="W13" s="3212"/>
      <c r="X13" s="3214"/>
      <c r="Y13" s="3212"/>
      <c r="Z13" s="3215"/>
      <c r="AA13" s="3220" t="s">
        <v>71</v>
      </c>
      <c r="AB13" s="3221"/>
      <c r="AC13" s="3221"/>
      <c r="AD13" s="3222"/>
      <c r="AE13" s="3222"/>
      <c r="AF13" s="3222"/>
      <c r="AG13" s="3222"/>
      <c r="AH13" s="3257"/>
      <c r="AI13" s="3240"/>
      <c r="AJ13" s="3241"/>
      <c r="AK13" s="3241"/>
      <c r="AL13" s="3245"/>
      <c r="AM13" s="3240"/>
      <c r="AN13" s="3241"/>
      <c r="AO13" s="3241"/>
      <c r="AP13" s="3241"/>
      <c r="AQ13" s="3241"/>
      <c r="AR13" s="3241"/>
      <c r="AS13" s="3241"/>
      <c r="AT13" s="3241"/>
      <c r="AU13" s="3242" t="s">
        <v>72</v>
      </c>
      <c r="AV13" s="3243"/>
      <c r="AW13" s="3244"/>
      <c r="AX13" s="3241"/>
      <c r="AY13" s="3241"/>
      <c r="AZ13" s="3241"/>
      <c r="BA13" s="3245"/>
      <c r="BB13" s="3243"/>
      <c r="BC13" s="3391"/>
      <c r="BD13" s="3391"/>
      <c r="BE13" s="3391"/>
      <c r="BF13" s="3243" t="s">
        <v>70</v>
      </c>
      <c r="BG13" s="3244"/>
      <c r="BH13" s="3396"/>
      <c r="BI13" s="3397"/>
      <c r="BJ13" s="3397"/>
      <c r="BK13" s="3397"/>
      <c r="BL13" s="3243" t="s">
        <v>70</v>
      </c>
      <c r="BM13" s="3398"/>
      <c r="BN13" s="3246" t="s">
        <v>70</v>
      </c>
      <c r="BO13" s="3246"/>
      <c r="BP13" s="3247"/>
      <c r="BQ13" s="3386"/>
      <c r="BR13" s="3387"/>
      <c r="BS13" s="3387"/>
      <c r="BT13" s="3388"/>
    </row>
    <row r="14" spans="1:72" ht="16.149999999999999" customHeight="1">
      <c r="B14" s="3401" t="s">
        <v>78</v>
      </c>
      <c r="C14" s="2963" t="s">
        <v>286</v>
      </c>
      <c r="D14" s="2964"/>
      <c r="E14" s="2964"/>
      <c r="F14" s="2964"/>
      <c r="G14" s="3223"/>
      <c r="H14" s="3200"/>
      <c r="I14" s="3201"/>
      <c r="J14" s="3201"/>
      <c r="K14" s="3202"/>
      <c r="L14" s="3230"/>
      <c r="M14" s="3231"/>
      <c r="N14" s="3231"/>
      <c r="O14" s="3274"/>
      <c r="P14" s="3225"/>
      <c r="Q14" s="3225"/>
      <c r="R14" s="3225"/>
      <c r="S14" s="3225"/>
      <c r="T14" s="3226"/>
      <c r="U14" s="3201"/>
      <c r="V14" s="3201"/>
      <c r="W14" s="3201"/>
      <c r="X14" s="3213"/>
      <c r="Y14" s="3201"/>
      <c r="Z14" s="3202"/>
      <c r="AA14" s="3209" t="s">
        <v>69</v>
      </c>
      <c r="AB14" s="3210"/>
      <c r="AC14" s="3210"/>
      <c r="AD14" s="3211"/>
      <c r="AE14" s="3211"/>
      <c r="AF14" s="3211"/>
      <c r="AG14" s="3211"/>
      <c r="AH14" s="3251"/>
      <c r="AI14" s="3252"/>
      <c r="AJ14" s="3253"/>
      <c r="AK14" s="3253"/>
      <c r="AL14" s="3254"/>
      <c r="AM14" s="3252"/>
      <c r="AN14" s="3253"/>
      <c r="AO14" s="3253"/>
      <c r="AP14" s="3253"/>
      <c r="AQ14" s="3253"/>
      <c r="AR14" s="3253"/>
      <c r="AS14" s="3253"/>
      <c r="AT14" s="3253"/>
      <c r="AU14" s="3270" t="s">
        <v>72</v>
      </c>
      <c r="AV14" s="3271"/>
      <c r="AW14" s="3272"/>
      <c r="AX14" s="3253"/>
      <c r="AY14" s="3253"/>
      <c r="AZ14" s="3253"/>
      <c r="BA14" s="3254"/>
      <c r="BB14" s="3271" t="s">
        <v>70</v>
      </c>
      <c r="BC14" s="3271"/>
      <c r="BD14" s="3271"/>
      <c r="BE14" s="3271"/>
      <c r="BF14" s="3271"/>
      <c r="BG14" s="3271"/>
      <c r="BH14" s="3375"/>
      <c r="BI14" s="3376"/>
      <c r="BJ14" s="3376"/>
      <c r="BK14" s="3376"/>
      <c r="BL14" s="3376"/>
      <c r="BM14" s="3376"/>
      <c r="BN14" s="3255"/>
      <c r="BO14" s="3255"/>
      <c r="BP14" s="3256"/>
      <c r="BQ14" s="3211"/>
      <c r="BR14" s="3211"/>
      <c r="BS14" s="3211"/>
      <c r="BT14" s="3238"/>
    </row>
    <row r="15" spans="1:72" ht="16.149999999999999" customHeight="1" thickBot="1">
      <c r="B15" s="3402"/>
      <c r="C15" s="3009"/>
      <c r="D15" s="3010"/>
      <c r="E15" s="3010"/>
      <c r="F15" s="3010"/>
      <c r="G15" s="3224"/>
      <c r="H15" s="3206" t="s">
        <v>70</v>
      </c>
      <c r="I15" s="3207"/>
      <c r="J15" s="3207"/>
      <c r="K15" s="3208"/>
      <c r="L15" s="3232"/>
      <c r="M15" s="3233"/>
      <c r="N15" s="3233"/>
      <c r="O15" s="3281" t="s">
        <v>73</v>
      </c>
      <c r="P15" s="3258"/>
      <c r="Q15" s="3258"/>
      <c r="R15" s="3258" t="s">
        <v>73</v>
      </c>
      <c r="S15" s="3258"/>
      <c r="T15" s="3259"/>
      <c r="U15" s="3212"/>
      <c r="V15" s="3212"/>
      <c r="W15" s="3212"/>
      <c r="X15" s="3282" t="s">
        <v>73</v>
      </c>
      <c r="Y15" s="3207"/>
      <c r="Z15" s="3208"/>
      <c r="AA15" s="3220" t="s">
        <v>71</v>
      </c>
      <c r="AB15" s="3221"/>
      <c r="AC15" s="3221"/>
      <c r="AD15" s="3222"/>
      <c r="AE15" s="3222"/>
      <c r="AF15" s="3222"/>
      <c r="AG15" s="3222"/>
      <c r="AH15" s="3257"/>
      <c r="AI15" s="3240"/>
      <c r="AJ15" s="3241"/>
      <c r="AK15" s="3241"/>
      <c r="AL15" s="3245"/>
      <c r="AM15" s="3240"/>
      <c r="AN15" s="3241"/>
      <c r="AO15" s="3241"/>
      <c r="AP15" s="3241"/>
      <c r="AQ15" s="3241"/>
      <c r="AR15" s="3241"/>
      <c r="AS15" s="3241"/>
      <c r="AT15" s="3241"/>
      <c r="AU15" s="3242" t="s">
        <v>72</v>
      </c>
      <c r="AV15" s="3243"/>
      <c r="AW15" s="3244"/>
      <c r="AX15" s="3241"/>
      <c r="AY15" s="3241"/>
      <c r="AZ15" s="3241"/>
      <c r="BA15" s="3245"/>
      <c r="BB15" s="3243" t="s">
        <v>70</v>
      </c>
      <c r="BC15" s="3243"/>
      <c r="BD15" s="3243"/>
      <c r="BE15" s="3243"/>
      <c r="BF15" s="3243"/>
      <c r="BG15" s="3243"/>
      <c r="BH15" s="3379"/>
      <c r="BI15" s="3246"/>
      <c r="BJ15" s="3246"/>
      <c r="BK15" s="3246"/>
      <c r="BL15" s="3246"/>
      <c r="BM15" s="3246"/>
      <c r="BN15" s="3246" t="s">
        <v>70</v>
      </c>
      <c r="BO15" s="3246"/>
      <c r="BP15" s="3247"/>
      <c r="BQ15" s="3222"/>
      <c r="BR15" s="3222"/>
      <c r="BS15" s="3222"/>
      <c r="BT15" s="3239"/>
    </row>
    <row r="16" spans="1:72" ht="16.149999999999999" customHeight="1">
      <c r="B16" s="3402"/>
      <c r="C16" s="3194" t="s">
        <v>287</v>
      </c>
      <c r="D16" s="3195"/>
      <c r="E16" s="3195"/>
      <c r="F16" s="3195"/>
      <c r="G16" s="3196"/>
      <c r="H16" s="3200"/>
      <c r="I16" s="3201"/>
      <c r="J16" s="3201"/>
      <c r="K16" s="3202"/>
      <c r="L16" s="3230"/>
      <c r="M16" s="3231"/>
      <c r="N16" s="3231"/>
      <c r="O16" s="3274"/>
      <c r="P16" s="3225"/>
      <c r="Q16" s="3225"/>
      <c r="R16" s="3225"/>
      <c r="S16" s="3225"/>
      <c r="T16" s="3226"/>
      <c r="U16" s="3201"/>
      <c r="V16" s="3201"/>
      <c r="W16" s="3201"/>
      <c r="X16" s="3213"/>
      <c r="Y16" s="3201"/>
      <c r="Z16" s="3202"/>
      <c r="AA16" s="3209" t="s">
        <v>69</v>
      </c>
      <c r="AB16" s="3210"/>
      <c r="AC16" s="3210"/>
      <c r="AD16" s="3229"/>
      <c r="AE16" s="3229"/>
      <c r="AF16" s="3229"/>
      <c r="AG16" s="3229"/>
      <c r="AH16" s="3273"/>
      <c r="AI16" s="3234"/>
      <c r="AJ16" s="3235"/>
      <c r="AK16" s="3235"/>
      <c r="AL16" s="3263"/>
      <c r="AM16" s="3234"/>
      <c r="AN16" s="3235"/>
      <c r="AO16" s="3235"/>
      <c r="AP16" s="3235"/>
      <c r="AQ16" s="3235"/>
      <c r="AR16" s="3235"/>
      <c r="AS16" s="3235"/>
      <c r="AT16" s="3235"/>
      <c r="AU16" s="3260" t="s">
        <v>72</v>
      </c>
      <c r="AV16" s="3261"/>
      <c r="AW16" s="3262"/>
      <c r="AX16" s="3235"/>
      <c r="AY16" s="3235"/>
      <c r="AZ16" s="3235"/>
      <c r="BA16" s="3263"/>
      <c r="BB16" s="3261" t="s">
        <v>70</v>
      </c>
      <c r="BC16" s="3261"/>
      <c r="BD16" s="3261"/>
      <c r="BE16" s="3261"/>
      <c r="BF16" s="3261"/>
      <c r="BG16" s="3261"/>
      <c r="BH16" s="3399"/>
      <c r="BI16" s="3400"/>
      <c r="BJ16" s="3400"/>
      <c r="BK16" s="3400"/>
      <c r="BL16" s="3400"/>
      <c r="BM16" s="3400"/>
      <c r="BN16" s="3392"/>
      <c r="BO16" s="3392"/>
      <c r="BP16" s="3393"/>
      <c r="BQ16" s="3229"/>
      <c r="BR16" s="3229"/>
      <c r="BS16" s="3229"/>
      <c r="BT16" s="3366"/>
    </row>
    <row r="17" spans="2:72" ht="16.149999999999999" customHeight="1" thickBot="1">
      <c r="B17" s="3402"/>
      <c r="C17" s="3197"/>
      <c r="D17" s="3198"/>
      <c r="E17" s="3198"/>
      <c r="F17" s="3198"/>
      <c r="G17" s="3199"/>
      <c r="H17" s="3206" t="s">
        <v>70</v>
      </c>
      <c r="I17" s="3207"/>
      <c r="J17" s="3207"/>
      <c r="K17" s="3208"/>
      <c r="L17" s="3232"/>
      <c r="M17" s="3233"/>
      <c r="N17" s="3233"/>
      <c r="O17" s="3281" t="s">
        <v>73</v>
      </c>
      <c r="P17" s="3258"/>
      <c r="Q17" s="3258"/>
      <c r="R17" s="3258" t="s">
        <v>73</v>
      </c>
      <c r="S17" s="3258"/>
      <c r="T17" s="3259"/>
      <c r="U17" s="3212"/>
      <c r="V17" s="3212"/>
      <c r="W17" s="3212"/>
      <c r="X17" s="3282" t="s">
        <v>73</v>
      </c>
      <c r="Y17" s="3207"/>
      <c r="Z17" s="3208"/>
      <c r="AA17" s="3220" t="s">
        <v>71</v>
      </c>
      <c r="AB17" s="3221"/>
      <c r="AC17" s="3221"/>
      <c r="AD17" s="3264"/>
      <c r="AE17" s="3264"/>
      <c r="AF17" s="3264"/>
      <c r="AG17" s="3264"/>
      <c r="AH17" s="3265"/>
      <c r="AI17" s="3266"/>
      <c r="AJ17" s="3236"/>
      <c r="AK17" s="3236"/>
      <c r="AL17" s="3237"/>
      <c r="AM17" s="3266"/>
      <c r="AN17" s="3236"/>
      <c r="AO17" s="3236"/>
      <c r="AP17" s="3236"/>
      <c r="AQ17" s="3236"/>
      <c r="AR17" s="3236"/>
      <c r="AS17" s="3236"/>
      <c r="AT17" s="3236"/>
      <c r="AU17" s="3267" t="s">
        <v>72</v>
      </c>
      <c r="AV17" s="3268"/>
      <c r="AW17" s="3269"/>
      <c r="AX17" s="3236"/>
      <c r="AY17" s="3236"/>
      <c r="AZ17" s="3236"/>
      <c r="BA17" s="3237"/>
      <c r="BB17" s="3268" t="s">
        <v>70</v>
      </c>
      <c r="BC17" s="3268"/>
      <c r="BD17" s="3268"/>
      <c r="BE17" s="3268"/>
      <c r="BF17" s="3268"/>
      <c r="BG17" s="3268"/>
      <c r="BH17" s="3395"/>
      <c r="BI17" s="3377"/>
      <c r="BJ17" s="3377"/>
      <c r="BK17" s="3377"/>
      <c r="BL17" s="3377"/>
      <c r="BM17" s="3377"/>
      <c r="BN17" s="3377" t="s">
        <v>70</v>
      </c>
      <c r="BO17" s="3377"/>
      <c r="BP17" s="3378"/>
      <c r="BQ17" s="3264"/>
      <c r="BR17" s="3264"/>
      <c r="BS17" s="3264"/>
      <c r="BT17" s="3367"/>
    </row>
    <row r="18" spans="2:72" ht="16.149999999999999" customHeight="1">
      <c r="B18" s="3402"/>
      <c r="C18" s="2963" t="s">
        <v>80</v>
      </c>
      <c r="D18" s="2964"/>
      <c r="E18" s="2964"/>
      <c r="F18" s="2964"/>
      <c r="G18" s="3223"/>
      <c r="H18" s="3200"/>
      <c r="I18" s="3201"/>
      <c r="J18" s="3201"/>
      <c r="K18" s="3202"/>
      <c r="L18" s="3230"/>
      <c r="M18" s="3231"/>
      <c r="N18" s="3231"/>
      <c r="O18" s="3274"/>
      <c r="P18" s="3225"/>
      <c r="Q18" s="3225"/>
      <c r="R18" s="3225"/>
      <c r="S18" s="3225"/>
      <c r="T18" s="3226"/>
      <c r="U18" s="3201"/>
      <c r="V18" s="3201"/>
      <c r="W18" s="3201"/>
      <c r="X18" s="3213"/>
      <c r="Y18" s="3201"/>
      <c r="Z18" s="3202"/>
      <c r="AA18" s="3209" t="s">
        <v>69</v>
      </c>
      <c r="AB18" s="3210"/>
      <c r="AC18" s="3210"/>
      <c r="AD18" s="3211"/>
      <c r="AE18" s="3211"/>
      <c r="AF18" s="3211"/>
      <c r="AG18" s="3211"/>
      <c r="AH18" s="3251"/>
      <c r="AI18" s="3252"/>
      <c r="AJ18" s="3253"/>
      <c r="AK18" s="3253"/>
      <c r="AL18" s="3254"/>
      <c r="AM18" s="3252"/>
      <c r="AN18" s="3253"/>
      <c r="AO18" s="3253"/>
      <c r="AP18" s="3253"/>
      <c r="AQ18" s="3253"/>
      <c r="AR18" s="3253"/>
      <c r="AS18" s="3253"/>
      <c r="AT18" s="3253"/>
      <c r="AU18" s="3270" t="s">
        <v>72</v>
      </c>
      <c r="AV18" s="3271"/>
      <c r="AW18" s="3272"/>
      <c r="AX18" s="3253"/>
      <c r="AY18" s="3253"/>
      <c r="AZ18" s="3253"/>
      <c r="BA18" s="3254"/>
      <c r="BB18" s="3271" t="s">
        <v>70</v>
      </c>
      <c r="BC18" s="3271"/>
      <c r="BD18" s="3271"/>
      <c r="BE18" s="3271"/>
      <c r="BF18" s="3271"/>
      <c r="BG18" s="3271"/>
      <c r="BH18" s="3375" t="s">
        <v>70</v>
      </c>
      <c r="BI18" s="3376"/>
      <c r="BJ18" s="3376"/>
      <c r="BK18" s="3376"/>
      <c r="BL18" s="3376"/>
      <c r="BM18" s="3376"/>
      <c r="BN18" s="3255"/>
      <c r="BO18" s="3255"/>
      <c r="BP18" s="3256"/>
      <c r="BQ18" s="3211"/>
      <c r="BR18" s="3211"/>
      <c r="BS18" s="3211"/>
      <c r="BT18" s="3238"/>
    </row>
    <row r="19" spans="2:72" ht="16.149999999999999" customHeight="1" thickBot="1">
      <c r="B19" s="3402"/>
      <c r="C19" s="3009"/>
      <c r="D19" s="3010"/>
      <c r="E19" s="3010"/>
      <c r="F19" s="3010"/>
      <c r="G19" s="3224"/>
      <c r="H19" s="3206" t="s">
        <v>70</v>
      </c>
      <c r="I19" s="3207"/>
      <c r="J19" s="3207"/>
      <c r="K19" s="3208"/>
      <c r="L19" s="3232"/>
      <c r="M19" s="3233"/>
      <c r="N19" s="3233"/>
      <c r="O19" s="3281" t="s">
        <v>73</v>
      </c>
      <c r="P19" s="3258"/>
      <c r="Q19" s="3258"/>
      <c r="R19" s="3258" t="s">
        <v>73</v>
      </c>
      <c r="S19" s="3258"/>
      <c r="T19" s="3259"/>
      <c r="U19" s="3212"/>
      <c r="V19" s="3212"/>
      <c r="W19" s="3212"/>
      <c r="X19" s="3282" t="s">
        <v>73</v>
      </c>
      <c r="Y19" s="3207"/>
      <c r="Z19" s="3208"/>
      <c r="AA19" s="3220" t="s">
        <v>71</v>
      </c>
      <c r="AB19" s="3221"/>
      <c r="AC19" s="3221"/>
      <c r="AD19" s="3222"/>
      <c r="AE19" s="3222"/>
      <c r="AF19" s="3222"/>
      <c r="AG19" s="3222"/>
      <c r="AH19" s="3257"/>
      <c r="AI19" s="3240"/>
      <c r="AJ19" s="3241"/>
      <c r="AK19" s="3241"/>
      <c r="AL19" s="3245"/>
      <c r="AM19" s="3240"/>
      <c r="AN19" s="3241"/>
      <c r="AO19" s="3241"/>
      <c r="AP19" s="3241"/>
      <c r="AQ19" s="3241"/>
      <c r="AR19" s="3241"/>
      <c r="AS19" s="3241"/>
      <c r="AT19" s="3241"/>
      <c r="AU19" s="3242" t="s">
        <v>72</v>
      </c>
      <c r="AV19" s="3243"/>
      <c r="AW19" s="3244"/>
      <c r="AX19" s="3241"/>
      <c r="AY19" s="3241"/>
      <c r="AZ19" s="3241"/>
      <c r="BA19" s="3245"/>
      <c r="BB19" s="3243" t="s">
        <v>70</v>
      </c>
      <c r="BC19" s="3243"/>
      <c r="BD19" s="3243"/>
      <c r="BE19" s="3243"/>
      <c r="BF19" s="3243"/>
      <c r="BG19" s="3243"/>
      <c r="BH19" s="3379" t="s">
        <v>70</v>
      </c>
      <c r="BI19" s="3246"/>
      <c r="BJ19" s="3246"/>
      <c r="BK19" s="3246"/>
      <c r="BL19" s="3246"/>
      <c r="BM19" s="3246"/>
      <c r="BN19" s="3246" t="s">
        <v>70</v>
      </c>
      <c r="BO19" s="3246"/>
      <c r="BP19" s="3247"/>
      <c r="BQ19" s="3222"/>
      <c r="BR19" s="3222"/>
      <c r="BS19" s="3222"/>
      <c r="BT19" s="3239"/>
    </row>
    <row r="20" spans="2:72" ht="16.149999999999999" customHeight="1">
      <c r="B20" s="3402"/>
      <c r="C20" s="2963" t="s">
        <v>81</v>
      </c>
      <c r="D20" s="2964"/>
      <c r="E20" s="2964"/>
      <c r="F20" s="2964"/>
      <c r="G20" s="3223"/>
      <c r="H20" s="3200"/>
      <c r="I20" s="3201"/>
      <c r="J20" s="3201"/>
      <c r="K20" s="3202"/>
      <c r="L20" s="3203"/>
      <c r="M20" s="3203"/>
      <c r="N20" s="3203"/>
      <c r="O20" s="3204"/>
      <c r="P20" s="3205"/>
      <c r="Q20" s="3205"/>
      <c r="R20" s="3205"/>
      <c r="S20" s="3205"/>
      <c r="T20" s="3216"/>
      <c r="U20" s="3217"/>
      <c r="V20" s="3217"/>
      <c r="W20" s="3217"/>
      <c r="X20" s="3218"/>
      <c r="Y20" s="3217"/>
      <c r="Z20" s="3219"/>
      <c r="AA20" s="3209" t="s">
        <v>69</v>
      </c>
      <c r="AB20" s="3210"/>
      <c r="AC20" s="3210"/>
      <c r="AD20" s="3211"/>
      <c r="AE20" s="3211"/>
      <c r="AF20" s="3211"/>
      <c r="AG20" s="3211"/>
      <c r="AH20" s="3251"/>
      <c r="AI20" s="3252"/>
      <c r="AJ20" s="3253"/>
      <c r="AK20" s="3253"/>
      <c r="AL20" s="3254"/>
      <c r="AM20" s="3252"/>
      <c r="AN20" s="3253"/>
      <c r="AO20" s="3253"/>
      <c r="AP20" s="3253"/>
      <c r="AQ20" s="3253"/>
      <c r="AR20" s="3253"/>
      <c r="AS20" s="3253"/>
      <c r="AT20" s="3253"/>
      <c r="AU20" s="3270" t="s">
        <v>72</v>
      </c>
      <c r="AV20" s="3271"/>
      <c r="AW20" s="3272"/>
      <c r="AX20" s="3253"/>
      <c r="AY20" s="3253"/>
      <c r="AZ20" s="3253"/>
      <c r="BA20" s="3254"/>
      <c r="BB20" s="3271" t="s">
        <v>70</v>
      </c>
      <c r="BC20" s="3271"/>
      <c r="BD20" s="3271"/>
      <c r="BE20" s="3271"/>
      <c r="BF20" s="3271"/>
      <c r="BG20" s="3271"/>
      <c r="BH20" s="3375"/>
      <c r="BI20" s="3376"/>
      <c r="BJ20" s="3376"/>
      <c r="BK20" s="3376"/>
      <c r="BL20" s="3376"/>
      <c r="BM20" s="3376"/>
      <c r="BN20" s="3255"/>
      <c r="BO20" s="3255"/>
      <c r="BP20" s="3256"/>
      <c r="BQ20" s="3211"/>
      <c r="BR20" s="3211"/>
      <c r="BS20" s="3211"/>
      <c r="BT20" s="3238"/>
    </row>
    <row r="21" spans="2:72" ht="16.149999999999999" customHeight="1" thickBot="1">
      <c r="B21" s="3402"/>
      <c r="C21" s="3009"/>
      <c r="D21" s="3010"/>
      <c r="E21" s="3010"/>
      <c r="F21" s="3010"/>
      <c r="G21" s="3224"/>
      <c r="H21" s="3206" t="s">
        <v>70</v>
      </c>
      <c r="I21" s="3207"/>
      <c r="J21" s="3207"/>
      <c r="K21" s="3208"/>
      <c r="L21" s="3203"/>
      <c r="M21" s="3203"/>
      <c r="N21" s="3203"/>
      <c r="O21" s="3204"/>
      <c r="P21" s="3205"/>
      <c r="Q21" s="3205"/>
      <c r="R21" s="3205"/>
      <c r="S21" s="3205"/>
      <c r="T21" s="3216"/>
      <c r="U21" s="3217"/>
      <c r="V21" s="3217"/>
      <c r="W21" s="3217"/>
      <c r="X21" s="3218"/>
      <c r="Y21" s="3217"/>
      <c r="Z21" s="3219"/>
      <c r="AA21" s="3220" t="s">
        <v>71</v>
      </c>
      <c r="AB21" s="3221"/>
      <c r="AC21" s="3221"/>
      <c r="AD21" s="3222"/>
      <c r="AE21" s="3222"/>
      <c r="AF21" s="3222"/>
      <c r="AG21" s="3222"/>
      <c r="AH21" s="3257"/>
      <c r="AI21" s="3240"/>
      <c r="AJ21" s="3241"/>
      <c r="AK21" s="3241"/>
      <c r="AL21" s="3245"/>
      <c r="AM21" s="3240"/>
      <c r="AN21" s="3241"/>
      <c r="AO21" s="3241"/>
      <c r="AP21" s="3241"/>
      <c r="AQ21" s="3241"/>
      <c r="AR21" s="3241"/>
      <c r="AS21" s="3241"/>
      <c r="AT21" s="3241"/>
      <c r="AU21" s="3242" t="s">
        <v>72</v>
      </c>
      <c r="AV21" s="3243"/>
      <c r="AW21" s="3244"/>
      <c r="AX21" s="3241"/>
      <c r="AY21" s="3241"/>
      <c r="AZ21" s="3241"/>
      <c r="BA21" s="3245"/>
      <c r="BB21" s="3243" t="s">
        <v>70</v>
      </c>
      <c r="BC21" s="3243"/>
      <c r="BD21" s="3243"/>
      <c r="BE21" s="3243"/>
      <c r="BF21" s="3243"/>
      <c r="BG21" s="3243"/>
      <c r="BH21" s="3379"/>
      <c r="BI21" s="3246"/>
      <c r="BJ21" s="3246"/>
      <c r="BK21" s="3246"/>
      <c r="BL21" s="3246"/>
      <c r="BM21" s="3246"/>
      <c r="BN21" s="3246" t="s">
        <v>70</v>
      </c>
      <c r="BO21" s="3246"/>
      <c r="BP21" s="3247"/>
      <c r="BQ21" s="3222"/>
      <c r="BR21" s="3222"/>
      <c r="BS21" s="3222"/>
      <c r="BT21" s="3239"/>
    </row>
    <row r="22" spans="2:72" ht="16.149999999999999" customHeight="1">
      <c r="B22" s="3402"/>
      <c r="C22" s="3291" t="s">
        <v>293</v>
      </c>
      <c r="D22" s="2964"/>
      <c r="E22" s="2964"/>
      <c r="F22" s="2964"/>
      <c r="G22" s="3223"/>
      <c r="H22" s="3200"/>
      <c r="I22" s="3201"/>
      <c r="J22" s="3201"/>
      <c r="K22" s="3202"/>
      <c r="L22" s="3230"/>
      <c r="M22" s="3231"/>
      <c r="N22" s="3231"/>
      <c r="O22" s="3274"/>
      <c r="P22" s="3225"/>
      <c r="Q22" s="3225"/>
      <c r="R22" s="3225"/>
      <c r="S22" s="3225"/>
      <c r="T22" s="3226"/>
      <c r="U22" s="3201"/>
      <c r="V22" s="3201"/>
      <c r="W22" s="3201"/>
      <c r="X22" s="3213"/>
      <c r="Y22" s="3201"/>
      <c r="Z22" s="3202"/>
      <c r="AA22" s="3209" t="s">
        <v>69</v>
      </c>
      <c r="AB22" s="3210"/>
      <c r="AC22" s="3210"/>
      <c r="AD22" s="3211"/>
      <c r="AE22" s="3211"/>
      <c r="AF22" s="3211"/>
      <c r="AG22" s="3211"/>
      <c r="AH22" s="3251"/>
      <c r="AI22" s="3252"/>
      <c r="AJ22" s="3253"/>
      <c r="AK22" s="3253"/>
      <c r="AL22" s="3254"/>
      <c r="AM22" s="3252"/>
      <c r="AN22" s="3253"/>
      <c r="AO22" s="3253"/>
      <c r="AP22" s="3253"/>
      <c r="AQ22" s="3253"/>
      <c r="AR22" s="3253"/>
      <c r="AS22" s="3253"/>
      <c r="AT22" s="3253"/>
      <c r="AU22" s="3270" t="s">
        <v>72</v>
      </c>
      <c r="AV22" s="3271"/>
      <c r="AW22" s="3272"/>
      <c r="AX22" s="3253"/>
      <c r="AY22" s="3253"/>
      <c r="AZ22" s="3253"/>
      <c r="BA22" s="3254"/>
      <c r="BB22" s="3271" t="s">
        <v>289</v>
      </c>
      <c r="BC22" s="3271"/>
      <c r="BD22" s="3271"/>
      <c r="BE22" s="3271"/>
      <c r="BF22" s="3271"/>
      <c r="BG22" s="3271"/>
      <c r="BH22" s="3375"/>
      <c r="BI22" s="3376"/>
      <c r="BJ22" s="3376"/>
      <c r="BK22" s="3376"/>
      <c r="BL22" s="3376"/>
      <c r="BM22" s="3376"/>
      <c r="BN22" s="3255"/>
      <c r="BO22" s="3255"/>
      <c r="BP22" s="3256"/>
      <c r="BQ22" s="3211"/>
      <c r="BR22" s="3211"/>
      <c r="BS22" s="3211"/>
      <c r="BT22" s="3238"/>
    </row>
    <row r="23" spans="2:72" ht="16.149999999999999" customHeight="1" thickBot="1">
      <c r="B23" s="3402"/>
      <c r="C23" s="3009"/>
      <c r="D23" s="3010"/>
      <c r="E23" s="3010"/>
      <c r="F23" s="3010"/>
      <c r="G23" s="3224"/>
      <c r="H23" s="3206" t="s">
        <v>289</v>
      </c>
      <c r="I23" s="3207"/>
      <c r="J23" s="3207"/>
      <c r="K23" s="3208"/>
      <c r="L23" s="3232"/>
      <c r="M23" s="3233"/>
      <c r="N23" s="3233"/>
      <c r="O23" s="3275"/>
      <c r="P23" s="3227"/>
      <c r="Q23" s="3227"/>
      <c r="R23" s="3227"/>
      <c r="S23" s="3227"/>
      <c r="T23" s="3228"/>
      <c r="U23" s="3212"/>
      <c r="V23" s="3212"/>
      <c r="W23" s="3212"/>
      <c r="X23" s="3214"/>
      <c r="Y23" s="3212"/>
      <c r="Z23" s="3215"/>
      <c r="AA23" s="3220" t="s">
        <v>71</v>
      </c>
      <c r="AB23" s="3221"/>
      <c r="AC23" s="3221"/>
      <c r="AD23" s="3222"/>
      <c r="AE23" s="3222"/>
      <c r="AF23" s="3222"/>
      <c r="AG23" s="3222"/>
      <c r="AH23" s="3257"/>
      <c r="AI23" s="3240"/>
      <c r="AJ23" s="3241"/>
      <c r="AK23" s="3241"/>
      <c r="AL23" s="3245"/>
      <c r="AM23" s="3240"/>
      <c r="AN23" s="3241"/>
      <c r="AO23" s="3241"/>
      <c r="AP23" s="3241"/>
      <c r="AQ23" s="3241"/>
      <c r="AR23" s="3241"/>
      <c r="AS23" s="3241"/>
      <c r="AT23" s="3241"/>
      <c r="AU23" s="3242" t="s">
        <v>72</v>
      </c>
      <c r="AV23" s="3243"/>
      <c r="AW23" s="3244"/>
      <c r="AX23" s="3241"/>
      <c r="AY23" s="3241"/>
      <c r="AZ23" s="3241"/>
      <c r="BA23" s="3245"/>
      <c r="BB23" s="3243" t="s">
        <v>289</v>
      </c>
      <c r="BC23" s="3243"/>
      <c r="BD23" s="3243"/>
      <c r="BE23" s="3243"/>
      <c r="BF23" s="3243"/>
      <c r="BG23" s="3243"/>
      <c r="BH23" s="3379"/>
      <c r="BI23" s="3246"/>
      <c r="BJ23" s="3246"/>
      <c r="BK23" s="3246"/>
      <c r="BL23" s="3246"/>
      <c r="BM23" s="3246"/>
      <c r="BN23" s="3246" t="s">
        <v>289</v>
      </c>
      <c r="BO23" s="3246"/>
      <c r="BP23" s="3247"/>
      <c r="BQ23" s="3222"/>
      <c r="BR23" s="3222"/>
      <c r="BS23" s="3222"/>
      <c r="BT23" s="3239"/>
    </row>
    <row r="24" spans="2:72" ht="16.149999999999999" customHeight="1">
      <c r="B24" s="3402"/>
      <c r="C24" s="3194" t="s">
        <v>294</v>
      </c>
      <c r="D24" s="3276"/>
      <c r="E24" s="3276"/>
      <c r="F24" s="3276"/>
      <c r="G24" s="3277"/>
      <c r="H24" s="3200"/>
      <c r="I24" s="3201"/>
      <c r="J24" s="3201"/>
      <c r="K24" s="3202"/>
      <c r="L24" s="3230"/>
      <c r="M24" s="3231"/>
      <c r="N24" s="3231"/>
      <c r="O24" s="3274"/>
      <c r="P24" s="3225"/>
      <c r="Q24" s="3225"/>
      <c r="R24" s="3225"/>
      <c r="S24" s="3225"/>
      <c r="T24" s="3226"/>
      <c r="U24" s="3201"/>
      <c r="V24" s="3201"/>
      <c r="W24" s="3201"/>
      <c r="X24" s="3213"/>
      <c r="Y24" s="3201"/>
      <c r="Z24" s="3202"/>
      <c r="AA24" s="3209" t="s">
        <v>69</v>
      </c>
      <c r="AB24" s="3210"/>
      <c r="AC24" s="3210"/>
      <c r="AD24" s="3211"/>
      <c r="AE24" s="3211"/>
      <c r="AF24" s="3211"/>
      <c r="AG24" s="3211"/>
      <c r="AH24" s="3251"/>
      <c r="AI24" s="3252"/>
      <c r="AJ24" s="3253"/>
      <c r="AK24" s="3253"/>
      <c r="AL24" s="3254"/>
      <c r="AM24" s="3252"/>
      <c r="AN24" s="3253"/>
      <c r="AO24" s="3253"/>
      <c r="AP24" s="3253"/>
      <c r="AQ24" s="3253"/>
      <c r="AR24" s="3253"/>
      <c r="AS24" s="3253"/>
      <c r="AT24" s="3253"/>
      <c r="AU24" s="3270" t="s">
        <v>72</v>
      </c>
      <c r="AV24" s="3271"/>
      <c r="AW24" s="3272"/>
      <c r="AX24" s="3253"/>
      <c r="AY24" s="3253"/>
      <c r="AZ24" s="3253"/>
      <c r="BA24" s="3254"/>
      <c r="BB24" s="3271" t="s">
        <v>70</v>
      </c>
      <c r="BC24" s="3271"/>
      <c r="BD24" s="3271"/>
      <c r="BE24" s="3271"/>
      <c r="BF24" s="3271"/>
      <c r="BG24" s="3271"/>
      <c r="BH24" s="3375"/>
      <c r="BI24" s="3376"/>
      <c r="BJ24" s="3376"/>
      <c r="BK24" s="3376"/>
      <c r="BL24" s="3376"/>
      <c r="BM24" s="3376"/>
      <c r="BN24" s="3255"/>
      <c r="BO24" s="3255"/>
      <c r="BP24" s="3256"/>
      <c r="BQ24" s="3211"/>
      <c r="BR24" s="3211"/>
      <c r="BS24" s="3211"/>
      <c r="BT24" s="3238"/>
    </row>
    <row r="25" spans="2:72" ht="16.149999999999999" customHeight="1" thickBot="1">
      <c r="B25" s="3402"/>
      <c r="C25" s="3278"/>
      <c r="D25" s="3279"/>
      <c r="E25" s="3279"/>
      <c r="F25" s="3279"/>
      <c r="G25" s="3280"/>
      <c r="H25" s="3206" t="s">
        <v>70</v>
      </c>
      <c r="I25" s="3207"/>
      <c r="J25" s="3207"/>
      <c r="K25" s="3208"/>
      <c r="L25" s="3232"/>
      <c r="M25" s="3233"/>
      <c r="N25" s="3233"/>
      <c r="O25" s="3275"/>
      <c r="P25" s="3227"/>
      <c r="Q25" s="3227"/>
      <c r="R25" s="3227"/>
      <c r="S25" s="3227"/>
      <c r="T25" s="3228"/>
      <c r="U25" s="3212"/>
      <c r="V25" s="3212"/>
      <c r="W25" s="3212"/>
      <c r="X25" s="3214"/>
      <c r="Y25" s="3212"/>
      <c r="Z25" s="3215"/>
      <c r="AA25" s="3220" t="s">
        <v>71</v>
      </c>
      <c r="AB25" s="3221"/>
      <c r="AC25" s="3221"/>
      <c r="AD25" s="3222"/>
      <c r="AE25" s="3222"/>
      <c r="AF25" s="3222"/>
      <c r="AG25" s="3222"/>
      <c r="AH25" s="3257"/>
      <c r="AI25" s="3240"/>
      <c r="AJ25" s="3241"/>
      <c r="AK25" s="3241"/>
      <c r="AL25" s="3245"/>
      <c r="AM25" s="3240"/>
      <c r="AN25" s="3241"/>
      <c r="AO25" s="3241"/>
      <c r="AP25" s="3241"/>
      <c r="AQ25" s="3241"/>
      <c r="AR25" s="3241"/>
      <c r="AS25" s="3241"/>
      <c r="AT25" s="3241"/>
      <c r="AU25" s="3242" t="s">
        <v>72</v>
      </c>
      <c r="AV25" s="3243"/>
      <c r="AW25" s="3244"/>
      <c r="AX25" s="3241"/>
      <c r="AY25" s="3241"/>
      <c r="AZ25" s="3241"/>
      <c r="BA25" s="3245"/>
      <c r="BB25" s="3243" t="s">
        <v>70</v>
      </c>
      <c r="BC25" s="3243"/>
      <c r="BD25" s="3243"/>
      <c r="BE25" s="3243"/>
      <c r="BF25" s="3243"/>
      <c r="BG25" s="3243"/>
      <c r="BH25" s="3379"/>
      <c r="BI25" s="3246"/>
      <c r="BJ25" s="3246"/>
      <c r="BK25" s="3246"/>
      <c r="BL25" s="3246"/>
      <c r="BM25" s="3246"/>
      <c r="BN25" s="3246" t="s">
        <v>70</v>
      </c>
      <c r="BO25" s="3246"/>
      <c r="BP25" s="3247"/>
      <c r="BQ25" s="3222"/>
      <c r="BR25" s="3222"/>
      <c r="BS25" s="3222"/>
      <c r="BT25" s="3239"/>
    </row>
    <row r="26" spans="2:72" ht="16.149999999999999" customHeight="1">
      <c r="B26" s="3402"/>
      <c r="C26" s="2963" t="s">
        <v>291</v>
      </c>
      <c r="D26" s="2964"/>
      <c r="E26" s="2964"/>
      <c r="F26" s="2964"/>
      <c r="G26" s="3223"/>
      <c r="H26" s="3200"/>
      <c r="I26" s="3201"/>
      <c r="J26" s="3201"/>
      <c r="K26" s="3202"/>
      <c r="L26" s="3230"/>
      <c r="M26" s="3231"/>
      <c r="N26" s="3231"/>
      <c r="O26" s="3274"/>
      <c r="P26" s="3225"/>
      <c r="Q26" s="3225"/>
      <c r="R26" s="3225"/>
      <c r="S26" s="3225"/>
      <c r="T26" s="3226"/>
      <c r="U26" s="3201"/>
      <c r="V26" s="3201"/>
      <c r="W26" s="3201"/>
      <c r="X26" s="3213"/>
      <c r="Y26" s="3201"/>
      <c r="Z26" s="3202"/>
      <c r="AA26" s="3209" t="s">
        <v>69</v>
      </c>
      <c r="AB26" s="3210"/>
      <c r="AC26" s="3210"/>
      <c r="AD26" s="3229"/>
      <c r="AE26" s="3229"/>
      <c r="AF26" s="3229"/>
      <c r="AG26" s="3229"/>
      <c r="AH26" s="3273"/>
      <c r="AI26" s="3234"/>
      <c r="AJ26" s="3235"/>
      <c r="AK26" s="3235"/>
      <c r="AL26" s="3263"/>
      <c r="AM26" s="3234"/>
      <c r="AN26" s="3235"/>
      <c r="AO26" s="3235"/>
      <c r="AP26" s="3235"/>
      <c r="AQ26" s="3235"/>
      <c r="AR26" s="3235"/>
      <c r="AS26" s="3235"/>
      <c r="AT26" s="3235"/>
      <c r="AU26" s="3260" t="s">
        <v>72</v>
      </c>
      <c r="AV26" s="3261"/>
      <c r="AW26" s="3262"/>
      <c r="AX26" s="3235"/>
      <c r="AY26" s="3235"/>
      <c r="AZ26" s="3235"/>
      <c r="BA26" s="3263"/>
      <c r="BB26" s="3261" t="s">
        <v>70</v>
      </c>
      <c r="BC26" s="3261"/>
      <c r="BD26" s="3261"/>
      <c r="BE26" s="3261"/>
      <c r="BF26" s="3261"/>
      <c r="BG26" s="3261"/>
      <c r="BH26" s="3399"/>
      <c r="BI26" s="3400"/>
      <c r="BJ26" s="3400"/>
      <c r="BK26" s="3400"/>
      <c r="BL26" s="3400"/>
      <c r="BM26" s="3400"/>
      <c r="BN26" s="3392"/>
      <c r="BO26" s="3392"/>
      <c r="BP26" s="3393"/>
      <c r="BQ26" s="3229"/>
      <c r="BR26" s="3229"/>
      <c r="BS26" s="3229"/>
      <c r="BT26" s="3366"/>
    </row>
    <row r="27" spans="2:72" ht="16.149999999999999" customHeight="1" thickBot="1">
      <c r="B27" s="3402"/>
      <c r="C27" s="3009"/>
      <c r="D27" s="3010"/>
      <c r="E27" s="3010"/>
      <c r="F27" s="3010"/>
      <c r="G27" s="3224"/>
      <c r="H27" s="3206" t="s">
        <v>70</v>
      </c>
      <c r="I27" s="3207"/>
      <c r="J27" s="3207"/>
      <c r="K27" s="3208"/>
      <c r="L27" s="3232"/>
      <c r="M27" s="3233"/>
      <c r="N27" s="3233"/>
      <c r="O27" s="3275"/>
      <c r="P27" s="3227"/>
      <c r="Q27" s="3227"/>
      <c r="R27" s="3227"/>
      <c r="S27" s="3227"/>
      <c r="T27" s="3228"/>
      <c r="U27" s="3212"/>
      <c r="V27" s="3212"/>
      <c r="W27" s="3212"/>
      <c r="X27" s="3214"/>
      <c r="Y27" s="3212"/>
      <c r="Z27" s="3215"/>
      <c r="AA27" s="3220" t="s">
        <v>71</v>
      </c>
      <c r="AB27" s="3221"/>
      <c r="AC27" s="3221"/>
      <c r="AD27" s="3264"/>
      <c r="AE27" s="3264"/>
      <c r="AF27" s="3264"/>
      <c r="AG27" s="3264"/>
      <c r="AH27" s="3265"/>
      <c r="AI27" s="3266"/>
      <c r="AJ27" s="3236"/>
      <c r="AK27" s="3236"/>
      <c r="AL27" s="3237"/>
      <c r="AM27" s="3266"/>
      <c r="AN27" s="3236"/>
      <c r="AO27" s="3236"/>
      <c r="AP27" s="3236"/>
      <c r="AQ27" s="3236"/>
      <c r="AR27" s="3236"/>
      <c r="AS27" s="3236"/>
      <c r="AT27" s="3236"/>
      <c r="AU27" s="3267" t="s">
        <v>72</v>
      </c>
      <c r="AV27" s="3268"/>
      <c r="AW27" s="3269"/>
      <c r="AX27" s="3236"/>
      <c r="AY27" s="3236"/>
      <c r="AZ27" s="3236"/>
      <c r="BA27" s="3237"/>
      <c r="BB27" s="3268" t="s">
        <v>70</v>
      </c>
      <c r="BC27" s="3268"/>
      <c r="BD27" s="3268"/>
      <c r="BE27" s="3268"/>
      <c r="BF27" s="3268"/>
      <c r="BG27" s="3268"/>
      <c r="BH27" s="3395"/>
      <c r="BI27" s="3377"/>
      <c r="BJ27" s="3377"/>
      <c r="BK27" s="3377"/>
      <c r="BL27" s="3377"/>
      <c r="BM27" s="3377"/>
      <c r="BN27" s="3377" t="s">
        <v>70</v>
      </c>
      <c r="BO27" s="3377"/>
      <c r="BP27" s="3378"/>
      <c r="BQ27" s="3264"/>
      <c r="BR27" s="3264"/>
      <c r="BS27" s="3264"/>
      <c r="BT27" s="3367"/>
    </row>
    <row r="28" spans="2:72" ht="16.149999999999999" customHeight="1">
      <c r="B28" s="3402"/>
      <c r="C28" s="2963" t="s">
        <v>82</v>
      </c>
      <c r="D28" s="2964"/>
      <c r="E28" s="2964"/>
      <c r="F28" s="2964"/>
      <c r="G28" s="3223"/>
      <c r="H28" s="3200"/>
      <c r="I28" s="3201"/>
      <c r="J28" s="3201"/>
      <c r="K28" s="3202"/>
      <c r="L28" s="3203"/>
      <c r="M28" s="3203"/>
      <c r="N28" s="3203"/>
      <c r="O28" s="3204"/>
      <c r="P28" s="3205"/>
      <c r="Q28" s="3205"/>
      <c r="R28" s="3205"/>
      <c r="S28" s="3205"/>
      <c r="T28" s="3216"/>
      <c r="U28" s="3217"/>
      <c r="V28" s="3217"/>
      <c r="W28" s="3217"/>
      <c r="X28" s="3218"/>
      <c r="Y28" s="3217"/>
      <c r="Z28" s="3219"/>
      <c r="AA28" s="3209" t="s">
        <v>69</v>
      </c>
      <c r="AB28" s="3210"/>
      <c r="AC28" s="3210"/>
      <c r="AD28" s="3211"/>
      <c r="AE28" s="3211"/>
      <c r="AF28" s="3211"/>
      <c r="AG28" s="3211"/>
      <c r="AH28" s="3251"/>
      <c r="AI28" s="3252"/>
      <c r="AJ28" s="3253"/>
      <c r="AK28" s="3253"/>
      <c r="AL28" s="3254"/>
      <c r="AM28" s="3252"/>
      <c r="AN28" s="3253"/>
      <c r="AO28" s="3253"/>
      <c r="AP28" s="3253"/>
      <c r="AQ28" s="3253"/>
      <c r="AR28" s="3253"/>
      <c r="AS28" s="3253"/>
      <c r="AT28" s="3253"/>
      <c r="AU28" s="3270" t="s">
        <v>72</v>
      </c>
      <c r="AV28" s="3271"/>
      <c r="AW28" s="3272"/>
      <c r="AX28" s="3253"/>
      <c r="AY28" s="3253"/>
      <c r="AZ28" s="3253"/>
      <c r="BA28" s="3254"/>
      <c r="BB28" s="3271" t="s">
        <v>70</v>
      </c>
      <c r="BC28" s="3271"/>
      <c r="BD28" s="3271"/>
      <c r="BE28" s="3271"/>
      <c r="BF28" s="3271"/>
      <c r="BG28" s="3271"/>
      <c r="BH28" s="3375"/>
      <c r="BI28" s="3376"/>
      <c r="BJ28" s="3376"/>
      <c r="BK28" s="3376"/>
      <c r="BL28" s="3376"/>
      <c r="BM28" s="3376"/>
      <c r="BN28" s="3255"/>
      <c r="BO28" s="3255"/>
      <c r="BP28" s="3256"/>
      <c r="BQ28" s="3211"/>
      <c r="BR28" s="3211"/>
      <c r="BS28" s="3211"/>
      <c r="BT28" s="3238"/>
    </row>
    <row r="29" spans="2:72" ht="16.149999999999999" customHeight="1" thickBot="1">
      <c r="B29" s="3402"/>
      <c r="C29" s="3009"/>
      <c r="D29" s="3010"/>
      <c r="E29" s="3010"/>
      <c r="F29" s="3010"/>
      <c r="G29" s="3224"/>
      <c r="H29" s="3206" t="s">
        <v>70</v>
      </c>
      <c r="I29" s="3207"/>
      <c r="J29" s="3207"/>
      <c r="K29" s="3208"/>
      <c r="L29" s="3203"/>
      <c r="M29" s="3203"/>
      <c r="N29" s="3203"/>
      <c r="O29" s="3204"/>
      <c r="P29" s="3205"/>
      <c r="Q29" s="3205"/>
      <c r="R29" s="3205"/>
      <c r="S29" s="3205"/>
      <c r="T29" s="3216"/>
      <c r="U29" s="3217"/>
      <c r="V29" s="3217"/>
      <c r="W29" s="3217"/>
      <c r="X29" s="3248"/>
      <c r="Y29" s="3249"/>
      <c r="Z29" s="3250"/>
      <c r="AA29" s="3220" t="s">
        <v>71</v>
      </c>
      <c r="AB29" s="3221"/>
      <c r="AC29" s="3221"/>
      <c r="AD29" s="3222"/>
      <c r="AE29" s="3222"/>
      <c r="AF29" s="3222"/>
      <c r="AG29" s="3222"/>
      <c r="AH29" s="3257"/>
      <c r="AI29" s="3240"/>
      <c r="AJ29" s="3241"/>
      <c r="AK29" s="3241"/>
      <c r="AL29" s="3245"/>
      <c r="AM29" s="3240"/>
      <c r="AN29" s="3241"/>
      <c r="AO29" s="3241"/>
      <c r="AP29" s="3241"/>
      <c r="AQ29" s="3241"/>
      <c r="AR29" s="3241"/>
      <c r="AS29" s="3241"/>
      <c r="AT29" s="3241"/>
      <c r="AU29" s="3242" t="s">
        <v>72</v>
      </c>
      <c r="AV29" s="3243"/>
      <c r="AW29" s="3244"/>
      <c r="AX29" s="3241"/>
      <c r="AY29" s="3241"/>
      <c r="AZ29" s="3241"/>
      <c r="BA29" s="3245"/>
      <c r="BB29" s="3243" t="s">
        <v>70</v>
      </c>
      <c r="BC29" s="3243"/>
      <c r="BD29" s="3243"/>
      <c r="BE29" s="3243"/>
      <c r="BF29" s="3243"/>
      <c r="BG29" s="3243"/>
      <c r="BH29" s="3379"/>
      <c r="BI29" s="3246"/>
      <c r="BJ29" s="3246"/>
      <c r="BK29" s="3246"/>
      <c r="BL29" s="3246"/>
      <c r="BM29" s="3246"/>
      <c r="BN29" s="3246" t="s">
        <v>70</v>
      </c>
      <c r="BO29" s="3246"/>
      <c r="BP29" s="3247"/>
      <c r="BQ29" s="3222"/>
      <c r="BR29" s="3222"/>
      <c r="BS29" s="3222"/>
      <c r="BT29" s="3239"/>
    </row>
    <row r="30" spans="2:72" ht="16.149999999999999" customHeight="1">
      <c r="B30" s="3402"/>
      <c r="C30" s="3291" t="s">
        <v>83</v>
      </c>
      <c r="D30" s="3292"/>
      <c r="E30" s="3292"/>
      <c r="F30" s="3292"/>
      <c r="G30" s="3293"/>
      <c r="H30" s="3200"/>
      <c r="I30" s="3201"/>
      <c r="J30" s="3201"/>
      <c r="K30" s="3202"/>
      <c r="L30" s="3230"/>
      <c r="M30" s="3231"/>
      <c r="N30" s="3231"/>
      <c r="O30" s="3274"/>
      <c r="P30" s="3225"/>
      <c r="Q30" s="3225"/>
      <c r="R30" s="3225"/>
      <c r="S30" s="3225"/>
      <c r="T30" s="3226"/>
      <c r="U30" s="3201"/>
      <c r="V30" s="3201"/>
      <c r="W30" s="3201"/>
      <c r="X30" s="3213"/>
      <c r="Y30" s="3201"/>
      <c r="Z30" s="3202"/>
      <c r="AA30" s="3209" t="s">
        <v>69</v>
      </c>
      <c r="AB30" s="3210"/>
      <c r="AC30" s="3210"/>
      <c r="AD30" s="3229"/>
      <c r="AE30" s="3229"/>
      <c r="AF30" s="3229"/>
      <c r="AG30" s="3229"/>
      <c r="AH30" s="3273"/>
      <c r="AI30" s="3234"/>
      <c r="AJ30" s="3235"/>
      <c r="AK30" s="3235"/>
      <c r="AL30" s="3263"/>
      <c r="AM30" s="3234"/>
      <c r="AN30" s="3235"/>
      <c r="AO30" s="3235"/>
      <c r="AP30" s="3235"/>
      <c r="AQ30" s="3235"/>
      <c r="AR30" s="3235"/>
      <c r="AS30" s="3235"/>
      <c r="AT30" s="3235"/>
      <c r="AU30" s="3260" t="s">
        <v>72</v>
      </c>
      <c r="AV30" s="3261"/>
      <c r="AW30" s="3262"/>
      <c r="AX30" s="3235"/>
      <c r="AY30" s="3235"/>
      <c r="AZ30" s="3235"/>
      <c r="BA30" s="3263"/>
      <c r="BB30" s="3261" t="s">
        <v>70</v>
      </c>
      <c r="BC30" s="3261"/>
      <c r="BD30" s="3261"/>
      <c r="BE30" s="3261"/>
      <c r="BF30" s="3261"/>
      <c r="BG30" s="3261"/>
      <c r="BH30" s="3399"/>
      <c r="BI30" s="3400"/>
      <c r="BJ30" s="3400"/>
      <c r="BK30" s="3400"/>
      <c r="BL30" s="3400"/>
      <c r="BM30" s="3400"/>
      <c r="BN30" s="3392"/>
      <c r="BO30" s="3392"/>
      <c r="BP30" s="3393"/>
      <c r="BQ30" s="3229"/>
      <c r="BR30" s="3229"/>
      <c r="BS30" s="3229"/>
      <c r="BT30" s="3366"/>
    </row>
    <row r="31" spans="2:72" ht="16.149999999999999" customHeight="1" thickBot="1">
      <c r="B31" s="3402"/>
      <c r="C31" s="3294"/>
      <c r="D31" s="3295"/>
      <c r="E31" s="3295"/>
      <c r="F31" s="3295"/>
      <c r="G31" s="3296"/>
      <c r="H31" s="3206" t="s">
        <v>70</v>
      </c>
      <c r="I31" s="3207"/>
      <c r="J31" s="3207"/>
      <c r="K31" s="3208"/>
      <c r="L31" s="3232"/>
      <c r="M31" s="3233"/>
      <c r="N31" s="3233"/>
      <c r="O31" s="3275"/>
      <c r="P31" s="3227"/>
      <c r="Q31" s="3227"/>
      <c r="R31" s="3227"/>
      <c r="S31" s="3227"/>
      <c r="T31" s="3228"/>
      <c r="U31" s="3212"/>
      <c r="V31" s="3212"/>
      <c r="W31" s="3212"/>
      <c r="X31" s="3214"/>
      <c r="Y31" s="3212"/>
      <c r="Z31" s="3215"/>
      <c r="AA31" s="3220" t="s">
        <v>71</v>
      </c>
      <c r="AB31" s="3221"/>
      <c r="AC31" s="3221"/>
      <c r="AD31" s="3264"/>
      <c r="AE31" s="3264"/>
      <c r="AF31" s="3264"/>
      <c r="AG31" s="3264"/>
      <c r="AH31" s="3265"/>
      <c r="AI31" s="3266"/>
      <c r="AJ31" s="3236"/>
      <c r="AK31" s="3236"/>
      <c r="AL31" s="3237"/>
      <c r="AM31" s="3266"/>
      <c r="AN31" s="3236"/>
      <c r="AO31" s="3236"/>
      <c r="AP31" s="3236"/>
      <c r="AQ31" s="3236"/>
      <c r="AR31" s="3236"/>
      <c r="AS31" s="3236"/>
      <c r="AT31" s="3236"/>
      <c r="AU31" s="3267" t="s">
        <v>72</v>
      </c>
      <c r="AV31" s="3268"/>
      <c r="AW31" s="3269"/>
      <c r="AX31" s="3236"/>
      <c r="AY31" s="3236"/>
      <c r="AZ31" s="3236"/>
      <c r="BA31" s="3237"/>
      <c r="BB31" s="3268" t="s">
        <v>70</v>
      </c>
      <c r="BC31" s="3268"/>
      <c r="BD31" s="3268"/>
      <c r="BE31" s="3268"/>
      <c r="BF31" s="3268"/>
      <c r="BG31" s="3268"/>
      <c r="BH31" s="3395"/>
      <c r="BI31" s="3377"/>
      <c r="BJ31" s="3377"/>
      <c r="BK31" s="3377"/>
      <c r="BL31" s="3377"/>
      <c r="BM31" s="3377"/>
      <c r="BN31" s="3377" t="s">
        <v>70</v>
      </c>
      <c r="BO31" s="3377"/>
      <c r="BP31" s="3378"/>
      <c r="BQ31" s="3264"/>
      <c r="BR31" s="3264"/>
      <c r="BS31" s="3264"/>
      <c r="BT31" s="3367"/>
    </row>
    <row r="32" spans="2:72" ht="16.149999999999999" customHeight="1">
      <c r="B32" s="3402"/>
      <c r="C32" s="3194" t="s">
        <v>290</v>
      </c>
      <c r="D32" s="3195"/>
      <c r="E32" s="3195"/>
      <c r="F32" s="3195"/>
      <c r="G32" s="3196"/>
      <c r="H32" s="3200"/>
      <c r="I32" s="3201"/>
      <c r="J32" s="3201"/>
      <c r="K32" s="3202"/>
      <c r="L32" s="3230"/>
      <c r="M32" s="3231"/>
      <c r="N32" s="3231"/>
      <c r="O32" s="3274"/>
      <c r="P32" s="3225"/>
      <c r="Q32" s="3225"/>
      <c r="R32" s="3225"/>
      <c r="S32" s="3225"/>
      <c r="T32" s="3226"/>
      <c r="U32" s="3201"/>
      <c r="V32" s="3201"/>
      <c r="W32" s="3201"/>
      <c r="X32" s="3213"/>
      <c r="Y32" s="3201"/>
      <c r="Z32" s="3202"/>
      <c r="AA32" s="3209" t="s">
        <v>69</v>
      </c>
      <c r="AB32" s="3210"/>
      <c r="AC32" s="3210"/>
      <c r="AD32" s="3211"/>
      <c r="AE32" s="3211"/>
      <c r="AF32" s="3211"/>
      <c r="AG32" s="3211"/>
      <c r="AH32" s="3251"/>
      <c r="AI32" s="3252"/>
      <c r="AJ32" s="3253"/>
      <c r="AK32" s="3253"/>
      <c r="AL32" s="3254"/>
      <c r="AM32" s="3252"/>
      <c r="AN32" s="3253"/>
      <c r="AO32" s="3253"/>
      <c r="AP32" s="3253"/>
      <c r="AQ32" s="3253"/>
      <c r="AR32" s="3253"/>
      <c r="AS32" s="3253"/>
      <c r="AT32" s="3253"/>
      <c r="AU32" s="3270" t="s">
        <v>72</v>
      </c>
      <c r="AV32" s="3271"/>
      <c r="AW32" s="3272"/>
      <c r="AX32" s="3253"/>
      <c r="AY32" s="3253"/>
      <c r="AZ32" s="3253"/>
      <c r="BA32" s="3254"/>
      <c r="BB32" s="3271" t="s">
        <v>70</v>
      </c>
      <c r="BC32" s="3271"/>
      <c r="BD32" s="3271"/>
      <c r="BE32" s="3271"/>
      <c r="BF32" s="3271"/>
      <c r="BG32" s="3271"/>
      <c r="BH32" s="3375"/>
      <c r="BI32" s="3376"/>
      <c r="BJ32" s="3376"/>
      <c r="BK32" s="3376"/>
      <c r="BL32" s="3376"/>
      <c r="BM32" s="3376"/>
      <c r="BN32" s="3255"/>
      <c r="BO32" s="3255"/>
      <c r="BP32" s="3256"/>
      <c r="BQ32" s="3211"/>
      <c r="BR32" s="3211"/>
      <c r="BS32" s="3211"/>
      <c r="BT32" s="3238"/>
    </row>
    <row r="33" spans="2:72" ht="16.149999999999999" customHeight="1" thickBot="1">
      <c r="B33" s="3402"/>
      <c r="C33" s="3197"/>
      <c r="D33" s="3198"/>
      <c r="E33" s="3198"/>
      <c r="F33" s="3198"/>
      <c r="G33" s="3199"/>
      <c r="H33" s="3206" t="s">
        <v>70</v>
      </c>
      <c r="I33" s="3207"/>
      <c r="J33" s="3207"/>
      <c r="K33" s="3208"/>
      <c r="L33" s="3232"/>
      <c r="M33" s="3233"/>
      <c r="N33" s="3233"/>
      <c r="O33" s="3275"/>
      <c r="P33" s="3227"/>
      <c r="Q33" s="3227"/>
      <c r="R33" s="3227"/>
      <c r="S33" s="3227"/>
      <c r="T33" s="3228"/>
      <c r="U33" s="3212"/>
      <c r="V33" s="3212"/>
      <c r="W33" s="3212"/>
      <c r="X33" s="3214"/>
      <c r="Y33" s="3212"/>
      <c r="Z33" s="3215"/>
      <c r="AA33" s="3220" t="s">
        <v>71</v>
      </c>
      <c r="AB33" s="3221"/>
      <c r="AC33" s="3221"/>
      <c r="AD33" s="3222"/>
      <c r="AE33" s="3222"/>
      <c r="AF33" s="3222"/>
      <c r="AG33" s="3222"/>
      <c r="AH33" s="3257"/>
      <c r="AI33" s="3240"/>
      <c r="AJ33" s="3241"/>
      <c r="AK33" s="3241"/>
      <c r="AL33" s="3245"/>
      <c r="AM33" s="3240"/>
      <c r="AN33" s="3241"/>
      <c r="AO33" s="3241"/>
      <c r="AP33" s="3241"/>
      <c r="AQ33" s="3241"/>
      <c r="AR33" s="3241"/>
      <c r="AS33" s="3241"/>
      <c r="AT33" s="3241"/>
      <c r="AU33" s="3242" t="s">
        <v>72</v>
      </c>
      <c r="AV33" s="3243"/>
      <c r="AW33" s="3244"/>
      <c r="AX33" s="3241"/>
      <c r="AY33" s="3241"/>
      <c r="AZ33" s="3241"/>
      <c r="BA33" s="3245"/>
      <c r="BB33" s="3243" t="s">
        <v>70</v>
      </c>
      <c r="BC33" s="3243"/>
      <c r="BD33" s="3243"/>
      <c r="BE33" s="3243"/>
      <c r="BF33" s="3243"/>
      <c r="BG33" s="3243"/>
      <c r="BH33" s="3379"/>
      <c r="BI33" s="3246"/>
      <c r="BJ33" s="3246"/>
      <c r="BK33" s="3246"/>
      <c r="BL33" s="3246"/>
      <c r="BM33" s="3246"/>
      <c r="BN33" s="3246" t="s">
        <v>70</v>
      </c>
      <c r="BO33" s="3246"/>
      <c r="BP33" s="3247"/>
      <c r="BQ33" s="3222"/>
      <c r="BR33" s="3222"/>
      <c r="BS33" s="3222"/>
      <c r="BT33" s="3239"/>
    </row>
    <row r="34" spans="2:72" ht="16.149999999999999" customHeight="1">
      <c r="B34" s="3402"/>
      <c r="C34" s="3194" t="s">
        <v>295</v>
      </c>
      <c r="D34" s="3195"/>
      <c r="E34" s="3195"/>
      <c r="F34" s="3195"/>
      <c r="G34" s="3196"/>
      <c r="H34" s="3200"/>
      <c r="I34" s="3201"/>
      <c r="J34" s="3201"/>
      <c r="K34" s="3202"/>
      <c r="L34" s="3203"/>
      <c r="M34" s="3203"/>
      <c r="N34" s="3203"/>
      <c r="O34" s="3204"/>
      <c r="P34" s="3205"/>
      <c r="Q34" s="3205"/>
      <c r="R34" s="3205"/>
      <c r="S34" s="3205"/>
      <c r="T34" s="3216"/>
      <c r="U34" s="3217"/>
      <c r="V34" s="3217"/>
      <c r="W34" s="3217"/>
      <c r="X34" s="3218"/>
      <c r="Y34" s="3217"/>
      <c r="Z34" s="3219"/>
      <c r="AA34" s="3209" t="s">
        <v>69</v>
      </c>
      <c r="AB34" s="3210"/>
      <c r="AC34" s="3210"/>
      <c r="AD34" s="3211"/>
      <c r="AE34" s="3211"/>
      <c r="AF34" s="3211"/>
      <c r="AG34" s="3211"/>
      <c r="AH34" s="3251"/>
      <c r="AI34" s="3252"/>
      <c r="AJ34" s="3253"/>
      <c r="AK34" s="3253"/>
      <c r="AL34" s="3254"/>
      <c r="AM34" s="3252"/>
      <c r="AN34" s="3253"/>
      <c r="AO34" s="3253"/>
      <c r="AP34" s="3253"/>
      <c r="AQ34" s="3253"/>
      <c r="AR34" s="3253"/>
      <c r="AS34" s="3253"/>
      <c r="AT34" s="3253"/>
      <c r="AU34" s="3270" t="s">
        <v>72</v>
      </c>
      <c r="AV34" s="3271"/>
      <c r="AW34" s="3272"/>
      <c r="AX34" s="3253"/>
      <c r="AY34" s="3253"/>
      <c r="AZ34" s="3253"/>
      <c r="BA34" s="3254"/>
      <c r="BB34" s="3271" t="s">
        <v>70</v>
      </c>
      <c r="BC34" s="3271"/>
      <c r="BD34" s="3271"/>
      <c r="BE34" s="3271"/>
      <c r="BF34" s="3271"/>
      <c r="BG34" s="3271"/>
      <c r="BH34" s="3375"/>
      <c r="BI34" s="3376"/>
      <c r="BJ34" s="3376"/>
      <c r="BK34" s="3376"/>
      <c r="BL34" s="3376"/>
      <c r="BM34" s="3376"/>
      <c r="BN34" s="3255"/>
      <c r="BO34" s="3255"/>
      <c r="BP34" s="3256"/>
      <c r="BQ34" s="3211"/>
      <c r="BR34" s="3211"/>
      <c r="BS34" s="3211"/>
      <c r="BT34" s="3238"/>
    </row>
    <row r="35" spans="2:72" ht="16.149999999999999" customHeight="1" thickBot="1">
      <c r="B35" s="3403"/>
      <c r="C35" s="3197"/>
      <c r="D35" s="3198"/>
      <c r="E35" s="3198"/>
      <c r="F35" s="3198"/>
      <c r="G35" s="3199"/>
      <c r="H35" s="3206" t="s">
        <v>70</v>
      </c>
      <c r="I35" s="3207"/>
      <c r="J35" s="3207"/>
      <c r="K35" s="3208"/>
      <c r="L35" s="3203"/>
      <c r="M35" s="3203"/>
      <c r="N35" s="3203"/>
      <c r="O35" s="3204"/>
      <c r="P35" s="3205"/>
      <c r="Q35" s="3205"/>
      <c r="R35" s="3205"/>
      <c r="S35" s="3205"/>
      <c r="T35" s="3216"/>
      <c r="U35" s="3217"/>
      <c r="V35" s="3217"/>
      <c r="W35" s="3217"/>
      <c r="X35" s="3218"/>
      <c r="Y35" s="3217"/>
      <c r="Z35" s="3219"/>
      <c r="AA35" s="3220" t="s">
        <v>71</v>
      </c>
      <c r="AB35" s="3221"/>
      <c r="AC35" s="3221"/>
      <c r="AD35" s="3222"/>
      <c r="AE35" s="3222"/>
      <c r="AF35" s="3222"/>
      <c r="AG35" s="3222"/>
      <c r="AH35" s="3257"/>
      <c r="AI35" s="3240"/>
      <c r="AJ35" s="3241"/>
      <c r="AK35" s="3241"/>
      <c r="AL35" s="3245"/>
      <c r="AM35" s="3240"/>
      <c r="AN35" s="3241"/>
      <c r="AO35" s="3241"/>
      <c r="AP35" s="3241"/>
      <c r="AQ35" s="3241"/>
      <c r="AR35" s="3241"/>
      <c r="AS35" s="3241"/>
      <c r="AT35" s="3241"/>
      <c r="AU35" s="3242" t="s">
        <v>72</v>
      </c>
      <c r="AV35" s="3243"/>
      <c r="AW35" s="3244"/>
      <c r="AX35" s="3241"/>
      <c r="AY35" s="3241"/>
      <c r="AZ35" s="3241"/>
      <c r="BA35" s="3245"/>
      <c r="BB35" s="3243" t="s">
        <v>70</v>
      </c>
      <c r="BC35" s="3243"/>
      <c r="BD35" s="3243"/>
      <c r="BE35" s="3243"/>
      <c r="BF35" s="3243"/>
      <c r="BG35" s="3243"/>
      <c r="BH35" s="3379"/>
      <c r="BI35" s="3246"/>
      <c r="BJ35" s="3246"/>
      <c r="BK35" s="3246"/>
      <c r="BL35" s="3246"/>
      <c r="BM35" s="3246"/>
      <c r="BN35" s="3246" t="s">
        <v>70</v>
      </c>
      <c r="BO35" s="3246"/>
      <c r="BP35" s="3247"/>
      <c r="BQ35" s="3222"/>
      <c r="BR35" s="3222"/>
      <c r="BS35" s="3222"/>
      <c r="BT35" s="3239"/>
    </row>
    <row r="36" spans="2:72" ht="16.149999999999999" customHeight="1">
      <c r="B36" s="3401" t="s">
        <v>85</v>
      </c>
      <c r="C36" s="3291" t="s">
        <v>86</v>
      </c>
      <c r="D36" s="3292"/>
      <c r="E36" s="3292"/>
      <c r="F36" s="3292"/>
      <c r="G36" s="3293"/>
      <c r="H36" s="3200"/>
      <c r="I36" s="3201"/>
      <c r="J36" s="3201"/>
      <c r="K36" s="3202"/>
      <c r="L36" s="3230"/>
      <c r="M36" s="3231"/>
      <c r="N36" s="3231"/>
      <c r="O36" s="3274"/>
      <c r="P36" s="3225"/>
      <c r="Q36" s="3225"/>
      <c r="R36" s="3225"/>
      <c r="S36" s="3225"/>
      <c r="T36" s="3226"/>
      <c r="U36" s="3201"/>
      <c r="V36" s="3201"/>
      <c r="W36" s="3201"/>
      <c r="X36" s="3213"/>
      <c r="Y36" s="3201"/>
      <c r="Z36" s="3202"/>
      <c r="AA36" s="3209" t="s">
        <v>69</v>
      </c>
      <c r="AB36" s="3210"/>
      <c r="AC36" s="3210"/>
      <c r="AD36" s="3229"/>
      <c r="AE36" s="3229"/>
      <c r="AF36" s="3229"/>
      <c r="AG36" s="3229"/>
      <c r="AH36" s="3273"/>
      <c r="AI36" s="3234"/>
      <c r="AJ36" s="3235"/>
      <c r="AK36" s="3235"/>
      <c r="AL36" s="3263"/>
      <c r="AM36" s="3234"/>
      <c r="AN36" s="3235"/>
      <c r="AO36" s="3235"/>
      <c r="AP36" s="3235"/>
      <c r="AQ36" s="3235"/>
      <c r="AR36" s="3235"/>
      <c r="AS36" s="3235"/>
      <c r="AT36" s="3235"/>
      <c r="AU36" s="3260" t="s">
        <v>72</v>
      </c>
      <c r="AV36" s="3261"/>
      <c r="AW36" s="3262"/>
      <c r="AX36" s="3235"/>
      <c r="AY36" s="3235"/>
      <c r="AZ36" s="3235"/>
      <c r="BA36" s="3263"/>
      <c r="BB36" s="3261" t="s">
        <v>87</v>
      </c>
      <c r="BC36" s="3261"/>
      <c r="BD36" s="3261"/>
      <c r="BE36" s="3261"/>
      <c r="BF36" s="3261"/>
      <c r="BG36" s="3261"/>
      <c r="BH36" s="3399" t="s">
        <v>87</v>
      </c>
      <c r="BI36" s="3400"/>
      <c r="BJ36" s="3400"/>
      <c r="BK36" s="3400"/>
      <c r="BL36" s="3400"/>
      <c r="BM36" s="3400"/>
      <c r="BN36" s="3409"/>
      <c r="BO36" s="3409"/>
      <c r="BP36" s="3410"/>
      <c r="BQ36" s="3229"/>
      <c r="BR36" s="3229"/>
      <c r="BS36" s="3229"/>
      <c r="BT36" s="3366"/>
    </row>
    <row r="37" spans="2:72" ht="16.149999999999999" customHeight="1" thickBot="1">
      <c r="B37" s="3402"/>
      <c r="C37" s="3294"/>
      <c r="D37" s="3295"/>
      <c r="E37" s="3295"/>
      <c r="F37" s="3295"/>
      <c r="G37" s="3296"/>
      <c r="H37" s="3206" t="s">
        <v>88</v>
      </c>
      <c r="I37" s="3207"/>
      <c r="J37" s="3207"/>
      <c r="K37" s="3208"/>
      <c r="L37" s="3232"/>
      <c r="M37" s="3233"/>
      <c r="N37" s="3233"/>
      <c r="O37" s="3281" t="s">
        <v>88</v>
      </c>
      <c r="P37" s="3258"/>
      <c r="Q37" s="3258"/>
      <c r="R37" s="3258" t="s">
        <v>88</v>
      </c>
      <c r="S37" s="3258"/>
      <c r="T37" s="3259"/>
      <c r="U37" s="3212"/>
      <c r="V37" s="3212"/>
      <c r="W37" s="3212"/>
      <c r="X37" s="3214"/>
      <c r="Y37" s="3212"/>
      <c r="Z37" s="3215"/>
      <c r="AA37" s="3220" t="s">
        <v>71</v>
      </c>
      <c r="AB37" s="3221"/>
      <c r="AC37" s="3221"/>
      <c r="AD37" s="3264"/>
      <c r="AE37" s="3264"/>
      <c r="AF37" s="3264"/>
      <c r="AG37" s="3264"/>
      <c r="AH37" s="3265"/>
      <c r="AI37" s="3266"/>
      <c r="AJ37" s="3236"/>
      <c r="AK37" s="3236"/>
      <c r="AL37" s="3237"/>
      <c r="AM37" s="3266"/>
      <c r="AN37" s="3236"/>
      <c r="AO37" s="3236"/>
      <c r="AP37" s="3236"/>
      <c r="AQ37" s="3236"/>
      <c r="AR37" s="3236"/>
      <c r="AS37" s="3236"/>
      <c r="AT37" s="3236"/>
      <c r="AU37" s="3267" t="s">
        <v>72</v>
      </c>
      <c r="AV37" s="3268"/>
      <c r="AW37" s="3269"/>
      <c r="AX37" s="3236"/>
      <c r="AY37" s="3236"/>
      <c r="AZ37" s="3236"/>
      <c r="BA37" s="3237"/>
      <c r="BB37" s="3268" t="s">
        <v>87</v>
      </c>
      <c r="BC37" s="3268"/>
      <c r="BD37" s="3268"/>
      <c r="BE37" s="3268"/>
      <c r="BF37" s="3268"/>
      <c r="BG37" s="3268"/>
      <c r="BH37" s="3395" t="s">
        <v>87</v>
      </c>
      <c r="BI37" s="3377"/>
      <c r="BJ37" s="3377"/>
      <c r="BK37" s="3377"/>
      <c r="BL37" s="3377"/>
      <c r="BM37" s="3377"/>
      <c r="BN37" s="3411" t="s">
        <v>87</v>
      </c>
      <c r="BO37" s="3411"/>
      <c r="BP37" s="3412"/>
      <c r="BQ37" s="3264"/>
      <c r="BR37" s="3264"/>
      <c r="BS37" s="3264"/>
      <c r="BT37" s="3367"/>
    </row>
    <row r="38" spans="2:72" ht="16.149999999999999" customHeight="1">
      <c r="B38" s="3402"/>
      <c r="C38" s="3291" t="s">
        <v>89</v>
      </c>
      <c r="D38" s="3292"/>
      <c r="E38" s="3292"/>
      <c r="F38" s="3292"/>
      <c r="G38" s="3293"/>
      <c r="H38" s="3200"/>
      <c r="I38" s="3201"/>
      <c r="J38" s="3201"/>
      <c r="K38" s="3202"/>
      <c r="L38" s="3203"/>
      <c r="M38" s="3203"/>
      <c r="N38" s="3203"/>
      <c r="O38" s="3204"/>
      <c r="P38" s="3205"/>
      <c r="Q38" s="3205"/>
      <c r="R38" s="3205"/>
      <c r="S38" s="3205"/>
      <c r="T38" s="3216"/>
      <c r="U38" s="3217"/>
      <c r="V38" s="3217"/>
      <c r="W38" s="3217"/>
      <c r="X38" s="3218"/>
      <c r="Y38" s="3217"/>
      <c r="Z38" s="3219"/>
      <c r="AA38" s="488" t="s">
        <v>69</v>
      </c>
      <c r="AB38" s="489"/>
      <c r="AC38" s="489"/>
      <c r="AD38" s="3211"/>
      <c r="AE38" s="3211"/>
      <c r="AF38" s="3211"/>
      <c r="AG38" s="3211"/>
      <c r="AH38" s="3251"/>
      <c r="AI38" s="3252"/>
      <c r="AJ38" s="3253"/>
      <c r="AK38" s="3253"/>
      <c r="AL38" s="3254"/>
      <c r="AM38" s="3252"/>
      <c r="AN38" s="3253"/>
      <c r="AO38" s="3253"/>
      <c r="AP38" s="3253"/>
      <c r="AQ38" s="3253"/>
      <c r="AR38" s="3253"/>
      <c r="AS38" s="3253"/>
      <c r="AT38" s="3253"/>
      <c r="AU38" s="3270" t="s">
        <v>72</v>
      </c>
      <c r="AV38" s="3271"/>
      <c r="AW38" s="3272"/>
      <c r="AX38" s="3253"/>
      <c r="AY38" s="3253"/>
      <c r="AZ38" s="3253"/>
      <c r="BA38" s="3254"/>
      <c r="BB38" s="3271" t="s">
        <v>87</v>
      </c>
      <c r="BC38" s="3271"/>
      <c r="BD38" s="3271"/>
      <c r="BE38" s="3271"/>
      <c r="BF38" s="3271"/>
      <c r="BG38" s="3271"/>
      <c r="BH38" s="3375" t="s">
        <v>87</v>
      </c>
      <c r="BI38" s="3376"/>
      <c r="BJ38" s="3376"/>
      <c r="BK38" s="3376"/>
      <c r="BL38" s="3376"/>
      <c r="BM38" s="3376"/>
      <c r="BN38" s="3409"/>
      <c r="BO38" s="3409"/>
      <c r="BP38" s="3410"/>
      <c r="BQ38" s="3211"/>
      <c r="BR38" s="3211"/>
      <c r="BS38" s="3211"/>
      <c r="BT38" s="3238"/>
    </row>
    <row r="39" spans="2:72" ht="16.149999999999999" customHeight="1" thickBot="1">
      <c r="B39" s="3402"/>
      <c r="C39" s="3294"/>
      <c r="D39" s="3295"/>
      <c r="E39" s="3295"/>
      <c r="F39" s="3295"/>
      <c r="G39" s="3296"/>
      <c r="H39" s="3206" t="s">
        <v>88</v>
      </c>
      <c r="I39" s="3207"/>
      <c r="J39" s="3207"/>
      <c r="K39" s="3208"/>
      <c r="L39" s="3203"/>
      <c r="M39" s="3203"/>
      <c r="N39" s="3203"/>
      <c r="O39" s="3413" t="s">
        <v>88</v>
      </c>
      <c r="P39" s="3414"/>
      <c r="Q39" s="3414"/>
      <c r="R39" s="3414" t="s">
        <v>88</v>
      </c>
      <c r="S39" s="3414"/>
      <c r="T39" s="3415"/>
      <c r="U39" s="3217"/>
      <c r="V39" s="3217"/>
      <c r="W39" s="3217"/>
      <c r="X39" s="3218"/>
      <c r="Y39" s="3217"/>
      <c r="Z39" s="3219"/>
      <c r="AA39" s="490" t="s">
        <v>71</v>
      </c>
      <c r="AB39" s="491"/>
      <c r="AC39" s="491"/>
      <c r="AD39" s="3222"/>
      <c r="AE39" s="3222"/>
      <c r="AF39" s="3222"/>
      <c r="AG39" s="3222"/>
      <c r="AH39" s="3257"/>
      <c r="AI39" s="3240"/>
      <c r="AJ39" s="3241"/>
      <c r="AK39" s="3241"/>
      <c r="AL39" s="3245"/>
      <c r="AM39" s="3240"/>
      <c r="AN39" s="3241"/>
      <c r="AO39" s="3241"/>
      <c r="AP39" s="3241"/>
      <c r="AQ39" s="3241"/>
      <c r="AR39" s="3241"/>
      <c r="AS39" s="3241"/>
      <c r="AT39" s="3241"/>
      <c r="AU39" s="3242" t="s">
        <v>72</v>
      </c>
      <c r="AV39" s="3243"/>
      <c r="AW39" s="3244"/>
      <c r="AX39" s="3241"/>
      <c r="AY39" s="3241"/>
      <c r="AZ39" s="3241"/>
      <c r="BA39" s="3245"/>
      <c r="BB39" s="3243" t="s">
        <v>87</v>
      </c>
      <c r="BC39" s="3243"/>
      <c r="BD39" s="3243"/>
      <c r="BE39" s="3243"/>
      <c r="BF39" s="3243"/>
      <c r="BG39" s="3243"/>
      <c r="BH39" s="3379" t="s">
        <v>87</v>
      </c>
      <c r="BI39" s="3246"/>
      <c r="BJ39" s="3246"/>
      <c r="BK39" s="3246"/>
      <c r="BL39" s="3246"/>
      <c r="BM39" s="3246"/>
      <c r="BN39" s="3411" t="s">
        <v>87</v>
      </c>
      <c r="BO39" s="3411"/>
      <c r="BP39" s="3412"/>
      <c r="BQ39" s="3222"/>
      <c r="BR39" s="3222"/>
      <c r="BS39" s="3222"/>
      <c r="BT39" s="3239"/>
    </row>
    <row r="40" spans="2:72" ht="16.149999999999999" customHeight="1">
      <c r="B40" s="3402"/>
      <c r="C40" s="3291" t="s">
        <v>90</v>
      </c>
      <c r="D40" s="3292"/>
      <c r="E40" s="3292"/>
      <c r="F40" s="3292"/>
      <c r="G40" s="3293"/>
      <c r="H40" s="3200"/>
      <c r="I40" s="3201"/>
      <c r="J40" s="3201"/>
      <c r="K40" s="3202"/>
      <c r="L40" s="3230"/>
      <c r="M40" s="3231"/>
      <c r="N40" s="3231"/>
      <c r="O40" s="3274"/>
      <c r="P40" s="3225"/>
      <c r="Q40" s="3225"/>
      <c r="R40" s="3225"/>
      <c r="S40" s="3225"/>
      <c r="T40" s="3226"/>
      <c r="U40" s="3201"/>
      <c r="V40" s="3201"/>
      <c r="W40" s="3201"/>
      <c r="X40" s="3213"/>
      <c r="Y40" s="3201"/>
      <c r="Z40" s="3202"/>
      <c r="AA40" s="488" t="s">
        <v>69</v>
      </c>
      <c r="AB40" s="489"/>
      <c r="AC40" s="489"/>
      <c r="AD40" s="3229"/>
      <c r="AE40" s="3229"/>
      <c r="AF40" s="3229"/>
      <c r="AG40" s="3229"/>
      <c r="AH40" s="3273"/>
      <c r="AI40" s="3234"/>
      <c r="AJ40" s="3235"/>
      <c r="AK40" s="3235"/>
      <c r="AL40" s="3263"/>
      <c r="AM40" s="3234"/>
      <c r="AN40" s="3235"/>
      <c r="AO40" s="3235"/>
      <c r="AP40" s="3235"/>
      <c r="AQ40" s="3235"/>
      <c r="AR40" s="3235"/>
      <c r="AS40" s="3235"/>
      <c r="AT40" s="3235"/>
      <c r="AU40" s="3260" t="s">
        <v>72</v>
      </c>
      <c r="AV40" s="3261"/>
      <c r="AW40" s="3262"/>
      <c r="AX40" s="3235"/>
      <c r="AY40" s="3235"/>
      <c r="AZ40" s="3235"/>
      <c r="BA40" s="3263"/>
      <c r="BB40" s="3261" t="s">
        <v>87</v>
      </c>
      <c r="BC40" s="3261"/>
      <c r="BD40" s="3261"/>
      <c r="BE40" s="3261"/>
      <c r="BF40" s="3261"/>
      <c r="BG40" s="3261"/>
      <c r="BH40" s="3399" t="s">
        <v>87</v>
      </c>
      <c r="BI40" s="3400"/>
      <c r="BJ40" s="3400"/>
      <c r="BK40" s="3400"/>
      <c r="BL40" s="3400"/>
      <c r="BM40" s="3400"/>
      <c r="BN40" s="3409"/>
      <c r="BO40" s="3409"/>
      <c r="BP40" s="3410"/>
      <c r="BQ40" s="3416"/>
      <c r="BR40" s="3211"/>
      <c r="BS40" s="3211"/>
      <c r="BT40" s="3238"/>
    </row>
    <row r="41" spans="2:72" ht="16.149999999999999" customHeight="1" thickBot="1">
      <c r="B41" s="3402"/>
      <c r="C41" s="3294"/>
      <c r="D41" s="3295"/>
      <c r="E41" s="3295"/>
      <c r="F41" s="3295"/>
      <c r="G41" s="3296"/>
      <c r="H41" s="3206" t="s">
        <v>88</v>
      </c>
      <c r="I41" s="3207"/>
      <c r="J41" s="3207"/>
      <c r="K41" s="3208"/>
      <c r="L41" s="3232"/>
      <c r="M41" s="3233"/>
      <c r="N41" s="3233"/>
      <c r="O41" s="3281" t="s">
        <v>88</v>
      </c>
      <c r="P41" s="3258"/>
      <c r="Q41" s="3258"/>
      <c r="R41" s="3258" t="s">
        <v>88</v>
      </c>
      <c r="S41" s="3258"/>
      <c r="T41" s="3259"/>
      <c r="U41" s="3212"/>
      <c r="V41" s="3212"/>
      <c r="W41" s="3212"/>
      <c r="X41" s="3214"/>
      <c r="Y41" s="3212"/>
      <c r="Z41" s="3215"/>
      <c r="AA41" s="490" t="s">
        <v>71</v>
      </c>
      <c r="AB41" s="491"/>
      <c r="AC41" s="491"/>
      <c r="AD41" s="3264"/>
      <c r="AE41" s="3264"/>
      <c r="AF41" s="3264"/>
      <c r="AG41" s="3264"/>
      <c r="AH41" s="3265"/>
      <c r="AI41" s="3266"/>
      <c r="AJ41" s="3236"/>
      <c r="AK41" s="3236"/>
      <c r="AL41" s="3237"/>
      <c r="AM41" s="3266"/>
      <c r="AN41" s="3236"/>
      <c r="AO41" s="3236"/>
      <c r="AP41" s="3236"/>
      <c r="AQ41" s="3236"/>
      <c r="AR41" s="3236"/>
      <c r="AS41" s="3236"/>
      <c r="AT41" s="3236"/>
      <c r="AU41" s="3267" t="s">
        <v>72</v>
      </c>
      <c r="AV41" s="3268"/>
      <c r="AW41" s="3269"/>
      <c r="AX41" s="3236"/>
      <c r="AY41" s="3236"/>
      <c r="AZ41" s="3236"/>
      <c r="BA41" s="3237"/>
      <c r="BB41" s="3268" t="s">
        <v>87</v>
      </c>
      <c r="BC41" s="3268"/>
      <c r="BD41" s="3268"/>
      <c r="BE41" s="3268"/>
      <c r="BF41" s="3268"/>
      <c r="BG41" s="3268"/>
      <c r="BH41" s="3395" t="s">
        <v>87</v>
      </c>
      <c r="BI41" s="3377"/>
      <c r="BJ41" s="3377"/>
      <c r="BK41" s="3377"/>
      <c r="BL41" s="3377"/>
      <c r="BM41" s="3377"/>
      <c r="BN41" s="3411" t="s">
        <v>87</v>
      </c>
      <c r="BO41" s="3411"/>
      <c r="BP41" s="3412"/>
      <c r="BQ41" s="3417"/>
      <c r="BR41" s="3222"/>
      <c r="BS41" s="3222"/>
      <c r="BT41" s="3239"/>
    </row>
    <row r="42" spans="2:72" ht="16.149999999999999" customHeight="1">
      <c r="B42" s="3402"/>
      <c r="C42" s="3291" t="s">
        <v>91</v>
      </c>
      <c r="D42" s="3292"/>
      <c r="E42" s="3292"/>
      <c r="F42" s="3292"/>
      <c r="G42" s="3293"/>
      <c r="H42" s="3200"/>
      <c r="I42" s="3201"/>
      <c r="J42" s="3201"/>
      <c r="K42" s="3202"/>
      <c r="L42" s="3203"/>
      <c r="M42" s="3203"/>
      <c r="N42" s="3203"/>
      <c r="O42" s="3204"/>
      <c r="P42" s="3205"/>
      <c r="Q42" s="3205"/>
      <c r="R42" s="3205"/>
      <c r="S42" s="3205"/>
      <c r="T42" s="3216"/>
      <c r="U42" s="3217"/>
      <c r="V42" s="3217"/>
      <c r="W42" s="3217"/>
      <c r="X42" s="3218"/>
      <c r="Y42" s="3217"/>
      <c r="Z42" s="3219"/>
      <c r="AA42" s="3209" t="s">
        <v>69</v>
      </c>
      <c r="AB42" s="3210"/>
      <c r="AC42" s="3210"/>
      <c r="AD42" s="3211"/>
      <c r="AE42" s="3211"/>
      <c r="AF42" s="3211"/>
      <c r="AG42" s="3211"/>
      <c r="AH42" s="3251"/>
      <c r="AI42" s="3252"/>
      <c r="AJ42" s="3253"/>
      <c r="AK42" s="3253"/>
      <c r="AL42" s="3254"/>
      <c r="AM42" s="3252"/>
      <c r="AN42" s="3253"/>
      <c r="AO42" s="3253"/>
      <c r="AP42" s="3253"/>
      <c r="AQ42" s="3253"/>
      <c r="AR42" s="3253"/>
      <c r="AS42" s="3253"/>
      <c r="AT42" s="3253"/>
      <c r="AU42" s="3270" t="s">
        <v>72</v>
      </c>
      <c r="AV42" s="3271"/>
      <c r="AW42" s="3272"/>
      <c r="AX42" s="3253"/>
      <c r="AY42" s="3253"/>
      <c r="AZ42" s="3253"/>
      <c r="BA42" s="3254"/>
      <c r="BB42" s="3271" t="s">
        <v>87</v>
      </c>
      <c r="BC42" s="3271"/>
      <c r="BD42" s="3271"/>
      <c r="BE42" s="3271"/>
      <c r="BF42" s="3271"/>
      <c r="BG42" s="3271"/>
      <c r="BH42" s="3375" t="s">
        <v>87</v>
      </c>
      <c r="BI42" s="3376"/>
      <c r="BJ42" s="3376"/>
      <c r="BK42" s="3376"/>
      <c r="BL42" s="3376"/>
      <c r="BM42" s="3376"/>
      <c r="BN42" s="3409"/>
      <c r="BO42" s="3409"/>
      <c r="BP42" s="3410"/>
      <c r="BQ42" s="3416"/>
      <c r="BR42" s="3211"/>
      <c r="BS42" s="3211"/>
      <c r="BT42" s="3238"/>
    </row>
    <row r="43" spans="2:72" ht="16.149999999999999" customHeight="1" thickBot="1">
      <c r="B43" s="3402"/>
      <c r="C43" s="3294"/>
      <c r="D43" s="3295"/>
      <c r="E43" s="3295"/>
      <c r="F43" s="3295"/>
      <c r="G43" s="3296"/>
      <c r="H43" s="3206" t="s">
        <v>92</v>
      </c>
      <c r="I43" s="3207"/>
      <c r="J43" s="3207"/>
      <c r="K43" s="3208"/>
      <c r="L43" s="3203"/>
      <c r="M43" s="3203"/>
      <c r="N43" s="3203"/>
      <c r="O43" s="3413" t="s">
        <v>88</v>
      </c>
      <c r="P43" s="3414"/>
      <c r="Q43" s="3414"/>
      <c r="R43" s="3414" t="s">
        <v>88</v>
      </c>
      <c r="S43" s="3414"/>
      <c r="T43" s="3415"/>
      <c r="U43" s="3217"/>
      <c r="V43" s="3217"/>
      <c r="W43" s="3217"/>
      <c r="X43" s="3218"/>
      <c r="Y43" s="3217"/>
      <c r="Z43" s="3219"/>
      <c r="AA43" s="3220" t="s">
        <v>71</v>
      </c>
      <c r="AB43" s="3221"/>
      <c r="AC43" s="3221"/>
      <c r="AD43" s="3222"/>
      <c r="AE43" s="3222"/>
      <c r="AF43" s="3222"/>
      <c r="AG43" s="3222"/>
      <c r="AH43" s="3257"/>
      <c r="AI43" s="3240"/>
      <c r="AJ43" s="3241"/>
      <c r="AK43" s="3241"/>
      <c r="AL43" s="3245"/>
      <c r="AM43" s="3240"/>
      <c r="AN43" s="3241"/>
      <c r="AO43" s="3241"/>
      <c r="AP43" s="3241"/>
      <c r="AQ43" s="3241"/>
      <c r="AR43" s="3241"/>
      <c r="AS43" s="3241"/>
      <c r="AT43" s="3241"/>
      <c r="AU43" s="3242" t="s">
        <v>72</v>
      </c>
      <c r="AV43" s="3243"/>
      <c r="AW43" s="3244"/>
      <c r="AX43" s="3241"/>
      <c r="AY43" s="3241"/>
      <c r="AZ43" s="3241"/>
      <c r="BA43" s="3245"/>
      <c r="BB43" s="3243" t="s">
        <v>87</v>
      </c>
      <c r="BC43" s="3243"/>
      <c r="BD43" s="3243"/>
      <c r="BE43" s="3243"/>
      <c r="BF43" s="3243"/>
      <c r="BG43" s="3243"/>
      <c r="BH43" s="3379" t="s">
        <v>87</v>
      </c>
      <c r="BI43" s="3246"/>
      <c r="BJ43" s="3246"/>
      <c r="BK43" s="3246"/>
      <c r="BL43" s="3246"/>
      <c r="BM43" s="3246"/>
      <c r="BN43" s="3411" t="s">
        <v>87</v>
      </c>
      <c r="BO43" s="3411"/>
      <c r="BP43" s="3412"/>
      <c r="BQ43" s="3417"/>
      <c r="BR43" s="3222"/>
      <c r="BS43" s="3222"/>
      <c r="BT43" s="3239"/>
    </row>
    <row r="44" spans="2:72" ht="16.149999999999999" customHeight="1">
      <c r="B44" s="3402"/>
      <c r="C44" s="3311" t="s">
        <v>292</v>
      </c>
      <c r="D44" s="3404"/>
      <c r="E44" s="3404"/>
      <c r="F44" s="3404"/>
      <c r="G44" s="3405"/>
      <c r="H44" s="3200"/>
      <c r="I44" s="3201"/>
      <c r="J44" s="3201"/>
      <c r="K44" s="3202"/>
      <c r="L44" s="3230"/>
      <c r="M44" s="3231"/>
      <c r="N44" s="3231"/>
      <c r="O44" s="3274"/>
      <c r="P44" s="3225"/>
      <c r="Q44" s="3225"/>
      <c r="R44" s="3225"/>
      <c r="S44" s="3225"/>
      <c r="T44" s="3226"/>
      <c r="U44" s="3201"/>
      <c r="V44" s="3201"/>
      <c r="W44" s="3201"/>
      <c r="X44" s="3213"/>
      <c r="Y44" s="3201"/>
      <c r="Z44" s="3202"/>
      <c r="AA44" s="3209" t="s">
        <v>69</v>
      </c>
      <c r="AB44" s="3210"/>
      <c r="AC44" s="3210"/>
      <c r="AD44" s="3229"/>
      <c r="AE44" s="3229"/>
      <c r="AF44" s="3229"/>
      <c r="AG44" s="3229"/>
      <c r="AH44" s="3273"/>
      <c r="AI44" s="3234"/>
      <c r="AJ44" s="3235"/>
      <c r="AK44" s="3235"/>
      <c r="AL44" s="3263"/>
      <c r="AM44" s="3234"/>
      <c r="AN44" s="3235"/>
      <c r="AO44" s="3235"/>
      <c r="AP44" s="3235"/>
      <c r="AQ44" s="3235"/>
      <c r="AR44" s="3235"/>
      <c r="AS44" s="3235"/>
      <c r="AT44" s="3235"/>
      <c r="AU44" s="3260" t="s">
        <v>72</v>
      </c>
      <c r="AV44" s="3261"/>
      <c r="AW44" s="3262"/>
      <c r="AX44" s="3235"/>
      <c r="AY44" s="3235"/>
      <c r="AZ44" s="3235"/>
      <c r="BA44" s="3263"/>
      <c r="BB44" s="3261" t="s">
        <v>87</v>
      </c>
      <c r="BC44" s="3261"/>
      <c r="BD44" s="3261"/>
      <c r="BE44" s="3261"/>
      <c r="BF44" s="3261"/>
      <c r="BG44" s="3261"/>
      <c r="BH44" s="3399" t="s">
        <v>87</v>
      </c>
      <c r="BI44" s="3400"/>
      <c r="BJ44" s="3400"/>
      <c r="BK44" s="3400"/>
      <c r="BL44" s="3400"/>
      <c r="BM44" s="3400"/>
      <c r="BN44" s="3409"/>
      <c r="BO44" s="3409"/>
      <c r="BP44" s="3410"/>
      <c r="BQ44" s="3229"/>
      <c r="BR44" s="3229"/>
      <c r="BS44" s="3229"/>
      <c r="BT44" s="3366"/>
    </row>
    <row r="45" spans="2:72" ht="16.149999999999999" customHeight="1" thickBot="1">
      <c r="B45" s="3402"/>
      <c r="C45" s="3406"/>
      <c r="D45" s="3407"/>
      <c r="E45" s="3407"/>
      <c r="F45" s="3407"/>
      <c r="G45" s="3408"/>
      <c r="H45" s="3206" t="s">
        <v>88</v>
      </c>
      <c r="I45" s="3207"/>
      <c r="J45" s="3207"/>
      <c r="K45" s="3208"/>
      <c r="L45" s="3232"/>
      <c r="M45" s="3233"/>
      <c r="N45" s="3233"/>
      <c r="O45" s="3281" t="s">
        <v>88</v>
      </c>
      <c r="P45" s="3258"/>
      <c r="Q45" s="3258"/>
      <c r="R45" s="3258" t="s">
        <v>88</v>
      </c>
      <c r="S45" s="3258"/>
      <c r="T45" s="3259"/>
      <c r="U45" s="3212"/>
      <c r="V45" s="3212"/>
      <c r="W45" s="3212"/>
      <c r="X45" s="3214"/>
      <c r="Y45" s="3212"/>
      <c r="Z45" s="3215"/>
      <c r="AA45" s="3220" t="s">
        <v>71</v>
      </c>
      <c r="AB45" s="3221"/>
      <c r="AC45" s="3221"/>
      <c r="AD45" s="3222"/>
      <c r="AE45" s="3222"/>
      <c r="AF45" s="3222"/>
      <c r="AG45" s="3222"/>
      <c r="AH45" s="3257"/>
      <c r="AI45" s="3240"/>
      <c r="AJ45" s="3241"/>
      <c r="AK45" s="3241"/>
      <c r="AL45" s="3245"/>
      <c r="AM45" s="3240"/>
      <c r="AN45" s="3241"/>
      <c r="AO45" s="3241"/>
      <c r="AP45" s="3241"/>
      <c r="AQ45" s="3241"/>
      <c r="AR45" s="3241"/>
      <c r="AS45" s="3241"/>
      <c r="AT45" s="3241"/>
      <c r="AU45" s="3242" t="s">
        <v>72</v>
      </c>
      <c r="AV45" s="3243"/>
      <c r="AW45" s="3244"/>
      <c r="AX45" s="3241"/>
      <c r="AY45" s="3241"/>
      <c r="AZ45" s="3241"/>
      <c r="BA45" s="3245"/>
      <c r="BB45" s="3243" t="s">
        <v>87</v>
      </c>
      <c r="BC45" s="3243"/>
      <c r="BD45" s="3243"/>
      <c r="BE45" s="3243"/>
      <c r="BF45" s="3243"/>
      <c r="BG45" s="3243"/>
      <c r="BH45" s="3379" t="s">
        <v>87</v>
      </c>
      <c r="BI45" s="3246"/>
      <c r="BJ45" s="3246"/>
      <c r="BK45" s="3246"/>
      <c r="BL45" s="3246"/>
      <c r="BM45" s="3246"/>
      <c r="BN45" s="3421" t="s">
        <v>87</v>
      </c>
      <c r="BO45" s="3421"/>
      <c r="BP45" s="3422"/>
      <c r="BQ45" s="3222"/>
      <c r="BR45" s="3222"/>
      <c r="BS45" s="3222"/>
      <c r="BT45" s="3239"/>
    </row>
    <row r="46" spans="2:72" ht="16.149999999999999" customHeight="1">
      <c r="B46" s="3402"/>
      <c r="C46" s="2963" t="s">
        <v>93</v>
      </c>
      <c r="D46" s="2964"/>
      <c r="E46" s="2964"/>
      <c r="F46" s="2964"/>
      <c r="G46" s="3223"/>
      <c r="H46" s="3200"/>
      <c r="I46" s="3201"/>
      <c r="J46" s="3201"/>
      <c r="K46" s="3202"/>
      <c r="L46" s="3203"/>
      <c r="M46" s="3203"/>
      <c r="N46" s="3203"/>
      <c r="O46" s="3204"/>
      <c r="P46" s="3205"/>
      <c r="Q46" s="3205"/>
      <c r="R46" s="3205"/>
      <c r="S46" s="3205"/>
      <c r="T46" s="3216"/>
      <c r="U46" s="3217"/>
      <c r="V46" s="3217"/>
      <c r="W46" s="3217"/>
      <c r="X46" s="3218"/>
      <c r="Y46" s="3217"/>
      <c r="Z46" s="3219"/>
      <c r="AA46" s="3230"/>
      <c r="AB46" s="3231"/>
      <c r="AC46" s="3231"/>
      <c r="AD46" s="3231"/>
      <c r="AE46" s="3231"/>
      <c r="AF46" s="3231"/>
      <c r="AG46" s="3231"/>
      <c r="AH46" s="3231"/>
      <c r="AI46" s="3231"/>
      <c r="AJ46" s="3231"/>
      <c r="AK46" s="3231"/>
      <c r="AL46" s="3231"/>
      <c r="AM46" s="3231"/>
      <c r="AN46" s="3231"/>
      <c r="AO46" s="3231"/>
      <c r="AP46" s="3231"/>
      <c r="AQ46" s="3231"/>
      <c r="AR46" s="3231"/>
      <c r="AS46" s="3231"/>
      <c r="AT46" s="3231"/>
      <c r="AU46" s="3231"/>
      <c r="AV46" s="3231"/>
      <c r="AW46" s="3231"/>
      <c r="AX46" s="3231"/>
      <c r="AY46" s="3231"/>
      <c r="AZ46" s="3231"/>
      <c r="BA46" s="3426"/>
      <c r="BB46" s="3217"/>
      <c r="BC46" s="3217"/>
      <c r="BD46" s="3217"/>
      <c r="BE46" s="3217"/>
      <c r="BF46" s="3217"/>
      <c r="BG46" s="3428"/>
      <c r="BH46" s="3216"/>
      <c r="BI46" s="3424"/>
      <c r="BJ46" s="3424"/>
      <c r="BK46" s="3424"/>
      <c r="BL46" s="3424"/>
      <c r="BM46" s="3424"/>
      <c r="BN46" s="3424"/>
      <c r="BO46" s="3424"/>
      <c r="BP46" s="3425"/>
      <c r="BQ46" s="3418"/>
      <c r="BR46" s="3203"/>
      <c r="BS46" s="3203"/>
      <c r="BT46" s="3419"/>
    </row>
    <row r="47" spans="2:72" ht="16.149999999999999" customHeight="1" thickBot="1">
      <c r="B47" s="3403"/>
      <c r="C47" s="3009"/>
      <c r="D47" s="3010"/>
      <c r="E47" s="3010"/>
      <c r="F47" s="3010"/>
      <c r="G47" s="3224"/>
      <c r="H47" s="3206" t="s">
        <v>88</v>
      </c>
      <c r="I47" s="3207"/>
      <c r="J47" s="3207"/>
      <c r="K47" s="3208"/>
      <c r="L47" s="3233"/>
      <c r="M47" s="3233"/>
      <c r="N47" s="3233"/>
      <c r="O47" s="3281" t="s">
        <v>88</v>
      </c>
      <c r="P47" s="3258"/>
      <c r="Q47" s="3258"/>
      <c r="R47" s="3258" t="s">
        <v>88</v>
      </c>
      <c r="S47" s="3258"/>
      <c r="T47" s="3259"/>
      <c r="U47" s="3212"/>
      <c r="V47" s="3212"/>
      <c r="W47" s="3212"/>
      <c r="X47" s="3214"/>
      <c r="Y47" s="3212"/>
      <c r="Z47" s="3215"/>
      <c r="AA47" s="3232"/>
      <c r="AB47" s="3233"/>
      <c r="AC47" s="3233"/>
      <c r="AD47" s="3233"/>
      <c r="AE47" s="3233"/>
      <c r="AF47" s="3233"/>
      <c r="AG47" s="3233"/>
      <c r="AH47" s="3233"/>
      <c r="AI47" s="3233"/>
      <c r="AJ47" s="3233"/>
      <c r="AK47" s="3233"/>
      <c r="AL47" s="3233"/>
      <c r="AM47" s="3233"/>
      <c r="AN47" s="3233"/>
      <c r="AO47" s="3233"/>
      <c r="AP47" s="3233"/>
      <c r="AQ47" s="3233"/>
      <c r="AR47" s="3233"/>
      <c r="AS47" s="3233"/>
      <c r="AT47" s="3233"/>
      <c r="AU47" s="3233"/>
      <c r="AV47" s="3233"/>
      <c r="AW47" s="3233"/>
      <c r="AX47" s="3233"/>
      <c r="AY47" s="3233"/>
      <c r="AZ47" s="3233"/>
      <c r="BA47" s="3427"/>
      <c r="BB47" s="3207" t="s">
        <v>87</v>
      </c>
      <c r="BC47" s="3207"/>
      <c r="BD47" s="3207"/>
      <c r="BE47" s="3207"/>
      <c r="BF47" s="3207"/>
      <c r="BG47" s="3423"/>
      <c r="BH47" s="3259" t="s">
        <v>87</v>
      </c>
      <c r="BI47" s="3421"/>
      <c r="BJ47" s="3421"/>
      <c r="BK47" s="3421"/>
      <c r="BL47" s="3421"/>
      <c r="BM47" s="3421"/>
      <c r="BN47" s="3421" t="s">
        <v>87</v>
      </c>
      <c r="BO47" s="3421"/>
      <c r="BP47" s="3422"/>
      <c r="BQ47" s="3232"/>
      <c r="BR47" s="3233"/>
      <c r="BS47" s="3233"/>
      <c r="BT47" s="3420"/>
    </row>
  </sheetData>
  <mergeCells count="626">
    <mergeCell ref="BQ5:BT7"/>
    <mergeCell ref="C6:G7"/>
    <mergeCell ref="L6:N7"/>
    <mergeCell ref="O6:Q7"/>
    <mergeCell ref="U6:W7"/>
    <mergeCell ref="X6:Z7"/>
    <mergeCell ref="AA6:AG7"/>
    <mergeCell ref="AH6:AI7"/>
    <mergeCell ref="AJ6:AL7"/>
    <mergeCell ref="AM6:AT7"/>
    <mergeCell ref="B5:G5"/>
    <mergeCell ref="H5:K7"/>
    <mergeCell ref="L5:T5"/>
    <mergeCell ref="U5:Z5"/>
    <mergeCell ref="AA5:BP5"/>
    <mergeCell ref="AU6:AW7"/>
    <mergeCell ref="AX6:BA7"/>
    <mergeCell ref="BB6:BG7"/>
    <mergeCell ref="BH6:BM6"/>
    <mergeCell ref="BN6:BP7"/>
    <mergeCell ref="R7:T7"/>
    <mergeCell ref="BH7:BM7"/>
    <mergeCell ref="B8:B13"/>
    <mergeCell ref="C8:G9"/>
    <mergeCell ref="H8:K8"/>
    <mergeCell ref="L8:N9"/>
    <mergeCell ref="O8:Q8"/>
    <mergeCell ref="R8:T8"/>
    <mergeCell ref="U8:W9"/>
    <mergeCell ref="X8:Z9"/>
    <mergeCell ref="AX9:BA9"/>
    <mergeCell ref="C10:G11"/>
    <mergeCell ref="H10:K10"/>
    <mergeCell ref="L10:N11"/>
    <mergeCell ref="O10:Q10"/>
    <mergeCell ref="R10:T10"/>
    <mergeCell ref="U10:W11"/>
    <mergeCell ref="H11:K11"/>
    <mergeCell ref="O11:Q11"/>
    <mergeCell ref="R11:T11"/>
    <mergeCell ref="X11:Z11"/>
    <mergeCell ref="AA11:AC11"/>
    <mergeCell ref="AD11:AG11"/>
    <mergeCell ref="AH11:AI11"/>
    <mergeCell ref="AJ11:AL11"/>
    <mergeCell ref="AM11:AT11"/>
    <mergeCell ref="BF9:BG9"/>
    <mergeCell ref="BH9:BK9"/>
    <mergeCell ref="BL9:BM9"/>
    <mergeCell ref="X10:Z10"/>
    <mergeCell ref="AA10:AC10"/>
    <mergeCell ref="AD10:AG10"/>
    <mergeCell ref="AH10:AI10"/>
    <mergeCell ref="AJ10:AL10"/>
    <mergeCell ref="AM10:AT10"/>
    <mergeCell ref="AU10:AW10"/>
    <mergeCell ref="AX10:BA10"/>
    <mergeCell ref="BB10:BG10"/>
    <mergeCell ref="BH10:BM10"/>
    <mergeCell ref="BN9:BP9"/>
    <mergeCell ref="BQ8:BT9"/>
    <mergeCell ref="H9:K9"/>
    <mergeCell ref="O9:Q9"/>
    <mergeCell ref="R9:T9"/>
    <mergeCell ref="AA9:AC9"/>
    <mergeCell ref="AD9:AG9"/>
    <mergeCell ref="AH9:AI9"/>
    <mergeCell ref="AJ9:AL9"/>
    <mergeCell ref="AM9:AT9"/>
    <mergeCell ref="AU9:AW9"/>
    <mergeCell ref="AX8:BA8"/>
    <mergeCell ref="BB8:BE8"/>
    <mergeCell ref="BF8:BG8"/>
    <mergeCell ref="BH8:BK8"/>
    <mergeCell ref="BL8:BM8"/>
    <mergeCell ref="BN8:BP8"/>
    <mergeCell ref="AA8:AC8"/>
    <mergeCell ref="AD8:AG8"/>
    <mergeCell ref="AH8:AI8"/>
    <mergeCell ref="AJ8:AL8"/>
    <mergeCell ref="AM8:AT8"/>
    <mergeCell ref="AU8:AW8"/>
    <mergeCell ref="BB9:BE9"/>
    <mergeCell ref="BN10:BP10"/>
    <mergeCell ref="BQ10:BT11"/>
    <mergeCell ref="AU11:AW11"/>
    <mergeCell ref="AX11:BA11"/>
    <mergeCell ref="BB11:BG11"/>
    <mergeCell ref="BH11:BM11"/>
    <mergeCell ref="BN11:BP11"/>
    <mergeCell ref="C12:G13"/>
    <mergeCell ref="H12:K12"/>
    <mergeCell ref="L12:N13"/>
    <mergeCell ref="O12:Q12"/>
    <mergeCell ref="R12:T12"/>
    <mergeCell ref="U12:W13"/>
    <mergeCell ref="X12:Z13"/>
    <mergeCell ref="AA12:AC12"/>
    <mergeCell ref="AD12:AG12"/>
    <mergeCell ref="BF12:BG12"/>
    <mergeCell ref="BH12:BK12"/>
    <mergeCell ref="BL12:BM12"/>
    <mergeCell ref="BN12:BP12"/>
    <mergeCell ref="BQ12:BT13"/>
    <mergeCell ref="H13:K13"/>
    <mergeCell ref="O13:Q13"/>
    <mergeCell ref="R13:T13"/>
    <mergeCell ref="AA13:AC13"/>
    <mergeCell ref="AD13:AG13"/>
    <mergeCell ref="AH12:AI12"/>
    <mergeCell ref="AJ12:AL12"/>
    <mergeCell ref="AM12:AT12"/>
    <mergeCell ref="AU12:AW12"/>
    <mergeCell ref="AX12:BA12"/>
    <mergeCell ref="BB12:BE12"/>
    <mergeCell ref="BF13:BG13"/>
    <mergeCell ref="BH13:BK13"/>
    <mergeCell ref="BL13:BM13"/>
    <mergeCell ref="BN13:BP13"/>
    <mergeCell ref="AU13:AW13"/>
    <mergeCell ref="AX13:BA13"/>
    <mergeCell ref="BB13:BE13"/>
    <mergeCell ref="B14:B35"/>
    <mergeCell ref="C14:G15"/>
    <mergeCell ref="H14:K14"/>
    <mergeCell ref="L14:N15"/>
    <mergeCell ref="O14:Q14"/>
    <mergeCell ref="R14:T14"/>
    <mergeCell ref="AH13:AI13"/>
    <mergeCell ref="AJ13:AL13"/>
    <mergeCell ref="AM13:AT13"/>
    <mergeCell ref="U16:W17"/>
    <mergeCell ref="X16:Z16"/>
    <mergeCell ref="AA16:AC16"/>
    <mergeCell ref="AD16:AG16"/>
    <mergeCell ref="AH16:AI16"/>
    <mergeCell ref="AJ16:AL16"/>
    <mergeCell ref="C20:G21"/>
    <mergeCell ref="H20:K20"/>
    <mergeCell ref="L20:N21"/>
    <mergeCell ref="O20:Q21"/>
    <mergeCell ref="R20:T21"/>
    <mergeCell ref="C22:G23"/>
    <mergeCell ref="H22:K22"/>
    <mergeCell ref="L22:N23"/>
    <mergeCell ref="O22:Q23"/>
    <mergeCell ref="BQ14:BT15"/>
    <mergeCell ref="H15:K15"/>
    <mergeCell ref="O15:Q15"/>
    <mergeCell ref="R15:T15"/>
    <mergeCell ref="X15:Z15"/>
    <mergeCell ref="AA15:AC15"/>
    <mergeCell ref="AD15:AG15"/>
    <mergeCell ref="AH15:AI15"/>
    <mergeCell ref="AJ15:AL15"/>
    <mergeCell ref="AM15:AT15"/>
    <mergeCell ref="AM14:AT14"/>
    <mergeCell ref="AU14:AW14"/>
    <mergeCell ref="AX14:BA14"/>
    <mergeCell ref="BB14:BG14"/>
    <mergeCell ref="BH14:BM14"/>
    <mergeCell ref="BN14:BP14"/>
    <mergeCell ref="U14:W15"/>
    <mergeCell ref="X14:Z14"/>
    <mergeCell ref="AA14:AC14"/>
    <mergeCell ref="AD14:AG14"/>
    <mergeCell ref="AH14:AI14"/>
    <mergeCell ref="AJ14:AL14"/>
    <mergeCell ref="AU15:AW15"/>
    <mergeCell ref="AX15:BA15"/>
    <mergeCell ref="BB15:BG15"/>
    <mergeCell ref="BH15:BM15"/>
    <mergeCell ref="BN15:BP15"/>
    <mergeCell ref="BQ16:BT17"/>
    <mergeCell ref="H17:K17"/>
    <mergeCell ref="O17:Q17"/>
    <mergeCell ref="R17:T17"/>
    <mergeCell ref="X17:Z17"/>
    <mergeCell ref="AA17:AC17"/>
    <mergeCell ref="AD17:AG17"/>
    <mergeCell ref="AH17:AI17"/>
    <mergeCell ref="AJ17:AL17"/>
    <mergeCell ref="AM17:AT17"/>
    <mergeCell ref="AM16:AT16"/>
    <mergeCell ref="AU16:AW16"/>
    <mergeCell ref="AX16:BA16"/>
    <mergeCell ref="BB16:BG16"/>
    <mergeCell ref="BH16:BM16"/>
    <mergeCell ref="BN16:BP16"/>
    <mergeCell ref="AU17:AW17"/>
    <mergeCell ref="AX17:BA17"/>
    <mergeCell ref="BB17:BG17"/>
    <mergeCell ref="BH17:BM17"/>
    <mergeCell ref="BN17:BP17"/>
    <mergeCell ref="C18:G19"/>
    <mergeCell ref="H18:K18"/>
    <mergeCell ref="L18:N19"/>
    <mergeCell ref="O18:Q18"/>
    <mergeCell ref="R18:T18"/>
    <mergeCell ref="BB19:BG19"/>
    <mergeCell ref="BH19:BM19"/>
    <mergeCell ref="BN19:BP19"/>
    <mergeCell ref="C16:G17"/>
    <mergeCell ref="H16:K16"/>
    <mergeCell ref="L16:N17"/>
    <mergeCell ref="O16:Q16"/>
    <mergeCell ref="R16:T16"/>
    <mergeCell ref="BQ18:BT19"/>
    <mergeCell ref="H19:K19"/>
    <mergeCell ref="O19:Q19"/>
    <mergeCell ref="R19:T19"/>
    <mergeCell ref="X19:Z19"/>
    <mergeCell ref="AA19:AC19"/>
    <mergeCell ref="AD19:AG19"/>
    <mergeCell ref="AH19:AI19"/>
    <mergeCell ref="AJ19:AL19"/>
    <mergeCell ref="AM19:AT19"/>
    <mergeCell ref="AM18:AT18"/>
    <mergeCell ref="AU18:AW18"/>
    <mergeCell ref="AX18:BA18"/>
    <mergeCell ref="BB18:BG18"/>
    <mergeCell ref="BH18:BM18"/>
    <mergeCell ref="BN18:BP18"/>
    <mergeCell ref="U18:W19"/>
    <mergeCell ref="X18:Z18"/>
    <mergeCell ref="AA18:AC18"/>
    <mergeCell ref="AD18:AG18"/>
    <mergeCell ref="AH18:AI18"/>
    <mergeCell ref="AJ18:AL18"/>
    <mergeCell ref="AU19:AW19"/>
    <mergeCell ref="AX19:BA19"/>
    <mergeCell ref="BQ20:BT21"/>
    <mergeCell ref="H21:K21"/>
    <mergeCell ref="AA21:AC21"/>
    <mergeCell ref="AD21:AG21"/>
    <mergeCell ref="AH21:AI21"/>
    <mergeCell ref="AJ21:AL21"/>
    <mergeCell ref="AM21:AT21"/>
    <mergeCell ref="AU21:AW21"/>
    <mergeCell ref="AX21:BA21"/>
    <mergeCell ref="BB21:BG21"/>
    <mergeCell ref="AM20:AT20"/>
    <mergeCell ref="AU20:AW20"/>
    <mergeCell ref="AX20:BA20"/>
    <mergeCell ref="BB20:BG20"/>
    <mergeCell ref="BH20:BM20"/>
    <mergeCell ref="BN20:BP20"/>
    <mergeCell ref="U20:W21"/>
    <mergeCell ref="X20:Z21"/>
    <mergeCell ref="AA20:AC20"/>
    <mergeCell ref="AD20:AG20"/>
    <mergeCell ref="AH20:AI20"/>
    <mergeCell ref="AJ20:AL20"/>
    <mergeCell ref="BH21:BM21"/>
    <mergeCell ref="BN21:BP21"/>
    <mergeCell ref="R22:T23"/>
    <mergeCell ref="U22:W23"/>
    <mergeCell ref="X22:Z23"/>
    <mergeCell ref="AA22:AC22"/>
    <mergeCell ref="BB22:BG22"/>
    <mergeCell ref="BH22:BM22"/>
    <mergeCell ref="BN22:BP22"/>
    <mergeCell ref="BQ22:BT23"/>
    <mergeCell ref="H23:K23"/>
    <mergeCell ref="AA23:AC23"/>
    <mergeCell ref="AD23:AG23"/>
    <mergeCell ref="AH23:AI23"/>
    <mergeCell ref="AJ23:AL23"/>
    <mergeCell ref="AM23:AT23"/>
    <mergeCell ref="AD22:AG22"/>
    <mergeCell ref="AH22:AI22"/>
    <mergeCell ref="AJ22:AL22"/>
    <mergeCell ref="AM22:AT22"/>
    <mergeCell ref="AU22:AW22"/>
    <mergeCell ref="AX22:BA22"/>
    <mergeCell ref="AU23:AW23"/>
    <mergeCell ref="AX23:BA23"/>
    <mergeCell ref="BB23:BG23"/>
    <mergeCell ref="BH23:BM23"/>
    <mergeCell ref="BN23:BP23"/>
    <mergeCell ref="C24:G25"/>
    <mergeCell ref="H24:K24"/>
    <mergeCell ref="L24:N25"/>
    <mergeCell ref="O24:Q25"/>
    <mergeCell ref="R24:T25"/>
    <mergeCell ref="BQ24:BT25"/>
    <mergeCell ref="H25:K25"/>
    <mergeCell ref="AA25:AC25"/>
    <mergeCell ref="AD25:AG25"/>
    <mergeCell ref="AH25:AI25"/>
    <mergeCell ref="AJ25:AL25"/>
    <mergeCell ref="AM25:AT25"/>
    <mergeCell ref="AU25:AW25"/>
    <mergeCell ref="AX25:BA25"/>
    <mergeCell ref="BB25:BG25"/>
    <mergeCell ref="AM24:AT24"/>
    <mergeCell ref="AU24:AW24"/>
    <mergeCell ref="AX24:BA24"/>
    <mergeCell ref="BB24:BG24"/>
    <mergeCell ref="BH24:BM24"/>
    <mergeCell ref="BN24:BP24"/>
    <mergeCell ref="U24:W25"/>
    <mergeCell ref="X24:Z25"/>
    <mergeCell ref="AA24:AC24"/>
    <mergeCell ref="AD24:AG24"/>
    <mergeCell ref="AH24:AI24"/>
    <mergeCell ref="AJ24:AL24"/>
    <mergeCell ref="BH25:BM25"/>
    <mergeCell ref="BN25:BP25"/>
    <mergeCell ref="C26:G27"/>
    <mergeCell ref="H26:K26"/>
    <mergeCell ref="L26:N27"/>
    <mergeCell ref="O26:Q27"/>
    <mergeCell ref="R26:T27"/>
    <mergeCell ref="U26:W27"/>
    <mergeCell ref="X26:Z27"/>
    <mergeCell ref="AA26:AC26"/>
    <mergeCell ref="BB26:BG26"/>
    <mergeCell ref="BH26:BM26"/>
    <mergeCell ref="BN26:BP26"/>
    <mergeCell ref="BQ26:BT27"/>
    <mergeCell ref="H27:K27"/>
    <mergeCell ref="AA27:AC27"/>
    <mergeCell ref="AD27:AG27"/>
    <mergeCell ref="AH27:AI27"/>
    <mergeCell ref="AJ27:AL27"/>
    <mergeCell ref="AM27:AT27"/>
    <mergeCell ref="AD26:AG26"/>
    <mergeCell ref="AH26:AI26"/>
    <mergeCell ref="AJ26:AL26"/>
    <mergeCell ref="AM26:AT26"/>
    <mergeCell ref="AU26:AW26"/>
    <mergeCell ref="AX26:BA26"/>
    <mergeCell ref="AU27:AW27"/>
    <mergeCell ref="AX27:BA27"/>
    <mergeCell ref="BB27:BG27"/>
    <mergeCell ref="BH27:BM27"/>
    <mergeCell ref="BN27:BP27"/>
    <mergeCell ref="BQ28:BT29"/>
    <mergeCell ref="H29:K29"/>
    <mergeCell ref="X29:Z29"/>
    <mergeCell ref="AA29:AC29"/>
    <mergeCell ref="AD29:AG29"/>
    <mergeCell ref="AH29:AI29"/>
    <mergeCell ref="AJ29:AL29"/>
    <mergeCell ref="AM29:AT29"/>
    <mergeCell ref="AU29:AW29"/>
    <mergeCell ref="AX29:BA29"/>
    <mergeCell ref="AM28:AT28"/>
    <mergeCell ref="AU28:AW28"/>
    <mergeCell ref="AX28:BA28"/>
    <mergeCell ref="BB28:BG28"/>
    <mergeCell ref="BH28:BM28"/>
    <mergeCell ref="BN28:BP28"/>
    <mergeCell ref="U28:W29"/>
    <mergeCell ref="X28:Z28"/>
    <mergeCell ref="AA28:AC28"/>
    <mergeCell ref="AD28:AG28"/>
    <mergeCell ref="AH28:AI28"/>
    <mergeCell ref="AJ28:AL28"/>
    <mergeCell ref="BB29:BG29"/>
    <mergeCell ref="BH29:BM29"/>
    <mergeCell ref="BN29:BP29"/>
    <mergeCell ref="C30:G31"/>
    <mergeCell ref="H30:K30"/>
    <mergeCell ref="L30:N31"/>
    <mergeCell ref="O30:Q31"/>
    <mergeCell ref="R30:T31"/>
    <mergeCell ref="U30:W31"/>
    <mergeCell ref="X30:Z31"/>
    <mergeCell ref="C28:G29"/>
    <mergeCell ref="H28:K28"/>
    <mergeCell ref="L28:N29"/>
    <mergeCell ref="O28:Q29"/>
    <mergeCell ref="R28:T29"/>
    <mergeCell ref="BQ30:BT31"/>
    <mergeCell ref="H31:K31"/>
    <mergeCell ref="AA31:AC31"/>
    <mergeCell ref="AD31:AG31"/>
    <mergeCell ref="AH31:AI31"/>
    <mergeCell ref="AJ31:AL31"/>
    <mergeCell ref="AA30:AC30"/>
    <mergeCell ref="AD30:AG30"/>
    <mergeCell ref="AH30:AI30"/>
    <mergeCell ref="AJ30:AL30"/>
    <mergeCell ref="AM30:AT30"/>
    <mergeCell ref="AU30:AW30"/>
    <mergeCell ref="AM31:AT31"/>
    <mergeCell ref="AU31:AW31"/>
    <mergeCell ref="AX31:BA31"/>
    <mergeCell ref="BB31:BG31"/>
    <mergeCell ref="BH31:BM31"/>
    <mergeCell ref="BN31:BP31"/>
    <mergeCell ref="AX30:BA30"/>
    <mergeCell ref="BB30:BG30"/>
    <mergeCell ref="BH30:BM30"/>
    <mergeCell ref="BN30:BP30"/>
    <mergeCell ref="BQ32:BT33"/>
    <mergeCell ref="X32:Z33"/>
    <mergeCell ref="AA32:AC32"/>
    <mergeCell ref="AD32:AG32"/>
    <mergeCell ref="AH32:AI32"/>
    <mergeCell ref="AJ32:AL32"/>
    <mergeCell ref="AM32:AT32"/>
    <mergeCell ref="AA33:AC33"/>
    <mergeCell ref="AD33:AG33"/>
    <mergeCell ref="AH33:AI33"/>
    <mergeCell ref="AJ33:AL33"/>
    <mergeCell ref="AX33:BA33"/>
    <mergeCell ref="BB33:BG33"/>
    <mergeCell ref="BH33:BM33"/>
    <mergeCell ref="BN33:BP33"/>
    <mergeCell ref="AU32:AW32"/>
    <mergeCell ref="AX32:BA32"/>
    <mergeCell ref="BB32:BG32"/>
    <mergeCell ref="BH32:BM32"/>
    <mergeCell ref="BN32:BP32"/>
    <mergeCell ref="C34:G35"/>
    <mergeCell ref="H34:K34"/>
    <mergeCell ref="L34:N35"/>
    <mergeCell ref="O34:Q35"/>
    <mergeCell ref="R34:T35"/>
    <mergeCell ref="U34:W35"/>
    <mergeCell ref="H35:K35"/>
    <mergeCell ref="AM33:AT33"/>
    <mergeCell ref="AU33:AW33"/>
    <mergeCell ref="C32:G33"/>
    <mergeCell ref="H32:K32"/>
    <mergeCell ref="L32:N33"/>
    <mergeCell ref="O32:Q33"/>
    <mergeCell ref="R32:T33"/>
    <mergeCell ref="U32:W33"/>
    <mergeCell ref="H33:K33"/>
    <mergeCell ref="BQ34:BT35"/>
    <mergeCell ref="X34:Z35"/>
    <mergeCell ref="AA34:AC34"/>
    <mergeCell ref="AD34:AG34"/>
    <mergeCell ref="AH34:AI34"/>
    <mergeCell ref="AJ34:AL34"/>
    <mergeCell ref="AM34:AT34"/>
    <mergeCell ref="AA35:AC35"/>
    <mergeCell ref="AD35:AG35"/>
    <mergeCell ref="AH35:AI35"/>
    <mergeCell ref="AJ35:AL35"/>
    <mergeCell ref="AM35:AT35"/>
    <mergeCell ref="AU35:AW35"/>
    <mergeCell ref="AX35:BA35"/>
    <mergeCell ref="BB35:BG35"/>
    <mergeCell ref="BH35:BM35"/>
    <mergeCell ref="BN35:BP35"/>
    <mergeCell ref="AU34:AW34"/>
    <mergeCell ref="AX34:BA34"/>
    <mergeCell ref="BB34:BG34"/>
    <mergeCell ref="BH34:BM34"/>
    <mergeCell ref="BN34:BP34"/>
    <mergeCell ref="B36:B47"/>
    <mergeCell ref="C36:G37"/>
    <mergeCell ref="H36:K36"/>
    <mergeCell ref="L36:N37"/>
    <mergeCell ref="O36:Q36"/>
    <mergeCell ref="R36:T36"/>
    <mergeCell ref="H43:K43"/>
    <mergeCell ref="O43:Q43"/>
    <mergeCell ref="R43:T43"/>
    <mergeCell ref="C44:G45"/>
    <mergeCell ref="C40:G41"/>
    <mergeCell ref="H40:K40"/>
    <mergeCell ref="L40:N41"/>
    <mergeCell ref="O40:Q40"/>
    <mergeCell ref="R40:T40"/>
    <mergeCell ref="C42:G43"/>
    <mergeCell ref="H42:K42"/>
    <mergeCell ref="L42:N43"/>
    <mergeCell ref="O42:Q42"/>
    <mergeCell ref="R42:T42"/>
    <mergeCell ref="BQ36:BT37"/>
    <mergeCell ref="H37:K37"/>
    <mergeCell ref="O37:Q37"/>
    <mergeCell ref="R37:T37"/>
    <mergeCell ref="AA37:AC37"/>
    <mergeCell ref="AD37:AG37"/>
    <mergeCell ref="AH37:AI37"/>
    <mergeCell ref="AJ37:AL37"/>
    <mergeCell ref="AM37:AT37"/>
    <mergeCell ref="AU37:AW37"/>
    <mergeCell ref="AM36:AT36"/>
    <mergeCell ref="AU36:AW36"/>
    <mergeCell ref="AX36:BA36"/>
    <mergeCell ref="BB36:BG36"/>
    <mergeCell ref="BH36:BM36"/>
    <mergeCell ref="BN36:BP36"/>
    <mergeCell ref="U36:W37"/>
    <mergeCell ref="X36:Z37"/>
    <mergeCell ref="AA36:AC36"/>
    <mergeCell ref="AD36:AG36"/>
    <mergeCell ref="AH36:AI36"/>
    <mergeCell ref="AJ36:AL36"/>
    <mergeCell ref="AX37:BA37"/>
    <mergeCell ref="BB37:BG37"/>
    <mergeCell ref="BH37:BM37"/>
    <mergeCell ref="BN37:BP37"/>
    <mergeCell ref="C38:G39"/>
    <mergeCell ref="H38:K38"/>
    <mergeCell ref="L38:N39"/>
    <mergeCell ref="O38:Q38"/>
    <mergeCell ref="R38:T38"/>
    <mergeCell ref="U38:W39"/>
    <mergeCell ref="AX38:BA38"/>
    <mergeCell ref="BB38:BG38"/>
    <mergeCell ref="BH38:BM38"/>
    <mergeCell ref="BN38:BP38"/>
    <mergeCell ref="BQ38:BT39"/>
    <mergeCell ref="H39:K39"/>
    <mergeCell ref="O39:Q39"/>
    <mergeCell ref="R39:T39"/>
    <mergeCell ref="AD39:AG39"/>
    <mergeCell ref="AH39:AI39"/>
    <mergeCell ref="X38:Z39"/>
    <mergeCell ref="AD38:AG38"/>
    <mergeCell ref="AH38:AI38"/>
    <mergeCell ref="AJ38:AL38"/>
    <mergeCell ref="AM38:AT38"/>
    <mergeCell ref="AU38:AW38"/>
    <mergeCell ref="AJ39:AL39"/>
    <mergeCell ref="AM39:AT39"/>
    <mergeCell ref="AU39:AW39"/>
    <mergeCell ref="AX39:BA39"/>
    <mergeCell ref="BB39:BG39"/>
    <mergeCell ref="BH39:BM39"/>
    <mergeCell ref="BN39:BP39"/>
    <mergeCell ref="U40:W41"/>
    <mergeCell ref="AX40:BA40"/>
    <mergeCell ref="BB40:BG40"/>
    <mergeCell ref="BH40:BM40"/>
    <mergeCell ref="BN40:BP40"/>
    <mergeCell ref="BQ40:BT41"/>
    <mergeCell ref="H41:K41"/>
    <mergeCell ref="O41:Q41"/>
    <mergeCell ref="R41:T41"/>
    <mergeCell ref="AD41:AG41"/>
    <mergeCell ref="AH41:AI41"/>
    <mergeCell ref="X40:Z41"/>
    <mergeCell ref="AD40:AG40"/>
    <mergeCell ref="AH40:AI40"/>
    <mergeCell ref="AJ40:AL40"/>
    <mergeCell ref="AM40:AT40"/>
    <mergeCell ref="AU40:AW40"/>
    <mergeCell ref="AJ41:AL41"/>
    <mergeCell ref="AM41:AT41"/>
    <mergeCell ref="AU41:AW41"/>
    <mergeCell ref="AX41:BA41"/>
    <mergeCell ref="BB41:BG41"/>
    <mergeCell ref="BH41:BM41"/>
    <mergeCell ref="BN41:BP41"/>
    <mergeCell ref="BN44:BP44"/>
    <mergeCell ref="U42:W43"/>
    <mergeCell ref="BQ42:BT43"/>
    <mergeCell ref="X42:Z43"/>
    <mergeCell ref="AA42:AC42"/>
    <mergeCell ref="AD42:AG42"/>
    <mergeCell ref="AH42:AI42"/>
    <mergeCell ref="AJ42:AL42"/>
    <mergeCell ref="AM42:AT42"/>
    <mergeCell ref="AA43:AC43"/>
    <mergeCell ref="AD43:AG43"/>
    <mergeCell ref="AH43:AI43"/>
    <mergeCell ref="AJ43:AL43"/>
    <mergeCell ref="AM43:AT43"/>
    <mergeCell ref="AU43:AW43"/>
    <mergeCell ref="AX43:BA43"/>
    <mergeCell ref="BB43:BG43"/>
    <mergeCell ref="BH43:BM43"/>
    <mergeCell ref="BN43:BP43"/>
    <mergeCell ref="AU42:AW42"/>
    <mergeCell ref="AX42:BA42"/>
    <mergeCell ref="BB42:BG42"/>
    <mergeCell ref="BH42:BM42"/>
    <mergeCell ref="BN42:BP42"/>
    <mergeCell ref="BQ44:BT45"/>
    <mergeCell ref="H45:K45"/>
    <mergeCell ref="O45:Q45"/>
    <mergeCell ref="R45:T45"/>
    <mergeCell ref="AA45:AC45"/>
    <mergeCell ref="AD45:AG45"/>
    <mergeCell ref="AA44:AC44"/>
    <mergeCell ref="AD44:AG44"/>
    <mergeCell ref="AH44:AI44"/>
    <mergeCell ref="AJ44:AL44"/>
    <mergeCell ref="AM44:AT44"/>
    <mergeCell ref="AU44:AW44"/>
    <mergeCell ref="H44:K44"/>
    <mergeCell ref="L44:N45"/>
    <mergeCell ref="O44:Q44"/>
    <mergeCell ref="R44:T44"/>
    <mergeCell ref="U44:W45"/>
    <mergeCell ref="X44:Z45"/>
    <mergeCell ref="AU45:AW45"/>
    <mergeCell ref="AX45:BA45"/>
    <mergeCell ref="BB45:BG45"/>
    <mergeCell ref="AX44:BA44"/>
    <mergeCell ref="BB44:BG44"/>
    <mergeCell ref="BH44:BM44"/>
    <mergeCell ref="A1:A3"/>
    <mergeCell ref="BB46:BG46"/>
    <mergeCell ref="BH46:BM46"/>
    <mergeCell ref="BN46:BP46"/>
    <mergeCell ref="BQ46:BT47"/>
    <mergeCell ref="H47:K47"/>
    <mergeCell ref="O47:Q47"/>
    <mergeCell ref="R47:T47"/>
    <mergeCell ref="BB47:BG47"/>
    <mergeCell ref="BH47:BM47"/>
    <mergeCell ref="BN47:BP47"/>
    <mergeCell ref="BH45:BM45"/>
    <mergeCell ref="BN45:BP45"/>
    <mergeCell ref="C46:G47"/>
    <mergeCell ref="H46:K46"/>
    <mergeCell ref="L46:N47"/>
    <mergeCell ref="O46:Q46"/>
    <mergeCell ref="R46:T46"/>
    <mergeCell ref="U46:W47"/>
    <mergeCell ref="X46:Z47"/>
    <mergeCell ref="AA46:BA47"/>
    <mergeCell ref="AH45:AI45"/>
    <mergeCell ref="AJ45:AL45"/>
    <mergeCell ref="AM45:AT45"/>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Ｐゴシック,太字"（様式３５）</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sqref="A1:A3"/>
    </sheetView>
  </sheetViews>
  <sheetFormatPr defaultColWidth="8.875" defaultRowHeight="13.5"/>
  <cols>
    <col min="1" max="1" width="10.625" style="555" bestFit="1" customWidth="1"/>
    <col min="2" max="2" width="1.25" style="663" customWidth="1"/>
    <col min="3" max="3" width="1.375" style="663" customWidth="1"/>
    <col min="4" max="4" width="2" style="663" customWidth="1"/>
    <col min="5" max="5" width="5.375" style="663" customWidth="1"/>
    <col min="6" max="6" width="4.5" style="663" customWidth="1"/>
    <col min="7" max="7" width="5.625" style="663" customWidth="1"/>
    <col min="8" max="8" width="11.625" style="663" customWidth="1"/>
    <col min="9" max="9" width="5.375" style="663" customWidth="1"/>
    <col min="10" max="10" width="2.25" style="663" customWidth="1"/>
    <col min="11" max="11" width="10" style="663" customWidth="1"/>
    <col min="12" max="12" width="9" style="663" customWidth="1"/>
    <col min="13" max="13" width="13.875" style="663" customWidth="1"/>
    <col min="14" max="14" width="1.5" style="663" customWidth="1"/>
    <col min="15" max="15" width="4.75" style="663" customWidth="1"/>
    <col min="16" max="16" width="1.25" style="663" customWidth="1"/>
    <col min="17" max="18" width="8.875" style="663"/>
    <col min="19" max="19" width="14.875" style="663" customWidth="1"/>
    <col min="20" max="16384" width="8.875" style="663"/>
  </cols>
  <sheetData>
    <row r="1" spans="1:20" ht="15" customHeight="1">
      <c r="A1" s="1588" t="s">
        <v>1134</v>
      </c>
      <c r="B1" s="664"/>
      <c r="C1" s="664"/>
      <c r="D1" s="664"/>
      <c r="E1" s="664"/>
      <c r="F1" s="664"/>
      <c r="G1" s="664"/>
      <c r="H1" s="664"/>
      <c r="I1" s="664"/>
      <c r="J1" s="664"/>
      <c r="K1" s="664"/>
      <c r="L1" s="664"/>
      <c r="M1" s="664"/>
      <c r="N1" s="664"/>
      <c r="O1" s="664"/>
      <c r="P1" s="664"/>
      <c r="Q1" s="350"/>
      <c r="R1" s="350"/>
      <c r="S1" s="350"/>
      <c r="T1" s="350"/>
    </row>
    <row r="2" spans="1:20" ht="18" customHeight="1">
      <c r="A2" s="1588"/>
      <c r="B2" s="4219" t="s">
        <v>261</v>
      </c>
      <c r="C2" s="4219"/>
      <c r="D2" s="4219"/>
      <c r="E2" s="4219"/>
      <c r="F2" s="4219"/>
      <c r="G2" s="4219"/>
      <c r="H2" s="4219"/>
      <c r="I2" s="4219"/>
      <c r="J2" s="4219"/>
      <c r="K2" s="4219"/>
      <c r="L2" s="4219"/>
      <c r="M2" s="4219"/>
      <c r="N2" s="4219"/>
      <c r="O2" s="4219"/>
      <c r="P2" s="4219"/>
      <c r="Q2" s="350"/>
      <c r="R2" s="350"/>
      <c r="S2" s="350"/>
      <c r="T2" s="350"/>
    </row>
    <row r="3" spans="1:20" ht="33.6" customHeight="1">
      <c r="A3" s="1588"/>
      <c r="B3" s="664"/>
      <c r="C3" s="664"/>
      <c r="D3" s="664"/>
      <c r="E3" s="664"/>
      <c r="F3" s="664"/>
      <c r="G3" s="664"/>
      <c r="H3" s="664"/>
      <c r="I3" s="664"/>
      <c r="J3" s="664"/>
      <c r="K3" s="664"/>
      <c r="L3" s="664"/>
      <c r="M3" s="664"/>
      <c r="N3" s="664"/>
      <c r="O3" s="664"/>
      <c r="P3" s="664"/>
      <c r="Q3" s="350"/>
      <c r="R3" s="350"/>
      <c r="S3" s="350"/>
      <c r="T3" s="350"/>
    </row>
    <row r="4" spans="1:20" ht="15" customHeight="1">
      <c r="A4" s="350"/>
      <c r="B4" s="664"/>
      <c r="C4" s="664"/>
      <c r="D4" s="664"/>
      <c r="E4" s="664"/>
      <c r="F4" s="664" t="s">
        <v>262</v>
      </c>
      <c r="G4" s="664"/>
      <c r="H4" s="664"/>
      <c r="I4" s="664"/>
      <c r="J4" s="664"/>
      <c r="K4" s="664"/>
      <c r="L4" s="664"/>
      <c r="M4" s="664"/>
      <c r="N4" s="664"/>
      <c r="O4" s="664"/>
      <c r="P4" s="664"/>
      <c r="Q4" s="350"/>
      <c r="R4" s="350"/>
      <c r="S4" s="350"/>
      <c r="T4" s="350"/>
    </row>
    <row r="5" spans="1:20" ht="34.15" customHeight="1">
      <c r="A5" s="350"/>
      <c r="B5" s="664"/>
      <c r="C5" s="664"/>
      <c r="D5" s="664"/>
      <c r="E5" s="664"/>
      <c r="F5" s="664"/>
      <c r="G5" s="664"/>
      <c r="H5" s="664"/>
      <c r="I5" s="664"/>
      <c r="J5" s="664"/>
      <c r="K5" s="664"/>
      <c r="L5" s="664"/>
      <c r="M5" s="664"/>
      <c r="N5" s="664"/>
      <c r="O5" s="664"/>
      <c r="P5" s="664"/>
      <c r="Q5" s="350"/>
      <c r="R5" s="350"/>
      <c r="S5" s="350"/>
      <c r="T5" s="350"/>
    </row>
    <row r="6" spans="1:20" ht="12.6" customHeight="1">
      <c r="A6" s="350"/>
      <c r="B6" s="664"/>
      <c r="C6" s="664"/>
      <c r="D6" s="664"/>
      <c r="E6" s="664"/>
      <c r="F6" s="664"/>
      <c r="G6" s="664"/>
      <c r="H6" s="664"/>
      <c r="I6" s="664" t="s">
        <v>263</v>
      </c>
      <c r="J6" s="664"/>
      <c r="K6" s="664"/>
      <c r="L6" s="664"/>
      <c r="M6" s="665"/>
      <c r="N6" s="665"/>
      <c r="O6" s="665"/>
      <c r="P6" s="664"/>
      <c r="Q6" s="350"/>
      <c r="R6" s="350"/>
      <c r="S6" s="350"/>
      <c r="T6" s="350"/>
    </row>
    <row r="7" spans="1:20" ht="22.9" customHeight="1">
      <c r="A7" s="350"/>
      <c r="B7" s="664"/>
      <c r="C7" s="664"/>
      <c r="D7" s="664"/>
      <c r="E7" s="664"/>
      <c r="F7" s="664"/>
      <c r="G7" s="664"/>
      <c r="H7" s="664"/>
      <c r="I7" s="664"/>
      <c r="J7" s="666"/>
      <c r="K7" s="666" t="s">
        <v>264</v>
      </c>
      <c r="L7" s="4221">
        <f>入力シート!D22</f>
        <v>0</v>
      </c>
      <c r="M7" s="4221"/>
      <c r="N7" s="4221"/>
      <c r="O7" s="4221"/>
      <c r="P7" s="664"/>
      <c r="Q7" s="350"/>
      <c r="R7" s="350"/>
      <c r="S7" s="350"/>
      <c r="T7" s="350"/>
    </row>
    <row r="8" spans="1:20" ht="22.9" customHeight="1">
      <c r="A8" s="350"/>
      <c r="B8" s="664"/>
      <c r="C8" s="664"/>
      <c r="D8" s="664"/>
      <c r="E8" s="664"/>
      <c r="F8" s="664"/>
      <c r="G8" s="664"/>
      <c r="H8" s="664"/>
      <c r="I8" s="664"/>
      <c r="J8" s="667"/>
      <c r="K8" s="667" t="s">
        <v>265</v>
      </c>
      <c r="L8" s="4218">
        <f>入力シート!D23:D23</f>
        <v>0</v>
      </c>
      <c r="M8" s="4218"/>
      <c r="N8" s="667"/>
      <c r="O8" s="667"/>
      <c r="P8" s="664"/>
      <c r="Q8" s="350"/>
      <c r="R8" s="350"/>
      <c r="S8" s="350"/>
      <c r="T8" s="350"/>
    </row>
    <row r="9" spans="1:20" ht="22.9" customHeight="1">
      <c r="A9" s="350"/>
      <c r="B9" s="664"/>
      <c r="C9" s="664"/>
      <c r="D9" s="664"/>
      <c r="E9" s="664"/>
      <c r="F9" s="664"/>
      <c r="G9" s="664"/>
      <c r="H9" s="664"/>
      <c r="I9" s="664"/>
      <c r="J9" s="667"/>
      <c r="K9" s="667" t="s">
        <v>266</v>
      </c>
      <c r="L9" s="4218">
        <f>入力シート!D24</f>
        <v>0</v>
      </c>
      <c r="M9" s="4218"/>
      <c r="N9" s="667"/>
      <c r="O9" s="667"/>
      <c r="P9" s="664"/>
      <c r="Q9" s="350"/>
      <c r="R9" s="350"/>
      <c r="S9" s="350"/>
      <c r="T9" s="350"/>
    </row>
    <row r="10" spans="1:20" ht="28.9" customHeight="1">
      <c r="A10" s="350"/>
      <c r="B10" s="664"/>
      <c r="C10" s="664"/>
      <c r="D10" s="664"/>
      <c r="E10" s="664"/>
      <c r="F10" s="664"/>
      <c r="G10" s="664"/>
      <c r="H10" s="664"/>
      <c r="I10" s="664"/>
      <c r="J10" s="664"/>
      <c r="K10" s="664"/>
      <c r="L10" s="664"/>
      <c r="M10" s="664"/>
      <c r="N10" s="664"/>
      <c r="O10" s="664"/>
      <c r="P10" s="664"/>
      <c r="Q10" s="350"/>
      <c r="R10" s="350"/>
      <c r="S10" s="350"/>
      <c r="T10" s="350"/>
    </row>
    <row r="11" spans="1:20" ht="22.9" customHeight="1">
      <c r="A11" s="350"/>
      <c r="B11" s="668"/>
      <c r="C11" s="669" t="s">
        <v>267</v>
      </c>
      <c r="D11" s="666"/>
      <c r="E11" s="666" t="s">
        <v>268</v>
      </c>
      <c r="F11" s="666"/>
      <c r="G11" s="666"/>
      <c r="H11" s="4220" t="str">
        <f>入力シート!$D$5&amp;" "&amp;入力シート!$D$8</f>
        <v xml:space="preserve"> </v>
      </c>
      <c r="I11" s="4220"/>
      <c r="J11" s="4220"/>
      <c r="K11" s="4220"/>
      <c r="L11" s="4220"/>
      <c r="M11" s="4220"/>
      <c r="N11" s="4220"/>
      <c r="O11" s="4220"/>
      <c r="P11" s="664"/>
      <c r="Q11" s="350"/>
      <c r="R11" s="350"/>
      <c r="S11" s="350"/>
      <c r="T11" s="350"/>
    </row>
    <row r="12" spans="1:20" ht="22.9" customHeight="1">
      <c r="A12" s="350"/>
      <c r="B12" s="664"/>
      <c r="C12" s="669" t="s">
        <v>825</v>
      </c>
      <c r="D12" s="666"/>
      <c r="E12" s="666" t="s">
        <v>269</v>
      </c>
      <c r="F12" s="666"/>
      <c r="G12" s="666"/>
      <c r="H12" s="4216">
        <f>入力シート!D9</f>
        <v>0</v>
      </c>
      <c r="I12" s="4216"/>
      <c r="J12" s="4216"/>
      <c r="K12" s="4216"/>
      <c r="L12" s="4216"/>
      <c r="M12" s="4216"/>
      <c r="N12" s="4216"/>
      <c r="O12" s="4216"/>
      <c r="P12" s="664"/>
      <c r="Q12" s="350"/>
      <c r="R12" s="350"/>
      <c r="S12" s="350"/>
      <c r="T12" s="350"/>
    </row>
    <row r="13" spans="1:20" ht="22.9" customHeight="1">
      <c r="A13" s="350"/>
      <c r="B13" s="664"/>
      <c r="C13" s="669" t="s">
        <v>826</v>
      </c>
      <c r="D13" s="666"/>
      <c r="E13" s="666" t="s">
        <v>270</v>
      </c>
      <c r="F13" s="666"/>
      <c r="G13" s="666"/>
      <c r="H13" s="4217">
        <f>入力シート!C3</f>
        <v>0</v>
      </c>
      <c r="I13" s="4217"/>
      <c r="J13" s="4217"/>
      <c r="K13" s="4217"/>
      <c r="L13" s="4217"/>
      <c r="M13" s="4217"/>
      <c r="N13" s="4217"/>
      <c r="O13" s="4217"/>
      <c r="P13" s="664"/>
      <c r="Q13" s="350"/>
      <c r="R13" s="350"/>
      <c r="S13" s="350"/>
      <c r="T13" s="350"/>
    </row>
    <row r="14" spans="1:20" ht="14.45" customHeight="1">
      <c r="A14" s="350"/>
      <c r="B14" s="664"/>
      <c r="C14" s="664"/>
      <c r="D14" s="664"/>
      <c r="E14" s="664"/>
      <c r="F14" s="664"/>
      <c r="G14" s="664"/>
      <c r="H14" s="664"/>
      <c r="I14" s="664"/>
      <c r="J14" s="664"/>
      <c r="K14" s="664"/>
      <c r="L14" s="664"/>
      <c r="M14" s="664"/>
      <c r="N14" s="664"/>
      <c r="O14" s="664"/>
      <c r="P14" s="664"/>
      <c r="Q14" s="350"/>
      <c r="R14" s="350"/>
      <c r="S14" s="350"/>
      <c r="T14" s="350"/>
    </row>
    <row r="15" spans="1:20" ht="15.6" customHeight="1">
      <c r="A15" s="350"/>
      <c r="B15" s="664"/>
      <c r="C15" s="664"/>
      <c r="D15" s="664"/>
      <c r="E15" s="664" t="s">
        <v>271</v>
      </c>
      <c r="F15" s="664"/>
      <c r="G15" s="664"/>
      <c r="H15" s="664"/>
      <c r="I15" s="664"/>
      <c r="J15" s="664"/>
      <c r="K15" s="664"/>
      <c r="L15" s="664"/>
      <c r="M15" s="664"/>
      <c r="N15" s="664"/>
      <c r="O15" s="664"/>
      <c r="P15" s="664"/>
      <c r="Q15" s="350"/>
      <c r="R15" s="350"/>
      <c r="S15" s="350"/>
      <c r="T15" s="350"/>
    </row>
    <row r="16" spans="1:20" ht="12" customHeight="1">
      <c r="A16" s="350"/>
      <c r="B16" s="664"/>
      <c r="C16" s="664"/>
      <c r="D16" s="664"/>
      <c r="E16" s="664"/>
      <c r="F16" s="664"/>
      <c r="G16" s="664"/>
      <c r="H16" s="664"/>
      <c r="I16" s="664"/>
      <c r="J16" s="664"/>
      <c r="K16" s="664"/>
      <c r="L16" s="664"/>
      <c r="M16" s="664"/>
      <c r="N16" s="664"/>
      <c r="O16" s="664"/>
      <c r="P16" s="664"/>
      <c r="Q16" s="350"/>
      <c r="R16" s="350"/>
      <c r="S16" s="350"/>
      <c r="T16" s="350"/>
    </row>
    <row r="17" spans="1:20" ht="13.15" customHeight="1">
      <c r="A17" s="350"/>
      <c r="B17" s="664"/>
      <c r="C17" s="664"/>
      <c r="D17" s="664" t="s">
        <v>272</v>
      </c>
      <c r="E17" s="664"/>
      <c r="F17" s="664"/>
      <c r="G17" s="664"/>
      <c r="H17" s="664"/>
      <c r="I17" s="664"/>
      <c r="J17" s="664"/>
      <c r="K17" s="664"/>
      <c r="L17" s="664"/>
      <c r="M17" s="664"/>
      <c r="N17" s="664"/>
      <c r="O17" s="664"/>
      <c r="P17" s="664"/>
      <c r="Q17" s="350"/>
      <c r="R17" s="350"/>
      <c r="S17" s="350"/>
      <c r="T17" s="350"/>
    </row>
    <row r="18" spans="1:20" ht="39" customHeight="1">
      <c r="A18" s="350"/>
      <c r="B18" s="664"/>
      <c r="C18" s="664"/>
      <c r="D18" s="664"/>
      <c r="E18" s="664"/>
      <c r="F18" s="664"/>
      <c r="G18" s="664"/>
      <c r="H18" s="664"/>
      <c r="I18" s="664"/>
      <c r="J18" s="664"/>
      <c r="K18" s="664"/>
      <c r="L18" s="664"/>
      <c r="M18" s="664"/>
      <c r="N18" s="664"/>
      <c r="O18" s="664"/>
      <c r="P18" s="664"/>
      <c r="Q18" s="350"/>
      <c r="R18" s="350"/>
      <c r="S18" s="350"/>
      <c r="T18" s="350"/>
    </row>
    <row r="19" spans="1:20">
      <c r="A19" s="350"/>
      <c r="B19" s="664"/>
      <c r="C19" s="664"/>
      <c r="D19" s="664"/>
      <c r="E19" s="664"/>
      <c r="F19" s="664"/>
      <c r="G19" s="664"/>
      <c r="H19" s="664"/>
      <c r="I19" s="664"/>
      <c r="J19" s="664" t="s">
        <v>481</v>
      </c>
      <c r="K19" s="664"/>
      <c r="L19" s="664"/>
      <c r="M19" s="664"/>
      <c r="N19" s="664"/>
      <c r="O19" s="664"/>
      <c r="P19" s="664"/>
      <c r="Q19" s="350"/>
      <c r="R19" s="350"/>
      <c r="S19" s="350"/>
      <c r="T19" s="350"/>
    </row>
    <row r="20" spans="1:20" ht="31.9" customHeight="1">
      <c r="A20" s="350"/>
      <c r="B20" s="664"/>
      <c r="C20" s="664"/>
      <c r="D20" s="664"/>
      <c r="E20" s="664"/>
      <c r="F20" s="664"/>
      <c r="G20" s="664"/>
      <c r="H20" s="664"/>
      <c r="I20" s="664"/>
      <c r="J20" s="664"/>
      <c r="K20" s="664"/>
      <c r="L20" s="664"/>
      <c r="M20" s="664"/>
      <c r="N20" s="664"/>
      <c r="O20" s="664"/>
      <c r="P20" s="664"/>
      <c r="Q20" s="350"/>
      <c r="R20" s="350"/>
      <c r="S20" s="350"/>
      <c r="T20" s="350"/>
    </row>
    <row r="21" spans="1:20" ht="14.45" customHeight="1">
      <c r="A21" s="350"/>
      <c r="B21" s="664"/>
      <c r="C21" s="670" t="s">
        <v>273</v>
      </c>
      <c r="D21" s="664"/>
      <c r="E21" s="664" t="s">
        <v>274</v>
      </c>
      <c r="F21" s="664"/>
      <c r="G21" s="664"/>
      <c r="H21" s="664"/>
      <c r="I21" s="664"/>
      <c r="J21" s="664"/>
      <c r="K21" s="664"/>
      <c r="L21" s="664" t="s">
        <v>275</v>
      </c>
      <c r="M21" s="664"/>
      <c r="N21" s="664"/>
      <c r="O21" s="664" t="s">
        <v>276</v>
      </c>
      <c r="P21" s="664"/>
      <c r="Q21" s="350"/>
      <c r="R21" s="350"/>
      <c r="S21" s="1216"/>
      <c r="T21" s="350"/>
    </row>
    <row r="22" spans="1:20" ht="20.45" customHeight="1">
      <c r="A22" s="350"/>
      <c r="B22" s="664"/>
      <c r="C22" s="664"/>
      <c r="D22" s="664"/>
      <c r="E22" s="664"/>
      <c r="F22" s="664"/>
      <c r="G22" s="664"/>
      <c r="H22" s="664"/>
      <c r="I22" s="664"/>
      <c r="J22" s="664"/>
      <c r="K22" s="664"/>
      <c r="L22" s="664"/>
      <c r="M22" s="664"/>
      <c r="N22" s="664"/>
      <c r="O22" s="664"/>
      <c r="P22" s="664"/>
      <c r="Q22" s="350"/>
      <c r="R22" s="350"/>
      <c r="S22" s="1019">
        <f>入力シート!$D$17</f>
        <v>0</v>
      </c>
      <c r="T22" s="350"/>
    </row>
    <row r="23" spans="1:20" ht="13.9" customHeight="1">
      <c r="A23" s="350"/>
      <c r="B23" s="664"/>
      <c r="C23" s="670" t="s">
        <v>546</v>
      </c>
      <c r="D23" s="664"/>
      <c r="E23" s="664" t="s">
        <v>277</v>
      </c>
      <c r="F23" s="664"/>
      <c r="G23" s="4214">
        <f>入力シート!D12</f>
        <v>0</v>
      </c>
      <c r="H23" s="4214"/>
      <c r="I23" s="1004" t="s">
        <v>1300</v>
      </c>
      <c r="J23" s="4215"/>
      <c r="K23" s="4215"/>
      <c r="L23" s="4215"/>
      <c r="M23" s="664"/>
      <c r="N23" s="664"/>
      <c r="O23" s="664"/>
      <c r="P23" s="664"/>
      <c r="Q23" s="350"/>
      <c r="R23" s="350"/>
      <c r="S23" s="1019">
        <f>入力シート!$D$19</f>
        <v>0</v>
      </c>
      <c r="T23" s="350"/>
    </row>
    <row r="24" spans="1:20" ht="19.899999999999999" customHeight="1">
      <c r="A24" s="350"/>
      <c r="B24" s="664"/>
      <c r="C24" s="664"/>
      <c r="D24" s="664"/>
      <c r="E24" s="664"/>
      <c r="F24" s="664"/>
      <c r="G24" s="664"/>
      <c r="H24" s="664"/>
      <c r="I24" s="664"/>
      <c r="J24" s="664"/>
      <c r="K24" s="664"/>
      <c r="L24" s="664"/>
      <c r="M24" s="664"/>
      <c r="N24" s="664"/>
      <c r="O24" s="664"/>
      <c r="P24" s="664"/>
      <c r="Q24" s="350"/>
      <c r="R24" s="350"/>
      <c r="S24" s="1019">
        <f>入力シート!$D$21</f>
        <v>0</v>
      </c>
      <c r="T24" s="350"/>
    </row>
    <row r="25" spans="1:20">
      <c r="A25" s="350"/>
      <c r="B25" s="664"/>
      <c r="C25" s="670" t="s">
        <v>548</v>
      </c>
      <c r="D25" s="664"/>
      <c r="E25" s="664" t="s">
        <v>278</v>
      </c>
      <c r="F25" s="664"/>
      <c r="G25" s="664"/>
      <c r="H25" s="664"/>
      <c r="I25" s="664"/>
      <c r="J25" s="664"/>
      <c r="K25" s="664"/>
      <c r="L25" s="664" t="s">
        <v>275</v>
      </c>
      <c r="M25" s="664"/>
      <c r="N25" s="664"/>
      <c r="O25" s="664" t="s">
        <v>276</v>
      </c>
      <c r="P25" s="664"/>
      <c r="Q25" s="350"/>
      <c r="R25" s="350"/>
      <c r="S25" s="350"/>
      <c r="T25" s="350"/>
    </row>
    <row r="26" spans="1:20" ht="21" customHeight="1">
      <c r="A26" s="350"/>
      <c r="B26" s="664"/>
      <c r="C26" s="664"/>
      <c r="D26" s="664"/>
      <c r="E26" s="664"/>
      <c r="F26" s="664"/>
      <c r="G26" s="664"/>
      <c r="H26" s="664"/>
      <c r="I26" s="664"/>
      <c r="J26" s="664"/>
      <c r="K26" s="664"/>
      <c r="L26" s="664"/>
      <c r="M26" s="664"/>
      <c r="N26" s="664"/>
      <c r="O26" s="664"/>
      <c r="P26" s="664"/>
      <c r="Q26" s="350"/>
      <c r="R26" s="350"/>
      <c r="S26" s="350"/>
      <c r="T26" s="350"/>
    </row>
    <row r="27" spans="1:20" ht="15" customHeight="1">
      <c r="A27" s="350"/>
      <c r="B27" s="664"/>
      <c r="C27" s="664"/>
      <c r="D27" s="664"/>
      <c r="E27" s="664" t="s">
        <v>279</v>
      </c>
      <c r="F27" s="664"/>
      <c r="G27" s="664"/>
      <c r="H27" s="664"/>
      <c r="I27" s="664"/>
      <c r="J27" s="664"/>
      <c r="K27" s="664"/>
      <c r="L27" s="664"/>
      <c r="M27" s="664"/>
      <c r="N27" s="664"/>
      <c r="O27" s="664"/>
      <c r="P27" s="664"/>
      <c r="Q27" s="350"/>
      <c r="R27" s="350"/>
      <c r="S27" s="350"/>
      <c r="T27" s="350"/>
    </row>
    <row r="28" spans="1:20" ht="23.45" customHeight="1">
      <c r="A28" s="350"/>
      <c r="B28" s="664"/>
      <c r="C28" s="664"/>
      <c r="D28" s="664"/>
      <c r="E28" s="664"/>
      <c r="F28" s="664"/>
      <c r="G28" s="664"/>
      <c r="H28" s="664"/>
      <c r="I28" s="664"/>
      <c r="J28" s="664"/>
      <c r="K28" s="664"/>
      <c r="L28" s="664"/>
      <c r="M28" s="664"/>
      <c r="N28" s="664"/>
      <c r="O28" s="664"/>
      <c r="P28" s="664"/>
      <c r="Q28" s="350"/>
      <c r="R28" s="350"/>
      <c r="S28" s="350"/>
      <c r="T28" s="350"/>
    </row>
    <row r="29" spans="1:20" ht="15.6" customHeight="1">
      <c r="A29" s="350"/>
      <c r="B29" s="664"/>
      <c r="C29" s="664"/>
      <c r="D29" s="664"/>
      <c r="E29" s="664"/>
      <c r="F29" s="664"/>
      <c r="G29" s="664" t="s">
        <v>1481</v>
      </c>
      <c r="H29" s="664"/>
      <c r="I29" s="664"/>
      <c r="J29" s="664"/>
      <c r="K29" s="664"/>
      <c r="L29" s="664"/>
      <c r="M29" s="664"/>
      <c r="N29" s="664"/>
      <c r="O29" s="664"/>
      <c r="P29" s="664"/>
      <c r="Q29" s="350"/>
      <c r="R29" s="350"/>
      <c r="S29" s="350"/>
      <c r="T29" s="350"/>
    </row>
    <row r="30" spans="1:20" ht="43.15" customHeight="1">
      <c r="A30" s="350"/>
      <c r="B30" s="664"/>
      <c r="C30" s="664"/>
      <c r="D30" s="664"/>
      <c r="E30" s="664"/>
      <c r="F30" s="664"/>
      <c r="G30" s="664"/>
      <c r="H30" s="664"/>
      <c r="I30" s="664"/>
      <c r="J30" s="664"/>
      <c r="K30" s="664"/>
      <c r="L30" s="664"/>
      <c r="M30" s="664"/>
      <c r="N30" s="664"/>
      <c r="O30" s="664"/>
      <c r="P30" s="664"/>
      <c r="Q30" s="350"/>
      <c r="R30" s="350"/>
      <c r="S30" s="350"/>
      <c r="T30" s="350"/>
    </row>
    <row r="31" spans="1:20" ht="15.6" customHeight="1">
      <c r="A31" s="350"/>
      <c r="B31" s="664"/>
      <c r="C31" s="664"/>
      <c r="D31" s="664"/>
      <c r="E31" s="664"/>
      <c r="F31" s="664"/>
      <c r="G31" s="664"/>
      <c r="H31" s="664"/>
      <c r="I31" s="664"/>
      <c r="J31" s="664" t="s">
        <v>280</v>
      </c>
      <c r="K31" s="664"/>
      <c r="L31" s="664"/>
      <c r="M31" s="664"/>
      <c r="N31" s="664"/>
      <c r="O31" s="664"/>
      <c r="P31" s="664"/>
      <c r="Q31" s="350"/>
      <c r="R31" s="350"/>
      <c r="S31" s="350"/>
      <c r="T31" s="350"/>
    </row>
    <row r="32" spans="1:20">
      <c r="A32" s="350"/>
      <c r="B32" s="664"/>
      <c r="C32" s="664"/>
      <c r="D32" s="664"/>
      <c r="E32" s="664"/>
      <c r="F32" s="664"/>
      <c r="G32" s="664"/>
      <c r="H32" s="664"/>
      <c r="I32" s="664"/>
      <c r="J32" s="664"/>
      <c r="K32" s="664"/>
      <c r="L32" s="664"/>
      <c r="M32" s="664"/>
      <c r="N32" s="664"/>
      <c r="O32" s="664"/>
      <c r="P32" s="664"/>
      <c r="Q32" s="350"/>
      <c r="R32" s="350"/>
      <c r="S32" s="350"/>
      <c r="T32" s="350"/>
    </row>
    <row r="33" spans="1:20">
      <c r="A33" s="350"/>
      <c r="B33" s="664"/>
      <c r="C33" s="664"/>
      <c r="D33" s="664"/>
      <c r="E33" s="664"/>
      <c r="F33" s="664"/>
      <c r="G33" s="664"/>
      <c r="H33" s="664"/>
      <c r="I33" s="664"/>
      <c r="J33" s="664"/>
      <c r="K33" s="664"/>
      <c r="L33" s="664"/>
      <c r="M33" s="664"/>
      <c r="N33" s="664"/>
      <c r="O33" s="664"/>
      <c r="P33" s="664"/>
      <c r="Q33" s="350"/>
      <c r="R33" s="350"/>
      <c r="S33" s="350"/>
      <c r="T33" s="350"/>
    </row>
    <row r="34" spans="1:20">
      <c r="A34" s="350"/>
      <c r="B34" s="664"/>
      <c r="C34" s="664"/>
      <c r="D34" s="664"/>
      <c r="E34" s="664"/>
      <c r="F34" s="664"/>
      <c r="G34" s="664"/>
      <c r="H34" s="664"/>
      <c r="I34" s="664"/>
      <c r="J34" s="664"/>
      <c r="K34" s="664"/>
      <c r="L34" s="664"/>
      <c r="M34" s="664"/>
      <c r="N34" s="664"/>
      <c r="O34" s="664"/>
      <c r="P34" s="664"/>
      <c r="Q34" s="350"/>
      <c r="R34" s="350"/>
      <c r="S34" s="350"/>
      <c r="T34" s="350"/>
    </row>
    <row r="35" spans="1:20">
      <c r="A35" s="350"/>
      <c r="B35" s="664"/>
      <c r="C35" s="664"/>
      <c r="D35" s="664"/>
      <c r="E35" s="664"/>
      <c r="F35" s="664"/>
      <c r="G35" s="664"/>
      <c r="H35" s="664"/>
      <c r="I35" s="664"/>
      <c r="J35" s="664"/>
      <c r="K35" s="664"/>
      <c r="L35" s="664"/>
      <c r="M35" s="664"/>
      <c r="N35" s="664"/>
      <c r="O35" s="664"/>
      <c r="P35" s="664"/>
      <c r="Q35" s="350"/>
      <c r="R35" s="350"/>
      <c r="S35" s="350"/>
      <c r="T35" s="350"/>
    </row>
    <row r="36" spans="1:20">
      <c r="A36" s="350"/>
      <c r="B36" s="664"/>
      <c r="C36" s="664"/>
      <c r="D36" s="664"/>
      <c r="E36" s="664"/>
      <c r="F36" s="664"/>
      <c r="G36" s="664"/>
      <c r="H36" s="664"/>
      <c r="I36" s="664"/>
      <c r="J36" s="664"/>
      <c r="K36" s="664"/>
      <c r="L36" s="664"/>
      <c r="M36" s="664"/>
      <c r="N36" s="664"/>
      <c r="O36" s="664"/>
      <c r="P36" s="664"/>
      <c r="Q36" s="350"/>
      <c r="R36" s="350"/>
      <c r="S36" s="350"/>
      <c r="T36" s="350"/>
    </row>
    <row r="37" spans="1:20">
      <c r="A37" s="350"/>
      <c r="B37" s="664"/>
      <c r="C37" s="664"/>
      <c r="D37" s="664"/>
      <c r="E37" s="664"/>
      <c r="F37" s="664"/>
      <c r="G37" s="664"/>
      <c r="H37" s="664"/>
      <c r="I37" s="664"/>
      <c r="J37" s="664"/>
      <c r="K37" s="664"/>
      <c r="L37" s="664"/>
      <c r="M37" s="664"/>
      <c r="N37" s="664"/>
      <c r="O37" s="664"/>
      <c r="P37" s="664"/>
      <c r="Q37" s="350"/>
      <c r="R37" s="350"/>
      <c r="S37" s="350"/>
      <c r="T37" s="350"/>
    </row>
    <row r="38" spans="1:20">
      <c r="A38" s="350"/>
      <c r="B38" s="664"/>
      <c r="C38" s="664"/>
      <c r="D38" s="664"/>
      <c r="E38" s="664"/>
      <c r="F38" s="664"/>
      <c r="G38" s="664"/>
      <c r="H38" s="664"/>
      <c r="I38" s="664"/>
      <c r="J38" s="664"/>
      <c r="K38" s="664"/>
      <c r="L38" s="664"/>
      <c r="M38" s="664"/>
      <c r="N38" s="664"/>
      <c r="O38" s="664"/>
      <c r="P38" s="664"/>
      <c r="Q38" s="350"/>
      <c r="R38" s="350"/>
      <c r="S38" s="350"/>
      <c r="T38" s="350"/>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zoomScaleNormal="100" workbookViewId="0">
      <selection sqref="A1:A3"/>
    </sheetView>
  </sheetViews>
  <sheetFormatPr defaultRowHeight="13.5"/>
  <cols>
    <col min="1" max="1" width="10.625" style="671" bestFit="1" customWidth="1"/>
    <col min="2" max="13" width="3.875" style="671" customWidth="1"/>
    <col min="14" max="21" width="4.875" style="671" customWidth="1"/>
    <col min="22" max="167" width="3.875" style="671" customWidth="1"/>
    <col min="168" max="16384" width="9" style="671"/>
  </cols>
  <sheetData>
    <row r="1" spans="1:20" ht="20.100000000000001" customHeight="1">
      <c r="A1" s="1588" t="s">
        <v>1134</v>
      </c>
      <c r="B1" s="673"/>
      <c r="C1" s="673"/>
      <c r="D1" s="673"/>
      <c r="E1" s="673"/>
      <c r="F1" s="673"/>
      <c r="G1" s="673"/>
      <c r="H1" s="673"/>
      <c r="I1" s="673"/>
      <c r="J1" s="673"/>
      <c r="K1" s="673"/>
      <c r="L1" s="673"/>
      <c r="M1" s="673"/>
      <c r="N1" s="673"/>
      <c r="O1" s="673"/>
      <c r="P1" s="673"/>
      <c r="Q1" s="673"/>
      <c r="R1" s="673"/>
      <c r="S1" s="673"/>
      <c r="T1" s="673"/>
    </row>
    <row r="2" spans="1:20" ht="20.100000000000001" customHeight="1">
      <c r="A2" s="1588"/>
      <c r="B2" s="673"/>
      <c r="C2" s="673"/>
      <c r="D2" s="673"/>
      <c r="E2" s="673"/>
      <c r="F2" s="673"/>
      <c r="G2" s="673"/>
      <c r="H2" s="673"/>
      <c r="I2" s="673"/>
      <c r="J2" s="673"/>
      <c r="K2" s="673"/>
      <c r="L2" s="673"/>
      <c r="M2" s="673"/>
      <c r="N2" s="673"/>
      <c r="O2" s="673"/>
      <c r="P2" s="673"/>
      <c r="Q2" s="673"/>
      <c r="R2" s="673"/>
      <c r="S2" s="673"/>
      <c r="T2" s="673"/>
    </row>
    <row r="3" spans="1:20" ht="20.100000000000001" customHeight="1">
      <c r="A3" s="1588"/>
      <c r="B3" s="673"/>
      <c r="C3" s="4224" t="s">
        <v>557</v>
      </c>
      <c r="D3" s="4224"/>
      <c r="E3" s="4224"/>
      <c r="F3" s="4224"/>
      <c r="G3" s="4224"/>
      <c r="H3" s="4224"/>
      <c r="I3" s="4224"/>
      <c r="J3" s="4224"/>
      <c r="K3" s="4224"/>
      <c r="L3" s="4224"/>
      <c r="M3" s="4224"/>
      <c r="N3" s="4224"/>
      <c r="O3" s="4224"/>
      <c r="P3" s="4224"/>
      <c r="Q3" s="4224"/>
      <c r="R3" s="4224"/>
      <c r="S3" s="4224"/>
      <c r="T3" s="673"/>
    </row>
    <row r="4" spans="1:20" ht="20.100000000000001" customHeight="1">
      <c r="B4" s="673"/>
      <c r="C4" s="673"/>
      <c r="D4" s="673"/>
      <c r="E4" s="673"/>
      <c r="F4" s="673"/>
      <c r="G4" s="673"/>
      <c r="H4" s="673"/>
      <c r="I4" s="673"/>
      <c r="J4" s="673"/>
      <c r="K4" s="673"/>
      <c r="L4" s="673"/>
      <c r="M4" s="673"/>
      <c r="N4" s="673"/>
      <c r="O4" s="673"/>
      <c r="P4" s="673"/>
      <c r="Q4" s="673"/>
      <c r="R4" s="673"/>
      <c r="S4" s="673"/>
      <c r="T4" s="673"/>
    </row>
    <row r="5" spans="1:20" ht="20.100000000000001" customHeight="1">
      <c r="B5" s="673"/>
      <c r="C5" s="673"/>
      <c r="D5" s="673"/>
      <c r="E5" s="673"/>
      <c r="F5" s="673"/>
      <c r="G5" s="673"/>
      <c r="H5" s="673"/>
      <c r="I5" s="673"/>
      <c r="J5" s="673"/>
      <c r="K5" s="673"/>
      <c r="L5" s="673"/>
      <c r="M5" s="673"/>
      <c r="N5" s="673"/>
      <c r="O5" s="673"/>
      <c r="P5" s="673"/>
      <c r="Q5" s="673"/>
      <c r="R5" s="673"/>
      <c r="S5" s="673"/>
      <c r="T5" s="673"/>
    </row>
    <row r="6" spans="1:20" ht="20.100000000000001" customHeight="1">
      <c r="B6" s="673"/>
      <c r="C6" s="673"/>
      <c r="D6" s="673"/>
      <c r="E6" s="673"/>
      <c r="F6" s="673"/>
      <c r="G6" s="673"/>
      <c r="H6" s="673"/>
      <c r="I6" s="673"/>
      <c r="J6" s="673"/>
      <c r="K6" s="673"/>
      <c r="L6" s="673"/>
      <c r="M6" s="673"/>
      <c r="N6" s="673"/>
      <c r="O6" s="673"/>
      <c r="P6" s="673"/>
      <c r="Q6" s="673"/>
      <c r="R6" s="673"/>
      <c r="S6" s="673"/>
      <c r="T6" s="673"/>
    </row>
    <row r="7" spans="1:20" ht="20.100000000000001" customHeight="1">
      <c r="B7" s="4223" t="str">
        <f>"福 岡 県 "&amp;入力シート!C3&amp;"長　殿"</f>
        <v>福 岡 県 長　殿</v>
      </c>
      <c r="C7" s="4223"/>
      <c r="D7" s="4223"/>
      <c r="E7" s="4223"/>
      <c r="F7" s="4223"/>
      <c r="G7" s="4223"/>
      <c r="H7" s="4223"/>
      <c r="I7" s="4223"/>
      <c r="J7" s="4223"/>
      <c r="K7" s="4223"/>
      <c r="L7" s="673"/>
      <c r="M7" s="673"/>
      <c r="N7" s="673"/>
      <c r="O7" s="673"/>
      <c r="P7" s="673"/>
      <c r="Q7" s="673"/>
      <c r="R7" s="673"/>
      <c r="S7" s="673"/>
      <c r="T7" s="673"/>
    </row>
    <row r="8" spans="1:20" ht="20.100000000000001" customHeight="1">
      <c r="B8" s="673"/>
      <c r="C8" s="673"/>
      <c r="D8" s="673"/>
      <c r="E8" s="673"/>
      <c r="F8" s="673"/>
      <c r="G8" s="673"/>
      <c r="H8" s="673"/>
      <c r="I8" s="673"/>
      <c r="J8" s="673"/>
      <c r="K8" s="673"/>
      <c r="L8" s="673"/>
      <c r="M8" s="673"/>
      <c r="N8" s="673"/>
      <c r="O8" s="673"/>
      <c r="P8" s="673"/>
      <c r="Q8" s="673"/>
      <c r="R8" s="673"/>
      <c r="S8" s="673"/>
      <c r="T8" s="673"/>
    </row>
    <row r="9" spans="1:20" ht="20.100000000000001" customHeight="1">
      <c r="B9" s="673"/>
      <c r="C9" s="673"/>
      <c r="D9" s="673"/>
      <c r="E9" s="673"/>
      <c r="F9" s="673"/>
      <c r="G9" s="673"/>
      <c r="H9" s="673"/>
      <c r="I9" s="673"/>
      <c r="J9" s="673"/>
      <c r="K9" s="673"/>
      <c r="L9" s="673"/>
      <c r="M9" s="673"/>
      <c r="N9" s="673"/>
      <c r="O9" s="673"/>
      <c r="P9" s="673"/>
      <c r="Q9" s="673"/>
      <c r="R9" s="673"/>
      <c r="S9" s="673"/>
      <c r="T9" s="673"/>
    </row>
    <row r="10" spans="1:20" ht="20.100000000000001" customHeight="1">
      <c r="B10" s="673"/>
      <c r="C10" s="673"/>
      <c r="D10" s="673"/>
      <c r="E10" s="673"/>
      <c r="F10" s="673"/>
      <c r="G10" s="673"/>
      <c r="H10" s="673"/>
      <c r="I10" s="673" t="s">
        <v>558</v>
      </c>
      <c r="J10" s="673"/>
      <c r="K10" s="673"/>
      <c r="L10" s="673"/>
      <c r="M10" s="4225">
        <f>入力シート!D22</f>
        <v>0</v>
      </c>
      <c r="N10" s="4225"/>
      <c r="O10" s="4225"/>
      <c r="P10" s="4225"/>
      <c r="Q10" s="4225"/>
      <c r="R10" s="4225"/>
      <c r="S10" s="4225"/>
      <c r="T10" s="673"/>
    </row>
    <row r="11" spans="1:20" ht="20.100000000000001" customHeight="1">
      <c r="B11" s="673"/>
      <c r="C11" s="673"/>
      <c r="D11" s="673"/>
      <c r="E11" s="673"/>
      <c r="F11" s="673"/>
      <c r="G11" s="673"/>
      <c r="H11" s="673"/>
      <c r="I11" s="673" t="s">
        <v>559</v>
      </c>
      <c r="J11" s="673"/>
      <c r="K11" s="673"/>
      <c r="L11" s="673"/>
      <c r="M11" s="4226" t="str">
        <f>入力シート!D23&amp;"　　"&amp;入力シート!D24</f>
        <v>　　</v>
      </c>
      <c r="N11" s="4226"/>
      <c r="O11" s="4226"/>
      <c r="P11" s="4226"/>
      <c r="Q11" s="4226"/>
      <c r="R11" s="4226"/>
      <c r="S11" s="4226"/>
      <c r="T11" s="673"/>
    </row>
    <row r="12" spans="1:20" ht="20.100000000000001" customHeight="1">
      <c r="B12" s="673"/>
      <c r="C12" s="673"/>
      <c r="D12" s="673"/>
      <c r="E12" s="673"/>
      <c r="F12" s="673"/>
      <c r="G12" s="673"/>
      <c r="H12" s="673"/>
      <c r="I12" s="673" t="s">
        <v>560</v>
      </c>
      <c r="J12" s="673"/>
      <c r="K12" s="673"/>
      <c r="L12" s="673"/>
      <c r="M12" s="673"/>
      <c r="N12" s="673"/>
      <c r="O12" s="673"/>
      <c r="P12" s="673"/>
      <c r="Q12" s="673"/>
      <c r="R12" s="673"/>
      <c r="S12" s="673"/>
      <c r="T12" s="673"/>
    </row>
    <row r="13" spans="1:20" ht="20.100000000000001" customHeight="1">
      <c r="B13" s="673"/>
      <c r="C13" s="673"/>
      <c r="D13" s="673"/>
      <c r="E13" s="673"/>
      <c r="F13" s="673"/>
      <c r="G13" s="673"/>
      <c r="H13" s="673"/>
      <c r="I13" s="673"/>
      <c r="J13" s="673"/>
      <c r="K13" s="673"/>
      <c r="L13" s="673"/>
      <c r="M13" s="673"/>
      <c r="N13" s="673"/>
      <c r="O13" s="673"/>
      <c r="P13" s="673"/>
      <c r="Q13" s="673"/>
      <c r="R13" s="673"/>
      <c r="S13" s="673"/>
      <c r="T13" s="673"/>
    </row>
    <row r="14" spans="1:20" ht="20.100000000000001" customHeight="1">
      <c r="B14" s="673"/>
      <c r="C14" s="673"/>
      <c r="D14" s="673"/>
      <c r="E14" s="673"/>
      <c r="F14" s="673"/>
      <c r="G14" s="673"/>
      <c r="H14" s="673"/>
      <c r="I14" s="673"/>
      <c r="J14" s="673"/>
      <c r="K14" s="673"/>
      <c r="L14" s="673"/>
      <c r="M14" s="673"/>
      <c r="N14" s="673"/>
      <c r="O14" s="673"/>
      <c r="P14" s="673"/>
      <c r="Q14" s="673"/>
      <c r="R14" s="673"/>
      <c r="S14" s="673"/>
      <c r="T14" s="673"/>
    </row>
    <row r="15" spans="1:20" ht="20.100000000000001" customHeight="1">
      <c r="B15" s="673"/>
      <c r="C15" s="673"/>
      <c r="D15" s="673"/>
      <c r="E15" s="673"/>
      <c r="F15" s="673"/>
      <c r="G15" s="673"/>
      <c r="H15" s="673"/>
      <c r="I15" s="673"/>
      <c r="J15" s="673"/>
      <c r="K15" s="673"/>
      <c r="L15" s="673"/>
      <c r="M15" s="673"/>
      <c r="N15" s="673"/>
      <c r="O15" s="673"/>
      <c r="P15" s="673"/>
      <c r="Q15" s="673"/>
      <c r="R15" s="673"/>
      <c r="S15" s="673"/>
      <c r="T15" s="673"/>
    </row>
    <row r="16" spans="1:20" ht="20.100000000000001" customHeight="1">
      <c r="B16" s="673" t="s">
        <v>675</v>
      </c>
      <c r="C16" s="673"/>
      <c r="D16" s="673"/>
      <c r="E16" s="673"/>
      <c r="F16" s="673"/>
      <c r="G16" s="673"/>
      <c r="H16" s="673"/>
      <c r="I16" s="673"/>
      <c r="J16" s="673"/>
      <c r="K16" s="673"/>
      <c r="L16" s="673"/>
      <c r="M16" s="673"/>
      <c r="N16" s="673"/>
      <c r="O16" s="673"/>
      <c r="P16" s="673"/>
      <c r="Q16" s="673"/>
      <c r="R16" s="673"/>
      <c r="S16" s="673"/>
      <c r="T16" s="673"/>
    </row>
    <row r="17" spans="2:20" ht="20.100000000000001" customHeight="1">
      <c r="B17" s="673" t="s">
        <v>561</v>
      </c>
      <c r="C17" s="673"/>
      <c r="D17" s="673"/>
      <c r="E17" s="673"/>
      <c r="F17" s="673"/>
      <c r="G17" s="673"/>
      <c r="H17" s="673"/>
      <c r="I17" s="673"/>
      <c r="J17" s="673"/>
      <c r="K17" s="673"/>
      <c r="L17" s="673"/>
      <c r="M17" s="673"/>
      <c r="N17" s="673"/>
      <c r="O17" s="673"/>
      <c r="P17" s="673"/>
      <c r="Q17" s="673"/>
      <c r="R17" s="673"/>
      <c r="S17" s="673"/>
      <c r="T17" s="673"/>
    </row>
    <row r="18" spans="2:20" ht="20.100000000000001" customHeight="1">
      <c r="B18" s="673"/>
      <c r="C18" s="673"/>
      <c r="D18" s="673"/>
      <c r="E18" s="673"/>
      <c r="F18" s="673"/>
      <c r="G18" s="673"/>
      <c r="H18" s="673"/>
      <c r="I18" s="673"/>
      <c r="J18" s="673"/>
      <c r="K18" s="673"/>
      <c r="L18" s="673"/>
      <c r="M18" s="673"/>
      <c r="N18" s="673"/>
      <c r="O18" s="673"/>
      <c r="P18" s="673"/>
      <c r="Q18" s="673"/>
      <c r="R18" s="673"/>
      <c r="S18" s="673"/>
      <c r="T18" s="673"/>
    </row>
    <row r="19" spans="2:20" ht="20.100000000000001" customHeight="1">
      <c r="B19" s="673"/>
      <c r="C19" s="673"/>
      <c r="D19" s="673"/>
      <c r="E19" s="673"/>
      <c r="F19" s="673"/>
      <c r="G19" s="673"/>
      <c r="H19" s="673"/>
      <c r="I19" s="673"/>
      <c r="J19" s="673"/>
      <c r="K19" s="673"/>
      <c r="L19" s="673"/>
      <c r="M19" s="673"/>
      <c r="N19" s="673"/>
      <c r="O19" s="673"/>
      <c r="P19" s="673"/>
      <c r="Q19" s="673"/>
      <c r="R19" s="673"/>
      <c r="S19" s="673"/>
      <c r="T19" s="673"/>
    </row>
    <row r="20" spans="2:20" ht="20.100000000000001" customHeight="1">
      <c r="B20" s="673"/>
      <c r="C20" s="673"/>
      <c r="D20" s="673"/>
      <c r="E20" s="673"/>
      <c r="F20" s="673"/>
      <c r="G20" s="673"/>
      <c r="H20" s="673"/>
      <c r="I20" s="673"/>
      <c r="J20" s="673"/>
      <c r="K20" s="673"/>
      <c r="L20" s="673"/>
      <c r="M20" s="673"/>
      <c r="N20" s="673"/>
      <c r="O20" s="673"/>
      <c r="P20" s="673"/>
      <c r="Q20" s="673"/>
      <c r="R20" s="673"/>
      <c r="S20" s="673"/>
      <c r="T20" s="673"/>
    </row>
    <row r="21" spans="2:20" ht="20.100000000000001" customHeight="1">
      <c r="B21" s="673"/>
      <c r="C21" s="673"/>
      <c r="D21" s="673"/>
      <c r="E21" s="673"/>
      <c r="F21" s="673"/>
      <c r="G21" s="673"/>
      <c r="H21" s="673"/>
      <c r="I21" s="673"/>
      <c r="J21" s="673" t="s">
        <v>481</v>
      </c>
      <c r="K21" s="673"/>
      <c r="L21" s="673"/>
      <c r="M21" s="673"/>
      <c r="N21" s="673"/>
      <c r="O21" s="673"/>
      <c r="P21" s="673"/>
      <c r="Q21" s="673"/>
      <c r="R21" s="673"/>
      <c r="S21" s="673"/>
      <c r="T21" s="673"/>
    </row>
    <row r="22" spans="2:20" ht="20.100000000000001" customHeight="1">
      <c r="B22" s="673"/>
      <c r="C22" s="673"/>
      <c r="D22" s="673"/>
      <c r="E22" s="673"/>
      <c r="F22" s="673"/>
      <c r="G22" s="673"/>
      <c r="H22" s="673"/>
      <c r="I22" s="673"/>
      <c r="J22" s="673"/>
      <c r="K22" s="673"/>
      <c r="L22" s="673"/>
      <c r="M22" s="673"/>
      <c r="N22" s="673"/>
      <c r="O22" s="673"/>
      <c r="P22" s="673"/>
      <c r="Q22" s="673"/>
      <c r="R22" s="673"/>
      <c r="S22" s="673"/>
      <c r="T22" s="673"/>
    </row>
    <row r="23" spans="2:20" ht="20.100000000000001" customHeight="1">
      <c r="B23" s="4222" t="s">
        <v>562</v>
      </c>
      <c r="C23" s="4222"/>
      <c r="D23" s="4222"/>
      <c r="E23" s="4222"/>
      <c r="F23" s="4222">
        <f>入力シート!D6</f>
        <v>0</v>
      </c>
      <c r="G23" s="4222"/>
      <c r="H23" s="4222"/>
      <c r="I23" s="4222"/>
      <c r="J23" s="4222"/>
      <c r="K23" s="4222"/>
      <c r="L23" s="4222"/>
      <c r="M23" s="4222"/>
      <c r="N23" s="4222" t="s">
        <v>563</v>
      </c>
      <c r="O23" s="4222"/>
      <c r="P23" s="4222"/>
      <c r="Q23" s="4222"/>
      <c r="R23" s="4222"/>
      <c r="S23" s="4222"/>
      <c r="T23" s="4222"/>
    </row>
    <row r="24" spans="2:20" ht="20.100000000000001" customHeight="1">
      <c r="B24" s="4222"/>
      <c r="C24" s="4222"/>
      <c r="D24" s="4222"/>
      <c r="E24" s="4222"/>
      <c r="F24" s="4222"/>
      <c r="G24" s="4222"/>
      <c r="H24" s="4222"/>
      <c r="I24" s="4222"/>
      <c r="J24" s="4222"/>
      <c r="K24" s="4222"/>
      <c r="L24" s="4222"/>
      <c r="M24" s="4222"/>
      <c r="N24" s="4222"/>
      <c r="O24" s="4222"/>
      <c r="P24" s="4222"/>
      <c r="Q24" s="4222"/>
      <c r="R24" s="4222"/>
      <c r="S24" s="4222"/>
      <c r="T24" s="4222"/>
    </row>
    <row r="25" spans="2:20" ht="20.100000000000001" customHeight="1">
      <c r="B25" s="4222"/>
      <c r="C25" s="4222"/>
      <c r="D25" s="4222"/>
      <c r="E25" s="4222"/>
      <c r="F25" s="4222"/>
      <c r="G25" s="4222"/>
      <c r="H25" s="4222"/>
      <c r="I25" s="4222"/>
      <c r="J25" s="4222"/>
      <c r="K25" s="4222"/>
      <c r="L25" s="4222"/>
      <c r="M25" s="4222"/>
      <c r="N25" s="4222"/>
      <c r="O25" s="4222"/>
      <c r="P25" s="4222"/>
      <c r="Q25" s="4222"/>
      <c r="R25" s="4222"/>
      <c r="S25" s="4222"/>
      <c r="T25" s="4222"/>
    </row>
    <row r="26" spans="2:20" ht="20.100000000000001" customHeight="1">
      <c r="B26" s="4222" t="s">
        <v>564</v>
      </c>
      <c r="C26" s="4222"/>
      <c r="D26" s="4222"/>
      <c r="E26" s="4222"/>
      <c r="F26" s="4222" t="s">
        <v>380</v>
      </c>
      <c r="G26" s="4222"/>
      <c r="H26" s="4222"/>
      <c r="I26" s="4222"/>
      <c r="J26" s="4222" t="s">
        <v>381</v>
      </c>
      <c r="K26" s="4222"/>
      <c r="L26" s="4222" t="s">
        <v>124</v>
      </c>
      <c r="M26" s="4222"/>
      <c r="N26" s="4222" t="s">
        <v>565</v>
      </c>
      <c r="O26" s="4222"/>
      <c r="P26" s="4222"/>
      <c r="Q26" s="4222"/>
      <c r="R26" s="4222" t="s">
        <v>325</v>
      </c>
      <c r="S26" s="4222"/>
      <c r="T26" s="4222"/>
    </row>
    <row r="27" spans="2:20" ht="20.100000000000001" customHeight="1">
      <c r="B27" s="4222"/>
      <c r="C27" s="4222"/>
      <c r="D27" s="4222"/>
      <c r="E27" s="4222"/>
      <c r="F27" s="4222"/>
      <c r="G27" s="4222"/>
      <c r="H27" s="4222"/>
      <c r="I27" s="4222"/>
      <c r="J27" s="4222"/>
      <c r="K27" s="4222"/>
      <c r="L27" s="4222"/>
      <c r="M27" s="4222"/>
      <c r="N27" s="4222"/>
      <c r="O27" s="4222"/>
      <c r="P27" s="4222"/>
      <c r="Q27" s="4222"/>
      <c r="R27" s="4222"/>
      <c r="S27" s="4222"/>
      <c r="T27" s="4222"/>
    </row>
    <row r="28" spans="2:20" ht="20.100000000000001" customHeight="1">
      <c r="B28" s="4222"/>
      <c r="C28" s="4222"/>
      <c r="D28" s="4222"/>
      <c r="E28" s="4222"/>
      <c r="F28" s="4222"/>
      <c r="G28" s="4222"/>
      <c r="H28" s="4222"/>
      <c r="I28" s="4222"/>
      <c r="J28" s="4222"/>
      <c r="K28" s="4222"/>
      <c r="L28" s="4222"/>
      <c r="M28" s="4222"/>
      <c r="N28" s="4222"/>
      <c r="O28" s="4222"/>
      <c r="P28" s="4222"/>
      <c r="Q28" s="4222"/>
      <c r="R28" s="4222"/>
      <c r="S28" s="4222"/>
      <c r="T28" s="4222"/>
    </row>
    <row r="29" spans="2:20" ht="20.100000000000001" customHeight="1">
      <c r="B29" s="4222"/>
      <c r="C29" s="4222"/>
      <c r="D29" s="4222"/>
      <c r="E29" s="4222"/>
      <c r="F29" s="4222"/>
      <c r="G29" s="4222"/>
      <c r="H29" s="4222"/>
      <c r="I29" s="4222"/>
      <c r="J29" s="4222"/>
      <c r="K29" s="4222"/>
      <c r="L29" s="4222"/>
      <c r="M29" s="4222"/>
      <c r="N29" s="4222"/>
      <c r="O29" s="4222"/>
      <c r="P29" s="4222"/>
      <c r="Q29" s="4222"/>
      <c r="R29" s="4222"/>
      <c r="S29" s="4222"/>
      <c r="T29" s="4222"/>
    </row>
    <row r="30" spans="2:20" ht="20.100000000000001" customHeight="1">
      <c r="B30" s="4222"/>
      <c r="C30" s="4222"/>
      <c r="D30" s="4222"/>
      <c r="E30" s="4222"/>
      <c r="F30" s="4222"/>
      <c r="G30" s="4222"/>
      <c r="H30" s="4222"/>
      <c r="I30" s="4222"/>
      <c r="J30" s="4222"/>
      <c r="K30" s="4222"/>
      <c r="L30" s="4222"/>
      <c r="M30" s="4222"/>
      <c r="N30" s="4222"/>
      <c r="O30" s="4222"/>
      <c r="P30" s="4222"/>
      <c r="Q30" s="4222"/>
      <c r="R30" s="4222"/>
      <c r="S30" s="4222"/>
      <c r="T30" s="4222"/>
    </row>
    <row r="31" spans="2:20">
      <c r="B31" s="4222"/>
      <c r="C31" s="4222"/>
      <c r="D31" s="4222"/>
      <c r="E31" s="4222"/>
      <c r="F31" s="4222"/>
      <c r="G31" s="4222"/>
      <c r="H31" s="4222"/>
      <c r="I31" s="4222"/>
      <c r="J31" s="4222"/>
      <c r="K31" s="4222"/>
      <c r="L31" s="4222"/>
      <c r="M31" s="4222"/>
      <c r="N31" s="4222"/>
      <c r="O31" s="4222"/>
      <c r="P31" s="4222"/>
      <c r="Q31" s="4222"/>
      <c r="R31" s="4222"/>
      <c r="S31" s="4222"/>
      <c r="T31" s="4222"/>
    </row>
    <row r="32" spans="2:20">
      <c r="B32" s="672"/>
      <c r="C32" s="672"/>
      <c r="D32" s="672"/>
      <c r="E32" s="672"/>
      <c r="F32" s="672"/>
      <c r="G32" s="672"/>
      <c r="H32" s="672"/>
      <c r="I32" s="672"/>
      <c r="J32" s="672"/>
      <c r="K32" s="672"/>
      <c r="L32" s="672"/>
      <c r="M32" s="672"/>
      <c r="N32" s="672"/>
      <c r="O32" s="672"/>
      <c r="P32" s="672"/>
      <c r="Q32" s="672"/>
      <c r="R32" s="672"/>
      <c r="S32" s="672"/>
      <c r="T32" s="672"/>
    </row>
  </sheetData>
  <mergeCells count="45">
    <mergeCell ref="R27:T27"/>
    <mergeCell ref="R28:T28"/>
    <mergeCell ref="L29:M29"/>
    <mergeCell ref="N29:Q29"/>
    <mergeCell ref="R29:T29"/>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B28:E28"/>
    <mergeCell ref="F28:I28"/>
    <mergeCell ref="J28:K28"/>
    <mergeCell ref="L28:M28"/>
    <mergeCell ref="N28:Q28"/>
    <mergeCell ref="B27:E27"/>
    <mergeCell ref="F27:I27"/>
    <mergeCell ref="J27:K27"/>
    <mergeCell ref="L27:M27"/>
    <mergeCell ref="N27:Q27"/>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05"/>
  <sheetViews>
    <sheetView zoomScaleNormal="100" zoomScaleSheetLayoutView="100" workbookViewId="0">
      <selection sqref="A1:A3"/>
    </sheetView>
  </sheetViews>
  <sheetFormatPr defaultColWidth="8" defaultRowHeight="14.25"/>
  <cols>
    <col min="1" max="1" width="10.625" style="359" bestFit="1" customWidth="1"/>
    <col min="2" max="2" width="4.125" style="359" customWidth="1"/>
    <col min="3" max="3" width="6.5" style="359" customWidth="1"/>
    <col min="4" max="4" width="2.75" style="359" customWidth="1"/>
    <col min="5" max="5" width="5.625" style="359" customWidth="1"/>
    <col min="6" max="6" width="2.75" style="359" customWidth="1"/>
    <col min="7" max="12" width="8" style="359" customWidth="1"/>
    <col min="13" max="13" width="8.25" style="359" customWidth="1"/>
    <col min="14" max="14" width="8" style="359" customWidth="1"/>
    <col min="15" max="15" width="3.625" style="360" customWidth="1"/>
    <col min="16" max="23" width="8" style="360"/>
    <col min="24" max="16384" width="8" style="359"/>
  </cols>
  <sheetData>
    <row r="1" spans="1:14" ht="18" customHeight="1">
      <c r="A1" s="1588" t="s">
        <v>1133</v>
      </c>
      <c r="B1" s="40"/>
      <c r="C1" s="17"/>
      <c r="D1" s="17"/>
      <c r="E1" s="17"/>
      <c r="F1" s="17"/>
      <c r="G1" s="17"/>
      <c r="H1" s="17"/>
      <c r="I1" s="17"/>
      <c r="J1" s="17"/>
      <c r="K1" s="17"/>
      <c r="L1" s="17"/>
      <c r="M1" s="17"/>
      <c r="N1" s="17"/>
    </row>
    <row r="2" spans="1:14" ht="18" customHeight="1">
      <c r="A2" s="1588"/>
      <c r="B2" s="17"/>
      <c r="C2" s="17"/>
      <c r="D2" s="17"/>
      <c r="E2" s="17"/>
      <c r="F2" s="17"/>
      <c r="G2" s="17"/>
      <c r="H2" s="17"/>
      <c r="I2" s="17"/>
      <c r="J2" s="17"/>
      <c r="K2" s="17"/>
      <c r="L2" s="17"/>
      <c r="M2" s="17"/>
      <c r="N2" s="17"/>
    </row>
    <row r="3" spans="1:14" ht="18" customHeight="1">
      <c r="A3" s="1588"/>
      <c r="B3" s="1636" t="s">
        <v>1131</v>
      </c>
      <c r="C3" s="1636"/>
      <c r="D3" s="1636"/>
      <c r="E3" s="1636"/>
      <c r="F3" s="1636"/>
      <c r="G3" s="1636"/>
      <c r="H3" s="1636"/>
      <c r="I3" s="1636"/>
      <c r="J3" s="1636"/>
      <c r="K3" s="1636"/>
      <c r="L3" s="1636"/>
      <c r="M3" s="1636"/>
      <c r="N3" s="1636"/>
    </row>
    <row r="4" spans="1:14" ht="24" customHeight="1">
      <c r="B4" s="17"/>
      <c r="C4" s="17"/>
      <c r="D4" s="17"/>
      <c r="E4" s="17"/>
      <c r="F4" s="17"/>
      <c r="G4" s="17"/>
      <c r="H4" s="17"/>
      <c r="I4" s="17"/>
      <c r="J4" s="17"/>
      <c r="K4" s="17"/>
      <c r="L4" s="17"/>
      <c r="M4" s="17"/>
      <c r="N4" s="17"/>
    </row>
    <row r="5" spans="1:14" ht="24" customHeight="1">
      <c r="B5" s="17"/>
      <c r="C5" s="41" t="s">
        <v>455</v>
      </c>
      <c r="D5" s="17"/>
      <c r="E5" s="17"/>
      <c r="F5" s="17"/>
      <c r="G5" s="17"/>
      <c r="H5" s="17"/>
      <c r="I5" s="17"/>
      <c r="J5" s="17"/>
      <c r="K5" s="17"/>
      <c r="L5" s="17"/>
      <c r="M5" s="17"/>
      <c r="N5" s="17"/>
    </row>
    <row r="6" spans="1:14" ht="24" customHeight="1">
      <c r="B6" s="17"/>
      <c r="C6" s="41"/>
      <c r="D6" s="17"/>
      <c r="E6" s="1635" t="str">
        <f>"" &amp; 入力シート!D25</f>
        <v/>
      </c>
      <c r="F6" s="1635"/>
      <c r="G6" s="1635"/>
      <c r="H6" s="1635"/>
      <c r="I6" s="1635"/>
      <c r="J6" s="1635"/>
      <c r="K6" s="1635"/>
      <c r="L6" s="1635"/>
      <c r="M6" s="1635"/>
      <c r="N6" s="17"/>
    </row>
    <row r="7" spans="1:14" ht="24" customHeight="1">
      <c r="B7" s="17"/>
      <c r="C7" s="17"/>
      <c r="D7" s="17"/>
      <c r="E7" s="1635"/>
      <c r="F7" s="1635"/>
      <c r="G7" s="1635"/>
      <c r="H7" s="1635"/>
      <c r="I7" s="1635"/>
      <c r="J7" s="1635"/>
      <c r="K7" s="1635"/>
      <c r="L7" s="1635"/>
      <c r="M7" s="1635"/>
      <c r="N7" s="17"/>
    </row>
    <row r="8" spans="1:14" ht="24" customHeight="1">
      <c r="B8" s="17"/>
      <c r="C8" s="41" t="s">
        <v>456</v>
      </c>
      <c r="D8" s="17"/>
      <c r="E8" s="17"/>
      <c r="F8" s="17"/>
      <c r="G8" s="17"/>
      <c r="H8" s="17"/>
      <c r="I8" s="17"/>
      <c r="J8" s="17"/>
      <c r="K8" s="17"/>
      <c r="L8" s="17"/>
      <c r="M8" s="17"/>
      <c r="N8" s="17"/>
    </row>
    <row r="9" spans="1:14" ht="24" customHeight="1">
      <c r="B9" s="17"/>
      <c r="C9" s="41"/>
      <c r="D9" s="17"/>
      <c r="E9" s="1634"/>
      <c r="F9" s="1634"/>
      <c r="G9" s="1634"/>
      <c r="H9" s="1634"/>
      <c r="I9" s="1634"/>
      <c r="J9" s="1634"/>
      <c r="K9" s="1634"/>
      <c r="L9" s="1634"/>
      <c r="M9" s="1634"/>
      <c r="N9" s="17"/>
    </row>
    <row r="10" spans="1:14" ht="24" customHeight="1">
      <c r="B10" s="17"/>
      <c r="C10" s="17"/>
      <c r="D10" s="17"/>
      <c r="E10" s="1634"/>
      <c r="F10" s="1634"/>
      <c r="G10" s="1634"/>
      <c r="H10" s="1634"/>
      <c r="I10" s="1634"/>
      <c r="J10" s="1634"/>
      <c r="K10" s="1634"/>
      <c r="L10" s="1634"/>
      <c r="M10" s="1634"/>
      <c r="N10" s="17"/>
    </row>
    <row r="11" spans="1:14" ht="24" customHeight="1">
      <c r="B11" s="17"/>
      <c r="C11" s="41" t="s">
        <v>457</v>
      </c>
      <c r="D11" s="17"/>
      <c r="E11" s="17"/>
      <c r="F11" s="17"/>
      <c r="G11" s="17"/>
      <c r="H11" s="17"/>
      <c r="I11" s="17"/>
      <c r="J11" s="17"/>
      <c r="K11" s="17"/>
      <c r="L11" s="17"/>
      <c r="M11" s="17"/>
      <c r="N11" s="17"/>
    </row>
    <row r="12" spans="1:14" ht="24" customHeight="1">
      <c r="B12" s="17"/>
      <c r="C12" s="41"/>
      <c r="D12" s="17"/>
      <c r="E12" s="1634"/>
      <c r="F12" s="1634"/>
      <c r="G12" s="1634"/>
      <c r="H12" s="1634"/>
      <c r="I12" s="1634"/>
      <c r="J12" s="1634"/>
      <c r="K12" s="1634"/>
      <c r="L12" s="1634"/>
      <c r="M12" s="1634"/>
      <c r="N12" s="17"/>
    </row>
    <row r="13" spans="1:14" ht="24" customHeight="1">
      <c r="B13" s="17"/>
      <c r="C13" s="17"/>
      <c r="D13" s="17"/>
      <c r="E13" s="1634"/>
      <c r="F13" s="1634"/>
      <c r="G13" s="1634"/>
      <c r="H13" s="1634"/>
      <c r="I13" s="1634"/>
      <c r="J13" s="1634"/>
      <c r="K13" s="1634"/>
      <c r="L13" s="1634"/>
      <c r="M13" s="1634"/>
      <c r="N13" s="17"/>
    </row>
    <row r="14" spans="1:14" ht="24" customHeight="1">
      <c r="B14" s="17"/>
      <c r="C14" s="41" t="s">
        <v>458</v>
      </c>
      <c r="D14" s="17"/>
      <c r="E14" s="17"/>
      <c r="F14" s="17"/>
      <c r="G14" s="17"/>
      <c r="H14" s="17"/>
      <c r="I14" s="17"/>
      <c r="J14" s="17"/>
      <c r="K14" s="17"/>
      <c r="L14" s="17"/>
      <c r="M14" s="17"/>
      <c r="N14" s="17"/>
    </row>
    <row r="15" spans="1:14" ht="24" customHeight="1">
      <c r="B15" s="17"/>
      <c r="C15" s="41"/>
      <c r="D15" s="17"/>
      <c r="E15" s="1634"/>
      <c r="F15" s="1634"/>
      <c r="G15" s="1634"/>
      <c r="H15" s="1634"/>
      <c r="I15" s="1634"/>
      <c r="J15" s="1634"/>
      <c r="K15" s="1634"/>
      <c r="L15" s="1634"/>
      <c r="M15" s="1634"/>
      <c r="N15" s="17"/>
    </row>
    <row r="16" spans="1:14" ht="24" customHeight="1">
      <c r="B16" s="17"/>
      <c r="C16" s="17"/>
      <c r="D16" s="17"/>
      <c r="E16" s="1634"/>
      <c r="F16" s="1634"/>
      <c r="G16" s="1634"/>
      <c r="H16" s="1634"/>
      <c r="I16" s="1634"/>
      <c r="J16" s="1634"/>
      <c r="K16" s="1634"/>
      <c r="L16" s="1634"/>
      <c r="M16" s="1634"/>
      <c r="N16" s="17"/>
    </row>
    <row r="17" spans="2:14" ht="24" customHeight="1">
      <c r="B17" s="17"/>
      <c r="C17" s="41" t="s">
        <v>459</v>
      </c>
      <c r="D17" s="17"/>
      <c r="E17" s="17"/>
      <c r="F17" s="17"/>
      <c r="G17" s="17"/>
      <c r="H17" s="17"/>
      <c r="I17" s="17"/>
      <c r="J17" s="17"/>
      <c r="K17" s="17"/>
      <c r="L17" s="17"/>
      <c r="M17" s="17"/>
      <c r="N17" s="17"/>
    </row>
    <row r="18" spans="2:14" ht="24" customHeight="1">
      <c r="B18" s="17"/>
      <c r="C18" s="41"/>
      <c r="D18" s="17"/>
      <c r="E18" s="17"/>
      <c r="F18" s="17"/>
      <c r="G18" s="17"/>
      <c r="H18" s="17"/>
      <c r="I18" s="17"/>
      <c r="J18" s="17"/>
      <c r="K18" s="17"/>
      <c r="L18" s="17"/>
      <c r="M18" s="17"/>
      <c r="N18" s="17"/>
    </row>
    <row r="19" spans="2:14" ht="24" customHeight="1">
      <c r="B19" s="17"/>
      <c r="C19" s="17"/>
      <c r="D19" s="17"/>
      <c r="E19" s="17"/>
      <c r="F19" s="17"/>
      <c r="G19" s="17"/>
      <c r="H19" s="17"/>
      <c r="I19" s="17"/>
      <c r="J19" s="17"/>
      <c r="K19" s="17"/>
      <c r="L19" s="17"/>
      <c r="M19" s="17"/>
      <c r="N19" s="17"/>
    </row>
    <row r="20" spans="2:14" ht="24" customHeight="1">
      <c r="B20" s="17"/>
      <c r="C20" s="41" t="s">
        <v>460</v>
      </c>
      <c r="D20" s="17"/>
      <c r="E20" s="17"/>
      <c r="F20" s="17"/>
      <c r="G20" s="17"/>
      <c r="H20" s="17"/>
      <c r="I20" s="17"/>
      <c r="J20" s="17"/>
      <c r="K20" s="17"/>
      <c r="L20" s="17"/>
      <c r="M20" s="17"/>
      <c r="N20" s="17"/>
    </row>
    <row r="21" spans="2:14" ht="23.25" customHeight="1">
      <c r="B21" s="17"/>
      <c r="C21" s="17"/>
      <c r="D21" s="17"/>
      <c r="E21" s="17"/>
      <c r="F21" s="17"/>
      <c r="G21" s="17"/>
      <c r="H21" s="17"/>
      <c r="I21" s="17"/>
      <c r="J21" s="17"/>
      <c r="K21" s="17"/>
      <c r="L21" s="17"/>
      <c r="M21" s="17"/>
      <c r="N21" s="17"/>
    </row>
    <row r="22" spans="2:14" ht="18" customHeight="1">
      <c r="B22" s="17"/>
      <c r="C22" s="41" t="s">
        <v>461</v>
      </c>
      <c r="D22" s="17"/>
      <c r="E22" s="17"/>
      <c r="F22" s="17"/>
      <c r="G22" s="17"/>
      <c r="H22" s="17"/>
      <c r="I22" s="17"/>
      <c r="J22" s="17" t="s">
        <v>462</v>
      </c>
      <c r="K22" s="17"/>
      <c r="L22" s="17"/>
      <c r="M22" s="17"/>
      <c r="N22" s="17"/>
    </row>
    <row r="23" spans="2:14" ht="18" customHeight="1">
      <c r="B23" s="17"/>
      <c r="C23" s="17"/>
      <c r="D23" s="17"/>
      <c r="E23" s="17"/>
      <c r="F23" s="17"/>
      <c r="G23" s="17"/>
      <c r="H23" s="17"/>
      <c r="I23" s="17"/>
      <c r="J23" s="17"/>
      <c r="K23" s="17"/>
      <c r="L23" s="17"/>
      <c r="M23" s="17"/>
      <c r="N23" s="17"/>
    </row>
    <row r="24" spans="2:14" ht="18" customHeight="1">
      <c r="B24" s="17"/>
      <c r="C24" s="42" t="s">
        <v>463</v>
      </c>
      <c r="D24" s="42"/>
      <c r="E24" s="42"/>
      <c r="F24" s="43"/>
      <c r="G24" s="17"/>
      <c r="H24" s="16"/>
      <c r="I24" s="16"/>
      <c r="J24" s="16"/>
      <c r="K24" s="16"/>
      <c r="L24" s="16"/>
      <c r="M24" s="16"/>
      <c r="N24" s="16"/>
    </row>
    <row r="25" spans="2:14" ht="18" customHeight="1">
      <c r="B25" s="17"/>
      <c r="C25" s="42" t="s">
        <v>463</v>
      </c>
      <c r="D25" s="42"/>
      <c r="E25" s="42"/>
      <c r="F25" s="43"/>
      <c r="G25" s="17"/>
      <c r="H25" s="16"/>
      <c r="I25" s="16"/>
      <c r="J25" s="16"/>
      <c r="K25" s="16"/>
      <c r="L25" s="16"/>
      <c r="M25" s="16"/>
      <c r="N25" s="16"/>
    </row>
    <row r="26" spans="2:14" ht="18" customHeight="1">
      <c r="B26" s="17"/>
      <c r="C26" s="42" t="s">
        <v>463</v>
      </c>
      <c r="D26" s="42"/>
      <c r="E26" s="42"/>
      <c r="F26" s="43"/>
      <c r="G26" s="17"/>
      <c r="H26" s="16"/>
      <c r="I26" s="16"/>
      <c r="J26" s="16"/>
      <c r="K26" s="16"/>
      <c r="L26" s="16"/>
      <c r="M26" s="16"/>
      <c r="N26" s="16"/>
    </row>
    <row r="27" spans="2:14" ht="18" customHeight="1">
      <c r="B27" s="17"/>
      <c r="C27" s="42" t="s">
        <v>463</v>
      </c>
      <c r="D27" s="42"/>
      <c r="E27" s="42"/>
      <c r="F27" s="43"/>
      <c r="G27" s="17"/>
      <c r="H27" s="16"/>
      <c r="I27" s="16"/>
      <c r="J27" s="16"/>
      <c r="K27" s="16"/>
      <c r="L27" s="16"/>
      <c r="M27" s="16"/>
      <c r="N27" s="16"/>
    </row>
    <row r="28" spans="2:14" ht="18" customHeight="1">
      <c r="B28" s="17"/>
      <c r="C28" s="42" t="s">
        <v>463</v>
      </c>
      <c r="D28" s="42"/>
      <c r="E28" s="42"/>
      <c r="F28" s="43"/>
      <c r="G28" s="17"/>
      <c r="H28" s="16"/>
      <c r="I28" s="16"/>
      <c r="J28" s="16"/>
      <c r="K28" s="16"/>
      <c r="L28" s="16"/>
      <c r="M28" s="16"/>
      <c r="N28" s="16"/>
    </row>
    <row r="29" spans="2:14" ht="18" customHeight="1">
      <c r="B29" s="17"/>
      <c r="C29" s="42" t="s">
        <v>463</v>
      </c>
      <c r="D29" s="42"/>
      <c r="E29" s="42"/>
      <c r="F29" s="43"/>
      <c r="G29" s="17"/>
      <c r="H29" s="16"/>
      <c r="I29" s="16"/>
      <c r="J29" s="16"/>
      <c r="K29" s="16"/>
      <c r="L29" s="16"/>
      <c r="M29" s="16"/>
      <c r="N29" s="16"/>
    </row>
    <row r="30" spans="2:14" ht="18" customHeight="1">
      <c r="B30" s="17"/>
      <c r="C30" s="42" t="s">
        <v>463</v>
      </c>
      <c r="D30" s="42"/>
      <c r="E30" s="42"/>
      <c r="F30" s="43"/>
      <c r="G30" s="17"/>
      <c r="H30" s="16"/>
      <c r="I30" s="16"/>
      <c r="J30" s="16"/>
      <c r="K30" s="16"/>
      <c r="L30" s="16"/>
      <c r="M30" s="16"/>
      <c r="N30" s="16"/>
    </row>
    <row r="31" spans="2:14" ht="18" customHeight="1">
      <c r="B31" s="43"/>
      <c r="C31" s="42" t="s">
        <v>463</v>
      </c>
      <c r="D31" s="42"/>
      <c r="E31" s="42"/>
      <c r="F31" s="43"/>
      <c r="G31" s="43"/>
      <c r="H31" s="15"/>
      <c r="I31" s="15"/>
      <c r="J31" s="15"/>
      <c r="K31" s="15"/>
      <c r="L31" s="15"/>
      <c r="M31" s="15"/>
      <c r="N31" s="15"/>
    </row>
    <row r="32" spans="2:14" ht="18" customHeight="1">
      <c r="B32" s="44"/>
      <c r="C32" s="45"/>
      <c r="D32" s="45"/>
      <c r="E32" s="45"/>
      <c r="F32" s="46"/>
      <c r="G32" s="44"/>
      <c r="H32" s="44"/>
      <c r="I32" s="44"/>
      <c r="J32" s="44"/>
      <c r="K32" s="44"/>
      <c r="L32" s="44"/>
      <c r="M32" s="44"/>
      <c r="N32" s="44"/>
    </row>
    <row r="33" spans="2:14" ht="18" customHeight="1">
      <c r="B33" s="17"/>
      <c r="C33" s="17"/>
      <c r="D33" s="17"/>
      <c r="E33" s="17"/>
      <c r="F33" s="17"/>
      <c r="G33" s="17"/>
      <c r="H33" s="17"/>
      <c r="I33" s="17"/>
      <c r="J33" s="17"/>
      <c r="K33" s="47"/>
      <c r="L33" s="47"/>
      <c r="M33" s="47"/>
      <c r="N33" s="17"/>
    </row>
    <row r="34" spans="2:14" ht="18" customHeight="1">
      <c r="B34" s="48" t="s">
        <v>464</v>
      </c>
      <c r="C34" s="49" t="s">
        <v>465</v>
      </c>
      <c r="D34" s="47"/>
      <c r="E34" s="47"/>
      <c r="F34" s="47"/>
      <c r="G34" s="47"/>
      <c r="H34" s="47"/>
      <c r="I34" s="47"/>
      <c r="J34" s="47"/>
      <c r="K34" s="47"/>
      <c r="L34" s="47"/>
      <c r="M34" s="47"/>
      <c r="N34" s="17"/>
    </row>
    <row r="35" spans="2:14" ht="18" customHeight="1">
      <c r="B35" s="49"/>
      <c r="C35" s="49" t="s">
        <v>466</v>
      </c>
      <c r="D35" s="47"/>
      <c r="E35" s="47"/>
      <c r="F35" s="47"/>
      <c r="G35" s="47"/>
      <c r="H35" s="47"/>
      <c r="I35" s="47"/>
      <c r="J35" s="47"/>
      <c r="K35" s="47"/>
      <c r="L35" s="47"/>
      <c r="M35" s="47"/>
      <c r="N35" s="17"/>
    </row>
    <row r="36" spans="2:14" ht="18" customHeight="1">
      <c r="B36" s="40"/>
      <c r="C36" s="17"/>
      <c r="D36" s="17"/>
      <c r="E36" s="17"/>
      <c r="F36" s="17"/>
      <c r="G36" s="17"/>
      <c r="H36" s="17"/>
      <c r="I36" s="17"/>
      <c r="J36" s="17"/>
      <c r="K36" s="17"/>
      <c r="L36" s="17"/>
      <c r="M36" s="17"/>
      <c r="N36" s="17"/>
    </row>
    <row r="37" spans="2:14" ht="18" customHeight="1">
      <c r="B37" s="17"/>
      <c r="C37" s="17"/>
      <c r="D37" s="17"/>
      <c r="E37" s="17"/>
      <c r="F37" s="17"/>
      <c r="G37" s="17"/>
      <c r="H37" s="17"/>
      <c r="I37" s="17"/>
      <c r="J37" s="17"/>
      <c r="K37" s="17"/>
      <c r="L37" s="17"/>
      <c r="M37" s="17"/>
      <c r="N37" s="17"/>
    </row>
    <row r="38" spans="2:14" ht="18" customHeight="1">
      <c r="B38" s="1636" t="s">
        <v>1132</v>
      </c>
      <c r="C38" s="1636"/>
      <c r="D38" s="1636"/>
      <c r="E38" s="1636"/>
      <c r="F38" s="1636"/>
      <c r="G38" s="1636"/>
      <c r="H38" s="1636"/>
      <c r="I38" s="1636"/>
      <c r="J38" s="1636"/>
      <c r="K38" s="1636"/>
      <c r="L38" s="1636"/>
      <c r="M38" s="1636"/>
      <c r="N38" s="1636"/>
    </row>
    <row r="39" spans="2:14" ht="24" customHeight="1">
      <c r="B39" s="17"/>
      <c r="C39" s="17"/>
      <c r="D39" s="17"/>
      <c r="E39" s="17"/>
      <c r="F39" s="17"/>
      <c r="G39" s="17"/>
      <c r="H39" s="17"/>
      <c r="I39" s="17"/>
      <c r="J39" s="17"/>
      <c r="K39" s="17"/>
      <c r="L39" s="17"/>
      <c r="M39" s="17"/>
      <c r="N39" s="17"/>
    </row>
    <row r="40" spans="2:14" ht="24" customHeight="1">
      <c r="B40" s="17"/>
      <c r="C40" s="41" t="s">
        <v>455</v>
      </c>
      <c r="D40" s="17"/>
      <c r="E40" s="17"/>
      <c r="F40" s="17"/>
      <c r="G40" s="17"/>
      <c r="H40" s="17"/>
      <c r="I40" s="17"/>
      <c r="J40" s="17"/>
      <c r="K40" s="17"/>
      <c r="L40" s="17"/>
      <c r="M40" s="17"/>
      <c r="N40" s="17"/>
    </row>
    <row r="41" spans="2:14" ht="24" customHeight="1">
      <c r="B41" s="17"/>
      <c r="C41" s="41"/>
      <c r="D41" s="17"/>
      <c r="E41" s="1635">
        <f>+入力シート!D26</f>
        <v>0</v>
      </c>
      <c r="F41" s="1635"/>
      <c r="G41" s="1635"/>
      <c r="H41" s="1635"/>
      <c r="I41" s="1635"/>
      <c r="J41" s="1635"/>
      <c r="K41" s="1635"/>
      <c r="L41" s="1635"/>
      <c r="M41" s="1635"/>
      <c r="N41" s="17"/>
    </row>
    <row r="42" spans="2:14" ht="24" customHeight="1">
      <c r="B42" s="17"/>
      <c r="C42" s="17"/>
      <c r="D42" s="17"/>
      <c r="E42" s="1635"/>
      <c r="F42" s="1635"/>
      <c r="G42" s="1635"/>
      <c r="H42" s="1635"/>
      <c r="I42" s="1635"/>
      <c r="J42" s="1635"/>
      <c r="K42" s="1635"/>
      <c r="L42" s="1635"/>
      <c r="M42" s="1635"/>
      <c r="N42" s="17"/>
    </row>
    <row r="43" spans="2:14" ht="24" customHeight="1">
      <c r="B43" s="17"/>
      <c r="C43" s="41" t="s">
        <v>456</v>
      </c>
      <c r="D43" s="17"/>
      <c r="E43" s="17"/>
      <c r="F43" s="17"/>
      <c r="G43" s="17"/>
      <c r="H43" s="17"/>
      <c r="I43" s="17"/>
      <c r="J43" s="17"/>
      <c r="K43" s="17"/>
      <c r="L43" s="17"/>
      <c r="M43" s="17"/>
      <c r="N43" s="17"/>
    </row>
    <row r="44" spans="2:14" ht="24" customHeight="1">
      <c r="B44" s="17"/>
      <c r="C44" s="41"/>
      <c r="D44" s="17"/>
      <c r="E44" s="1634"/>
      <c r="F44" s="1634"/>
      <c r="G44" s="1634"/>
      <c r="H44" s="1634"/>
      <c r="I44" s="1634"/>
      <c r="J44" s="1634"/>
      <c r="K44" s="1634"/>
      <c r="L44" s="1634"/>
      <c r="M44" s="1634"/>
      <c r="N44" s="17"/>
    </row>
    <row r="45" spans="2:14" ht="24" customHeight="1">
      <c r="B45" s="17"/>
      <c r="C45" s="17"/>
      <c r="D45" s="17"/>
      <c r="E45" s="1634"/>
      <c r="F45" s="1634"/>
      <c r="G45" s="1634"/>
      <c r="H45" s="1634"/>
      <c r="I45" s="1634"/>
      <c r="J45" s="1634"/>
      <c r="K45" s="1634"/>
      <c r="L45" s="1634"/>
      <c r="M45" s="1634"/>
      <c r="N45" s="17"/>
    </row>
    <row r="46" spans="2:14" ht="24" customHeight="1">
      <c r="B46" s="17"/>
      <c r="C46" s="41" t="s">
        <v>457</v>
      </c>
      <c r="D46" s="17"/>
      <c r="E46" s="17"/>
      <c r="F46" s="17"/>
      <c r="G46" s="17"/>
      <c r="H46" s="17"/>
      <c r="I46" s="17"/>
      <c r="J46" s="17"/>
      <c r="K46" s="17"/>
      <c r="L46" s="17"/>
      <c r="M46" s="17"/>
      <c r="N46" s="17"/>
    </row>
    <row r="47" spans="2:14" ht="24" customHeight="1">
      <c r="B47" s="17"/>
      <c r="C47" s="41"/>
      <c r="D47" s="17"/>
      <c r="E47" s="1634"/>
      <c r="F47" s="1634"/>
      <c r="G47" s="1634"/>
      <c r="H47" s="1634"/>
      <c r="I47" s="1634"/>
      <c r="J47" s="1634"/>
      <c r="K47" s="1634"/>
      <c r="L47" s="1634"/>
      <c r="M47" s="1634"/>
      <c r="N47" s="17"/>
    </row>
    <row r="48" spans="2:14" ht="24" customHeight="1">
      <c r="B48" s="17"/>
      <c r="C48" s="17"/>
      <c r="D48" s="17"/>
      <c r="E48" s="1634"/>
      <c r="F48" s="1634"/>
      <c r="G48" s="1634"/>
      <c r="H48" s="1634"/>
      <c r="I48" s="1634"/>
      <c r="J48" s="1634"/>
      <c r="K48" s="1634"/>
      <c r="L48" s="1634"/>
      <c r="M48" s="1634"/>
      <c r="N48" s="17"/>
    </row>
    <row r="49" spans="2:14" ht="24" customHeight="1">
      <c r="B49" s="17"/>
      <c r="C49" s="41" t="s">
        <v>458</v>
      </c>
      <c r="D49" s="17"/>
      <c r="E49" s="17"/>
      <c r="F49" s="17"/>
      <c r="G49" s="17"/>
      <c r="H49" s="17"/>
      <c r="I49" s="17"/>
      <c r="J49" s="17"/>
      <c r="K49" s="17"/>
      <c r="L49" s="17"/>
      <c r="M49" s="17"/>
      <c r="N49" s="17"/>
    </row>
    <row r="50" spans="2:14" ht="24" customHeight="1">
      <c r="B50" s="17"/>
      <c r="C50" s="41"/>
      <c r="D50" s="17"/>
      <c r="E50" s="1634"/>
      <c r="F50" s="1634"/>
      <c r="G50" s="1634"/>
      <c r="H50" s="1634"/>
      <c r="I50" s="1634"/>
      <c r="J50" s="1634"/>
      <c r="K50" s="1634"/>
      <c r="L50" s="1634"/>
      <c r="M50" s="1634"/>
      <c r="N50" s="17"/>
    </row>
    <row r="51" spans="2:14" ht="24" customHeight="1">
      <c r="B51" s="17"/>
      <c r="C51" s="17"/>
      <c r="D51" s="17"/>
      <c r="E51" s="1634"/>
      <c r="F51" s="1634"/>
      <c r="G51" s="1634"/>
      <c r="H51" s="1634"/>
      <c r="I51" s="1634"/>
      <c r="J51" s="1634"/>
      <c r="K51" s="1634"/>
      <c r="L51" s="1634"/>
      <c r="M51" s="1634"/>
      <c r="N51" s="17"/>
    </row>
    <row r="52" spans="2:14" ht="24" customHeight="1">
      <c r="B52" s="17"/>
      <c r="C52" s="41" t="s">
        <v>459</v>
      </c>
      <c r="D52" s="17"/>
      <c r="E52" s="17"/>
      <c r="F52" s="17"/>
      <c r="G52" s="17"/>
      <c r="H52" s="17"/>
      <c r="I52" s="17"/>
      <c r="J52" s="17"/>
      <c r="K52" s="17"/>
      <c r="L52" s="17"/>
      <c r="M52" s="17"/>
      <c r="N52" s="17"/>
    </row>
    <row r="53" spans="2:14" ht="24" customHeight="1">
      <c r="B53" s="17"/>
      <c r="C53" s="41"/>
      <c r="D53" s="17"/>
      <c r="E53" s="17"/>
      <c r="F53" s="17"/>
      <c r="G53" s="17"/>
      <c r="H53" s="17"/>
      <c r="I53" s="17"/>
      <c r="J53" s="17"/>
      <c r="K53" s="17"/>
      <c r="L53" s="17"/>
      <c r="M53" s="17"/>
      <c r="N53" s="17"/>
    </row>
    <row r="54" spans="2:14" ht="24" customHeight="1">
      <c r="B54" s="17"/>
      <c r="C54" s="17"/>
      <c r="D54" s="17"/>
      <c r="E54" s="17"/>
      <c r="F54" s="17"/>
      <c r="G54" s="17"/>
      <c r="H54" s="17"/>
      <c r="I54" s="17"/>
      <c r="J54" s="17"/>
      <c r="K54" s="17"/>
      <c r="L54" s="17"/>
      <c r="M54" s="17"/>
      <c r="N54" s="17"/>
    </row>
    <row r="55" spans="2:14" ht="24" customHeight="1">
      <c r="B55" s="17"/>
      <c r="C55" s="41" t="s">
        <v>460</v>
      </c>
      <c r="D55" s="17"/>
      <c r="E55" s="17"/>
      <c r="F55" s="17"/>
      <c r="G55" s="17"/>
      <c r="H55" s="17"/>
      <c r="I55" s="17"/>
      <c r="J55" s="17"/>
      <c r="K55" s="17"/>
      <c r="L55" s="17"/>
      <c r="M55" s="17"/>
      <c r="N55" s="17"/>
    </row>
    <row r="56" spans="2:14" ht="23.25" customHeight="1">
      <c r="B56" s="17"/>
      <c r="C56" s="17"/>
      <c r="D56" s="17"/>
      <c r="E56" s="17"/>
      <c r="F56" s="17"/>
      <c r="G56" s="17"/>
      <c r="H56" s="17"/>
      <c r="I56" s="17"/>
      <c r="J56" s="17"/>
      <c r="K56" s="17"/>
      <c r="L56" s="17"/>
      <c r="M56" s="17"/>
      <c r="N56" s="17"/>
    </row>
    <row r="57" spans="2:14" ht="18" customHeight="1">
      <c r="B57" s="17"/>
      <c r="C57" s="41" t="s">
        <v>461</v>
      </c>
      <c r="D57" s="17"/>
      <c r="E57" s="17"/>
      <c r="F57" s="17"/>
      <c r="G57" s="17"/>
      <c r="H57" s="17"/>
      <c r="I57" s="17"/>
      <c r="J57" s="17" t="s">
        <v>462</v>
      </c>
      <c r="K57" s="17"/>
      <c r="L57" s="17"/>
      <c r="M57" s="17"/>
      <c r="N57" s="17"/>
    </row>
    <row r="58" spans="2:14" ht="18" customHeight="1">
      <c r="B58" s="17"/>
      <c r="C58" s="17"/>
      <c r="D58" s="17"/>
      <c r="E58" s="17"/>
      <c r="F58" s="17"/>
      <c r="G58" s="17"/>
      <c r="H58" s="17"/>
      <c r="I58" s="17"/>
      <c r="J58" s="17"/>
      <c r="K58" s="17"/>
      <c r="L58" s="17"/>
      <c r="M58" s="17"/>
      <c r="N58" s="17"/>
    </row>
    <row r="59" spans="2:14" ht="18" customHeight="1">
      <c r="B59" s="17"/>
      <c r="C59" s="42" t="s">
        <v>463</v>
      </c>
      <c r="D59" s="42"/>
      <c r="E59" s="42"/>
      <c r="F59" s="43"/>
      <c r="G59" s="17"/>
      <c r="H59" s="16"/>
      <c r="I59" s="16"/>
      <c r="J59" s="16"/>
      <c r="K59" s="16"/>
      <c r="L59" s="16"/>
      <c r="M59" s="16"/>
      <c r="N59" s="16"/>
    </row>
    <row r="60" spans="2:14" ht="18" customHeight="1">
      <c r="B60" s="17"/>
      <c r="C60" s="42" t="s">
        <v>463</v>
      </c>
      <c r="D60" s="42"/>
      <c r="E60" s="42"/>
      <c r="F60" s="43"/>
      <c r="G60" s="17"/>
      <c r="H60" s="16"/>
      <c r="I60" s="16"/>
      <c r="J60" s="16"/>
      <c r="K60" s="16"/>
      <c r="L60" s="16"/>
      <c r="M60" s="16"/>
      <c r="N60" s="16"/>
    </row>
    <row r="61" spans="2:14" ht="18" customHeight="1">
      <c r="B61" s="17"/>
      <c r="C61" s="42" t="s">
        <v>463</v>
      </c>
      <c r="D61" s="42"/>
      <c r="E61" s="42"/>
      <c r="F61" s="43"/>
      <c r="G61" s="17"/>
      <c r="H61" s="16"/>
      <c r="I61" s="16"/>
      <c r="J61" s="16"/>
      <c r="K61" s="16"/>
      <c r="L61" s="16"/>
      <c r="M61" s="16"/>
      <c r="N61" s="16"/>
    </row>
    <row r="62" spans="2:14" ht="18" customHeight="1">
      <c r="B62" s="17"/>
      <c r="C62" s="42" t="s">
        <v>463</v>
      </c>
      <c r="D62" s="42"/>
      <c r="E62" s="42"/>
      <c r="F62" s="43"/>
      <c r="G62" s="17"/>
      <c r="H62" s="16"/>
      <c r="I62" s="16"/>
      <c r="J62" s="16"/>
      <c r="K62" s="16"/>
      <c r="L62" s="16"/>
      <c r="M62" s="16"/>
      <c r="N62" s="16"/>
    </row>
    <row r="63" spans="2:14" ht="18" customHeight="1">
      <c r="B63" s="17"/>
      <c r="C63" s="42" t="s">
        <v>463</v>
      </c>
      <c r="D63" s="42"/>
      <c r="E63" s="42"/>
      <c r="F63" s="43"/>
      <c r="G63" s="17"/>
      <c r="H63" s="16"/>
      <c r="I63" s="16"/>
      <c r="J63" s="16"/>
      <c r="K63" s="16"/>
      <c r="L63" s="16"/>
      <c r="M63" s="16"/>
      <c r="N63" s="16"/>
    </row>
    <row r="64" spans="2:14" ht="18" customHeight="1">
      <c r="B64" s="17"/>
      <c r="C64" s="42" t="s">
        <v>463</v>
      </c>
      <c r="D64" s="42"/>
      <c r="E64" s="42"/>
      <c r="F64" s="43"/>
      <c r="G64" s="17"/>
      <c r="H64" s="16"/>
      <c r="I64" s="16"/>
      <c r="J64" s="16"/>
      <c r="K64" s="16"/>
      <c r="L64" s="16"/>
      <c r="M64" s="16"/>
      <c r="N64" s="16"/>
    </row>
    <row r="65" spans="2:14" ht="18" customHeight="1">
      <c r="B65" s="17"/>
      <c r="C65" s="42" t="s">
        <v>463</v>
      </c>
      <c r="D65" s="42"/>
      <c r="E65" s="42"/>
      <c r="F65" s="43"/>
      <c r="G65" s="17"/>
      <c r="H65" s="16"/>
      <c r="I65" s="16"/>
      <c r="J65" s="16"/>
      <c r="K65" s="16"/>
      <c r="L65" s="16"/>
      <c r="M65" s="16"/>
      <c r="N65" s="16"/>
    </row>
    <row r="66" spans="2:14" ht="18" customHeight="1">
      <c r="B66" s="43"/>
      <c r="C66" s="42" t="s">
        <v>463</v>
      </c>
      <c r="D66" s="42"/>
      <c r="E66" s="42"/>
      <c r="F66" s="43"/>
      <c r="G66" s="43"/>
      <c r="H66" s="15"/>
      <c r="I66" s="15"/>
      <c r="J66" s="15"/>
      <c r="K66" s="15"/>
      <c r="L66" s="15"/>
      <c r="M66" s="15"/>
      <c r="N66" s="15"/>
    </row>
    <row r="67" spans="2:14" ht="18" customHeight="1">
      <c r="B67" s="44"/>
      <c r="C67" s="45"/>
      <c r="D67" s="45"/>
      <c r="E67" s="45"/>
      <c r="F67" s="46"/>
      <c r="G67" s="44"/>
      <c r="H67" s="44"/>
      <c r="I67" s="44"/>
      <c r="J67" s="44"/>
      <c r="K67" s="44"/>
      <c r="L67" s="44"/>
      <c r="M67" s="44"/>
      <c r="N67" s="44"/>
    </row>
    <row r="68" spans="2:14" ht="18" customHeight="1">
      <c r="B68" s="17"/>
      <c r="C68" s="17"/>
      <c r="D68" s="17"/>
      <c r="E68" s="17"/>
      <c r="F68" s="17"/>
      <c r="G68" s="17"/>
      <c r="H68" s="17"/>
      <c r="I68" s="17"/>
      <c r="J68" s="17"/>
      <c r="K68" s="47"/>
      <c r="L68" s="47"/>
      <c r="M68" s="47"/>
      <c r="N68" s="17"/>
    </row>
    <row r="69" spans="2:14" ht="18" customHeight="1">
      <c r="B69" s="48" t="s">
        <v>464</v>
      </c>
      <c r="C69" s="49" t="s">
        <v>465</v>
      </c>
      <c r="D69" s="47"/>
      <c r="E69" s="47"/>
      <c r="F69" s="47"/>
      <c r="G69" s="47"/>
      <c r="H69" s="47"/>
      <c r="I69" s="47"/>
      <c r="J69" s="47"/>
      <c r="K69" s="47"/>
      <c r="L69" s="47"/>
      <c r="M69" s="47"/>
      <c r="N69" s="17"/>
    </row>
    <row r="70" spans="2:14" ht="18" customHeight="1">
      <c r="B70" s="49"/>
      <c r="C70" s="49" t="s">
        <v>466</v>
      </c>
      <c r="D70" s="47"/>
      <c r="E70" s="47"/>
      <c r="F70" s="47"/>
      <c r="G70" s="47"/>
      <c r="H70" s="47"/>
      <c r="I70" s="47"/>
      <c r="J70" s="47"/>
      <c r="K70" s="47"/>
      <c r="L70" s="47"/>
      <c r="M70" s="47"/>
      <c r="N70" s="17"/>
    </row>
    <row r="71" spans="2:14" ht="18" customHeight="1">
      <c r="B71" s="40"/>
      <c r="C71" s="17"/>
      <c r="D71" s="17"/>
      <c r="E71" s="17"/>
      <c r="F71" s="17"/>
      <c r="G71" s="17"/>
      <c r="H71" s="17"/>
      <c r="I71" s="17"/>
      <c r="J71" s="17"/>
      <c r="K71" s="17"/>
      <c r="L71" s="17"/>
      <c r="M71" s="17"/>
      <c r="N71" s="17"/>
    </row>
    <row r="72" spans="2:14" ht="18" customHeight="1">
      <c r="B72" s="17"/>
      <c r="C72" s="17"/>
      <c r="D72" s="17"/>
      <c r="E72" s="17"/>
      <c r="F72" s="17"/>
      <c r="G72" s="17"/>
      <c r="H72" s="17"/>
      <c r="I72" s="17"/>
      <c r="J72" s="17"/>
      <c r="K72" s="17"/>
      <c r="L72" s="17"/>
      <c r="M72" s="17"/>
      <c r="N72" s="17"/>
    </row>
    <row r="73" spans="2:14" ht="18" customHeight="1">
      <c r="B73" s="1636" t="s">
        <v>1191</v>
      </c>
      <c r="C73" s="1636"/>
      <c r="D73" s="1636"/>
      <c r="E73" s="1636"/>
      <c r="F73" s="1636"/>
      <c r="G73" s="1636"/>
      <c r="H73" s="1636"/>
      <c r="I73" s="1636"/>
      <c r="J73" s="1636"/>
      <c r="K73" s="1636"/>
      <c r="L73" s="1636"/>
      <c r="M73" s="1636"/>
      <c r="N73" s="1636"/>
    </row>
    <row r="74" spans="2:14" ht="24" customHeight="1">
      <c r="B74" s="17"/>
      <c r="C74" s="17"/>
      <c r="D74" s="17"/>
      <c r="E74" s="17"/>
      <c r="F74" s="17"/>
      <c r="G74" s="17"/>
      <c r="H74" s="17"/>
      <c r="I74" s="17"/>
      <c r="J74" s="17"/>
      <c r="K74" s="17"/>
      <c r="L74" s="17"/>
      <c r="M74" s="17"/>
      <c r="N74" s="17"/>
    </row>
    <row r="75" spans="2:14" ht="24" customHeight="1">
      <c r="B75" s="17"/>
      <c r="C75" s="41" t="s">
        <v>455</v>
      </c>
      <c r="D75" s="17"/>
      <c r="E75" s="17"/>
      <c r="F75" s="17"/>
      <c r="G75" s="17"/>
      <c r="H75" s="17"/>
      <c r="I75" s="17"/>
      <c r="J75" s="17"/>
      <c r="K75" s="17"/>
      <c r="L75" s="17"/>
      <c r="M75" s="17"/>
      <c r="N75" s="17"/>
    </row>
    <row r="76" spans="2:14" ht="24" customHeight="1">
      <c r="B76" s="17"/>
      <c r="C76" s="41"/>
      <c r="D76" s="17"/>
      <c r="E76" s="1635">
        <f>+入力シート!D27</f>
        <v>0</v>
      </c>
      <c r="F76" s="1635"/>
      <c r="G76" s="1635"/>
      <c r="H76" s="1635"/>
      <c r="I76" s="1635"/>
      <c r="J76" s="1635"/>
      <c r="K76" s="1635"/>
      <c r="L76" s="1635"/>
      <c r="M76" s="1635"/>
      <c r="N76" s="17"/>
    </row>
    <row r="77" spans="2:14" ht="24" customHeight="1">
      <c r="B77" s="17"/>
      <c r="C77" s="17"/>
      <c r="D77" s="17"/>
      <c r="E77" s="1635"/>
      <c r="F77" s="1635"/>
      <c r="G77" s="1635"/>
      <c r="H77" s="1635"/>
      <c r="I77" s="1635"/>
      <c r="J77" s="1635"/>
      <c r="K77" s="1635"/>
      <c r="L77" s="1635"/>
      <c r="M77" s="1635"/>
      <c r="N77" s="17"/>
    </row>
    <row r="78" spans="2:14" ht="24" customHeight="1">
      <c r="B78" s="17"/>
      <c r="C78" s="41" t="s">
        <v>456</v>
      </c>
      <c r="D78" s="17"/>
      <c r="E78" s="17"/>
      <c r="F78" s="17"/>
      <c r="G78" s="17"/>
      <c r="H78" s="17"/>
      <c r="I78" s="17"/>
      <c r="J78" s="17"/>
      <c r="K78" s="17"/>
      <c r="L78" s="17"/>
      <c r="M78" s="17"/>
      <c r="N78" s="17"/>
    </row>
    <row r="79" spans="2:14" ht="24" customHeight="1">
      <c r="B79" s="17"/>
      <c r="C79" s="41"/>
      <c r="D79" s="17"/>
      <c r="E79" s="1634"/>
      <c r="F79" s="1634"/>
      <c r="G79" s="1634"/>
      <c r="H79" s="1634"/>
      <c r="I79" s="1634"/>
      <c r="J79" s="1634"/>
      <c r="K79" s="1634"/>
      <c r="L79" s="1634"/>
      <c r="M79" s="1634"/>
      <c r="N79" s="17"/>
    </row>
    <row r="80" spans="2:14" ht="24" customHeight="1">
      <c r="B80" s="17"/>
      <c r="C80" s="17"/>
      <c r="D80" s="17"/>
      <c r="E80" s="1634"/>
      <c r="F80" s="1634"/>
      <c r="G80" s="1634"/>
      <c r="H80" s="1634"/>
      <c r="I80" s="1634"/>
      <c r="J80" s="1634"/>
      <c r="K80" s="1634"/>
      <c r="L80" s="1634"/>
      <c r="M80" s="1634"/>
      <c r="N80" s="17"/>
    </row>
    <row r="81" spans="2:14" ht="24" customHeight="1">
      <c r="B81" s="17"/>
      <c r="C81" s="41" t="s">
        <v>457</v>
      </c>
      <c r="D81" s="17"/>
      <c r="E81" s="17"/>
      <c r="F81" s="17"/>
      <c r="G81" s="17"/>
      <c r="H81" s="17"/>
      <c r="I81" s="17"/>
      <c r="J81" s="17"/>
      <c r="K81" s="17"/>
      <c r="L81" s="17"/>
      <c r="M81" s="17"/>
      <c r="N81" s="17"/>
    </row>
    <row r="82" spans="2:14" ht="24" customHeight="1">
      <c r="B82" s="17"/>
      <c r="C82" s="41"/>
      <c r="D82" s="17"/>
      <c r="E82" s="1634"/>
      <c r="F82" s="1634"/>
      <c r="G82" s="1634"/>
      <c r="H82" s="1634"/>
      <c r="I82" s="1634"/>
      <c r="J82" s="1634"/>
      <c r="K82" s="1634"/>
      <c r="L82" s="1634"/>
      <c r="M82" s="1634"/>
      <c r="N82" s="17"/>
    </row>
    <row r="83" spans="2:14" ht="24" customHeight="1">
      <c r="B83" s="17"/>
      <c r="C83" s="17"/>
      <c r="D83" s="17"/>
      <c r="E83" s="1634"/>
      <c r="F83" s="1634"/>
      <c r="G83" s="1634"/>
      <c r="H83" s="1634"/>
      <c r="I83" s="1634"/>
      <c r="J83" s="1634"/>
      <c r="K83" s="1634"/>
      <c r="L83" s="1634"/>
      <c r="M83" s="1634"/>
      <c r="N83" s="17"/>
    </row>
    <row r="84" spans="2:14" ht="24" customHeight="1">
      <c r="B84" s="17"/>
      <c r="C84" s="41" t="s">
        <v>458</v>
      </c>
      <c r="D84" s="17"/>
      <c r="E84" s="17"/>
      <c r="F84" s="17"/>
      <c r="G84" s="17"/>
      <c r="H84" s="17"/>
      <c r="I84" s="17"/>
      <c r="J84" s="17"/>
      <c r="K84" s="17"/>
      <c r="L84" s="17"/>
      <c r="M84" s="17"/>
      <c r="N84" s="17"/>
    </row>
    <row r="85" spans="2:14" ht="24" customHeight="1">
      <c r="B85" s="17"/>
      <c r="C85" s="41"/>
      <c r="D85" s="17"/>
      <c r="E85" s="1634"/>
      <c r="F85" s="1634"/>
      <c r="G85" s="1634"/>
      <c r="H85" s="1634"/>
      <c r="I85" s="1634"/>
      <c r="J85" s="1634"/>
      <c r="K85" s="1634"/>
      <c r="L85" s="1634"/>
      <c r="M85" s="1634"/>
      <c r="N85" s="17"/>
    </row>
    <row r="86" spans="2:14" ht="24" customHeight="1">
      <c r="B86" s="17"/>
      <c r="C86" s="17"/>
      <c r="D86" s="17"/>
      <c r="E86" s="1634"/>
      <c r="F86" s="1634"/>
      <c r="G86" s="1634"/>
      <c r="H86" s="1634"/>
      <c r="I86" s="1634"/>
      <c r="J86" s="1634"/>
      <c r="K86" s="1634"/>
      <c r="L86" s="1634"/>
      <c r="M86" s="1634"/>
      <c r="N86" s="17"/>
    </row>
    <row r="87" spans="2:14" ht="24" customHeight="1">
      <c r="B87" s="17"/>
      <c r="C87" s="41" t="s">
        <v>459</v>
      </c>
      <c r="D87" s="17"/>
      <c r="E87" s="17"/>
      <c r="F87" s="17"/>
      <c r="G87" s="17"/>
      <c r="H87" s="17"/>
      <c r="I87" s="17"/>
      <c r="J87" s="17"/>
      <c r="K87" s="17"/>
      <c r="L87" s="17"/>
      <c r="M87" s="17"/>
      <c r="N87" s="17"/>
    </row>
    <row r="88" spans="2:14" ht="24" customHeight="1">
      <c r="B88" s="17"/>
      <c r="C88" s="41"/>
      <c r="D88" s="17"/>
      <c r="E88" s="17"/>
      <c r="F88" s="17"/>
      <c r="G88" s="17"/>
      <c r="H88" s="17"/>
      <c r="I88" s="17"/>
      <c r="J88" s="17"/>
      <c r="K88" s="17"/>
      <c r="L88" s="17"/>
      <c r="M88" s="17"/>
      <c r="N88" s="17"/>
    </row>
    <row r="89" spans="2:14" ht="24" customHeight="1">
      <c r="B89" s="17"/>
      <c r="C89" s="17"/>
      <c r="D89" s="17"/>
      <c r="E89" s="17"/>
      <c r="F89" s="17"/>
      <c r="G89" s="17"/>
      <c r="H89" s="17"/>
      <c r="I89" s="17"/>
      <c r="J89" s="17"/>
      <c r="K89" s="17"/>
      <c r="L89" s="17"/>
      <c r="M89" s="17"/>
      <c r="N89" s="17"/>
    </row>
    <row r="90" spans="2:14" ht="24" customHeight="1">
      <c r="B90" s="17"/>
      <c r="C90" s="41" t="s">
        <v>460</v>
      </c>
      <c r="D90" s="17"/>
      <c r="E90" s="17"/>
      <c r="F90" s="17"/>
      <c r="G90" s="17"/>
      <c r="H90" s="17"/>
      <c r="I90" s="17"/>
      <c r="J90" s="17"/>
      <c r="K90" s="17"/>
      <c r="L90" s="17"/>
      <c r="M90" s="17"/>
      <c r="N90" s="17"/>
    </row>
    <row r="91" spans="2:14" ht="23.25" customHeight="1">
      <c r="B91" s="17"/>
      <c r="C91" s="17"/>
      <c r="D91" s="17"/>
      <c r="E91" s="17"/>
      <c r="F91" s="17"/>
      <c r="G91" s="17"/>
      <c r="H91" s="17"/>
      <c r="I91" s="17"/>
      <c r="J91" s="17"/>
      <c r="K91" s="17"/>
      <c r="L91" s="17"/>
      <c r="M91" s="17"/>
      <c r="N91" s="17"/>
    </row>
    <row r="92" spans="2:14" ht="18" customHeight="1">
      <c r="B92" s="17"/>
      <c r="C92" s="41" t="s">
        <v>461</v>
      </c>
      <c r="D92" s="17"/>
      <c r="E92" s="17"/>
      <c r="F92" s="17"/>
      <c r="G92" s="17"/>
      <c r="H92" s="17"/>
      <c r="I92" s="17"/>
      <c r="J92" s="17" t="s">
        <v>462</v>
      </c>
      <c r="K92" s="17"/>
      <c r="L92" s="17"/>
      <c r="M92" s="17"/>
      <c r="N92" s="17"/>
    </row>
    <row r="93" spans="2:14" ht="18" customHeight="1">
      <c r="B93" s="17"/>
      <c r="C93" s="17"/>
      <c r="D93" s="17"/>
      <c r="E93" s="17"/>
      <c r="F93" s="17"/>
      <c r="G93" s="17"/>
      <c r="H93" s="17"/>
      <c r="I93" s="17"/>
      <c r="J93" s="17"/>
      <c r="K93" s="17"/>
      <c r="L93" s="17"/>
      <c r="M93" s="17"/>
      <c r="N93" s="17"/>
    </row>
    <row r="94" spans="2:14" ht="18" customHeight="1">
      <c r="B94" s="17"/>
      <c r="C94" s="42" t="s">
        <v>463</v>
      </c>
      <c r="D94" s="42"/>
      <c r="E94" s="42"/>
      <c r="F94" s="43"/>
      <c r="G94" s="17"/>
      <c r="H94" s="16"/>
      <c r="I94" s="16"/>
      <c r="J94" s="16"/>
      <c r="K94" s="16"/>
      <c r="L94" s="16"/>
      <c r="M94" s="16"/>
      <c r="N94" s="16"/>
    </row>
    <row r="95" spans="2:14" ht="18" customHeight="1">
      <c r="B95" s="17"/>
      <c r="C95" s="42" t="s">
        <v>463</v>
      </c>
      <c r="D95" s="42"/>
      <c r="E95" s="42"/>
      <c r="F95" s="43"/>
      <c r="G95" s="17"/>
      <c r="H95" s="16"/>
      <c r="I95" s="16"/>
      <c r="J95" s="16"/>
      <c r="K95" s="16"/>
      <c r="L95" s="16"/>
      <c r="M95" s="16"/>
      <c r="N95" s="16"/>
    </row>
    <row r="96" spans="2:14" ht="18" customHeight="1">
      <c r="B96" s="17"/>
      <c r="C96" s="42" t="s">
        <v>463</v>
      </c>
      <c r="D96" s="42"/>
      <c r="E96" s="42"/>
      <c r="F96" s="43"/>
      <c r="G96" s="17"/>
      <c r="H96" s="16"/>
      <c r="I96" s="16"/>
      <c r="J96" s="16"/>
      <c r="K96" s="16"/>
      <c r="L96" s="16"/>
      <c r="M96" s="16"/>
      <c r="N96" s="16"/>
    </row>
    <row r="97" spans="2:14" ht="18" customHeight="1">
      <c r="B97" s="17"/>
      <c r="C97" s="42" t="s">
        <v>463</v>
      </c>
      <c r="D97" s="42"/>
      <c r="E97" s="42"/>
      <c r="F97" s="43"/>
      <c r="G97" s="17"/>
      <c r="H97" s="16"/>
      <c r="I97" s="16"/>
      <c r="J97" s="16"/>
      <c r="K97" s="16"/>
      <c r="L97" s="16"/>
      <c r="M97" s="16"/>
      <c r="N97" s="16"/>
    </row>
    <row r="98" spans="2:14" ht="18" customHeight="1">
      <c r="B98" s="17"/>
      <c r="C98" s="42" t="s">
        <v>463</v>
      </c>
      <c r="D98" s="42"/>
      <c r="E98" s="42"/>
      <c r="F98" s="43"/>
      <c r="G98" s="17"/>
      <c r="H98" s="16"/>
      <c r="I98" s="16"/>
      <c r="J98" s="16"/>
      <c r="K98" s="16"/>
      <c r="L98" s="16"/>
      <c r="M98" s="16"/>
      <c r="N98" s="16"/>
    </row>
    <row r="99" spans="2:14" ht="18" customHeight="1">
      <c r="B99" s="17"/>
      <c r="C99" s="42" t="s">
        <v>463</v>
      </c>
      <c r="D99" s="42"/>
      <c r="E99" s="42"/>
      <c r="F99" s="43"/>
      <c r="G99" s="17"/>
      <c r="H99" s="16"/>
      <c r="I99" s="16"/>
      <c r="J99" s="16"/>
      <c r="K99" s="16"/>
      <c r="L99" s="16"/>
      <c r="M99" s="16"/>
      <c r="N99" s="16"/>
    </row>
    <row r="100" spans="2:14" ht="18" customHeight="1">
      <c r="B100" s="17"/>
      <c r="C100" s="42" t="s">
        <v>463</v>
      </c>
      <c r="D100" s="42"/>
      <c r="E100" s="42"/>
      <c r="F100" s="43"/>
      <c r="G100" s="17"/>
      <c r="H100" s="16"/>
      <c r="I100" s="16"/>
      <c r="J100" s="16"/>
      <c r="K100" s="16"/>
      <c r="L100" s="16"/>
      <c r="M100" s="16"/>
      <c r="N100" s="16"/>
    </row>
    <row r="101" spans="2:14" ht="18" customHeight="1">
      <c r="B101" s="43"/>
      <c r="C101" s="42" t="s">
        <v>463</v>
      </c>
      <c r="D101" s="42"/>
      <c r="E101" s="42"/>
      <c r="F101" s="43"/>
      <c r="G101" s="43"/>
      <c r="H101" s="15"/>
      <c r="I101" s="15"/>
      <c r="J101" s="15"/>
      <c r="K101" s="15"/>
      <c r="L101" s="15"/>
      <c r="M101" s="15"/>
      <c r="N101" s="15"/>
    </row>
    <row r="102" spans="2:14" ht="18" customHeight="1">
      <c r="B102" s="44"/>
      <c r="C102" s="45"/>
      <c r="D102" s="45"/>
      <c r="E102" s="45"/>
      <c r="F102" s="46"/>
      <c r="G102" s="44"/>
      <c r="H102" s="44"/>
      <c r="I102" s="44"/>
      <c r="J102" s="44"/>
      <c r="K102" s="44"/>
      <c r="L102" s="44"/>
      <c r="M102" s="44"/>
      <c r="N102" s="44"/>
    </row>
    <row r="103" spans="2:14" ht="18" customHeight="1">
      <c r="B103" s="17"/>
      <c r="C103" s="17"/>
      <c r="D103" s="17"/>
      <c r="E103" s="17"/>
      <c r="F103" s="17"/>
      <c r="G103" s="17"/>
      <c r="H103" s="17"/>
      <c r="I103" s="17"/>
      <c r="J103" s="17"/>
      <c r="K103" s="47"/>
      <c r="L103" s="47"/>
      <c r="M103" s="47"/>
      <c r="N103" s="17"/>
    </row>
    <row r="104" spans="2:14" ht="18" customHeight="1">
      <c r="B104" s="48" t="s">
        <v>464</v>
      </c>
      <c r="C104" s="49" t="s">
        <v>465</v>
      </c>
      <c r="D104" s="47"/>
      <c r="E104" s="47"/>
      <c r="F104" s="47"/>
      <c r="G104" s="47"/>
      <c r="H104" s="47"/>
      <c r="I104" s="47"/>
      <c r="J104" s="47"/>
      <c r="K104" s="47"/>
      <c r="L104" s="47"/>
      <c r="M104" s="47"/>
      <c r="N104" s="17"/>
    </row>
    <row r="105" spans="2:14" ht="18" customHeight="1">
      <c r="B105" s="49"/>
      <c r="C105" s="49" t="s">
        <v>466</v>
      </c>
      <c r="D105" s="47"/>
      <c r="E105" s="47"/>
      <c r="F105" s="47"/>
      <c r="G105" s="47"/>
      <c r="H105" s="47"/>
      <c r="I105" s="47"/>
      <c r="J105" s="47"/>
      <c r="K105" s="47"/>
      <c r="L105" s="47"/>
      <c r="M105" s="47"/>
      <c r="N105" s="17"/>
    </row>
  </sheetData>
  <mergeCells count="16">
    <mergeCell ref="E76:M77"/>
    <mergeCell ref="E79:M80"/>
    <mergeCell ref="E82:M83"/>
    <mergeCell ref="E85:M86"/>
    <mergeCell ref="B3:N3"/>
    <mergeCell ref="B38:N38"/>
    <mergeCell ref="B73:N73"/>
    <mergeCell ref="E41:M42"/>
    <mergeCell ref="E44:M45"/>
    <mergeCell ref="E47:M48"/>
    <mergeCell ref="E50:M51"/>
    <mergeCell ref="A1:A3"/>
    <mergeCell ref="E12:M13"/>
    <mergeCell ref="E15:M16"/>
    <mergeCell ref="E6:M7"/>
    <mergeCell ref="E9:M10"/>
  </mergeCells>
  <phoneticPr fontId="6"/>
  <hyperlinks>
    <hyperlink ref="A36" location="表紙１!A1" display="表紙１へ戻る"/>
    <hyperlink ref="A71" location="表紙１!A1" display="表紙１へ戻る"/>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view="pageBreakPreview" zoomScale="85" zoomScaleNormal="100" zoomScaleSheetLayoutView="85" workbookViewId="0">
      <selection activeCell="C14" sqref="C14:C15"/>
    </sheetView>
  </sheetViews>
  <sheetFormatPr defaultColWidth="8" defaultRowHeight="12"/>
  <cols>
    <col min="1" max="1" width="10.5" style="361" customWidth="1"/>
    <col min="2" max="2" width="14.75" style="361" customWidth="1"/>
    <col min="3" max="3" width="10.875" style="361" customWidth="1"/>
    <col min="4" max="4" width="5.875" style="362" customWidth="1"/>
    <col min="5" max="31" width="4.125" style="361" customWidth="1"/>
    <col min="32" max="32" width="5" style="361" customWidth="1"/>
    <col min="33" max="33" width="12.5" style="361" customWidth="1"/>
    <col min="34" max="36" width="8" style="361"/>
    <col min="37" max="37" width="16.125" style="361" customWidth="1"/>
    <col min="38" max="16384" width="8" style="361"/>
  </cols>
  <sheetData>
    <row r="1" spans="1:37" ht="17.25" customHeight="1">
      <c r="A1" s="1647" t="s">
        <v>1133</v>
      </c>
      <c r="B1" s="69" t="s">
        <v>812</v>
      </c>
      <c r="C1" s="1652">
        <f>入力シート!D16</f>
        <v>0</v>
      </c>
      <c r="D1" s="1652"/>
      <c r="E1" s="233" t="s">
        <v>813</v>
      </c>
      <c r="F1" s="233"/>
      <c r="G1" s="71"/>
      <c r="H1" s="71"/>
      <c r="I1" s="71"/>
      <c r="J1" s="71"/>
      <c r="K1" s="71"/>
      <c r="L1" s="71"/>
      <c r="M1" s="71"/>
      <c r="N1" s="71"/>
      <c r="O1" s="71"/>
      <c r="P1" s="71"/>
      <c r="Q1" s="71"/>
      <c r="R1" s="71"/>
      <c r="S1" s="71"/>
      <c r="T1" s="70" t="s">
        <v>814</v>
      </c>
      <c r="U1" s="71"/>
      <c r="V1" s="71" t="str">
        <f>" "&amp;入力シート!$D$5&amp;" "&amp;入力シート!$D$8</f>
        <v xml:space="preserve">  </v>
      </c>
      <c r="W1" s="71"/>
      <c r="X1" s="71"/>
      <c r="Y1" s="71"/>
      <c r="Z1" s="71"/>
      <c r="AA1" s="71"/>
      <c r="AB1" s="71"/>
      <c r="AC1" s="71"/>
      <c r="AD1" s="71"/>
      <c r="AE1" s="71"/>
      <c r="AF1" s="70"/>
      <c r="AG1" s="72"/>
    </row>
    <row r="2" spans="1:37" ht="24">
      <c r="A2" s="1647"/>
      <c r="B2" s="73"/>
      <c r="C2" s="234"/>
      <c r="D2" s="235"/>
      <c r="E2" s="1651" t="str">
        <f>IF(C3&gt;0,C3+1-C1,"")</f>
        <v/>
      </c>
      <c r="F2" s="1651"/>
      <c r="G2" s="234" t="s">
        <v>423</v>
      </c>
      <c r="H2" s="234"/>
      <c r="I2" s="234"/>
      <c r="J2" s="74" t="s">
        <v>467</v>
      </c>
      <c r="K2" s="234"/>
      <c r="L2" s="234"/>
      <c r="M2" s="234"/>
      <c r="N2" s="234"/>
      <c r="O2" s="234"/>
      <c r="P2" s="234"/>
      <c r="Q2" s="234"/>
      <c r="R2" s="234"/>
      <c r="S2" s="75"/>
      <c r="T2" s="75" t="s">
        <v>815</v>
      </c>
      <c r="U2" s="75"/>
      <c r="V2" s="75" t="str">
        <f>" " &amp; 入力シート!D7</f>
        <v xml:space="preserve"> </v>
      </c>
      <c r="W2" s="234"/>
      <c r="X2" s="234"/>
      <c r="Y2" s="236"/>
      <c r="Z2" s="236"/>
      <c r="AA2" s="236"/>
      <c r="AB2" s="236"/>
      <c r="AC2" s="234"/>
      <c r="AD2" s="75"/>
      <c r="AE2" s="237"/>
      <c r="AF2" s="75"/>
      <c r="AG2" s="76"/>
      <c r="AK2" s="416">
        <f>入力シート!$D$17</f>
        <v>0</v>
      </c>
    </row>
    <row r="3" spans="1:37" ht="15.75" customHeight="1">
      <c r="A3" s="1647"/>
      <c r="B3" s="77" t="s">
        <v>816</v>
      </c>
      <c r="C3" s="1653"/>
      <c r="D3" s="1653"/>
      <c r="E3" s="238" t="s">
        <v>817</v>
      </c>
      <c r="F3" s="238"/>
      <c r="G3" s="234"/>
      <c r="H3" s="234"/>
      <c r="I3" s="234"/>
      <c r="J3" s="234"/>
      <c r="K3" s="234"/>
      <c r="L3" s="234"/>
      <c r="M3" s="234"/>
      <c r="N3" s="234"/>
      <c r="O3" s="234"/>
      <c r="P3" s="234"/>
      <c r="Q3" s="234"/>
      <c r="R3" s="234"/>
      <c r="S3" s="75"/>
      <c r="T3" s="75" t="s">
        <v>468</v>
      </c>
      <c r="U3" s="75"/>
      <c r="V3" s="239" t="str">
        <f>" "&amp;入力シート!$D$4&amp;入力シート!$E$4&amp;入力シート!$G$4&amp;入力シート!$I$4&amp;入力シート!$K$4&amp;入力シート!$O$4&amp;" "&amp;入力シート!D6</f>
        <v xml:space="preserve"> 令和年度起工第号 </v>
      </c>
      <c r="W3" s="234"/>
      <c r="X3" s="234"/>
      <c r="Y3" s="234"/>
      <c r="Z3" s="234"/>
      <c r="AA3" s="234"/>
      <c r="AB3" s="1005"/>
      <c r="AC3" s="1005"/>
      <c r="AD3" s="1005"/>
      <c r="AE3" s="1005"/>
      <c r="AF3" s="1005"/>
      <c r="AG3" s="78"/>
      <c r="AK3" s="416">
        <f>入力シート!$D$19</f>
        <v>0</v>
      </c>
    </row>
    <row r="4" spans="1:37" ht="15" customHeight="1">
      <c r="B4" s="1648" t="s">
        <v>427</v>
      </c>
      <c r="C4" s="1641" t="s">
        <v>428</v>
      </c>
      <c r="D4" s="79" t="s">
        <v>424</v>
      </c>
      <c r="E4" s="80"/>
      <c r="F4" s="81"/>
      <c r="G4" s="82" t="s">
        <v>425</v>
      </c>
      <c r="H4" s="80"/>
      <c r="I4" s="81"/>
      <c r="J4" s="82" t="s">
        <v>425</v>
      </c>
      <c r="K4" s="80"/>
      <c r="L4" s="81"/>
      <c r="M4" s="82" t="s">
        <v>425</v>
      </c>
      <c r="N4" s="80"/>
      <c r="O4" s="81"/>
      <c r="P4" s="82" t="s">
        <v>425</v>
      </c>
      <c r="Q4" s="80"/>
      <c r="R4" s="81"/>
      <c r="S4" s="82" t="s">
        <v>425</v>
      </c>
      <c r="T4" s="80"/>
      <c r="U4" s="81"/>
      <c r="V4" s="82" t="s">
        <v>425</v>
      </c>
      <c r="W4" s="80"/>
      <c r="X4" s="81"/>
      <c r="Y4" s="82" t="s">
        <v>425</v>
      </c>
      <c r="Z4" s="80"/>
      <c r="AA4" s="81"/>
      <c r="AB4" s="82" t="s">
        <v>425</v>
      </c>
      <c r="AC4" s="80"/>
      <c r="AD4" s="81"/>
      <c r="AE4" s="82" t="s">
        <v>425</v>
      </c>
      <c r="AF4" s="79" t="s">
        <v>426</v>
      </c>
      <c r="AG4" s="83"/>
      <c r="AK4" s="416">
        <f>入力シート!$D$21</f>
        <v>0</v>
      </c>
    </row>
    <row r="5" spans="1:37" ht="15" customHeight="1">
      <c r="B5" s="1649"/>
      <c r="C5" s="1650"/>
      <c r="D5" s="84" t="s">
        <v>429</v>
      </c>
      <c r="E5" s="80" t="s">
        <v>430</v>
      </c>
      <c r="F5" s="81"/>
      <c r="G5" s="82"/>
      <c r="H5" s="80" t="s">
        <v>430</v>
      </c>
      <c r="I5" s="81"/>
      <c r="J5" s="82"/>
      <c r="K5" s="80" t="s">
        <v>430</v>
      </c>
      <c r="L5" s="81"/>
      <c r="M5" s="82"/>
      <c r="N5" s="80" t="s">
        <v>430</v>
      </c>
      <c r="O5" s="81"/>
      <c r="P5" s="82"/>
      <c r="Q5" s="80" t="s">
        <v>430</v>
      </c>
      <c r="R5" s="81"/>
      <c r="S5" s="82"/>
      <c r="T5" s="80" t="s">
        <v>430</v>
      </c>
      <c r="U5" s="81"/>
      <c r="V5" s="82"/>
      <c r="W5" s="80" t="s">
        <v>430</v>
      </c>
      <c r="X5" s="81"/>
      <c r="Y5" s="82"/>
      <c r="Z5" s="80" t="s">
        <v>430</v>
      </c>
      <c r="AA5" s="81"/>
      <c r="AB5" s="82"/>
      <c r="AC5" s="80" t="s">
        <v>430</v>
      </c>
      <c r="AD5" s="81"/>
      <c r="AE5" s="82"/>
      <c r="AF5" s="84" t="s">
        <v>431</v>
      </c>
      <c r="AG5" s="85" t="s">
        <v>432</v>
      </c>
    </row>
    <row r="6" spans="1:37" ht="18" customHeight="1">
      <c r="B6" s="1637"/>
      <c r="C6" s="1639"/>
      <c r="D6" s="1641"/>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83"/>
    </row>
    <row r="7" spans="1:37" ht="18" customHeight="1">
      <c r="B7" s="1638"/>
      <c r="C7" s="1640"/>
      <c r="D7" s="1642"/>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9"/>
    </row>
    <row r="8" spans="1:37" ht="18" customHeight="1">
      <c r="B8" s="1637"/>
      <c r="C8" s="1643"/>
      <c r="D8" s="1641"/>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83"/>
    </row>
    <row r="9" spans="1:37" ht="18" customHeight="1">
      <c r="B9" s="1638"/>
      <c r="C9" s="1644"/>
      <c r="D9" s="1642"/>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9"/>
    </row>
    <row r="10" spans="1:37" ht="18" customHeight="1">
      <c r="B10" s="1637"/>
      <c r="C10" s="1645"/>
      <c r="D10" s="1641"/>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83"/>
    </row>
    <row r="11" spans="1:37" ht="18" customHeight="1">
      <c r="B11" s="1638"/>
      <c r="C11" s="1646"/>
      <c r="D11" s="1642"/>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9"/>
    </row>
    <row r="12" spans="1:37" ht="18" customHeight="1">
      <c r="B12" s="1637"/>
      <c r="C12" s="1645"/>
      <c r="D12" s="1641"/>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83"/>
    </row>
    <row r="13" spans="1:37" ht="18" customHeight="1">
      <c r="B13" s="1638"/>
      <c r="C13" s="1646"/>
      <c r="D13" s="1642"/>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9"/>
    </row>
    <row r="14" spans="1:37" ht="18" customHeight="1">
      <c r="B14" s="1637"/>
      <c r="C14" s="1645"/>
      <c r="D14" s="1641"/>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83"/>
    </row>
    <row r="15" spans="1:37" ht="18" customHeight="1">
      <c r="B15" s="1638"/>
      <c r="C15" s="1646"/>
      <c r="D15" s="1642"/>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9"/>
    </row>
    <row r="16" spans="1:37" ht="18" customHeight="1">
      <c r="B16" s="1637"/>
      <c r="C16" s="1639"/>
      <c r="D16" s="1641"/>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83"/>
      <c r="AH16" s="363"/>
      <c r="AI16" s="363"/>
    </row>
    <row r="17" spans="2:35" ht="18" customHeight="1">
      <c r="B17" s="1638"/>
      <c r="C17" s="1640"/>
      <c r="D17" s="1642"/>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9"/>
      <c r="AH17" s="363"/>
      <c r="AI17" s="363"/>
    </row>
    <row r="18" spans="2:35" ht="36" customHeight="1">
      <c r="B18" s="420"/>
      <c r="C18" s="421"/>
      <c r="D18" s="422"/>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3"/>
    </row>
    <row r="19" spans="2:35" ht="36" customHeight="1">
      <c r="B19" s="420"/>
      <c r="C19" s="421"/>
      <c r="D19" s="422"/>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3"/>
    </row>
    <row r="20" spans="2:35" ht="36" customHeight="1">
      <c r="B20" s="420"/>
      <c r="C20" s="421"/>
      <c r="D20" s="422"/>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3"/>
    </row>
    <row r="21" spans="2:35" ht="36" customHeight="1">
      <c r="B21" s="420"/>
      <c r="C21" s="421"/>
      <c r="D21" s="422"/>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3"/>
    </row>
    <row r="22" spans="2:35" ht="36" customHeight="1">
      <c r="B22" s="420"/>
      <c r="C22" s="421"/>
      <c r="D22" s="422"/>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3"/>
    </row>
    <row r="23" spans="2:35" ht="36" customHeight="1">
      <c r="B23" s="420"/>
      <c r="C23" s="421"/>
      <c r="D23" s="422"/>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3"/>
    </row>
    <row r="24" spans="2:35" ht="36" customHeight="1">
      <c r="B24" s="420"/>
      <c r="C24" s="421"/>
      <c r="D24" s="422"/>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3"/>
    </row>
    <row r="25" spans="2:35" ht="36" customHeight="1">
      <c r="B25" s="420"/>
      <c r="C25" s="421"/>
      <c r="D25" s="422"/>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3"/>
    </row>
    <row r="26" spans="2:35" ht="36" customHeight="1">
      <c r="B26" s="420"/>
      <c r="C26" s="421"/>
      <c r="D26" s="422"/>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3"/>
    </row>
    <row r="27" spans="2:35" ht="36" customHeight="1" thickBot="1">
      <c r="B27" s="424"/>
      <c r="C27" s="425"/>
      <c r="D27" s="426"/>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7"/>
    </row>
  </sheetData>
  <mergeCells count="24">
    <mergeCell ref="A1:A3"/>
    <mergeCell ref="B4:B5"/>
    <mergeCell ref="C4:C5"/>
    <mergeCell ref="E2:F2"/>
    <mergeCell ref="C1:D1"/>
    <mergeCell ref="C3:D3"/>
    <mergeCell ref="B16:B17"/>
    <mergeCell ref="C16:C17"/>
    <mergeCell ref="D16:D17"/>
    <mergeCell ref="B14:B15"/>
    <mergeCell ref="D14:D15"/>
    <mergeCell ref="C14:C15"/>
    <mergeCell ref="B10:B11"/>
    <mergeCell ref="B12:B13"/>
    <mergeCell ref="C10:C11"/>
    <mergeCell ref="D10:D11"/>
    <mergeCell ref="D12:D13"/>
    <mergeCell ref="C12:C13"/>
    <mergeCell ref="B6:B7"/>
    <mergeCell ref="C6:C7"/>
    <mergeCell ref="D6:D7"/>
    <mergeCell ref="B8:B9"/>
    <mergeCell ref="C8:C9"/>
    <mergeCell ref="D8:D9"/>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30"/>
  <sheetViews>
    <sheetView topLeftCell="A13" zoomScaleNormal="100" zoomScaleSheetLayoutView="100" workbookViewId="0">
      <selection activeCell="M13" sqref="M13"/>
    </sheetView>
  </sheetViews>
  <sheetFormatPr defaultColWidth="8" defaultRowHeight="14.25"/>
  <cols>
    <col min="1" max="1" width="10.625" style="1257" bestFit="1" customWidth="1"/>
    <col min="2" max="2" width="3.875" style="1257" customWidth="1"/>
    <col min="3" max="3" width="5.375" style="1257" customWidth="1"/>
    <col min="4" max="4" width="6.5" style="1257" customWidth="1"/>
    <col min="5" max="5" width="2.375" style="1257" customWidth="1"/>
    <col min="6" max="6" width="5.625" style="1257" customWidth="1"/>
    <col min="7" max="7" width="2.75" style="1257" customWidth="1"/>
    <col min="8" max="8" width="10.5" style="1257" customWidth="1"/>
    <col min="9" max="10" width="8" style="1257" customWidth="1"/>
    <col min="11" max="11" width="1" style="1257" customWidth="1"/>
    <col min="12" max="12" width="8" style="1257" customWidth="1"/>
    <col min="13" max="13" width="5" style="1257" customWidth="1"/>
    <col min="14" max="14" width="11.5" style="1257" customWidth="1"/>
    <col min="15" max="15" width="8.25" style="1257" customWidth="1"/>
    <col min="16" max="16" width="3.25" style="1257" customWidth="1"/>
    <col min="17" max="17" width="3.625" style="1259" customWidth="1"/>
    <col min="18" max="18" width="17.25" style="1259" bestFit="1" customWidth="1"/>
    <col min="19" max="25" width="8" style="1259"/>
    <col min="26" max="16384" width="8" style="1257"/>
  </cols>
  <sheetData>
    <row r="1" spans="1:18" s="1259" customFormat="1" ht="18" customHeight="1">
      <c r="A1" s="1680" t="s">
        <v>1133</v>
      </c>
      <c r="B1" s="1265"/>
      <c r="C1" s="1261"/>
      <c r="D1" s="1261"/>
      <c r="E1" s="1261"/>
      <c r="F1" s="1261"/>
      <c r="G1" s="1261"/>
      <c r="H1" s="1261"/>
      <c r="I1" s="1261"/>
      <c r="J1" s="1261"/>
      <c r="K1" s="1261"/>
      <c r="L1" s="1678"/>
      <c r="M1" s="1678"/>
      <c r="N1" s="1678"/>
      <c r="O1" s="1678"/>
      <c r="P1" s="1678"/>
      <c r="R1" s="1282">
        <f>入力シート!D17</f>
        <v>0</v>
      </c>
    </row>
    <row r="2" spans="1:18" s="1259" customFormat="1" ht="18" customHeight="1">
      <c r="A2" s="1680"/>
      <c r="B2" s="1265"/>
      <c r="C2" s="1261"/>
      <c r="D2" s="1261"/>
      <c r="E2" s="1261"/>
      <c r="F2" s="1261"/>
      <c r="G2" s="1261"/>
      <c r="H2" s="1261"/>
      <c r="I2" s="1261"/>
      <c r="J2" s="1261"/>
      <c r="K2" s="1261"/>
      <c r="L2" s="1261"/>
      <c r="M2" s="1261"/>
      <c r="N2" s="1261"/>
      <c r="O2" s="1261"/>
      <c r="P2" s="1261"/>
      <c r="R2" s="1282">
        <v>43739</v>
      </c>
    </row>
    <row r="3" spans="1:18" s="1259" customFormat="1" ht="18" customHeight="1">
      <c r="A3" s="1680"/>
      <c r="B3" s="1681" t="s">
        <v>1436</v>
      </c>
      <c r="C3" s="1682"/>
      <c r="D3" s="1682"/>
      <c r="E3" s="1682"/>
      <c r="F3" s="1682"/>
      <c r="G3" s="1682"/>
      <c r="H3" s="1682"/>
      <c r="I3" s="1682"/>
      <c r="J3" s="1682"/>
      <c r="K3" s="1682"/>
      <c r="L3" s="1682"/>
      <c r="M3" s="1682"/>
      <c r="N3" s="1682"/>
      <c r="O3" s="1682"/>
      <c r="P3" s="1682"/>
    </row>
    <row r="4" spans="1:18" s="1258" customFormat="1" ht="38.25" customHeight="1">
      <c r="B4" s="1280"/>
      <c r="C4" s="1281"/>
      <c r="D4" s="1281"/>
      <c r="E4" s="1281"/>
      <c r="F4" s="1281"/>
      <c r="G4" s="1281"/>
      <c r="H4" s="1281"/>
      <c r="I4" s="1281"/>
      <c r="J4" s="1281"/>
      <c r="K4" s="1281"/>
      <c r="L4" s="1281"/>
      <c r="M4" s="1281"/>
      <c r="N4" s="1281"/>
      <c r="O4" s="1281"/>
      <c r="P4" s="1281"/>
    </row>
    <row r="5" spans="1:18" s="1260" customFormat="1" ht="33.75" customHeight="1">
      <c r="B5" s="1262"/>
      <c r="C5" s="1679" t="str">
        <f>" 福 岡 県 "&amp;入力シート!$C$3&amp;"長 殿"</f>
        <v xml:space="preserve"> 福 岡 県 長 殿</v>
      </c>
      <c r="D5" s="1679"/>
      <c r="E5" s="1679"/>
      <c r="F5" s="1679"/>
      <c r="G5" s="1679"/>
      <c r="H5" s="1679"/>
      <c r="I5" s="1679"/>
      <c r="J5" s="1679"/>
      <c r="K5" s="1679"/>
      <c r="L5" s="1679"/>
      <c r="M5" s="1679"/>
      <c r="N5" s="1679"/>
      <c r="O5" s="1679"/>
      <c r="P5" s="1679"/>
    </row>
    <row r="6" spans="1:18" s="1260" customFormat="1" ht="30.75" customHeight="1">
      <c r="B6" s="1262"/>
      <c r="C6" s="1686" t="s">
        <v>1479</v>
      </c>
      <c r="D6" s="1686"/>
      <c r="E6" s="1686"/>
      <c r="F6" s="1686"/>
      <c r="G6" s="1686"/>
      <c r="H6" s="1686"/>
      <c r="I6" s="1686"/>
      <c r="J6" s="1686"/>
      <c r="K6" s="1686"/>
      <c r="L6" s="1686"/>
      <c r="M6" s="1686"/>
      <c r="N6" s="1686"/>
      <c r="O6" s="1686"/>
      <c r="P6" s="1270"/>
    </row>
    <row r="7" spans="1:18" s="1260" customFormat="1" ht="23.25" customHeight="1">
      <c r="B7" s="1262"/>
      <c r="C7" s="1270"/>
      <c r="D7" s="1270"/>
      <c r="E7" s="1270"/>
      <c r="F7" s="1270"/>
      <c r="G7" s="1270"/>
      <c r="H7" s="1270"/>
      <c r="I7" s="1270"/>
      <c r="J7" s="1270"/>
      <c r="K7" s="1270"/>
      <c r="L7" s="1270"/>
      <c r="M7" s="1270"/>
      <c r="N7" s="1270"/>
      <c r="O7" s="1270"/>
      <c r="P7" s="1270"/>
    </row>
    <row r="8" spans="1:18" s="1260" customFormat="1" ht="13.5" customHeight="1">
      <c r="B8" s="1262"/>
      <c r="C8" s="1271"/>
      <c r="D8" s="1271"/>
      <c r="E8" s="1271"/>
      <c r="F8" s="1271"/>
      <c r="G8" s="1271"/>
      <c r="H8" s="1271"/>
      <c r="I8" s="1266" t="s">
        <v>445</v>
      </c>
      <c r="J8" s="1277" t="s">
        <v>1452</v>
      </c>
      <c r="K8" s="1267"/>
      <c r="L8" s="1683" t="str">
        <f>"" &amp; 入力シート!D22</f>
        <v/>
      </c>
      <c r="M8" s="1683"/>
      <c r="N8" s="1683"/>
      <c r="O8" s="1683"/>
      <c r="P8" s="1683"/>
    </row>
    <row r="9" spans="1:18" s="1260" customFormat="1" ht="13.5" customHeight="1">
      <c r="B9" s="1262"/>
      <c r="C9" s="1271"/>
      <c r="D9" s="1271"/>
      <c r="E9" s="1271"/>
      <c r="F9" s="1271"/>
      <c r="G9" s="1271"/>
      <c r="H9" s="1271"/>
      <c r="I9" s="1271"/>
      <c r="J9" s="1272"/>
      <c r="K9" s="1272"/>
      <c r="L9" s="1683"/>
      <c r="M9" s="1683"/>
      <c r="N9" s="1683"/>
      <c r="O9" s="1683"/>
      <c r="P9" s="1683"/>
    </row>
    <row r="10" spans="1:18" s="1260" customFormat="1" ht="13.5" customHeight="1">
      <c r="B10" s="1262"/>
      <c r="C10" s="1271"/>
      <c r="D10" s="1271"/>
      <c r="E10" s="1271"/>
      <c r="F10" s="1271"/>
      <c r="G10" s="1271"/>
      <c r="H10" s="1271"/>
      <c r="I10" s="1271"/>
      <c r="J10" s="1276" t="s">
        <v>447</v>
      </c>
      <c r="K10" s="1268"/>
      <c r="L10" s="1684">
        <f>入力シート!D23</f>
        <v>0</v>
      </c>
      <c r="M10" s="1683"/>
      <c r="N10" s="1683"/>
      <c r="O10" s="1683"/>
      <c r="P10" s="1683"/>
    </row>
    <row r="11" spans="1:18" s="1260" customFormat="1" ht="13.5" customHeight="1">
      <c r="B11" s="1262"/>
      <c r="C11" s="1271"/>
      <c r="D11" s="1271"/>
      <c r="E11" s="1271"/>
      <c r="F11" s="1271"/>
      <c r="G11" s="1271"/>
      <c r="H11" s="1271"/>
      <c r="I11" s="1271"/>
      <c r="J11" s="1272"/>
      <c r="K11" s="1272"/>
      <c r="L11" s="1683"/>
      <c r="M11" s="1683"/>
      <c r="N11" s="1683"/>
      <c r="O11" s="1683"/>
      <c r="P11" s="1683"/>
    </row>
    <row r="12" spans="1:18" s="1260" customFormat="1" ht="13.5" customHeight="1">
      <c r="B12" s="1262"/>
      <c r="C12" s="1271"/>
      <c r="D12" s="1271"/>
      <c r="E12" s="1271"/>
      <c r="F12" s="1271"/>
      <c r="G12" s="1271"/>
      <c r="H12" s="1271"/>
      <c r="I12" s="1271"/>
      <c r="J12" s="1268" t="s">
        <v>448</v>
      </c>
      <c r="K12" s="1268"/>
      <c r="L12" s="1685">
        <f>入力シート!D24</f>
        <v>0</v>
      </c>
      <c r="M12" s="1679"/>
      <c r="N12" s="1679"/>
      <c r="O12" s="1275"/>
      <c r="P12" s="1271"/>
    </row>
    <row r="13" spans="1:18" s="1260" customFormat="1" ht="26.25" customHeight="1">
      <c r="B13" s="1262"/>
      <c r="C13" s="1271"/>
      <c r="D13" s="1271"/>
      <c r="E13" s="1271"/>
      <c r="F13" s="1271"/>
      <c r="G13" s="1271"/>
      <c r="H13" s="1271"/>
      <c r="I13" s="1271"/>
      <c r="J13" s="1270"/>
      <c r="K13" s="1270"/>
      <c r="L13" s="1270"/>
      <c r="M13" s="1270"/>
      <c r="N13" s="1270"/>
      <c r="O13" s="1270"/>
      <c r="P13" s="1270"/>
    </row>
    <row r="14" spans="1:18" ht="22.5" customHeight="1">
      <c r="B14" s="1269"/>
      <c r="C14" s="1673" t="s">
        <v>1453</v>
      </c>
      <c r="D14" s="1673"/>
      <c r="E14" s="1283" t="s">
        <v>1438</v>
      </c>
      <c r="F14" s="1688" t="str">
        <f>入力シート!$D$4&amp;入力シート!$E$4&amp;入力シート!$G$4&amp;入力シート!$I$4&amp;入力シート!$K$4&amp;入力シート!$O$4</f>
        <v>令和年度起工第号</v>
      </c>
      <c r="G14" s="1688"/>
      <c r="H14" s="1688"/>
      <c r="I14" s="1688"/>
      <c r="J14" s="1688"/>
      <c r="K14" s="1688"/>
      <c r="L14" s="1688"/>
      <c r="M14" s="1688"/>
      <c r="N14" s="1688"/>
      <c r="O14" s="1688"/>
      <c r="P14" s="1274"/>
    </row>
    <row r="15" spans="1:18" s="1258" customFormat="1" ht="22.5" customHeight="1">
      <c r="B15" s="1261"/>
      <c r="C15" s="1673" t="s">
        <v>1454</v>
      </c>
      <c r="D15" s="1673"/>
      <c r="E15" s="1283" t="s">
        <v>1438</v>
      </c>
      <c r="F15" s="1677">
        <f>入力シート!$D$5</f>
        <v>0</v>
      </c>
      <c r="G15" s="1677"/>
      <c r="H15" s="1677"/>
      <c r="I15" s="1677"/>
      <c r="J15" s="1677"/>
      <c r="K15" s="1677"/>
      <c r="L15" s="1677"/>
      <c r="M15" s="1677"/>
      <c r="N15" s="1677"/>
      <c r="O15" s="1677"/>
      <c r="P15" s="1273"/>
    </row>
    <row r="16" spans="1:18" s="1258" customFormat="1" ht="22.5" customHeight="1">
      <c r="B16" s="1261"/>
      <c r="C16" s="1673" t="s">
        <v>1437</v>
      </c>
      <c r="D16" s="1673"/>
      <c r="E16" s="1283" t="s">
        <v>1438</v>
      </c>
      <c r="F16" s="1677">
        <f>入力シート!$D$6</f>
        <v>0</v>
      </c>
      <c r="G16" s="1677"/>
      <c r="H16" s="1677"/>
      <c r="I16" s="1677"/>
      <c r="J16" s="1677"/>
      <c r="K16" s="1677"/>
      <c r="L16" s="1677"/>
      <c r="M16" s="1677"/>
      <c r="N16" s="1677"/>
      <c r="O16" s="1677"/>
      <c r="P16" s="1273"/>
    </row>
    <row r="17" spans="2:16" s="1258" customFormat="1" ht="22.5" customHeight="1">
      <c r="B17" s="1261"/>
      <c r="C17" s="1673" t="s">
        <v>1439</v>
      </c>
      <c r="D17" s="1673"/>
      <c r="E17" s="1283" t="s">
        <v>1438</v>
      </c>
      <c r="F17" s="1687">
        <f>入力シート!D12</f>
        <v>0</v>
      </c>
      <c r="G17" s="1687"/>
      <c r="H17" s="1687"/>
      <c r="I17" s="1687"/>
      <c r="J17" s="1687"/>
      <c r="K17" s="1687"/>
      <c r="L17" s="1687"/>
      <c r="M17" s="1687"/>
      <c r="N17" s="1687"/>
      <c r="O17" s="1687"/>
      <c r="P17" s="1273"/>
    </row>
    <row r="18" spans="2:16" s="1258" customFormat="1" ht="22.5" customHeight="1">
      <c r="B18" s="1261"/>
      <c r="C18" s="1673" t="s">
        <v>1440</v>
      </c>
      <c r="D18" s="1673"/>
      <c r="E18" s="1283" t="s">
        <v>1441</v>
      </c>
      <c r="F18" s="1677" t="str">
        <f>+TEXT(入力シート!D16,"ggge年m月d日")&amp;"　～　"&amp;TEXT(入力シート!D17,"ggge年m月d日")</f>
        <v>明治33年1月0日　～　明治33年1月0日</v>
      </c>
      <c r="G18" s="1677"/>
      <c r="H18" s="1677"/>
      <c r="I18" s="1677"/>
      <c r="J18" s="1677"/>
      <c r="K18" s="1677"/>
      <c r="L18" s="1677"/>
      <c r="M18" s="1677"/>
      <c r="N18" s="1677"/>
      <c r="O18" s="1677"/>
      <c r="P18" s="1273"/>
    </row>
    <row r="19" spans="2:16" s="1258" customFormat="1">
      <c r="B19" s="1261"/>
      <c r="C19" s="1261"/>
      <c r="D19" s="1261"/>
      <c r="E19" s="1261"/>
      <c r="F19" s="1261"/>
      <c r="G19" s="1261"/>
      <c r="H19" s="1261"/>
      <c r="I19" s="1261"/>
      <c r="J19" s="1261"/>
      <c r="K19" s="1261"/>
      <c r="L19" s="1261"/>
      <c r="M19" s="1261"/>
      <c r="N19" s="1261"/>
      <c r="O19" s="1261"/>
      <c r="P19" s="1261"/>
    </row>
    <row r="20" spans="2:16" s="1258" customFormat="1" ht="43.5" customHeight="1">
      <c r="B20" s="1261"/>
      <c r="C20" s="1674"/>
      <c r="D20" s="1675"/>
      <c r="E20" s="1675"/>
      <c r="F20" s="1675"/>
      <c r="G20" s="1675"/>
      <c r="H20" s="1676"/>
      <c r="I20" s="1675" t="s">
        <v>1462</v>
      </c>
      <c r="J20" s="1675"/>
      <c r="K20" s="1675"/>
      <c r="L20" s="1675"/>
      <c r="M20" s="1675"/>
      <c r="N20" s="1675"/>
      <c r="O20" s="1676"/>
      <c r="P20" s="1261"/>
    </row>
    <row r="21" spans="2:16" s="1258" customFormat="1" ht="30.75" customHeight="1">
      <c r="B21" s="1261"/>
      <c r="C21" s="1263" t="s">
        <v>1442</v>
      </c>
      <c r="D21" s="1659" t="s">
        <v>1443</v>
      </c>
      <c r="E21" s="1659"/>
      <c r="F21" s="1659"/>
      <c r="G21" s="1659"/>
      <c r="H21" s="1660"/>
      <c r="I21" s="1663"/>
      <c r="J21" s="1664"/>
      <c r="K21" s="1664"/>
      <c r="L21" s="1664"/>
      <c r="M21" s="1664"/>
      <c r="N21" s="1654" t="s">
        <v>1463</v>
      </c>
      <c r="O21" s="1655"/>
      <c r="P21" s="1261"/>
    </row>
    <row r="22" spans="2:16" s="1258" customFormat="1" ht="30.75" customHeight="1">
      <c r="B22" s="1261"/>
      <c r="C22" s="1278" t="s">
        <v>1464</v>
      </c>
      <c r="D22" s="1659" t="s">
        <v>1444</v>
      </c>
      <c r="E22" s="1659"/>
      <c r="F22" s="1659"/>
      <c r="G22" s="1659"/>
      <c r="H22" s="1660"/>
      <c r="I22" s="1663"/>
      <c r="J22" s="1664"/>
      <c r="K22" s="1664"/>
      <c r="L22" s="1664"/>
      <c r="M22" s="1664"/>
      <c r="N22" s="1654" t="s">
        <v>1463</v>
      </c>
      <c r="O22" s="1655"/>
      <c r="P22" s="1261"/>
    </row>
    <row r="23" spans="2:16" s="1258" customFormat="1" ht="30.75" customHeight="1">
      <c r="B23" s="1261"/>
      <c r="C23" s="1263" t="s">
        <v>1465</v>
      </c>
      <c r="D23" s="1659" t="s">
        <v>1445</v>
      </c>
      <c r="E23" s="1659"/>
      <c r="F23" s="1659"/>
      <c r="G23" s="1659"/>
      <c r="H23" s="1660"/>
      <c r="I23" s="1663"/>
      <c r="J23" s="1664"/>
      <c r="K23" s="1664"/>
      <c r="L23" s="1664"/>
      <c r="M23" s="1664"/>
      <c r="N23" s="1654" t="s">
        <v>218</v>
      </c>
      <c r="O23" s="1655"/>
      <c r="P23" s="1261"/>
    </row>
    <row r="24" spans="2:16" s="1258" customFormat="1" ht="30.75" customHeight="1">
      <c r="B24" s="1261"/>
      <c r="C24" s="1278" t="s">
        <v>1466</v>
      </c>
      <c r="D24" s="1659" t="s">
        <v>1446</v>
      </c>
      <c r="E24" s="1659"/>
      <c r="F24" s="1659"/>
      <c r="G24" s="1659"/>
      <c r="H24" s="1660"/>
      <c r="I24" s="1663"/>
      <c r="J24" s="1664"/>
      <c r="K24" s="1664"/>
      <c r="L24" s="1664"/>
      <c r="M24" s="1664"/>
      <c r="N24" s="1654" t="s">
        <v>1463</v>
      </c>
      <c r="O24" s="1655"/>
      <c r="P24" s="1261"/>
    </row>
    <row r="25" spans="2:16" s="1258" customFormat="1" ht="30.75" customHeight="1">
      <c r="B25" s="1261"/>
      <c r="C25" s="1263" t="s">
        <v>1467</v>
      </c>
      <c r="D25" s="1659" t="s">
        <v>1447</v>
      </c>
      <c r="E25" s="1659"/>
      <c r="F25" s="1659"/>
      <c r="G25" s="1659"/>
      <c r="H25" s="1660"/>
      <c r="I25" s="1663" t="str">
        <f>IF(I21="","",(I21+I22+I23+I24))</f>
        <v/>
      </c>
      <c r="J25" s="1664"/>
      <c r="K25" s="1664"/>
      <c r="L25" s="1664"/>
      <c r="M25" s="1664"/>
      <c r="N25" s="1654" t="s">
        <v>1463</v>
      </c>
      <c r="O25" s="1655"/>
      <c r="P25" s="1261"/>
    </row>
    <row r="26" spans="2:16" s="1258" customFormat="1" ht="30.75" customHeight="1">
      <c r="B26" s="1261"/>
      <c r="C26" s="1278" t="s">
        <v>1468</v>
      </c>
      <c r="D26" s="1659" t="s">
        <v>1448</v>
      </c>
      <c r="E26" s="1659"/>
      <c r="F26" s="1659"/>
      <c r="G26" s="1659"/>
      <c r="H26" s="1660"/>
      <c r="I26" s="1663" t="str">
        <f>IF(I25="","",IF(R1&lt;R2,I25*0.08,I25*0.1))</f>
        <v/>
      </c>
      <c r="J26" s="1664"/>
      <c r="K26" s="1664"/>
      <c r="L26" s="1664"/>
      <c r="M26" s="1664"/>
      <c r="N26" s="1654" t="s">
        <v>1463</v>
      </c>
      <c r="O26" s="1655"/>
      <c r="P26" s="1261"/>
    </row>
    <row r="27" spans="2:16" s="1258" customFormat="1" ht="30.75" customHeight="1" thickBot="1">
      <c r="B27" s="1261"/>
      <c r="C27" s="1264" t="s">
        <v>1469</v>
      </c>
      <c r="D27" s="1661" t="s">
        <v>1449</v>
      </c>
      <c r="E27" s="1661"/>
      <c r="F27" s="1661"/>
      <c r="G27" s="1661"/>
      <c r="H27" s="1662"/>
      <c r="I27" s="1665" t="str">
        <f>IF(I25="","",(I25+I26))</f>
        <v/>
      </c>
      <c r="J27" s="1666"/>
      <c r="K27" s="1666"/>
      <c r="L27" s="1666"/>
      <c r="M27" s="1666"/>
      <c r="N27" s="1667" t="s">
        <v>1463</v>
      </c>
      <c r="O27" s="1668"/>
      <c r="P27" s="1261"/>
    </row>
    <row r="28" spans="2:16" s="1258" customFormat="1" ht="67.5" customHeight="1" thickTop="1">
      <c r="B28" s="1261"/>
      <c r="C28" s="1656" t="s">
        <v>1450</v>
      </c>
      <c r="D28" s="1657"/>
      <c r="E28" s="1657"/>
      <c r="F28" s="1657"/>
      <c r="G28" s="1657"/>
      <c r="H28" s="1658"/>
      <c r="I28" s="1669"/>
      <c r="J28" s="1670"/>
      <c r="K28" s="1670"/>
      <c r="L28" s="1670"/>
      <c r="M28" s="1670"/>
      <c r="N28" s="1671" t="s">
        <v>1463</v>
      </c>
      <c r="O28" s="1672"/>
      <c r="P28" s="1261"/>
    </row>
    <row r="29" spans="2:16" s="1258" customFormat="1">
      <c r="B29" s="1261"/>
      <c r="C29" s="1261"/>
      <c r="D29" s="1261"/>
      <c r="E29" s="1261"/>
      <c r="F29" s="1261"/>
      <c r="G29" s="1261"/>
      <c r="H29" s="1261"/>
      <c r="I29" s="1261"/>
      <c r="J29" s="1261"/>
      <c r="K29" s="1261"/>
      <c r="L29" s="1261"/>
      <c r="M29" s="1261"/>
      <c r="N29" s="1261"/>
      <c r="O29" s="1261"/>
      <c r="P29" s="1261"/>
    </row>
    <row r="30" spans="2:16" s="1258" customFormat="1" ht="24.75" customHeight="1">
      <c r="B30" s="1261"/>
      <c r="C30" s="1261" t="s">
        <v>1451</v>
      </c>
      <c r="D30" s="1261"/>
      <c r="E30" s="1261"/>
      <c r="F30" s="1261"/>
      <c r="G30" s="1261"/>
      <c r="H30" s="1261"/>
      <c r="I30" s="1261"/>
      <c r="J30" s="1261"/>
      <c r="K30" s="1261"/>
      <c r="L30" s="1261"/>
      <c r="M30" s="1261"/>
      <c r="N30" s="1261"/>
      <c r="O30" s="1261"/>
      <c r="P30" s="1261"/>
    </row>
  </sheetData>
  <mergeCells count="4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N25:O25"/>
    <mergeCell ref="C28:H28"/>
    <mergeCell ref="D25:H25"/>
    <mergeCell ref="D26:H26"/>
    <mergeCell ref="D27:H27"/>
    <mergeCell ref="I26:M26"/>
    <mergeCell ref="I25:M25"/>
    <mergeCell ref="N26:O26"/>
    <mergeCell ref="I27:M27"/>
    <mergeCell ref="N27:O27"/>
    <mergeCell ref="I28:M28"/>
    <mergeCell ref="N28:O2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4" orientation="landscape" r:id="rId1"/>
  <headerFooter scaleWithDoc="0" alignWithMargins="0">
    <oddHeader>&amp;R&amp;"ＭＳ Ｐゴシック,太字"(様式３８）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S78"/>
  <sheetViews>
    <sheetView zoomScaleNormal="100" workbookViewId="0">
      <selection activeCell="N19" sqref="N19"/>
    </sheetView>
  </sheetViews>
  <sheetFormatPr defaultRowHeight="13.5"/>
  <cols>
    <col min="1" max="1" width="10.625" style="555" customWidth="1"/>
    <col min="2" max="2" width="3.5" style="555" customWidth="1"/>
    <col min="3" max="3" width="9" style="555" customWidth="1"/>
    <col min="4" max="4" width="18.25" style="555" customWidth="1"/>
    <col min="5" max="6" width="9" style="555" customWidth="1"/>
    <col min="7" max="7" width="4.125" style="555" customWidth="1"/>
    <col min="8" max="9" width="9.75" style="555" customWidth="1"/>
    <col min="10" max="10" width="18.25" style="555" customWidth="1"/>
    <col min="11" max="12" width="13" style="555" customWidth="1"/>
    <col min="13" max="13" width="0.375" style="555" customWidth="1"/>
    <col min="14" max="14" width="6.25" style="555" customWidth="1"/>
    <col min="15" max="15" width="9" style="555" customWidth="1"/>
    <col min="16" max="16" width="10" style="555" customWidth="1"/>
    <col min="17" max="17" width="11.75" style="555" customWidth="1"/>
    <col min="18" max="21" width="11.625" style="555" customWidth="1"/>
    <col min="22" max="22" width="15.25" style="555" customWidth="1"/>
    <col min="23" max="32" width="9" style="555"/>
    <col min="33" max="33" width="9.5" style="555" bestFit="1" customWidth="1"/>
    <col min="34" max="34" width="10.5" style="555" bestFit="1" customWidth="1"/>
    <col min="35" max="36" width="9" style="555"/>
    <col min="37" max="37" width="9.5" style="555" bestFit="1" customWidth="1"/>
    <col min="38" max="38" width="10.5" style="555" bestFit="1" customWidth="1"/>
    <col min="39" max="40" width="9" style="555"/>
    <col min="41" max="41" width="9.5" style="555" bestFit="1" customWidth="1"/>
    <col min="42" max="42" width="10.5" style="555" bestFit="1" customWidth="1"/>
    <col min="43" max="44" width="9" style="555"/>
    <col min="45" max="45" width="9.5" style="555" bestFit="1" customWidth="1"/>
    <col min="46" max="46" width="10.5" style="555" bestFit="1" customWidth="1"/>
    <col min="47" max="48" width="9" style="555"/>
    <col min="49" max="49" width="9.5" style="555" bestFit="1" customWidth="1"/>
    <col min="50" max="52" width="9" style="555"/>
    <col min="53" max="53" width="9.5" style="555" bestFit="1" customWidth="1"/>
    <col min="54" max="54" width="10.5" style="555" bestFit="1" customWidth="1"/>
    <col min="55" max="56" width="9" style="555"/>
    <col min="57" max="57" width="9.5" style="555" bestFit="1" customWidth="1"/>
    <col min="58" max="58" width="10.5" style="555" bestFit="1" customWidth="1"/>
    <col min="59" max="60" width="9" style="555"/>
    <col min="61" max="61" width="9.5" style="555" bestFit="1" customWidth="1"/>
    <col min="62" max="62" width="10.5" style="555" bestFit="1" customWidth="1"/>
    <col min="63" max="64" width="9" style="555"/>
    <col min="65" max="65" width="9.5" style="555" bestFit="1" customWidth="1"/>
    <col min="66" max="66" width="10.5" style="555" bestFit="1" customWidth="1"/>
    <col min="67" max="68" width="9" style="555"/>
    <col min="69" max="69" width="9.5" style="555" bestFit="1" customWidth="1"/>
    <col min="70" max="70" width="10.5" style="555" bestFit="1" customWidth="1"/>
    <col min="71" max="16384" width="9" style="555"/>
  </cols>
  <sheetData>
    <row r="1" spans="1:71" ht="14.25" customHeight="1">
      <c r="A1" s="1588" t="s">
        <v>1133</v>
      </c>
      <c r="B1" s="567"/>
      <c r="C1" s="567"/>
      <c r="D1" s="567"/>
      <c r="E1" s="567"/>
      <c r="F1" s="567"/>
      <c r="G1" s="567"/>
      <c r="H1" s="567"/>
      <c r="I1" s="567"/>
      <c r="J1" s="567"/>
      <c r="K1" s="567"/>
      <c r="L1" s="567"/>
      <c r="M1" s="567"/>
      <c r="O1" s="567"/>
      <c r="P1" s="567"/>
      <c r="Q1" s="567"/>
      <c r="R1" s="567"/>
      <c r="S1" s="567"/>
      <c r="T1" s="567"/>
      <c r="U1" s="567"/>
      <c r="V1" s="567"/>
    </row>
    <row r="2" spans="1:71" ht="25.5" customHeight="1">
      <c r="A2" s="1588"/>
      <c r="B2" s="567"/>
      <c r="C2" s="1732" t="s">
        <v>147</v>
      </c>
      <c r="D2" s="1732"/>
      <c r="E2" s="1732"/>
      <c r="F2" s="1732"/>
      <c r="G2" s="1732"/>
      <c r="H2" s="1732"/>
      <c r="I2" s="1732"/>
      <c r="J2" s="1732"/>
      <c r="K2" s="1732"/>
      <c r="L2" s="1732"/>
      <c r="M2" s="567"/>
      <c r="O2" s="567"/>
      <c r="P2" s="595" t="s">
        <v>128</v>
      </c>
      <c r="Q2" s="596"/>
      <c r="R2" s="596"/>
      <c r="S2" s="596"/>
      <c r="T2" s="596"/>
      <c r="U2" s="567"/>
      <c r="V2" s="567"/>
    </row>
    <row r="3" spans="1:71">
      <c r="A3" s="1588"/>
      <c r="B3" s="567"/>
      <c r="C3" s="1715" t="s">
        <v>148</v>
      </c>
      <c r="D3" s="1715"/>
      <c r="E3" s="1715"/>
      <c r="F3" s="1715"/>
      <c r="G3" s="1715"/>
      <c r="H3" s="1715"/>
      <c r="I3" s="1715"/>
      <c r="J3" s="1715"/>
      <c r="K3" s="1715"/>
      <c r="L3" s="1715"/>
      <c r="M3" s="567"/>
      <c r="O3" s="567"/>
      <c r="P3" s="567"/>
      <c r="Q3" s="567"/>
      <c r="R3" s="567"/>
      <c r="S3" s="567"/>
      <c r="T3" s="567"/>
      <c r="U3" s="567"/>
      <c r="V3" s="567"/>
    </row>
    <row r="4" spans="1:71">
      <c r="B4" s="567"/>
      <c r="C4" s="567"/>
      <c r="D4" s="567"/>
      <c r="E4" s="567"/>
      <c r="F4" s="567"/>
      <c r="G4" s="567"/>
      <c r="H4" s="567"/>
      <c r="I4" s="567"/>
      <c r="J4" s="567"/>
      <c r="K4" s="567"/>
      <c r="L4" s="567"/>
      <c r="M4" s="567"/>
      <c r="O4" s="567"/>
      <c r="P4" s="567"/>
      <c r="Q4" s="567"/>
      <c r="R4" s="567"/>
      <c r="S4" s="567"/>
      <c r="T4" s="567"/>
      <c r="U4" s="567"/>
      <c r="V4" s="567"/>
    </row>
    <row r="5" spans="1:71" s="556" customFormat="1" ht="18.75" customHeight="1">
      <c r="B5" s="568"/>
      <c r="C5" s="568"/>
      <c r="D5" s="568"/>
      <c r="E5" s="568"/>
      <c r="F5" s="568"/>
      <c r="G5" s="568"/>
      <c r="H5" s="568"/>
      <c r="I5" s="568"/>
      <c r="J5" s="568"/>
      <c r="K5" s="568"/>
      <c r="L5" s="569" t="s">
        <v>1480</v>
      </c>
      <c r="M5" s="568"/>
      <c r="O5" s="568"/>
      <c r="P5" s="597" t="s">
        <v>129</v>
      </c>
      <c r="Q5" s="568"/>
      <c r="R5" s="568"/>
      <c r="S5" s="568"/>
      <c r="T5" s="568"/>
      <c r="U5" s="568"/>
      <c r="V5" s="568"/>
    </row>
    <row r="6" spans="1:71" s="556" customFormat="1" ht="18.75" customHeight="1">
      <c r="B6" s="568"/>
      <c r="C6" s="568"/>
      <c r="D6" s="568"/>
      <c r="E6" s="568"/>
      <c r="F6" s="568"/>
      <c r="G6" s="568"/>
      <c r="H6" s="568"/>
      <c r="I6" s="568"/>
      <c r="J6" s="568"/>
      <c r="K6" s="568"/>
      <c r="L6" s="568"/>
      <c r="M6" s="568"/>
      <c r="O6" s="568"/>
      <c r="P6" s="598" t="s">
        <v>130</v>
      </c>
      <c r="Q6" s="568"/>
      <c r="R6" s="568"/>
      <c r="S6" s="568"/>
      <c r="T6" s="568"/>
      <c r="U6" s="568"/>
      <c r="V6" s="568"/>
    </row>
    <row r="7" spans="1:71" s="556" customFormat="1" ht="18.75" customHeight="1">
      <c r="B7" s="568"/>
      <c r="C7" s="568"/>
      <c r="D7" s="568"/>
      <c r="E7" s="568"/>
      <c r="F7" s="568"/>
      <c r="G7" s="568"/>
      <c r="H7" s="568"/>
      <c r="I7" s="568"/>
      <c r="J7" s="568"/>
      <c r="K7" s="568"/>
      <c r="L7" s="568"/>
      <c r="M7" s="568"/>
      <c r="O7" s="568"/>
      <c r="P7" s="568" t="s">
        <v>393</v>
      </c>
      <c r="Q7" s="568"/>
      <c r="R7" s="568"/>
      <c r="S7" s="568"/>
      <c r="T7" s="568"/>
      <c r="U7" s="568"/>
      <c r="V7" s="568"/>
    </row>
    <row r="8" spans="1:71" s="556" customFormat="1" ht="12.75" customHeight="1">
      <c r="B8" s="568"/>
      <c r="C8" s="568"/>
      <c r="D8" s="568"/>
      <c r="E8" s="568"/>
      <c r="F8" s="568"/>
      <c r="G8" s="568"/>
      <c r="H8" s="568"/>
      <c r="I8" s="568"/>
      <c r="J8" s="568"/>
      <c r="K8" s="568"/>
      <c r="L8" s="568"/>
      <c r="M8" s="568"/>
      <c r="O8" s="568"/>
      <c r="P8" s="568" t="s">
        <v>131</v>
      </c>
      <c r="Q8" s="568"/>
      <c r="R8" s="568"/>
      <c r="S8" s="568"/>
      <c r="T8" s="568"/>
      <c r="U8" s="568"/>
      <c r="V8" s="568"/>
    </row>
    <row r="9" spans="1:71" s="556" customFormat="1" ht="22.5" customHeight="1">
      <c r="B9" s="568"/>
      <c r="C9" s="568"/>
      <c r="D9" s="568"/>
      <c r="E9" s="568"/>
      <c r="F9" s="570" t="s">
        <v>495</v>
      </c>
      <c r="G9" s="1715" t="s">
        <v>96</v>
      </c>
      <c r="H9" s="1716"/>
      <c r="I9" s="1733">
        <f>入力シート!D22</f>
        <v>0</v>
      </c>
      <c r="J9" s="1733"/>
      <c r="K9" s="1733"/>
      <c r="L9" s="1733"/>
      <c r="M9" s="568"/>
      <c r="O9" s="568"/>
      <c r="P9" s="599" t="s">
        <v>132</v>
      </c>
      <c r="Q9" s="599"/>
      <c r="R9" s="599"/>
      <c r="S9" s="599"/>
      <c r="T9" s="568"/>
      <c r="U9" s="568"/>
      <c r="V9" s="568"/>
    </row>
    <row r="10" spans="1:71" s="556" customFormat="1" ht="22.5" customHeight="1">
      <c r="B10" s="568"/>
      <c r="C10" s="568"/>
      <c r="D10" s="568"/>
      <c r="E10" s="568"/>
      <c r="F10" s="567"/>
      <c r="G10" s="1715" t="s">
        <v>478</v>
      </c>
      <c r="H10" s="1716"/>
      <c r="I10" s="1734" t="str">
        <f>入力シート!D23&amp;"　"&amp;入力シート!D24</f>
        <v>　</v>
      </c>
      <c r="J10" s="1735"/>
      <c r="K10" s="1735"/>
      <c r="L10" s="1735"/>
      <c r="M10" s="568"/>
      <c r="O10" s="568"/>
      <c r="P10" s="600"/>
      <c r="Q10" s="1710">
        <v>0.7</v>
      </c>
      <c r="R10" s="1710"/>
      <c r="S10" s="600"/>
      <c r="T10" s="568"/>
      <c r="U10" s="568"/>
      <c r="V10" s="568"/>
    </row>
    <row r="11" spans="1:71" s="556" customFormat="1" ht="18.75" customHeight="1">
      <c r="B11" s="568"/>
      <c r="C11" s="568"/>
      <c r="D11" s="568"/>
      <c r="E11" s="568"/>
      <c r="F11" s="568"/>
      <c r="G11" s="568"/>
      <c r="H11" s="568"/>
      <c r="I11" s="568"/>
      <c r="J11" s="568"/>
      <c r="K11" s="568"/>
      <c r="L11" s="568"/>
      <c r="M11" s="568"/>
      <c r="O11" s="568"/>
      <c r="P11" s="568" t="s">
        <v>133</v>
      </c>
      <c r="Q11" s="568"/>
      <c r="R11" s="568"/>
      <c r="S11" s="568"/>
      <c r="T11" s="568"/>
      <c r="U11" s="568"/>
      <c r="V11" s="568"/>
    </row>
    <row r="12" spans="1:71" s="556" customFormat="1" ht="18.75" customHeight="1">
      <c r="B12" s="568"/>
      <c r="C12" s="570" t="s">
        <v>482</v>
      </c>
      <c r="D12" s="1714" t="str">
        <f>"　"&amp;入力シート!D5&amp;" "&amp;入力シート!$D$8&amp;" "&amp;入力シート!D7&amp;" "&amp;入力シート!$D$4&amp;入力シート!$E$4&amp;入力シート!$G$4&amp;入力シート!$I$4&amp;入力シート!$K$4&amp;入力シート!$O$4</f>
        <v>　   令和年度起工第号</v>
      </c>
      <c r="E12" s="1714"/>
      <c r="F12" s="1714"/>
      <c r="G12" s="1714"/>
      <c r="H12" s="1714"/>
      <c r="I12" s="1714"/>
      <c r="J12" s="1714"/>
      <c r="K12" s="1714"/>
      <c r="L12" s="1714"/>
      <c r="M12" s="568"/>
      <c r="O12" s="568"/>
      <c r="P12" s="568"/>
      <c r="Q12" s="568"/>
      <c r="R12" s="568"/>
      <c r="S12" s="568"/>
      <c r="T12" s="568"/>
      <c r="U12" s="568"/>
      <c r="V12" s="568"/>
    </row>
    <row r="13" spans="1:71" ht="18" customHeight="1">
      <c r="B13" s="567"/>
      <c r="C13" s="571" t="s">
        <v>535</v>
      </c>
      <c r="D13" s="1713" t="str">
        <f>"　"&amp;入力シート!D6</f>
        <v>　</v>
      </c>
      <c r="E13" s="1713"/>
      <c r="F13" s="1713"/>
      <c r="G13" s="1713"/>
      <c r="H13" s="1713"/>
      <c r="I13" s="1713"/>
      <c r="J13" s="1713"/>
      <c r="K13" s="1713"/>
      <c r="L13" s="1713"/>
      <c r="M13" s="567"/>
      <c r="O13" s="567"/>
      <c r="P13" s="567"/>
      <c r="Q13" s="567"/>
      <c r="R13" s="567"/>
      <c r="S13" s="567"/>
      <c r="T13" s="567"/>
      <c r="U13" s="567"/>
      <c r="V13" s="567"/>
    </row>
    <row r="14" spans="1:71" ht="18" customHeight="1">
      <c r="B14" s="567"/>
      <c r="C14" s="567"/>
      <c r="D14" s="567"/>
      <c r="E14" s="567"/>
      <c r="F14" s="567"/>
      <c r="G14" s="567"/>
      <c r="H14" s="567"/>
      <c r="I14" s="567"/>
      <c r="J14" s="567"/>
      <c r="K14" s="567"/>
      <c r="L14" s="567"/>
      <c r="M14" s="567"/>
      <c r="O14" s="567"/>
      <c r="P14" s="567"/>
      <c r="Q14" s="567"/>
      <c r="R14" s="567"/>
      <c r="S14" s="567"/>
      <c r="T14" s="567"/>
      <c r="U14" s="567"/>
      <c r="V14" s="567"/>
      <c r="AE14" s="555" t="s">
        <v>614</v>
      </c>
      <c r="AF14" s="555">
        <v>1</v>
      </c>
      <c r="AJ14" s="555">
        <v>2</v>
      </c>
      <c r="AN14" s="555">
        <v>3</v>
      </c>
      <c r="AR14" s="555">
        <v>4</v>
      </c>
      <c r="AV14" s="555">
        <v>5</v>
      </c>
      <c r="AZ14" s="555">
        <v>6</v>
      </c>
      <c r="BD14" s="555">
        <v>7</v>
      </c>
      <c r="BH14" s="555">
        <v>8</v>
      </c>
      <c r="BL14" s="555">
        <v>9</v>
      </c>
      <c r="BP14" s="555">
        <v>10</v>
      </c>
    </row>
    <row r="15" spans="1:71" ht="18" customHeight="1">
      <c r="B15" s="567"/>
      <c r="C15" s="1719" t="s">
        <v>149</v>
      </c>
      <c r="D15" s="1719"/>
      <c r="E15" s="1719"/>
      <c r="F15" s="1719"/>
      <c r="G15" s="1719"/>
      <c r="H15" s="1719"/>
      <c r="I15" s="1719"/>
      <c r="J15" s="1719"/>
      <c r="K15" s="1719"/>
      <c r="L15" s="1719"/>
      <c r="M15" s="567"/>
      <c r="O15" s="567"/>
      <c r="P15" s="567"/>
      <c r="Q15" s="567"/>
      <c r="R15" s="567"/>
      <c r="S15" s="567"/>
      <c r="T15" s="567"/>
      <c r="U15" s="567"/>
      <c r="V15" s="567"/>
      <c r="AA15" s="555" t="e">
        <f>入力シート!$D$10</f>
        <v>#N/A</v>
      </c>
      <c r="AB15" s="555">
        <v>1</v>
      </c>
      <c r="AC15" s="555">
        <f>AF15</f>
        <v>3.5</v>
      </c>
      <c r="AF15" s="555">
        <f>VLOOKUP(AG15,AH15:AI37,2,TRUE)</f>
        <v>3.5</v>
      </c>
      <c r="AG15" s="555">
        <f>+入力シート!$D$13</f>
        <v>0</v>
      </c>
      <c r="AH15" s="555">
        <v>0</v>
      </c>
      <c r="AI15" s="555">
        <v>3.5</v>
      </c>
      <c r="AJ15" s="555">
        <f>VLOOKUP(AK15,AL15:AM37,2,TRUE)</f>
        <v>3.5</v>
      </c>
      <c r="AK15" s="555">
        <f>AG15</f>
        <v>0</v>
      </c>
      <c r="AL15" s="555">
        <v>0</v>
      </c>
      <c r="AM15" s="555">
        <v>3.5</v>
      </c>
      <c r="AN15" s="555">
        <f>VLOOKUP(AO15,AP15:AQ37,2,TRUE)</f>
        <v>4.5</v>
      </c>
      <c r="AO15" s="555">
        <f>AK15</f>
        <v>0</v>
      </c>
      <c r="AP15" s="555">
        <v>0</v>
      </c>
      <c r="AQ15" s="555">
        <v>4.5</v>
      </c>
      <c r="AR15" s="555">
        <f>VLOOKUP(AS15,AT15:AU37,2,TRUE)</f>
        <v>4.0999999999999996</v>
      </c>
      <c r="AS15" s="555">
        <f>AO15</f>
        <v>0</v>
      </c>
      <c r="AT15" s="555">
        <v>0</v>
      </c>
      <c r="AU15" s="555">
        <v>4.0999999999999996</v>
      </c>
      <c r="AV15" s="555">
        <f>VLOOKUP(AW15,AX15:AY37,2,TRUE)</f>
        <v>3.7</v>
      </c>
      <c r="AW15" s="555">
        <f>AS15</f>
        <v>0</v>
      </c>
      <c r="AX15" s="555">
        <v>0</v>
      </c>
      <c r="AY15" s="555">
        <v>3.7</v>
      </c>
      <c r="AZ15" s="555">
        <f>VLOOKUP(BA15,BB15:BC37,2,TRUE)</f>
        <v>4.0999999999999996</v>
      </c>
      <c r="BA15" s="555">
        <f>AW15</f>
        <v>0</v>
      </c>
      <c r="BB15" s="555">
        <v>0</v>
      </c>
      <c r="BC15" s="555">
        <v>4.0999999999999996</v>
      </c>
      <c r="BD15" s="555">
        <f>VLOOKUP(BE15,BF15:BG37,2,TRUE)</f>
        <v>4.8</v>
      </c>
      <c r="BE15" s="555">
        <f>BA15</f>
        <v>0</v>
      </c>
      <c r="BF15" s="555">
        <v>0</v>
      </c>
      <c r="BG15" s="555">
        <v>4.8</v>
      </c>
      <c r="BH15" s="555">
        <f>VLOOKUP(BI15,BJ15:BK37,2,TRUE)</f>
        <v>3.2</v>
      </c>
      <c r="BI15" s="555">
        <f>BE15</f>
        <v>0</v>
      </c>
      <c r="BJ15" s="555">
        <v>0</v>
      </c>
      <c r="BK15" s="555">
        <v>3.2</v>
      </c>
      <c r="BL15" s="555">
        <f>VLOOKUP(BM15,BN15:BO37,2,TRUE)</f>
        <v>2.9</v>
      </c>
      <c r="BM15" s="555">
        <f>BI15</f>
        <v>0</v>
      </c>
      <c r="BN15" s="555">
        <v>0</v>
      </c>
      <c r="BO15" s="555">
        <v>2.9</v>
      </c>
      <c r="BP15" s="555">
        <f>VLOOKUP(BQ15,BR15:BS37,2,TRUE)</f>
        <v>2.2000000000000002</v>
      </c>
      <c r="BQ15" s="555">
        <f>BM15</f>
        <v>0</v>
      </c>
      <c r="BR15" s="555">
        <v>0</v>
      </c>
      <c r="BS15" s="555">
        <v>2.2000000000000002</v>
      </c>
    </row>
    <row r="16" spans="1:71" ht="18" customHeight="1">
      <c r="B16" s="567"/>
      <c r="C16" s="1723" t="s">
        <v>392</v>
      </c>
      <c r="D16" s="1724"/>
      <c r="E16" s="1724"/>
      <c r="F16" s="1724"/>
      <c r="G16" s="1724"/>
      <c r="H16" s="1724"/>
      <c r="I16" s="1724"/>
      <c r="J16" s="1724"/>
      <c r="K16" s="1724"/>
      <c r="L16" s="1725"/>
      <c r="M16" s="567"/>
      <c r="O16" s="601"/>
      <c r="P16" s="602" t="s">
        <v>134</v>
      </c>
      <c r="Q16" s="1689" t="s">
        <v>281</v>
      </c>
      <c r="R16" s="1720"/>
      <c r="S16" s="1720"/>
      <c r="T16" s="1720"/>
      <c r="U16" s="1720"/>
      <c r="V16" s="1690"/>
      <c r="AB16" s="555">
        <v>2</v>
      </c>
      <c r="AC16" s="555">
        <f>AJ15</f>
        <v>3.5</v>
      </c>
      <c r="AH16" s="555">
        <v>9999000</v>
      </c>
      <c r="AI16" s="555">
        <v>3.5</v>
      </c>
      <c r="AL16" s="555">
        <v>9999000</v>
      </c>
      <c r="AM16" s="555">
        <v>3.5</v>
      </c>
      <c r="AP16" s="555">
        <v>9999000</v>
      </c>
      <c r="AQ16" s="555">
        <v>4.5</v>
      </c>
      <c r="AT16" s="555">
        <v>9999000</v>
      </c>
      <c r="AU16" s="555">
        <v>4.0999999999999996</v>
      </c>
      <c r="AX16" s="555">
        <v>9999000</v>
      </c>
      <c r="AY16" s="555">
        <v>3.7</v>
      </c>
      <c r="BB16" s="555">
        <v>9999000</v>
      </c>
      <c r="BC16" s="555">
        <v>4.0999999999999996</v>
      </c>
      <c r="BF16" s="555">
        <v>9999000</v>
      </c>
      <c r="BG16" s="555">
        <v>4.8</v>
      </c>
      <c r="BJ16" s="555">
        <v>9999000</v>
      </c>
      <c r="BK16" s="555">
        <v>3.2</v>
      </c>
      <c r="BN16" s="555">
        <v>9999000</v>
      </c>
      <c r="BO16" s="555">
        <v>2.9</v>
      </c>
      <c r="BR16" s="555">
        <v>9999000</v>
      </c>
      <c r="BS16" s="555">
        <v>2.2000000000000002</v>
      </c>
    </row>
    <row r="17" spans="2:71" ht="18" customHeight="1">
      <c r="B17" s="567"/>
      <c r="C17" s="1726"/>
      <c r="D17" s="1727"/>
      <c r="E17" s="1727"/>
      <c r="F17" s="1727"/>
      <c r="G17" s="1727"/>
      <c r="H17" s="1727"/>
      <c r="I17" s="1727"/>
      <c r="J17" s="1727"/>
      <c r="K17" s="1727"/>
      <c r="L17" s="1728"/>
      <c r="M17" s="567"/>
      <c r="O17" s="604" t="s">
        <v>135</v>
      </c>
      <c r="P17" s="605"/>
      <c r="Q17" s="603" t="s">
        <v>136</v>
      </c>
      <c r="R17" s="606" t="s">
        <v>137</v>
      </c>
      <c r="S17" s="606" t="s">
        <v>138</v>
      </c>
      <c r="T17" s="606" t="s">
        <v>139</v>
      </c>
      <c r="U17" s="4" t="s">
        <v>140</v>
      </c>
      <c r="V17" s="607" t="s">
        <v>141</v>
      </c>
      <c r="AB17" s="555">
        <v>3</v>
      </c>
      <c r="AC17" s="555">
        <f>AN15</f>
        <v>4.5</v>
      </c>
      <c r="AH17" s="555">
        <v>10000000</v>
      </c>
      <c r="AI17" s="555">
        <v>3.3</v>
      </c>
      <c r="AL17" s="555">
        <v>10000000</v>
      </c>
      <c r="AM17" s="555">
        <v>3.2</v>
      </c>
      <c r="AP17" s="555">
        <v>10000000</v>
      </c>
      <c r="AQ17" s="555">
        <v>3.6</v>
      </c>
      <c r="AT17" s="555">
        <v>10000000</v>
      </c>
      <c r="AU17" s="555">
        <v>3.8</v>
      </c>
      <c r="AX17" s="555">
        <v>10000000</v>
      </c>
      <c r="AY17" s="555">
        <v>2.8</v>
      </c>
      <c r="BB17" s="555">
        <v>10000000</v>
      </c>
      <c r="BC17" s="555">
        <v>3.6</v>
      </c>
      <c r="BF17" s="555">
        <v>10000000</v>
      </c>
      <c r="BG17" s="555">
        <v>2.9</v>
      </c>
      <c r="BJ17" s="555">
        <v>10000000</v>
      </c>
      <c r="BK17" s="555">
        <v>3</v>
      </c>
      <c r="BN17" s="555">
        <v>10000000</v>
      </c>
      <c r="BO17" s="555">
        <v>2.1</v>
      </c>
      <c r="BR17" s="555">
        <v>10000000</v>
      </c>
      <c r="BS17" s="555">
        <v>1.7</v>
      </c>
    </row>
    <row r="18" spans="2:71" ht="18" customHeight="1">
      <c r="B18" s="567"/>
      <c r="C18" s="1726"/>
      <c r="D18" s="1727"/>
      <c r="E18" s="1727"/>
      <c r="F18" s="1727"/>
      <c r="G18" s="1727"/>
      <c r="H18" s="1727"/>
      <c r="I18" s="1727"/>
      <c r="J18" s="1727"/>
      <c r="K18" s="1727"/>
      <c r="L18" s="1728"/>
      <c r="M18" s="567"/>
      <c r="O18" s="608" t="s">
        <v>142</v>
      </c>
      <c r="P18" s="609"/>
      <c r="Q18" s="610" t="s">
        <v>394</v>
      </c>
      <c r="R18" s="4" t="s">
        <v>394</v>
      </c>
      <c r="S18" s="4" t="s">
        <v>395</v>
      </c>
      <c r="T18" s="4" t="s">
        <v>396</v>
      </c>
      <c r="U18" s="4" t="s">
        <v>397</v>
      </c>
      <c r="V18" s="4" t="s">
        <v>396</v>
      </c>
      <c r="AB18" s="555">
        <v>4</v>
      </c>
      <c r="AC18" s="555">
        <f>AR15</f>
        <v>4.0999999999999996</v>
      </c>
      <c r="AH18" s="555">
        <v>49999000</v>
      </c>
      <c r="AI18" s="555">
        <v>3.3</v>
      </c>
      <c r="AL18" s="555">
        <v>49999000</v>
      </c>
      <c r="AM18" s="555">
        <v>3.2</v>
      </c>
      <c r="AP18" s="555">
        <v>49999000</v>
      </c>
      <c r="AQ18" s="555">
        <v>3.6</v>
      </c>
      <c r="AT18" s="555">
        <v>49999000</v>
      </c>
      <c r="AU18" s="555">
        <v>3.8</v>
      </c>
      <c r="AX18" s="555">
        <v>49999000</v>
      </c>
      <c r="AY18" s="555">
        <v>2.8</v>
      </c>
      <c r="BB18" s="555">
        <v>49999000</v>
      </c>
      <c r="BC18" s="555">
        <v>3.6</v>
      </c>
      <c r="BF18" s="555">
        <v>49999000</v>
      </c>
      <c r="BG18" s="555">
        <v>2.9</v>
      </c>
      <c r="BJ18" s="555">
        <v>49999000</v>
      </c>
      <c r="BK18" s="555">
        <v>3</v>
      </c>
      <c r="BN18" s="555">
        <v>49999000</v>
      </c>
      <c r="BO18" s="555">
        <v>2.1</v>
      </c>
      <c r="BR18" s="555">
        <v>49999000</v>
      </c>
      <c r="BS18" s="555">
        <v>1.7</v>
      </c>
    </row>
    <row r="19" spans="2:71" ht="18" customHeight="1">
      <c r="B19" s="567"/>
      <c r="C19" s="1726"/>
      <c r="D19" s="1727"/>
      <c r="E19" s="1727"/>
      <c r="F19" s="1727"/>
      <c r="G19" s="1727"/>
      <c r="H19" s="1727"/>
      <c r="I19" s="1727"/>
      <c r="J19" s="1727"/>
      <c r="K19" s="1727"/>
      <c r="L19" s="1728"/>
      <c r="M19" s="567"/>
      <c r="O19" s="611" t="s">
        <v>143</v>
      </c>
      <c r="P19" s="609"/>
      <c r="Q19" s="610" t="s">
        <v>398</v>
      </c>
      <c r="R19" s="4" t="s">
        <v>399</v>
      </c>
      <c r="S19" s="4" t="s">
        <v>400</v>
      </c>
      <c r="T19" s="4" t="s">
        <v>401</v>
      </c>
      <c r="U19" s="4" t="s">
        <v>402</v>
      </c>
      <c r="V19" s="4" t="s">
        <v>400</v>
      </c>
      <c r="AB19" s="555">
        <v>5</v>
      </c>
      <c r="AC19" s="555">
        <f>AV15</f>
        <v>3.7</v>
      </c>
      <c r="AH19" s="555">
        <v>50000000</v>
      </c>
      <c r="AI19" s="555">
        <v>2.9</v>
      </c>
      <c r="AL19" s="555">
        <v>50000000</v>
      </c>
      <c r="AM19" s="555">
        <v>2.8</v>
      </c>
      <c r="AP19" s="555">
        <v>50000000</v>
      </c>
      <c r="AQ19" s="555">
        <v>2.8</v>
      </c>
      <c r="AT19" s="555">
        <v>50000000</v>
      </c>
      <c r="AU19" s="555">
        <v>3.1</v>
      </c>
      <c r="AX19" s="555">
        <v>50000000</v>
      </c>
      <c r="AY19" s="555">
        <v>2.7</v>
      </c>
      <c r="BB19" s="555">
        <v>50000000</v>
      </c>
      <c r="BC19" s="555">
        <v>3.1</v>
      </c>
      <c r="BF19" s="555">
        <v>50000000</v>
      </c>
      <c r="BG19" s="555">
        <v>2.7</v>
      </c>
      <c r="BJ19" s="555">
        <v>50000000</v>
      </c>
      <c r="BK19" s="555">
        <v>2.5</v>
      </c>
      <c r="BN19" s="555">
        <v>50000000</v>
      </c>
      <c r="BO19" s="555">
        <v>1.8</v>
      </c>
      <c r="BR19" s="555">
        <v>50000000</v>
      </c>
      <c r="BS19" s="555">
        <v>1.4</v>
      </c>
    </row>
    <row r="20" spans="2:71" ht="18" customHeight="1">
      <c r="B20" s="567"/>
      <c r="C20" s="1726"/>
      <c r="D20" s="1727"/>
      <c r="E20" s="1727"/>
      <c r="F20" s="1727"/>
      <c r="G20" s="1727"/>
      <c r="H20" s="1727"/>
      <c r="I20" s="1727"/>
      <c r="J20" s="1727"/>
      <c r="K20" s="1727"/>
      <c r="L20" s="1728"/>
      <c r="M20" s="567"/>
      <c r="O20" s="611" t="s">
        <v>144</v>
      </c>
      <c r="P20" s="609"/>
      <c r="Q20" s="610" t="s">
        <v>403</v>
      </c>
      <c r="R20" s="4" t="s">
        <v>402</v>
      </c>
      <c r="S20" s="4" t="s">
        <v>402</v>
      </c>
      <c r="T20" s="4" t="s">
        <v>404</v>
      </c>
      <c r="U20" s="4" t="s">
        <v>405</v>
      </c>
      <c r="V20" s="4" t="s">
        <v>404</v>
      </c>
      <c r="AB20" s="555">
        <v>6</v>
      </c>
      <c r="AC20" s="555">
        <f>AZ15</f>
        <v>4.0999999999999996</v>
      </c>
      <c r="AH20" s="555">
        <v>99999000</v>
      </c>
      <c r="AI20" s="555">
        <v>2.9</v>
      </c>
      <c r="AL20" s="555">
        <v>99999000</v>
      </c>
      <c r="AM20" s="555">
        <v>2.8</v>
      </c>
      <c r="AP20" s="555">
        <v>99999000</v>
      </c>
      <c r="AQ20" s="555">
        <v>2.8</v>
      </c>
      <c r="AT20" s="555">
        <v>99999000</v>
      </c>
      <c r="AU20" s="555">
        <v>3.1</v>
      </c>
      <c r="AX20" s="555">
        <v>99999000</v>
      </c>
      <c r="AY20" s="555">
        <v>2.7</v>
      </c>
      <c r="BB20" s="555">
        <v>99999000</v>
      </c>
      <c r="BC20" s="555">
        <v>3.1</v>
      </c>
      <c r="BF20" s="555">
        <v>99999000</v>
      </c>
      <c r="BG20" s="555">
        <v>2.7</v>
      </c>
      <c r="BJ20" s="555">
        <v>99999000</v>
      </c>
      <c r="BK20" s="555">
        <v>2.5</v>
      </c>
      <c r="BN20" s="555">
        <v>99999000</v>
      </c>
      <c r="BO20" s="555">
        <v>1.8</v>
      </c>
      <c r="BR20" s="555">
        <v>99999000</v>
      </c>
      <c r="BS20" s="555">
        <v>1.4</v>
      </c>
    </row>
    <row r="21" spans="2:71" ht="18" customHeight="1">
      <c r="B21" s="567"/>
      <c r="C21" s="1726"/>
      <c r="D21" s="1727"/>
      <c r="E21" s="1727"/>
      <c r="F21" s="1727"/>
      <c r="G21" s="1727"/>
      <c r="H21" s="1727"/>
      <c r="I21" s="1727"/>
      <c r="J21" s="1727"/>
      <c r="K21" s="1727"/>
      <c r="L21" s="1728"/>
      <c r="M21" s="567"/>
      <c r="O21" s="611" t="s">
        <v>145</v>
      </c>
      <c r="P21" s="609"/>
      <c r="Q21" s="610" t="s">
        <v>406</v>
      </c>
      <c r="R21" s="4" t="s">
        <v>407</v>
      </c>
      <c r="S21" s="4" t="s">
        <v>407</v>
      </c>
      <c r="T21" s="4" t="s">
        <v>408</v>
      </c>
      <c r="U21" s="4" t="s">
        <v>409</v>
      </c>
      <c r="V21" s="4" t="s">
        <v>406</v>
      </c>
      <c r="AB21" s="555">
        <v>7</v>
      </c>
      <c r="AC21" s="555">
        <f>BD15</f>
        <v>4.8</v>
      </c>
      <c r="AH21" s="555">
        <v>100000000</v>
      </c>
      <c r="AI21" s="555">
        <v>2.2999999999999998</v>
      </c>
      <c r="AL21" s="555">
        <v>100000000</v>
      </c>
      <c r="AM21" s="555">
        <v>2.1</v>
      </c>
      <c r="AP21" s="555">
        <v>100000000</v>
      </c>
      <c r="AQ21" s="555">
        <v>2.1</v>
      </c>
      <c r="AT21" s="555">
        <v>100000000</v>
      </c>
      <c r="AU21" s="555">
        <v>2.5</v>
      </c>
      <c r="AX21" s="555">
        <v>100000000</v>
      </c>
      <c r="AY21" s="555">
        <v>1.9</v>
      </c>
      <c r="BB21" s="555">
        <v>100000000</v>
      </c>
      <c r="BC21" s="555">
        <v>2.2999999999999998</v>
      </c>
      <c r="BF21" s="555">
        <v>100000000</v>
      </c>
      <c r="BG21" s="555">
        <v>2.2000000000000002</v>
      </c>
      <c r="BJ21" s="555">
        <v>100000000</v>
      </c>
      <c r="BK21" s="555">
        <v>2.1</v>
      </c>
      <c r="BN21" s="555">
        <v>100000000</v>
      </c>
      <c r="BO21" s="555">
        <v>1.4</v>
      </c>
      <c r="BR21" s="555">
        <v>100000000</v>
      </c>
      <c r="BS21" s="555">
        <v>1.1000000000000001</v>
      </c>
    </row>
    <row r="22" spans="2:71" ht="18" customHeight="1">
      <c r="B22" s="567"/>
      <c r="C22" s="1726"/>
      <c r="D22" s="1727"/>
      <c r="E22" s="1727"/>
      <c r="F22" s="1727"/>
      <c r="G22" s="1727"/>
      <c r="H22" s="1727"/>
      <c r="I22" s="1727"/>
      <c r="J22" s="1727"/>
      <c r="K22" s="1727"/>
      <c r="L22" s="1728"/>
      <c r="M22" s="567"/>
      <c r="O22" s="608" t="s">
        <v>146</v>
      </c>
      <c r="P22" s="609"/>
      <c r="Q22" s="610" t="s">
        <v>410</v>
      </c>
      <c r="R22" s="4" t="s">
        <v>411</v>
      </c>
      <c r="S22" s="4" t="s">
        <v>409</v>
      </c>
      <c r="T22" s="4" t="s">
        <v>412</v>
      </c>
      <c r="U22" s="4" t="s">
        <v>410</v>
      </c>
      <c r="V22" s="4" t="s">
        <v>412</v>
      </c>
      <c r="AB22" s="555">
        <v>8</v>
      </c>
      <c r="AC22" s="555">
        <f>BH15</f>
        <v>3.2</v>
      </c>
      <c r="AH22" s="555">
        <v>499999000</v>
      </c>
      <c r="AI22" s="555">
        <v>2.2999999999999998</v>
      </c>
      <c r="AL22" s="555">
        <v>499999000</v>
      </c>
      <c r="AM22" s="555">
        <v>2.1</v>
      </c>
      <c r="AP22" s="555">
        <v>499999000</v>
      </c>
      <c r="AQ22" s="555">
        <v>2.1</v>
      </c>
      <c r="AT22" s="555">
        <v>499999000</v>
      </c>
      <c r="AU22" s="555">
        <v>2.5</v>
      </c>
      <c r="AX22" s="555">
        <v>499999000</v>
      </c>
      <c r="AY22" s="555">
        <v>1.9</v>
      </c>
      <c r="BB22" s="555">
        <v>499999000</v>
      </c>
      <c r="BC22" s="555">
        <v>2.2999999999999998</v>
      </c>
      <c r="BF22" s="555">
        <v>499999000</v>
      </c>
      <c r="BG22" s="555">
        <v>2.2000000000000002</v>
      </c>
      <c r="BJ22" s="555">
        <v>499999000</v>
      </c>
      <c r="BK22" s="555">
        <v>2.1</v>
      </c>
      <c r="BN22" s="555">
        <v>499999000</v>
      </c>
      <c r="BO22" s="555">
        <v>1.4</v>
      </c>
      <c r="BR22" s="555">
        <v>499999000</v>
      </c>
      <c r="BS22" s="555">
        <v>1.1000000000000001</v>
      </c>
    </row>
    <row r="23" spans="2:71" ht="17.25" customHeight="1">
      <c r="B23" s="567"/>
      <c r="C23" s="1726"/>
      <c r="D23" s="1727"/>
      <c r="E23" s="1727"/>
      <c r="F23" s="1727"/>
      <c r="G23" s="1727"/>
      <c r="H23" s="1727"/>
      <c r="I23" s="1727"/>
      <c r="J23" s="1727"/>
      <c r="K23" s="1727"/>
      <c r="L23" s="1728"/>
      <c r="M23" s="567"/>
      <c r="O23" s="612"/>
      <c r="P23" s="577"/>
      <c r="Q23" s="204"/>
      <c r="R23" s="204"/>
      <c r="S23" s="204"/>
      <c r="T23" s="204"/>
      <c r="U23" s="204"/>
      <c r="V23" s="204"/>
    </row>
    <row r="24" spans="2:71" ht="17.25" customHeight="1">
      <c r="B24" s="567"/>
      <c r="C24" s="1726"/>
      <c r="D24" s="1727"/>
      <c r="E24" s="1727"/>
      <c r="F24" s="1727"/>
      <c r="G24" s="1727"/>
      <c r="H24" s="1727"/>
      <c r="I24" s="1727"/>
      <c r="J24" s="1727"/>
      <c r="K24" s="1727"/>
      <c r="L24" s="1728"/>
      <c r="M24" s="567"/>
      <c r="O24" s="613"/>
      <c r="P24" s="1693" t="s">
        <v>419</v>
      </c>
      <c r="Q24" s="1689" t="s">
        <v>420</v>
      </c>
      <c r="R24" s="1690"/>
      <c r="S24" s="1689" t="s">
        <v>421</v>
      </c>
      <c r="T24" s="1690"/>
      <c r="U24" s="204"/>
      <c r="V24" s="204"/>
    </row>
    <row r="25" spans="2:71" ht="17.25" customHeight="1">
      <c r="B25" s="567"/>
      <c r="C25" s="1726"/>
      <c r="D25" s="1727"/>
      <c r="E25" s="1727"/>
      <c r="F25" s="1727"/>
      <c r="G25" s="1727"/>
      <c r="H25" s="1727"/>
      <c r="I25" s="1727"/>
      <c r="J25" s="1727"/>
      <c r="K25" s="1727"/>
      <c r="L25" s="1728"/>
      <c r="M25" s="567"/>
      <c r="O25" s="1691" t="s">
        <v>135</v>
      </c>
      <c r="P25" s="1694"/>
      <c r="Q25" s="614" t="s">
        <v>156</v>
      </c>
      <c r="R25" s="615" t="s">
        <v>154</v>
      </c>
      <c r="S25" s="615" t="s">
        <v>152</v>
      </c>
      <c r="T25" s="615" t="s">
        <v>150</v>
      </c>
      <c r="U25" s="204"/>
      <c r="V25" s="204"/>
    </row>
    <row r="26" spans="2:71" ht="17.25" customHeight="1">
      <c r="B26" s="567"/>
      <c r="C26" s="1726"/>
      <c r="D26" s="1727"/>
      <c r="E26" s="1727"/>
      <c r="F26" s="1727"/>
      <c r="G26" s="1727"/>
      <c r="H26" s="1727"/>
      <c r="I26" s="1727"/>
      <c r="J26" s="1727"/>
      <c r="K26" s="1727"/>
      <c r="L26" s="1728"/>
      <c r="M26" s="567"/>
      <c r="O26" s="1692"/>
      <c r="P26" s="616"/>
      <c r="Q26" s="617" t="s">
        <v>155</v>
      </c>
      <c r="R26" s="617" t="s">
        <v>155</v>
      </c>
      <c r="S26" s="617" t="s">
        <v>153</v>
      </c>
      <c r="T26" s="618" t="s">
        <v>151</v>
      </c>
      <c r="U26" s="204"/>
      <c r="V26" s="204"/>
    </row>
    <row r="27" spans="2:71" ht="17.25" customHeight="1">
      <c r="B27" s="567"/>
      <c r="C27" s="1726"/>
      <c r="D27" s="1727"/>
      <c r="E27" s="1727"/>
      <c r="F27" s="1727"/>
      <c r="G27" s="1727"/>
      <c r="H27" s="1727"/>
      <c r="I27" s="1727"/>
      <c r="J27" s="1727"/>
      <c r="K27" s="1727"/>
      <c r="L27" s="1728"/>
      <c r="M27" s="567"/>
      <c r="O27" s="608" t="s">
        <v>142</v>
      </c>
      <c r="P27" s="609"/>
      <c r="Q27" s="4" t="s">
        <v>413</v>
      </c>
      <c r="R27" s="4" t="s">
        <v>399</v>
      </c>
      <c r="S27" s="4" t="s">
        <v>403</v>
      </c>
      <c r="T27" s="4" t="s">
        <v>414</v>
      </c>
      <c r="U27" s="204"/>
      <c r="V27" s="204"/>
    </row>
    <row r="28" spans="2:71" ht="17.25" customHeight="1">
      <c r="B28" s="567"/>
      <c r="C28" s="1726"/>
      <c r="D28" s="1727"/>
      <c r="E28" s="1727"/>
      <c r="F28" s="1727"/>
      <c r="G28" s="1727"/>
      <c r="H28" s="1727"/>
      <c r="I28" s="1727"/>
      <c r="J28" s="1727"/>
      <c r="K28" s="1727"/>
      <c r="L28" s="1728"/>
      <c r="M28" s="567"/>
      <c r="O28" s="611" t="s">
        <v>143</v>
      </c>
      <c r="P28" s="609"/>
      <c r="Q28" s="4" t="s">
        <v>403</v>
      </c>
      <c r="R28" s="4" t="s">
        <v>415</v>
      </c>
      <c r="S28" s="4" t="s">
        <v>407</v>
      </c>
      <c r="T28" s="4" t="s">
        <v>410</v>
      </c>
      <c r="U28" s="204"/>
      <c r="V28" s="204"/>
    </row>
    <row r="29" spans="2:71" ht="17.25" customHeight="1">
      <c r="B29" s="567"/>
      <c r="C29" s="1726"/>
      <c r="D29" s="1727"/>
      <c r="E29" s="1727"/>
      <c r="F29" s="1727"/>
      <c r="G29" s="1727"/>
      <c r="H29" s="1727"/>
      <c r="I29" s="1727"/>
      <c r="J29" s="1727"/>
      <c r="K29" s="1727"/>
      <c r="L29" s="1728"/>
      <c r="M29" s="567"/>
      <c r="O29" s="611" t="s">
        <v>144</v>
      </c>
      <c r="P29" s="609"/>
      <c r="Q29" s="4" t="s">
        <v>405</v>
      </c>
      <c r="R29" s="4" t="s">
        <v>408</v>
      </c>
      <c r="S29" s="4" t="s">
        <v>412</v>
      </c>
      <c r="T29" s="4" t="s">
        <v>416</v>
      </c>
      <c r="U29" s="204"/>
      <c r="V29" s="204"/>
    </row>
    <row r="30" spans="2:71" ht="17.25" customHeight="1">
      <c r="B30" s="567"/>
      <c r="C30" s="1726"/>
      <c r="D30" s="1727"/>
      <c r="E30" s="1727"/>
      <c r="F30" s="1727"/>
      <c r="G30" s="1727"/>
      <c r="H30" s="1727"/>
      <c r="I30" s="1727"/>
      <c r="J30" s="1727"/>
      <c r="K30" s="1727"/>
      <c r="L30" s="1728"/>
      <c r="M30" s="567"/>
      <c r="O30" s="611" t="s">
        <v>145</v>
      </c>
      <c r="P30" s="609"/>
      <c r="Q30" s="4" t="s">
        <v>414</v>
      </c>
      <c r="R30" s="4" t="s">
        <v>407</v>
      </c>
      <c r="S30" s="4" t="s">
        <v>416</v>
      </c>
      <c r="T30" s="4" t="s">
        <v>417</v>
      </c>
      <c r="U30" s="204"/>
      <c r="V30" s="204"/>
    </row>
    <row r="31" spans="2:71" ht="17.25" customHeight="1">
      <c r="B31" s="567"/>
      <c r="C31" s="1726"/>
      <c r="D31" s="1727"/>
      <c r="E31" s="1727"/>
      <c r="F31" s="1727"/>
      <c r="G31" s="1727"/>
      <c r="H31" s="1727"/>
      <c r="I31" s="1727"/>
      <c r="J31" s="1727"/>
      <c r="K31" s="1727"/>
      <c r="L31" s="1728"/>
      <c r="M31" s="567"/>
      <c r="O31" s="608" t="s">
        <v>146</v>
      </c>
      <c r="P31" s="609"/>
      <c r="Q31" s="4" t="s">
        <v>418</v>
      </c>
      <c r="R31" s="4" t="s">
        <v>412</v>
      </c>
      <c r="S31" s="4" t="s">
        <v>417</v>
      </c>
      <c r="T31" s="4" t="s">
        <v>417</v>
      </c>
      <c r="U31" s="204"/>
      <c r="V31" s="204"/>
    </row>
    <row r="32" spans="2:71" ht="17.25" customHeight="1">
      <c r="B32" s="567"/>
      <c r="C32" s="1726"/>
      <c r="D32" s="1727"/>
      <c r="E32" s="1727"/>
      <c r="F32" s="1727"/>
      <c r="G32" s="1727"/>
      <c r="H32" s="1727"/>
      <c r="I32" s="1727"/>
      <c r="J32" s="1727"/>
      <c r="K32" s="1727"/>
      <c r="L32" s="1728"/>
      <c r="M32" s="567"/>
      <c r="O32" s="612"/>
      <c r="P32" s="577"/>
      <c r="Q32" s="204"/>
      <c r="R32" s="204"/>
      <c r="S32" s="204"/>
      <c r="T32" s="204"/>
      <c r="U32" s="204"/>
      <c r="V32" s="204"/>
    </row>
    <row r="33" spans="2:71" ht="17.25" customHeight="1">
      <c r="B33" s="567"/>
      <c r="C33" s="1726"/>
      <c r="D33" s="1727"/>
      <c r="E33" s="1727"/>
      <c r="F33" s="1727"/>
      <c r="G33" s="1727"/>
      <c r="H33" s="1727"/>
      <c r="I33" s="1727"/>
      <c r="J33" s="1727"/>
      <c r="K33" s="1727"/>
      <c r="L33" s="1728"/>
      <c r="M33" s="567"/>
      <c r="O33" s="612"/>
      <c r="P33" s="577"/>
      <c r="Q33" s="204"/>
      <c r="R33" s="204"/>
      <c r="S33" s="204"/>
      <c r="T33" s="204"/>
      <c r="U33" s="204"/>
      <c r="V33" s="204"/>
    </row>
    <row r="34" spans="2:71" ht="17.25" customHeight="1">
      <c r="B34" s="567"/>
      <c r="C34" s="1726"/>
      <c r="D34" s="1727"/>
      <c r="E34" s="1727"/>
      <c r="F34" s="1727"/>
      <c r="G34" s="1727"/>
      <c r="H34" s="1727"/>
      <c r="I34" s="1727"/>
      <c r="J34" s="1727"/>
      <c r="K34" s="1727"/>
      <c r="L34" s="1728"/>
      <c r="M34" s="567"/>
      <c r="O34" s="1721" t="s">
        <v>677</v>
      </c>
      <c r="P34" s="1722"/>
      <c r="Q34" s="1722"/>
      <c r="R34" s="1722"/>
      <c r="S34" s="1722"/>
      <c r="T34" s="1722"/>
      <c r="U34" s="1722"/>
      <c r="V34" s="1722"/>
    </row>
    <row r="35" spans="2:71" ht="32.25" customHeight="1">
      <c r="B35" s="567"/>
      <c r="C35" s="1726"/>
      <c r="D35" s="1727"/>
      <c r="E35" s="1727"/>
      <c r="F35" s="1727"/>
      <c r="G35" s="1727"/>
      <c r="H35" s="1727"/>
      <c r="I35" s="1727"/>
      <c r="J35" s="1727"/>
      <c r="K35" s="1727"/>
      <c r="L35" s="1728"/>
      <c r="M35" s="567"/>
      <c r="O35" s="557"/>
      <c r="P35" s="558"/>
      <c r="Q35" s="559"/>
      <c r="R35" s="559"/>
      <c r="S35" s="559"/>
      <c r="T35" s="559"/>
      <c r="U35" s="559"/>
      <c r="V35" s="559"/>
    </row>
    <row r="36" spans="2:71" ht="32.25" customHeight="1">
      <c r="B36" s="567"/>
      <c r="C36" s="1726"/>
      <c r="D36" s="1727"/>
      <c r="E36" s="1727"/>
      <c r="F36" s="1727"/>
      <c r="G36" s="1727"/>
      <c r="H36" s="1727"/>
      <c r="I36" s="1727"/>
      <c r="J36" s="1727"/>
      <c r="K36" s="1727"/>
      <c r="L36" s="1728"/>
      <c r="M36" s="567"/>
      <c r="AB36" s="555">
        <v>9</v>
      </c>
      <c r="AC36" s="555">
        <f>BL15</f>
        <v>2.9</v>
      </c>
      <c r="AH36" s="555">
        <v>500000000</v>
      </c>
      <c r="AI36" s="555">
        <v>1.7</v>
      </c>
      <c r="AL36" s="555">
        <v>500000000</v>
      </c>
      <c r="AM36" s="555">
        <v>1.6</v>
      </c>
      <c r="AP36" s="555">
        <v>500000000</v>
      </c>
      <c r="AQ36" s="555">
        <v>1.9</v>
      </c>
      <c r="AT36" s="555">
        <v>500000000</v>
      </c>
      <c r="AU36" s="555">
        <v>1.8</v>
      </c>
      <c r="AX36" s="555">
        <v>500000000</v>
      </c>
      <c r="AY36" s="555">
        <v>1.7</v>
      </c>
      <c r="BB36" s="555">
        <v>500000000</v>
      </c>
      <c r="BC36" s="555">
        <v>1.8</v>
      </c>
      <c r="BF36" s="555">
        <v>500000000</v>
      </c>
      <c r="BG36" s="555">
        <v>2</v>
      </c>
      <c r="BJ36" s="555">
        <v>500000000</v>
      </c>
      <c r="BK36" s="555">
        <v>1.8</v>
      </c>
      <c r="BN36" s="555">
        <v>500000000</v>
      </c>
      <c r="BO36" s="555">
        <v>1.1000000000000001</v>
      </c>
      <c r="BR36" s="555">
        <v>500000000</v>
      </c>
      <c r="BS36" s="555">
        <v>1.1000000000000001</v>
      </c>
    </row>
    <row r="37" spans="2:71" ht="16.5" customHeight="1">
      <c r="B37" s="567"/>
      <c r="C37" s="1726"/>
      <c r="D37" s="1727"/>
      <c r="E37" s="1727"/>
      <c r="F37" s="1727"/>
      <c r="G37" s="1727"/>
      <c r="H37" s="1727"/>
      <c r="I37" s="1727"/>
      <c r="J37" s="1727"/>
      <c r="K37" s="1727"/>
      <c r="L37" s="1728"/>
      <c r="M37" s="567"/>
      <c r="AB37" s="555">
        <v>10</v>
      </c>
      <c r="AC37" s="555">
        <f>BP15</f>
        <v>2.2000000000000002</v>
      </c>
      <c r="AH37" s="555">
        <v>800000000</v>
      </c>
      <c r="AI37" s="555">
        <v>1.7</v>
      </c>
      <c r="AL37" s="555">
        <v>800000000</v>
      </c>
      <c r="AM37" s="555">
        <v>1.6</v>
      </c>
      <c r="AP37" s="555">
        <v>800000000</v>
      </c>
      <c r="AQ37" s="555">
        <v>1.9</v>
      </c>
      <c r="AT37" s="555">
        <v>800000000</v>
      </c>
      <c r="AU37" s="555">
        <v>1.8</v>
      </c>
      <c r="AX37" s="555">
        <v>800000000</v>
      </c>
      <c r="AY37" s="555">
        <v>1.7</v>
      </c>
      <c r="BB37" s="555">
        <v>800000000</v>
      </c>
      <c r="BC37" s="555">
        <v>1.8</v>
      </c>
      <c r="BF37" s="555">
        <v>800000000</v>
      </c>
      <c r="BG37" s="555">
        <v>2</v>
      </c>
      <c r="BJ37" s="555">
        <v>800000000</v>
      </c>
      <c r="BK37" s="555">
        <v>1.8</v>
      </c>
      <c r="BN37" s="555">
        <v>800000000</v>
      </c>
      <c r="BO37" s="555">
        <v>1.1000000000000001</v>
      </c>
      <c r="BR37" s="555">
        <v>800000000</v>
      </c>
      <c r="BS37" s="555">
        <v>1.1000000000000001</v>
      </c>
    </row>
    <row r="38" spans="2:71" ht="16.5" customHeight="1">
      <c r="B38" s="567"/>
      <c r="C38" s="1726"/>
      <c r="D38" s="1727"/>
      <c r="E38" s="1727"/>
      <c r="F38" s="1727"/>
      <c r="G38" s="1727"/>
      <c r="H38" s="1727"/>
      <c r="I38" s="1727"/>
      <c r="J38" s="1727"/>
      <c r="K38" s="1727"/>
      <c r="L38" s="1728"/>
      <c r="M38" s="567"/>
    </row>
    <row r="39" spans="2:71" ht="16.5" customHeight="1">
      <c r="B39" s="567"/>
      <c r="C39" s="1726"/>
      <c r="D39" s="1727"/>
      <c r="E39" s="1727"/>
      <c r="F39" s="1727"/>
      <c r="G39" s="1727"/>
      <c r="H39" s="1727"/>
      <c r="I39" s="1727"/>
      <c r="J39" s="1727"/>
      <c r="K39" s="1727"/>
      <c r="L39" s="1728"/>
      <c r="M39" s="567"/>
      <c r="O39" s="560"/>
      <c r="P39" s="1712"/>
      <c r="Q39" s="1702"/>
      <c r="R39" s="1702"/>
      <c r="S39" s="1702"/>
      <c r="T39" s="1702"/>
      <c r="AE39" s="555" t="s">
        <v>615</v>
      </c>
      <c r="AF39" s="555">
        <v>1</v>
      </c>
      <c r="AJ39" s="555">
        <v>2</v>
      </c>
      <c r="AN39" s="555">
        <v>3</v>
      </c>
      <c r="AR39" s="555">
        <v>4</v>
      </c>
      <c r="AV39" s="555">
        <v>5</v>
      </c>
      <c r="AZ39" s="555">
        <v>6</v>
      </c>
      <c r="BD39" s="555">
        <v>7</v>
      </c>
      <c r="BH39" s="555">
        <v>8</v>
      </c>
      <c r="BL39" s="555">
        <v>9</v>
      </c>
      <c r="BP39" s="555">
        <v>10</v>
      </c>
    </row>
    <row r="40" spans="2:71" ht="27" customHeight="1">
      <c r="B40" s="567"/>
      <c r="C40" s="1726"/>
      <c r="D40" s="1727"/>
      <c r="E40" s="1727"/>
      <c r="F40" s="1727"/>
      <c r="G40" s="1727"/>
      <c r="H40" s="1727"/>
      <c r="I40" s="1727"/>
      <c r="J40" s="1727"/>
      <c r="K40" s="1727"/>
      <c r="L40" s="1728"/>
      <c r="M40" s="567"/>
      <c r="O40" s="1711"/>
      <c r="P40" s="1711"/>
      <c r="Q40" s="561"/>
      <c r="R40" s="559"/>
      <c r="S40" s="559"/>
      <c r="T40" s="559"/>
      <c r="AA40" s="555" t="e">
        <f>入力シート!$D$10</f>
        <v>#N/A</v>
      </c>
      <c r="AB40" s="555">
        <v>1</v>
      </c>
      <c r="AC40" s="555">
        <f>AF40</f>
        <v>3.5</v>
      </c>
      <c r="AF40" s="555">
        <f>VLOOKUP(AG40,AH40:AI49,2,TRUE)</f>
        <v>3.5</v>
      </c>
      <c r="AG40" s="555">
        <f>+入力シート!$D$14</f>
        <v>0</v>
      </c>
      <c r="AH40" s="555">
        <v>0</v>
      </c>
      <c r="AI40" s="555">
        <v>3.5</v>
      </c>
      <c r="AJ40" s="555">
        <f>VLOOKUP(AK40,AL40:AM49,2,TRUE)</f>
        <v>3.5</v>
      </c>
      <c r="AK40" s="555">
        <f>AG40</f>
        <v>0</v>
      </c>
      <c r="AL40" s="555">
        <v>0</v>
      </c>
      <c r="AM40" s="555">
        <v>3.5</v>
      </c>
      <c r="AN40" s="555">
        <f>VLOOKUP(AO40,AP40:AQ49,2,TRUE)</f>
        <v>4.5</v>
      </c>
      <c r="AO40" s="555">
        <f>AK40</f>
        <v>0</v>
      </c>
      <c r="AP40" s="555">
        <v>0</v>
      </c>
      <c r="AQ40" s="555">
        <v>4.5</v>
      </c>
      <c r="AR40" s="555">
        <f>VLOOKUP(AS40,AT40:AU49,2,TRUE)</f>
        <v>4.0999999999999996</v>
      </c>
      <c r="AS40" s="555">
        <f>AO40</f>
        <v>0</v>
      </c>
      <c r="AT40" s="555">
        <v>0</v>
      </c>
      <c r="AU40" s="555">
        <v>4.0999999999999996</v>
      </c>
      <c r="AV40" s="555">
        <f>VLOOKUP(AW40,AX40:AY49,2,TRUE)</f>
        <v>3.7</v>
      </c>
      <c r="AW40" s="555">
        <f>AS40</f>
        <v>0</v>
      </c>
      <c r="AX40" s="555">
        <v>0</v>
      </c>
      <c r="AY40" s="555">
        <v>3.7</v>
      </c>
      <c r="AZ40" s="555">
        <f>VLOOKUP(BA40,BB40:BC49,2,TRUE)</f>
        <v>4.0999999999999996</v>
      </c>
      <c r="BA40" s="555">
        <f>AW40</f>
        <v>0</v>
      </c>
      <c r="BB40" s="555">
        <v>0</v>
      </c>
      <c r="BC40" s="555">
        <v>4.0999999999999996</v>
      </c>
      <c r="BD40" s="555">
        <f>VLOOKUP(BE40,BF40:BG49,2,TRUE)</f>
        <v>4.8</v>
      </c>
      <c r="BE40" s="555">
        <f>BA40</f>
        <v>0</v>
      </c>
      <c r="BF40" s="555">
        <v>0</v>
      </c>
      <c r="BG40" s="555">
        <v>4.8</v>
      </c>
      <c r="BH40" s="555">
        <f>VLOOKUP(BI40,BJ40:BK49,2,TRUE)</f>
        <v>3.2</v>
      </c>
      <c r="BI40" s="555">
        <f>BE40</f>
        <v>0</v>
      </c>
      <c r="BJ40" s="555">
        <v>0</v>
      </c>
      <c r="BK40" s="555">
        <v>3.2</v>
      </c>
      <c r="BL40" s="555">
        <f>VLOOKUP(BM40,BN40:BO49,2,TRUE)</f>
        <v>2.9</v>
      </c>
      <c r="BM40" s="555">
        <f>BI40</f>
        <v>0</v>
      </c>
      <c r="BN40" s="555">
        <v>0</v>
      </c>
      <c r="BO40" s="555">
        <v>2.9</v>
      </c>
      <c r="BP40" s="555">
        <f>VLOOKUP(BQ40,BR40:BS49,2,TRUE)</f>
        <v>2.2000000000000002</v>
      </c>
      <c r="BQ40" s="555">
        <f>BM40</f>
        <v>0</v>
      </c>
      <c r="BR40" s="555">
        <v>0</v>
      </c>
      <c r="BS40" s="555">
        <v>2.2000000000000002</v>
      </c>
    </row>
    <row r="41" spans="2:71" ht="27" customHeight="1">
      <c r="B41" s="567"/>
      <c r="C41" s="1726"/>
      <c r="D41" s="1727"/>
      <c r="E41" s="1727"/>
      <c r="F41" s="1727"/>
      <c r="G41" s="1727"/>
      <c r="H41" s="1727"/>
      <c r="I41" s="1727"/>
      <c r="J41" s="1727"/>
      <c r="K41" s="1727"/>
      <c r="L41" s="1728"/>
      <c r="M41" s="567"/>
      <c r="O41" s="1711"/>
      <c r="P41" s="560"/>
      <c r="Q41" s="561"/>
      <c r="R41" s="561"/>
      <c r="S41" s="561"/>
      <c r="T41" s="559"/>
      <c r="AB41" s="555">
        <v>2</v>
      </c>
      <c r="AC41" s="555">
        <f>AJ40</f>
        <v>3.5</v>
      </c>
      <c r="AH41" s="555">
        <v>9999000</v>
      </c>
      <c r="AI41" s="555">
        <v>3.5</v>
      </c>
      <c r="AL41" s="555">
        <v>9999000</v>
      </c>
      <c r="AM41" s="555">
        <v>3.5</v>
      </c>
      <c r="AP41" s="555">
        <v>9999000</v>
      </c>
      <c r="AQ41" s="555">
        <v>4.5</v>
      </c>
      <c r="AT41" s="555">
        <v>9999000</v>
      </c>
      <c r="AU41" s="555">
        <v>4.0999999999999996</v>
      </c>
      <c r="AX41" s="555">
        <v>9999000</v>
      </c>
      <c r="AY41" s="555">
        <v>3.7</v>
      </c>
      <c r="BB41" s="555">
        <v>9999000</v>
      </c>
      <c r="BC41" s="555">
        <v>4.0999999999999996</v>
      </c>
      <c r="BF41" s="555">
        <v>9999000</v>
      </c>
      <c r="BG41" s="555">
        <v>4.8</v>
      </c>
      <c r="BJ41" s="555">
        <v>9999000</v>
      </c>
      <c r="BK41" s="555">
        <v>3.2</v>
      </c>
      <c r="BN41" s="555">
        <v>9999000</v>
      </c>
      <c r="BO41" s="555">
        <v>2.9</v>
      </c>
      <c r="BR41" s="555">
        <v>9999000</v>
      </c>
      <c r="BS41" s="555">
        <v>2.2000000000000002</v>
      </c>
    </row>
    <row r="42" spans="2:71" ht="18.75" customHeight="1">
      <c r="B42" s="567"/>
      <c r="C42" s="1726"/>
      <c r="D42" s="1727"/>
      <c r="E42" s="1727"/>
      <c r="F42" s="1727"/>
      <c r="G42" s="1727"/>
      <c r="H42" s="1727"/>
      <c r="I42" s="1727"/>
      <c r="J42" s="1727"/>
      <c r="K42" s="1727"/>
      <c r="L42" s="1728"/>
      <c r="M42" s="567"/>
      <c r="O42" s="557"/>
      <c r="P42" s="558"/>
      <c r="Q42" s="559"/>
      <c r="R42" s="559"/>
      <c r="S42" s="559"/>
      <c r="T42" s="559"/>
      <c r="AB42" s="555">
        <v>3</v>
      </c>
      <c r="AC42" s="555">
        <f>AN40</f>
        <v>4.5</v>
      </c>
      <c r="AH42" s="555">
        <v>10000000</v>
      </c>
      <c r="AI42" s="555">
        <v>3.3</v>
      </c>
      <c r="AL42" s="555">
        <v>10000000</v>
      </c>
      <c r="AM42" s="555">
        <v>3.2</v>
      </c>
      <c r="AP42" s="555">
        <v>10000000</v>
      </c>
      <c r="AQ42" s="555">
        <v>3.6</v>
      </c>
      <c r="AT42" s="555">
        <v>10000000</v>
      </c>
      <c r="AU42" s="555">
        <v>3.8</v>
      </c>
      <c r="AX42" s="555">
        <v>10000000</v>
      </c>
      <c r="AY42" s="555">
        <v>2.8</v>
      </c>
      <c r="BB42" s="555">
        <v>10000000</v>
      </c>
      <c r="BC42" s="555">
        <v>3.6</v>
      </c>
      <c r="BF42" s="555">
        <v>10000000</v>
      </c>
      <c r="BG42" s="555">
        <v>2.9</v>
      </c>
      <c r="BJ42" s="555">
        <v>10000000</v>
      </c>
      <c r="BK42" s="555">
        <v>3</v>
      </c>
      <c r="BN42" s="555">
        <v>10000000</v>
      </c>
      <c r="BO42" s="555">
        <v>2.1</v>
      </c>
      <c r="BR42" s="555">
        <v>10000000</v>
      </c>
      <c r="BS42" s="555">
        <v>1.7</v>
      </c>
    </row>
    <row r="43" spans="2:71" ht="14.25" customHeight="1">
      <c r="B43" s="567"/>
      <c r="C43" s="572"/>
      <c r="D43" s="574" t="s">
        <v>594</v>
      </c>
      <c r="E43" s="574"/>
      <c r="F43" s="574"/>
      <c r="G43" s="574"/>
      <c r="H43" s="573"/>
      <c r="I43" s="573"/>
      <c r="J43" s="575" t="s">
        <v>616</v>
      </c>
      <c r="K43" s="1729" t="e">
        <f>VLOOKUP(Z69,AA69:AB78,2,FALSE)</f>
        <v>#N/A</v>
      </c>
      <c r="L43" s="1730"/>
      <c r="M43" s="567"/>
      <c r="O43" s="562"/>
      <c r="P43" s="558"/>
      <c r="Q43" s="559"/>
      <c r="R43" s="559"/>
      <c r="S43" s="559"/>
      <c r="T43" s="559"/>
      <c r="AB43" s="555">
        <v>4</v>
      </c>
      <c r="AC43" s="555">
        <f>AR40</f>
        <v>4.0999999999999996</v>
      </c>
      <c r="AH43" s="555">
        <v>49999000</v>
      </c>
      <c r="AI43" s="555">
        <v>3.3</v>
      </c>
      <c r="AL43" s="555">
        <v>49999000</v>
      </c>
      <c r="AM43" s="555">
        <v>3.2</v>
      </c>
      <c r="AP43" s="555">
        <v>49999000</v>
      </c>
      <c r="AQ43" s="555">
        <v>3.6</v>
      </c>
      <c r="AT43" s="555">
        <v>49999000</v>
      </c>
      <c r="AU43" s="555">
        <v>3.8</v>
      </c>
      <c r="AX43" s="555">
        <v>49999000</v>
      </c>
      <c r="AY43" s="555">
        <v>2.8</v>
      </c>
      <c r="BB43" s="555">
        <v>49999000</v>
      </c>
      <c r="BC43" s="555">
        <v>3.6</v>
      </c>
      <c r="BF43" s="555">
        <v>49999000</v>
      </c>
      <c r="BG43" s="555">
        <v>2.9</v>
      </c>
      <c r="BJ43" s="555">
        <v>49999000</v>
      </c>
      <c r="BK43" s="555">
        <v>3</v>
      </c>
      <c r="BN43" s="555">
        <v>49999000</v>
      </c>
      <c r="BO43" s="555">
        <v>2.1</v>
      </c>
      <c r="BR43" s="555">
        <v>49999000</v>
      </c>
      <c r="BS43" s="555">
        <v>1.7</v>
      </c>
    </row>
    <row r="44" spans="2:71" ht="14.25" customHeight="1">
      <c r="B44" s="567"/>
      <c r="C44" s="1731" t="s">
        <v>627</v>
      </c>
      <c r="D44" s="1706">
        <f>入力シート!D13</f>
        <v>0</v>
      </c>
      <c r="E44" s="1703" t="s">
        <v>592</v>
      </c>
      <c r="F44" s="576" t="e">
        <f>VLOOKUP(AA15,AB15:AC37,2,FALSE)</f>
        <v>#N/A</v>
      </c>
      <c r="G44" s="1704" t="s">
        <v>591</v>
      </c>
      <c r="H44" s="1700" t="e">
        <f>ROUNDUP(D44*F44/1000,0)</f>
        <v>#N/A</v>
      </c>
      <c r="I44" s="1700"/>
      <c r="J44" s="1705" t="s">
        <v>218</v>
      </c>
      <c r="K44" s="1707"/>
      <c r="L44" s="1708"/>
      <c r="M44" s="567"/>
      <c r="O44" s="562"/>
      <c r="P44" s="558"/>
      <c r="Q44" s="559"/>
      <c r="R44" s="559"/>
      <c r="S44" s="559"/>
      <c r="T44" s="559"/>
      <c r="AB44" s="555">
        <v>5</v>
      </c>
      <c r="AC44" s="555">
        <f>AV40</f>
        <v>3.7</v>
      </c>
      <c r="AH44" s="555">
        <v>50000000</v>
      </c>
      <c r="AI44" s="555">
        <v>2.9</v>
      </c>
      <c r="AL44" s="555">
        <v>50000000</v>
      </c>
      <c r="AM44" s="555">
        <v>2.8</v>
      </c>
      <c r="AP44" s="555">
        <v>50000000</v>
      </c>
      <c r="AQ44" s="555">
        <v>2.8</v>
      </c>
      <c r="AT44" s="555">
        <v>50000000</v>
      </c>
      <c r="AU44" s="555">
        <v>3.1</v>
      </c>
      <c r="AX44" s="555">
        <v>50000000</v>
      </c>
      <c r="AY44" s="555">
        <v>2.7</v>
      </c>
      <c r="BB44" s="555">
        <v>50000000</v>
      </c>
      <c r="BC44" s="555">
        <v>3.1</v>
      </c>
      <c r="BF44" s="555">
        <v>50000000</v>
      </c>
      <c r="BG44" s="555">
        <v>2.7</v>
      </c>
      <c r="BJ44" s="555">
        <v>50000000</v>
      </c>
      <c r="BK44" s="555">
        <v>2.5</v>
      </c>
      <c r="BN44" s="555">
        <v>50000000</v>
      </c>
      <c r="BO44" s="555">
        <v>1.8</v>
      </c>
      <c r="BR44" s="555">
        <v>50000000</v>
      </c>
      <c r="BS44" s="555">
        <v>1.4</v>
      </c>
    </row>
    <row r="45" spans="2:71" ht="14.25" customHeight="1">
      <c r="B45" s="567"/>
      <c r="C45" s="1731"/>
      <c r="D45" s="1706"/>
      <c r="E45" s="1703"/>
      <c r="F45" s="580">
        <v>1000</v>
      </c>
      <c r="G45" s="1704"/>
      <c r="H45" s="1700"/>
      <c r="I45" s="1700"/>
      <c r="J45" s="1705"/>
      <c r="K45" s="578"/>
      <c r="L45" s="579"/>
      <c r="M45" s="567"/>
      <c r="O45" s="562"/>
      <c r="P45" s="558"/>
      <c r="Q45" s="559"/>
      <c r="R45" s="559"/>
      <c r="S45" s="559"/>
      <c r="T45" s="559"/>
      <c r="AB45" s="555">
        <v>6</v>
      </c>
      <c r="AC45" s="555">
        <f>AZ40</f>
        <v>4.0999999999999996</v>
      </c>
      <c r="AH45" s="555">
        <v>99999000</v>
      </c>
      <c r="AI45" s="555">
        <v>2.9</v>
      </c>
      <c r="AL45" s="555">
        <v>99999000</v>
      </c>
      <c r="AM45" s="555">
        <v>2.8</v>
      </c>
      <c r="AP45" s="555">
        <v>99999000</v>
      </c>
      <c r="AQ45" s="555">
        <v>2.8</v>
      </c>
      <c r="AT45" s="555">
        <v>99999000</v>
      </c>
      <c r="AU45" s="555">
        <v>3.1</v>
      </c>
      <c r="AX45" s="555">
        <v>99999000</v>
      </c>
      <c r="AY45" s="555">
        <v>2.7</v>
      </c>
      <c r="BB45" s="555">
        <v>99999000</v>
      </c>
      <c r="BC45" s="555">
        <v>3.1</v>
      </c>
      <c r="BF45" s="555">
        <v>99999000</v>
      </c>
      <c r="BG45" s="555">
        <v>2.7</v>
      </c>
      <c r="BJ45" s="555">
        <v>99999000</v>
      </c>
      <c r="BK45" s="555">
        <v>2.5</v>
      </c>
      <c r="BN45" s="555">
        <v>99999000</v>
      </c>
      <c r="BO45" s="555">
        <v>1.8</v>
      </c>
      <c r="BR45" s="555">
        <v>99999000</v>
      </c>
      <c r="BS45" s="555">
        <v>1.4</v>
      </c>
    </row>
    <row r="46" spans="2:71" ht="14.25" customHeight="1" thickBot="1">
      <c r="B46" s="567"/>
      <c r="C46" s="572"/>
      <c r="D46" s="576" t="s">
        <v>636</v>
      </c>
      <c r="E46" s="574"/>
      <c r="F46" s="574"/>
      <c r="G46" s="574"/>
      <c r="H46" s="581"/>
      <c r="I46" s="581"/>
      <c r="J46" s="582" t="s">
        <v>593</v>
      </c>
      <c r="K46" s="589" t="e">
        <f>IF(H44-H47&lt;0,"      Ｏ．Ｋ",H44-H47)</f>
        <v>#N/A</v>
      </c>
      <c r="L46" s="579" t="e">
        <f>IF(H44-H47&lt;0," ","円残")</f>
        <v>#N/A</v>
      </c>
      <c r="M46" s="567"/>
      <c r="O46" s="557"/>
      <c r="P46" s="558"/>
      <c r="Q46" s="559"/>
      <c r="R46" s="559"/>
      <c r="S46" s="559"/>
      <c r="T46" s="559"/>
      <c r="AB46" s="555">
        <v>7</v>
      </c>
      <c r="AC46" s="555">
        <f>BD40</f>
        <v>4.8</v>
      </c>
      <c r="AH46" s="555">
        <v>100000000</v>
      </c>
      <c r="AI46" s="555">
        <v>2.2999999999999998</v>
      </c>
      <c r="AL46" s="555">
        <v>100000000</v>
      </c>
      <c r="AM46" s="555">
        <v>2.1</v>
      </c>
      <c r="AP46" s="555">
        <v>100000000</v>
      </c>
      <c r="AQ46" s="555">
        <v>2.1</v>
      </c>
      <c r="AT46" s="555">
        <v>100000000</v>
      </c>
      <c r="AU46" s="555">
        <v>2.5</v>
      </c>
      <c r="AX46" s="555">
        <v>100000000</v>
      </c>
      <c r="AY46" s="555">
        <v>1.9</v>
      </c>
      <c r="BB46" s="555">
        <v>100000000</v>
      </c>
      <c r="BC46" s="555">
        <v>2.2999999999999998</v>
      </c>
      <c r="BF46" s="555">
        <v>100000000</v>
      </c>
      <c r="BG46" s="555">
        <v>2.2000000000000002</v>
      </c>
      <c r="BJ46" s="555">
        <v>100000000</v>
      </c>
      <c r="BK46" s="555">
        <v>2.1</v>
      </c>
      <c r="BN46" s="555">
        <v>100000000</v>
      </c>
      <c r="BO46" s="555">
        <v>1.4</v>
      </c>
      <c r="BR46" s="555">
        <v>100000000</v>
      </c>
      <c r="BS46" s="555">
        <v>1.1000000000000001</v>
      </c>
    </row>
    <row r="47" spans="2:71" ht="9" customHeight="1">
      <c r="B47" s="567"/>
      <c r="C47" s="583"/>
      <c r="D47" s="574"/>
      <c r="E47" s="574"/>
      <c r="F47" s="574"/>
      <c r="G47" s="574"/>
      <c r="H47" s="1695"/>
      <c r="I47" s="1696"/>
      <c r="J47" s="1705" t="s">
        <v>218</v>
      </c>
      <c r="K47" s="584"/>
      <c r="L47" s="585"/>
      <c r="M47" s="567"/>
      <c r="O47" s="563"/>
      <c r="P47" s="564"/>
      <c r="Q47" s="565"/>
      <c r="R47" s="565"/>
      <c r="S47" s="565"/>
      <c r="T47" s="565"/>
      <c r="AB47" s="555">
        <v>8</v>
      </c>
      <c r="AC47" s="555">
        <f>BH40</f>
        <v>3.2</v>
      </c>
      <c r="AH47" s="555">
        <v>499999000</v>
      </c>
      <c r="AI47" s="555">
        <v>2.2999999999999998</v>
      </c>
      <c r="AL47" s="555">
        <v>499999000</v>
      </c>
      <c r="AM47" s="555">
        <v>2.1</v>
      </c>
      <c r="AP47" s="555">
        <v>499999000</v>
      </c>
      <c r="AQ47" s="555">
        <v>2.1</v>
      </c>
      <c r="AT47" s="555">
        <v>499999000</v>
      </c>
      <c r="AU47" s="555">
        <v>2.5</v>
      </c>
      <c r="AX47" s="555">
        <v>499999000</v>
      </c>
      <c r="AY47" s="555">
        <v>1.9</v>
      </c>
      <c r="BB47" s="555">
        <v>499999000</v>
      </c>
      <c r="BC47" s="555">
        <v>2.2999999999999998</v>
      </c>
      <c r="BF47" s="555">
        <v>499999000</v>
      </c>
      <c r="BG47" s="555">
        <v>2.2000000000000002</v>
      </c>
      <c r="BJ47" s="555">
        <v>499999000</v>
      </c>
      <c r="BK47" s="555">
        <v>2.1</v>
      </c>
      <c r="BN47" s="555">
        <v>499999000</v>
      </c>
      <c r="BO47" s="555">
        <v>1.4</v>
      </c>
      <c r="BR47" s="555">
        <v>499999000</v>
      </c>
      <c r="BS47" s="555">
        <v>1.1000000000000001</v>
      </c>
    </row>
    <row r="48" spans="2:71" ht="9" customHeight="1" thickBot="1">
      <c r="B48" s="567"/>
      <c r="C48" s="583"/>
      <c r="D48" s="574"/>
      <c r="E48" s="574"/>
      <c r="F48" s="574"/>
      <c r="G48" s="574"/>
      <c r="H48" s="1697"/>
      <c r="I48" s="1698"/>
      <c r="J48" s="1705"/>
      <c r="K48" s="584"/>
      <c r="L48" s="585"/>
      <c r="M48" s="567"/>
      <c r="O48" s="563"/>
      <c r="P48" s="564"/>
      <c r="Q48" s="565"/>
      <c r="R48" s="565"/>
      <c r="S48" s="565"/>
      <c r="T48" s="565"/>
      <c r="AB48" s="555">
        <v>9</v>
      </c>
      <c r="AC48" s="555">
        <f>BL40</f>
        <v>2.9</v>
      </c>
      <c r="AH48" s="555">
        <v>500000000</v>
      </c>
      <c r="AI48" s="555">
        <v>1.7</v>
      </c>
      <c r="AL48" s="555">
        <v>500000000</v>
      </c>
      <c r="AM48" s="555">
        <v>1.6</v>
      </c>
      <c r="AP48" s="555">
        <v>500000000</v>
      </c>
      <c r="AQ48" s="555">
        <v>1.9</v>
      </c>
      <c r="AT48" s="555">
        <v>500000000</v>
      </c>
      <c r="AU48" s="555">
        <v>1.8</v>
      </c>
      <c r="AX48" s="555">
        <v>500000000</v>
      </c>
      <c r="AY48" s="555">
        <v>1.7</v>
      </c>
      <c r="BB48" s="555">
        <v>500000000</v>
      </c>
      <c r="BC48" s="555">
        <v>1.8</v>
      </c>
      <c r="BF48" s="555">
        <v>500000000</v>
      </c>
      <c r="BG48" s="555">
        <v>2</v>
      </c>
      <c r="BJ48" s="555">
        <v>500000000</v>
      </c>
      <c r="BK48" s="555">
        <v>1.8</v>
      </c>
      <c r="BN48" s="555">
        <v>500000000</v>
      </c>
      <c r="BO48" s="555">
        <v>1.1000000000000001</v>
      </c>
      <c r="BR48" s="555">
        <v>500000000</v>
      </c>
      <c r="BS48" s="555">
        <v>1.1000000000000001</v>
      </c>
    </row>
    <row r="49" spans="2:71" ht="14.25" customHeight="1">
      <c r="B49" s="567"/>
      <c r="C49" s="583"/>
      <c r="D49" s="574" t="s">
        <v>630</v>
      </c>
      <c r="E49" s="574"/>
      <c r="F49" s="574"/>
      <c r="G49" s="574"/>
      <c r="H49" s="586"/>
      <c r="I49" s="586"/>
      <c r="J49" s="587"/>
      <c r="K49" s="584"/>
      <c r="L49" s="585"/>
      <c r="M49" s="567"/>
      <c r="AB49" s="555">
        <v>10</v>
      </c>
      <c r="AC49" s="555">
        <f>BP40</f>
        <v>2.2000000000000002</v>
      </c>
      <c r="AH49" s="555">
        <v>800000000</v>
      </c>
      <c r="AI49" s="555">
        <v>1.7</v>
      </c>
      <c r="AL49" s="555">
        <v>800000000</v>
      </c>
      <c r="AM49" s="555">
        <v>1.6</v>
      </c>
      <c r="AP49" s="555">
        <v>800000000</v>
      </c>
      <c r="AQ49" s="555">
        <v>1.9</v>
      </c>
      <c r="AT49" s="555">
        <v>800000000</v>
      </c>
      <c r="AU49" s="555">
        <v>1.8</v>
      </c>
      <c r="AX49" s="555">
        <v>800000000</v>
      </c>
      <c r="AY49" s="555">
        <v>1.7</v>
      </c>
      <c r="BB49" s="555">
        <v>800000000</v>
      </c>
      <c r="BC49" s="555">
        <v>1.8</v>
      </c>
      <c r="BF49" s="555">
        <v>800000000</v>
      </c>
      <c r="BG49" s="555">
        <v>2</v>
      </c>
      <c r="BJ49" s="555">
        <v>800000000</v>
      </c>
      <c r="BK49" s="555">
        <v>1.8</v>
      </c>
      <c r="BN49" s="555">
        <v>800000000</v>
      </c>
      <c r="BO49" s="555">
        <v>1.1000000000000001</v>
      </c>
      <c r="BR49" s="555">
        <v>800000000</v>
      </c>
      <c r="BS49" s="555">
        <v>1.1000000000000001</v>
      </c>
    </row>
    <row r="50" spans="2:71" ht="14.25" customHeight="1">
      <c r="B50" s="567"/>
      <c r="C50" s="588" t="s">
        <v>632</v>
      </c>
      <c r="D50" s="1706">
        <f>入力シート!D14</f>
        <v>0</v>
      </c>
      <c r="E50" s="1703" t="s">
        <v>592</v>
      </c>
      <c r="F50" s="576" t="e">
        <f>VLOOKUP(AA40,AB40:AC49,2,FALSE)</f>
        <v>#N/A</v>
      </c>
      <c r="G50" s="1704" t="s">
        <v>591</v>
      </c>
      <c r="H50" s="1700" t="e">
        <f>ROUNDUP(D50*F50/1000,0)</f>
        <v>#N/A</v>
      </c>
      <c r="I50" s="1700"/>
      <c r="J50" s="1709" t="s">
        <v>218</v>
      </c>
      <c r="K50" s="584"/>
      <c r="L50" s="585"/>
      <c r="M50" s="567"/>
    </row>
    <row r="51" spans="2:71" ht="14.25" customHeight="1">
      <c r="B51" s="567"/>
      <c r="C51" s="583"/>
      <c r="D51" s="1706"/>
      <c r="E51" s="1703"/>
      <c r="F51" s="580">
        <v>1000</v>
      </c>
      <c r="G51" s="1704"/>
      <c r="H51" s="1700"/>
      <c r="I51" s="1700"/>
      <c r="J51" s="1709"/>
      <c r="K51" s="584"/>
      <c r="L51" s="585"/>
      <c r="M51" s="567"/>
    </row>
    <row r="52" spans="2:71" ht="14.25" customHeight="1" thickBot="1">
      <c r="B52" s="567"/>
      <c r="C52" s="583"/>
      <c r="D52" s="576" t="s">
        <v>636</v>
      </c>
      <c r="E52" s="574"/>
      <c r="F52" s="574"/>
      <c r="G52" s="574"/>
      <c r="H52" s="586"/>
      <c r="I52" s="586"/>
      <c r="J52" s="582" t="s">
        <v>593</v>
      </c>
      <c r="K52" s="589" t="e">
        <f>IF(H50-H47-H53&lt;0,"    O.K",H50-H47-H53)</f>
        <v>#N/A</v>
      </c>
      <c r="L52" s="579" t="e">
        <f>IF(H47+H53-H50&lt;0,"円残"," ")</f>
        <v>#N/A</v>
      </c>
      <c r="M52" s="567"/>
    </row>
    <row r="53" spans="2:71" ht="9.75" customHeight="1">
      <c r="B53" s="567"/>
      <c r="C53" s="583"/>
      <c r="D53" s="1699"/>
      <c r="E53" s="1699"/>
      <c r="F53" s="574"/>
      <c r="G53" s="1699"/>
      <c r="H53" s="1695"/>
      <c r="I53" s="1696"/>
      <c r="J53" s="1705" t="s">
        <v>218</v>
      </c>
      <c r="K53" s="590"/>
      <c r="L53" s="585"/>
      <c r="M53" s="567"/>
    </row>
    <row r="54" spans="2:71" ht="9.75" customHeight="1" thickBot="1">
      <c r="B54" s="567"/>
      <c r="C54" s="583"/>
      <c r="D54" s="1699"/>
      <c r="E54" s="1699"/>
      <c r="F54" s="574"/>
      <c r="G54" s="1699"/>
      <c r="H54" s="1697"/>
      <c r="I54" s="1698"/>
      <c r="J54" s="1705"/>
      <c r="K54" s="590"/>
      <c r="L54" s="585"/>
      <c r="M54" s="567"/>
    </row>
    <row r="55" spans="2:71" ht="14.25" customHeight="1">
      <c r="B55" s="567"/>
      <c r="C55" s="583"/>
      <c r="D55" s="574" t="s">
        <v>633</v>
      </c>
      <c r="E55" s="574"/>
      <c r="F55" s="574"/>
      <c r="G55" s="574"/>
      <c r="H55" s="586"/>
      <c r="I55" s="586"/>
      <c r="J55" s="587"/>
      <c r="K55" s="590"/>
      <c r="L55" s="585"/>
      <c r="M55" s="567"/>
    </row>
    <row r="56" spans="2:71" ht="14.25" customHeight="1">
      <c r="B56" s="567"/>
      <c r="C56" s="1701" t="s">
        <v>628</v>
      </c>
      <c r="D56" s="1706">
        <f>入力シート!D15</f>
        <v>0</v>
      </c>
      <c r="E56" s="1703" t="s">
        <v>592</v>
      </c>
      <c r="F56" s="576" t="e">
        <f>VLOOKUP(AA58,AB58:AC67,2,FALSE)</f>
        <v>#N/A</v>
      </c>
      <c r="G56" s="1704" t="s">
        <v>591</v>
      </c>
      <c r="H56" s="1700" t="e">
        <f>ROUNDUP(D56*F56/1000,0)</f>
        <v>#N/A</v>
      </c>
      <c r="I56" s="1700"/>
      <c r="J56" s="1709" t="s">
        <v>218</v>
      </c>
      <c r="K56" s="590"/>
      <c r="L56" s="585"/>
      <c r="M56" s="567"/>
      <c r="O56" s="566"/>
      <c r="P56" s="556"/>
      <c r="Q56" s="556"/>
      <c r="R56" s="556"/>
      <c r="S56" s="556"/>
      <c r="T56" s="556"/>
      <c r="U56" s="556"/>
      <c r="V56" s="556"/>
    </row>
    <row r="57" spans="2:71" ht="14.25" customHeight="1">
      <c r="B57" s="567"/>
      <c r="C57" s="1701"/>
      <c r="D57" s="1706"/>
      <c r="E57" s="1703"/>
      <c r="F57" s="580">
        <v>1000</v>
      </c>
      <c r="G57" s="1704"/>
      <c r="H57" s="1700"/>
      <c r="I57" s="1700"/>
      <c r="J57" s="1709"/>
      <c r="K57" s="590"/>
      <c r="L57" s="585"/>
      <c r="M57" s="567"/>
      <c r="O57" s="556"/>
      <c r="P57" s="556"/>
      <c r="Q57" s="556"/>
      <c r="R57" s="556"/>
      <c r="S57" s="556"/>
      <c r="T57" s="556"/>
      <c r="U57" s="556"/>
      <c r="V57" s="556"/>
      <c r="AE57" s="555" t="s">
        <v>629</v>
      </c>
      <c r="AF57" s="555">
        <v>1</v>
      </c>
      <c r="AJ57" s="555">
        <v>2</v>
      </c>
      <c r="AN57" s="555">
        <v>3</v>
      </c>
      <c r="AR57" s="555">
        <v>4</v>
      </c>
      <c r="AV57" s="555">
        <v>5</v>
      </c>
      <c r="AZ57" s="555">
        <v>6</v>
      </c>
      <c r="BD57" s="555">
        <v>7</v>
      </c>
      <c r="BH57" s="555">
        <v>8</v>
      </c>
      <c r="BL57" s="555">
        <v>9</v>
      </c>
      <c r="BP57" s="555">
        <v>10</v>
      </c>
    </row>
    <row r="58" spans="2:71" ht="14.25" customHeight="1" thickBot="1">
      <c r="B58" s="567"/>
      <c r="C58" s="583"/>
      <c r="D58" s="576" t="s">
        <v>636</v>
      </c>
      <c r="E58" s="574"/>
      <c r="F58" s="574"/>
      <c r="G58" s="574"/>
      <c r="H58" s="586"/>
      <c r="I58" s="586"/>
      <c r="J58" s="582" t="s">
        <v>593</v>
      </c>
      <c r="K58" s="589" t="e">
        <f>IF(H56-H59-H47-H53&lt;0,"    O.K",H56-H59-H47-H53)</f>
        <v>#N/A</v>
      </c>
      <c r="L58" s="579" t="e">
        <f>IF(H56-H59-H53-H47&gt;0,"円残"," ")</f>
        <v>#N/A</v>
      </c>
      <c r="M58" s="567"/>
      <c r="AA58" s="555" t="e">
        <f>入力シート!$D$10</f>
        <v>#N/A</v>
      </c>
      <c r="AB58" s="555">
        <v>1</v>
      </c>
      <c r="AC58" s="555">
        <f>AF58</f>
        <v>3.5</v>
      </c>
      <c r="AF58" s="555">
        <f>VLOOKUP(AG58,AH58:AI67,2,TRUE)</f>
        <v>3.5</v>
      </c>
      <c r="AG58" s="555">
        <f>+入力シート!$D$15</f>
        <v>0</v>
      </c>
      <c r="AH58" s="555">
        <v>0</v>
      </c>
      <c r="AI58" s="555">
        <v>3.5</v>
      </c>
      <c r="AJ58" s="555">
        <f>VLOOKUP(AK58,AL58:AM67,2,TRUE)</f>
        <v>3.5</v>
      </c>
      <c r="AK58" s="555">
        <f>AG58</f>
        <v>0</v>
      </c>
      <c r="AL58" s="555">
        <v>0</v>
      </c>
      <c r="AM58" s="555">
        <v>3.5</v>
      </c>
      <c r="AN58" s="555">
        <f>VLOOKUP(AO58,AP58:AQ67,2,TRUE)</f>
        <v>4.5</v>
      </c>
      <c r="AO58" s="555">
        <f>AK58</f>
        <v>0</v>
      </c>
      <c r="AP58" s="555">
        <v>0</v>
      </c>
      <c r="AQ58" s="555">
        <v>4.5</v>
      </c>
      <c r="AR58" s="555">
        <f>VLOOKUP(AS58,AT58:AU67,2,TRUE)</f>
        <v>4.0999999999999996</v>
      </c>
      <c r="AS58" s="555">
        <f>AO58</f>
        <v>0</v>
      </c>
      <c r="AT58" s="555">
        <v>0</v>
      </c>
      <c r="AU58" s="555">
        <v>4.0999999999999996</v>
      </c>
      <c r="AV58" s="555">
        <f>VLOOKUP(AW58,AX58:AY67,2,TRUE)</f>
        <v>3.7</v>
      </c>
      <c r="AW58" s="555">
        <f>AS58</f>
        <v>0</v>
      </c>
      <c r="AX58" s="555">
        <v>0</v>
      </c>
      <c r="AY58" s="555">
        <v>3.7</v>
      </c>
      <c r="AZ58" s="555">
        <f>VLOOKUP(BA58,BB58:BC67,2,TRUE)</f>
        <v>4.0999999999999996</v>
      </c>
      <c r="BA58" s="555">
        <f>AW58</f>
        <v>0</v>
      </c>
      <c r="BB58" s="555">
        <v>0</v>
      </c>
      <c r="BC58" s="555">
        <v>4.0999999999999996</v>
      </c>
      <c r="BD58" s="555">
        <f>VLOOKUP(BE58,BF58:BG67,2,TRUE)</f>
        <v>4.8</v>
      </c>
      <c r="BE58" s="555">
        <f>BA58</f>
        <v>0</v>
      </c>
      <c r="BF58" s="555">
        <v>0</v>
      </c>
      <c r="BG58" s="555">
        <v>4.8</v>
      </c>
      <c r="BH58" s="555">
        <f>VLOOKUP(BI58,BJ58:BK67,2,TRUE)</f>
        <v>3.2</v>
      </c>
      <c r="BI58" s="555">
        <f>BE58</f>
        <v>0</v>
      </c>
      <c r="BJ58" s="555">
        <v>0</v>
      </c>
      <c r="BK58" s="555">
        <v>3.2</v>
      </c>
      <c r="BL58" s="555">
        <f>VLOOKUP(BM58,BN58:BO67,2,TRUE)</f>
        <v>2.9</v>
      </c>
      <c r="BM58" s="555">
        <f>BI58</f>
        <v>0</v>
      </c>
      <c r="BN58" s="555">
        <v>0</v>
      </c>
      <c r="BO58" s="555">
        <v>2.9</v>
      </c>
      <c r="BP58" s="555">
        <f>VLOOKUP(BQ58,BR58:BS67,2,TRUE)</f>
        <v>2.2000000000000002</v>
      </c>
      <c r="BQ58" s="555">
        <f>BM58</f>
        <v>0</v>
      </c>
      <c r="BR58" s="555">
        <v>0</v>
      </c>
      <c r="BS58" s="555">
        <v>2.2000000000000002</v>
      </c>
    </row>
    <row r="59" spans="2:71" ht="8.25" customHeight="1">
      <c r="B59" s="567"/>
      <c r="C59" s="583"/>
      <c r="D59" s="1699"/>
      <c r="E59" s="1699"/>
      <c r="F59" s="574"/>
      <c r="G59" s="1699"/>
      <c r="H59" s="1695"/>
      <c r="I59" s="1696"/>
      <c r="J59" s="1705" t="s">
        <v>218</v>
      </c>
      <c r="K59" s="574"/>
      <c r="L59" s="591"/>
      <c r="M59" s="567"/>
      <c r="AB59" s="555">
        <v>2</v>
      </c>
      <c r="AC59" s="555">
        <f>AJ58</f>
        <v>3.5</v>
      </c>
      <c r="AH59" s="555">
        <v>9999000</v>
      </c>
      <c r="AI59" s="555">
        <v>3.5</v>
      </c>
      <c r="AL59" s="555">
        <v>9999000</v>
      </c>
      <c r="AM59" s="555">
        <v>3.5</v>
      </c>
      <c r="AP59" s="555">
        <v>9999000</v>
      </c>
      <c r="AQ59" s="555">
        <v>4.5</v>
      </c>
      <c r="AT59" s="555">
        <v>9999000</v>
      </c>
      <c r="AU59" s="555">
        <v>4.0999999999999996</v>
      </c>
      <c r="AX59" s="555">
        <v>9999000</v>
      </c>
      <c r="AY59" s="555">
        <v>3.7</v>
      </c>
      <c r="BB59" s="555">
        <v>9999000</v>
      </c>
      <c r="BC59" s="555">
        <v>4.0999999999999996</v>
      </c>
      <c r="BF59" s="555">
        <v>9999000</v>
      </c>
      <c r="BG59" s="555">
        <v>4.8</v>
      </c>
      <c r="BJ59" s="555">
        <v>9999000</v>
      </c>
      <c r="BK59" s="555">
        <v>3.2</v>
      </c>
      <c r="BN59" s="555">
        <v>9999000</v>
      </c>
      <c r="BO59" s="555">
        <v>2.9</v>
      </c>
      <c r="BR59" s="555">
        <v>9999000</v>
      </c>
      <c r="BS59" s="555">
        <v>2.2000000000000002</v>
      </c>
    </row>
    <row r="60" spans="2:71" ht="8.25" customHeight="1" thickBot="1">
      <c r="B60" s="567"/>
      <c r="C60" s="583"/>
      <c r="D60" s="1699"/>
      <c r="E60" s="1699"/>
      <c r="F60" s="574"/>
      <c r="G60" s="1699"/>
      <c r="H60" s="1697"/>
      <c r="I60" s="1698"/>
      <c r="J60" s="1705"/>
      <c r="K60" s="574"/>
      <c r="L60" s="591"/>
      <c r="M60" s="567"/>
      <c r="AB60" s="555">
        <v>3</v>
      </c>
      <c r="AC60" s="555">
        <f>AN58</f>
        <v>4.5</v>
      </c>
      <c r="AH60" s="555">
        <v>10000000</v>
      </c>
      <c r="AI60" s="555">
        <v>3.3</v>
      </c>
      <c r="AL60" s="555">
        <v>10000000</v>
      </c>
      <c r="AM60" s="555">
        <v>3.2</v>
      </c>
      <c r="AP60" s="555">
        <v>10000000</v>
      </c>
      <c r="AQ60" s="555">
        <v>3.6</v>
      </c>
      <c r="AT60" s="555">
        <v>10000000</v>
      </c>
      <c r="AU60" s="555">
        <v>3.8</v>
      </c>
      <c r="AX60" s="555">
        <v>10000000</v>
      </c>
      <c r="AY60" s="555">
        <v>2.8</v>
      </c>
      <c r="BB60" s="555">
        <v>10000000</v>
      </c>
      <c r="BC60" s="555">
        <v>3.6</v>
      </c>
      <c r="BF60" s="555">
        <v>10000000</v>
      </c>
      <c r="BG60" s="555">
        <v>2.9</v>
      </c>
      <c r="BJ60" s="555">
        <v>10000000</v>
      </c>
      <c r="BK60" s="555">
        <v>3</v>
      </c>
      <c r="BN60" s="555">
        <v>10000000</v>
      </c>
      <c r="BO60" s="555">
        <v>2.1</v>
      </c>
      <c r="BR60" s="555">
        <v>10000000</v>
      </c>
      <c r="BS60" s="555">
        <v>1.7</v>
      </c>
    </row>
    <row r="61" spans="2:71" ht="15" customHeight="1">
      <c r="B61" s="567"/>
      <c r="C61" s="592"/>
      <c r="D61" s="593"/>
      <c r="E61" s="593"/>
      <c r="F61" s="593"/>
      <c r="G61" s="593"/>
      <c r="H61" s="593"/>
      <c r="I61" s="593"/>
      <c r="J61" s="593"/>
      <c r="K61" s="593"/>
      <c r="L61" s="594"/>
      <c r="M61" s="567"/>
      <c r="AB61" s="555">
        <v>4</v>
      </c>
      <c r="AC61" s="555">
        <f>AR58</f>
        <v>4.0999999999999996</v>
      </c>
      <c r="AH61" s="555">
        <v>49999000</v>
      </c>
      <c r="AI61" s="555">
        <v>3.3</v>
      </c>
      <c r="AL61" s="555">
        <v>49999000</v>
      </c>
      <c r="AM61" s="555">
        <v>3.2</v>
      </c>
      <c r="AP61" s="555">
        <v>49999000</v>
      </c>
      <c r="AQ61" s="555">
        <v>3.6</v>
      </c>
      <c r="AT61" s="555">
        <v>49999000</v>
      </c>
      <c r="AU61" s="555">
        <v>3.8</v>
      </c>
      <c r="AX61" s="555">
        <v>49999000</v>
      </c>
      <c r="AY61" s="555">
        <v>2.8</v>
      </c>
      <c r="BB61" s="555">
        <v>49999000</v>
      </c>
      <c r="BC61" s="555">
        <v>3.6</v>
      </c>
      <c r="BF61" s="555">
        <v>49999000</v>
      </c>
      <c r="BG61" s="555">
        <v>2.9</v>
      </c>
      <c r="BJ61" s="555">
        <v>49999000</v>
      </c>
      <c r="BK61" s="555">
        <v>3</v>
      </c>
      <c r="BN61" s="555">
        <v>49999000</v>
      </c>
      <c r="BO61" s="555">
        <v>2.1</v>
      </c>
      <c r="BR61" s="555">
        <v>49999000</v>
      </c>
      <c r="BS61" s="555">
        <v>1.7</v>
      </c>
    </row>
    <row r="62" spans="2:71" ht="80.25" customHeight="1">
      <c r="B62" s="567"/>
      <c r="C62" s="1717" t="s">
        <v>157</v>
      </c>
      <c r="D62" s="1718"/>
      <c r="E62" s="1718"/>
      <c r="F62" s="1718"/>
      <c r="G62" s="1718"/>
      <c r="H62" s="1718"/>
      <c r="I62" s="1718"/>
      <c r="J62" s="1718"/>
      <c r="K62" s="1718"/>
      <c r="L62" s="1718"/>
      <c r="M62" s="567"/>
      <c r="AB62" s="555">
        <v>5</v>
      </c>
      <c r="AC62" s="555">
        <f>AV58</f>
        <v>3.7</v>
      </c>
      <c r="AH62" s="555">
        <v>50000000</v>
      </c>
      <c r="AI62" s="555">
        <v>2.9</v>
      </c>
      <c r="AL62" s="555">
        <v>50000000</v>
      </c>
      <c r="AM62" s="555">
        <v>2.8</v>
      </c>
      <c r="AP62" s="555">
        <v>50000000</v>
      </c>
      <c r="AQ62" s="555">
        <v>2.8</v>
      </c>
      <c r="AT62" s="555">
        <v>50000000</v>
      </c>
      <c r="AU62" s="555">
        <v>3.1</v>
      </c>
      <c r="AX62" s="555">
        <v>50000000</v>
      </c>
      <c r="AY62" s="555">
        <v>2.7</v>
      </c>
      <c r="BB62" s="555">
        <v>50000000</v>
      </c>
      <c r="BC62" s="555">
        <v>3.1</v>
      </c>
      <c r="BF62" s="555">
        <v>50000000</v>
      </c>
      <c r="BG62" s="555">
        <v>2.7</v>
      </c>
      <c r="BJ62" s="555">
        <v>50000000</v>
      </c>
      <c r="BK62" s="555">
        <v>2.5</v>
      </c>
      <c r="BN62" s="555">
        <v>50000000</v>
      </c>
      <c r="BO62" s="555">
        <v>1.8</v>
      </c>
      <c r="BR62" s="555">
        <v>50000000</v>
      </c>
      <c r="BS62" s="555">
        <v>1.4</v>
      </c>
    </row>
    <row r="63" spans="2:71" ht="80.25" customHeight="1">
      <c r="AB63" s="555">
        <v>6</v>
      </c>
      <c r="AC63" s="555">
        <f>AZ58</f>
        <v>4.0999999999999996</v>
      </c>
      <c r="AH63" s="555">
        <v>99999000</v>
      </c>
      <c r="AI63" s="555">
        <v>2.9</v>
      </c>
      <c r="AL63" s="555">
        <v>99999000</v>
      </c>
      <c r="AM63" s="555">
        <v>2.8</v>
      </c>
      <c r="AP63" s="555">
        <v>99999000</v>
      </c>
      <c r="AQ63" s="555">
        <v>2.8</v>
      </c>
      <c r="AT63" s="555">
        <v>99999000</v>
      </c>
      <c r="AU63" s="555">
        <v>3.1</v>
      </c>
      <c r="AX63" s="555">
        <v>99999000</v>
      </c>
      <c r="AY63" s="555">
        <v>2.7</v>
      </c>
      <c r="BB63" s="555">
        <v>99999000</v>
      </c>
      <c r="BC63" s="555">
        <v>3.1</v>
      </c>
      <c r="BF63" s="555">
        <v>99999000</v>
      </c>
      <c r="BG63" s="555">
        <v>2.7</v>
      </c>
      <c r="BJ63" s="555">
        <v>99999000</v>
      </c>
      <c r="BK63" s="555">
        <v>2.5</v>
      </c>
      <c r="BN63" s="555">
        <v>99999000</v>
      </c>
      <c r="BO63" s="555">
        <v>1.8</v>
      </c>
      <c r="BR63" s="555">
        <v>99999000</v>
      </c>
      <c r="BS63" s="555">
        <v>1.4</v>
      </c>
    </row>
    <row r="64" spans="2:71">
      <c r="AB64" s="555">
        <v>7</v>
      </c>
      <c r="AC64" s="555">
        <f>BD58</f>
        <v>4.8</v>
      </c>
      <c r="AH64" s="555">
        <v>100000000</v>
      </c>
      <c r="AI64" s="555">
        <v>2.2999999999999998</v>
      </c>
      <c r="AL64" s="555">
        <v>100000000</v>
      </c>
      <c r="AM64" s="555">
        <v>2.1</v>
      </c>
      <c r="AP64" s="555">
        <v>100000000</v>
      </c>
      <c r="AQ64" s="555">
        <v>2.1</v>
      </c>
      <c r="AT64" s="555">
        <v>100000000</v>
      </c>
      <c r="AU64" s="555">
        <v>2.5</v>
      </c>
      <c r="AX64" s="555">
        <v>100000000</v>
      </c>
      <c r="AY64" s="555">
        <v>1.9</v>
      </c>
      <c r="BB64" s="555">
        <v>100000000</v>
      </c>
      <c r="BC64" s="555">
        <v>2.2999999999999998</v>
      </c>
      <c r="BF64" s="555">
        <v>100000000</v>
      </c>
      <c r="BG64" s="555">
        <v>2.2000000000000002</v>
      </c>
      <c r="BJ64" s="555">
        <v>100000000</v>
      </c>
      <c r="BK64" s="555">
        <v>2.1</v>
      </c>
      <c r="BN64" s="555">
        <v>100000000</v>
      </c>
      <c r="BO64" s="555">
        <v>1.4</v>
      </c>
      <c r="BR64" s="555">
        <v>100000000</v>
      </c>
      <c r="BS64" s="555">
        <v>1.1000000000000001</v>
      </c>
    </row>
    <row r="65" spans="26:71">
      <c r="AB65" s="555">
        <v>8</v>
      </c>
      <c r="AC65" s="555">
        <f>BH58</f>
        <v>3.2</v>
      </c>
      <c r="AH65" s="555">
        <v>499999000</v>
      </c>
      <c r="AI65" s="555">
        <v>2.2999999999999998</v>
      </c>
      <c r="AL65" s="555">
        <v>499999000</v>
      </c>
      <c r="AM65" s="555">
        <v>2.1</v>
      </c>
      <c r="AP65" s="555">
        <v>499999000</v>
      </c>
      <c r="AQ65" s="555">
        <v>2.1</v>
      </c>
      <c r="AT65" s="555">
        <v>499999000</v>
      </c>
      <c r="AU65" s="555">
        <v>2.5</v>
      </c>
      <c r="AX65" s="555">
        <v>499999000</v>
      </c>
      <c r="AY65" s="555">
        <v>1.9</v>
      </c>
      <c r="BB65" s="555">
        <v>499999000</v>
      </c>
      <c r="BC65" s="555">
        <v>2.2999999999999998</v>
      </c>
      <c r="BF65" s="555">
        <v>499999000</v>
      </c>
      <c r="BG65" s="555">
        <v>2.2000000000000002</v>
      </c>
      <c r="BJ65" s="555">
        <v>499999000</v>
      </c>
      <c r="BK65" s="555">
        <v>2.1</v>
      </c>
      <c r="BN65" s="555">
        <v>499999000</v>
      </c>
      <c r="BO65" s="555">
        <v>1.4</v>
      </c>
      <c r="BR65" s="555">
        <v>499999000</v>
      </c>
      <c r="BS65" s="555">
        <v>1.1000000000000001</v>
      </c>
    </row>
    <row r="66" spans="26:71">
      <c r="AB66" s="555">
        <v>9</v>
      </c>
      <c r="AC66" s="555">
        <f>BL58</f>
        <v>2.9</v>
      </c>
      <c r="AH66" s="555">
        <v>500000000</v>
      </c>
      <c r="AI66" s="555">
        <v>1.7</v>
      </c>
      <c r="AL66" s="555">
        <v>500000000</v>
      </c>
      <c r="AM66" s="555">
        <v>1.6</v>
      </c>
      <c r="AP66" s="555">
        <v>500000000</v>
      </c>
      <c r="AQ66" s="555">
        <v>1.9</v>
      </c>
      <c r="AT66" s="555">
        <v>500000000</v>
      </c>
      <c r="AU66" s="555">
        <v>1.8</v>
      </c>
      <c r="AX66" s="555">
        <v>500000000</v>
      </c>
      <c r="AY66" s="555">
        <v>1.7</v>
      </c>
      <c r="BB66" s="555">
        <v>500000000</v>
      </c>
      <c r="BC66" s="555">
        <v>1.8</v>
      </c>
      <c r="BF66" s="555">
        <v>500000000</v>
      </c>
      <c r="BG66" s="555">
        <v>2</v>
      </c>
      <c r="BJ66" s="555">
        <v>500000000</v>
      </c>
      <c r="BK66" s="555">
        <v>1.8</v>
      </c>
      <c r="BN66" s="555">
        <v>500000000</v>
      </c>
      <c r="BO66" s="555">
        <v>1.1000000000000001</v>
      </c>
      <c r="BR66" s="555">
        <v>500000000</v>
      </c>
      <c r="BS66" s="555">
        <v>1.1000000000000001</v>
      </c>
    </row>
    <row r="67" spans="26:71">
      <c r="AB67" s="555">
        <v>10</v>
      </c>
      <c r="AC67" s="555">
        <f>BP58</f>
        <v>2.2000000000000002</v>
      </c>
      <c r="AH67" s="555">
        <v>800000000</v>
      </c>
      <c r="AI67" s="555">
        <v>1.7</v>
      </c>
      <c r="AL67" s="555">
        <v>800000000</v>
      </c>
      <c r="AM67" s="555">
        <v>1.6</v>
      </c>
      <c r="AP67" s="555">
        <v>800000000</v>
      </c>
      <c r="AQ67" s="555">
        <v>1.9</v>
      </c>
      <c r="AT67" s="555">
        <v>800000000</v>
      </c>
      <c r="AU67" s="555">
        <v>1.8</v>
      </c>
      <c r="AX67" s="555">
        <v>800000000</v>
      </c>
      <c r="AY67" s="555">
        <v>1.7</v>
      </c>
      <c r="BB67" s="555">
        <v>800000000</v>
      </c>
      <c r="BC67" s="555">
        <v>1.8</v>
      </c>
      <c r="BF67" s="555">
        <v>800000000</v>
      </c>
      <c r="BG67" s="555">
        <v>2</v>
      </c>
      <c r="BJ67" s="555">
        <v>800000000</v>
      </c>
      <c r="BK67" s="555">
        <v>1.8</v>
      </c>
      <c r="BN67" s="555">
        <v>800000000</v>
      </c>
      <c r="BO67" s="555">
        <v>1.1000000000000001</v>
      </c>
      <c r="BR67" s="555">
        <v>800000000</v>
      </c>
      <c r="BS67" s="555">
        <v>1.1000000000000001</v>
      </c>
    </row>
    <row r="69" spans="26:71">
      <c r="Z69" s="555" t="e">
        <f>入力シート!D10</f>
        <v>#N/A</v>
      </c>
      <c r="AA69" s="555">
        <v>1</v>
      </c>
      <c r="AB69" s="555" t="s">
        <v>617</v>
      </c>
    </row>
    <row r="70" spans="26:71">
      <c r="AA70" s="555">
        <v>2</v>
      </c>
      <c r="AB70" s="555" t="s">
        <v>618</v>
      </c>
    </row>
    <row r="71" spans="26:71">
      <c r="AA71" s="555">
        <v>3</v>
      </c>
      <c r="AB71" s="555" t="s">
        <v>619</v>
      </c>
    </row>
    <row r="72" spans="26:71">
      <c r="AA72" s="555">
        <v>4</v>
      </c>
      <c r="AB72" s="555" t="s">
        <v>620</v>
      </c>
    </row>
    <row r="73" spans="26:71">
      <c r="AA73" s="555">
        <v>5</v>
      </c>
      <c r="AB73" s="555" t="s">
        <v>621</v>
      </c>
    </row>
    <row r="74" spans="26:71">
      <c r="AA74" s="555">
        <v>6</v>
      </c>
      <c r="AB74" s="555" t="s">
        <v>622</v>
      </c>
    </row>
    <row r="75" spans="26:71">
      <c r="AA75" s="555">
        <v>7</v>
      </c>
      <c r="AB75" s="555" t="s">
        <v>623</v>
      </c>
    </row>
    <row r="76" spans="26:71">
      <c r="AA76" s="555">
        <v>8</v>
      </c>
      <c r="AB76" s="555" t="s">
        <v>624</v>
      </c>
    </row>
    <row r="77" spans="26:71">
      <c r="AA77" s="555">
        <v>9</v>
      </c>
      <c r="AB77" s="555" t="s">
        <v>625</v>
      </c>
    </row>
    <row r="78" spans="26:71">
      <c r="AA78" s="555">
        <v>10</v>
      </c>
      <c r="AB78" s="555" t="s">
        <v>626</v>
      </c>
    </row>
  </sheetData>
  <mergeCells count="54">
    <mergeCell ref="A1:A3"/>
    <mergeCell ref="G9:H9"/>
    <mergeCell ref="H53:I54"/>
    <mergeCell ref="C2:L2"/>
    <mergeCell ref="C3:L3"/>
    <mergeCell ref="E44:E45"/>
    <mergeCell ref="I9:L9"/>
    <mergeCell ref="I10:L10"/>
    <mergeCell ref="J47:J48"/>
    <mergeCell ref="D44:D45"/>
    <mergeCell ref="J44:J45"/>
    <mergeCell ref="G44:G45"/>
    <mergeCell ref="H44:I45"/>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Q10:R10"/>
    <mergeCell ref="O40:O41"/>
    <mergeCell ref="P39:P40"/>
    <mergeCell ref="D13:L13"/>
    <mergeCell ref="D12:L12"/>
    <mergeCell ref="G10:H10"/>
    <mergeCell ref="C56:C57"/>
    <mergeCell ref="S39:T39"/>
    <mergeCell ref="E56:E57"/>
    <mergeCell ref="G56:G57"/>
    <mergeCell ref="J53:J54"/>
    <mergeCell ref="D56:D57"/>
    <mergeCell ref="K44:L44"/>
    <mergeCell ref="J50:J51"/>
    <mergeCell ref="H50:I51"/>
    <mergeCell ref="D50:D51"/>
    <mergeCell ref="E50:E51"/>
    <mergeCell ref="G50:G51"/>
    <mergeCell ref="G53:G54"/>
    <mergeCell ref="S24:T24"/>
    <mergeCell ref="O25:O26"/>
    <mergeCell ref="P24:P25"/>
    <mergeCell ref="H59:I60"/>
    <mergeCell ref="G59:G60"/>
    <mergeCell ref="H56:I57"/>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4" orientation="landscape" r:id="rId1"/>
  <headerFooter scaleWithDoc="0" alignWithMargins="0">
    <oddHeader>&amp;R&amp;"ＭＳ Ｐゴシック,太字"(様式４）</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topLeftCell="A13" zoomScale="85" zoomScaleNormal="85" zoomScaleSheetLayoutView="90" zoomScalePageLayoutView="85" workbookViewId="0">
      <selection sqref="A1:A3"/>
    </sheetView>
  </sheetViews>
  <sheetFormatPr defaultRowHeight="17.25"/>
  <cols>
    <col min="1" max="1" width="10.625" style="348" bestFit="1" customWidth="1"/>
    <col min="2" max="32" width="5" style="364" customWidth="1"/>
    <col min="33" max="35" width="5" style="365" customWidth="1"/>
    <col min="36" max="36" width="9" style="365" customWidth="1"/>
    <col min="37" max="37" width="9" style="364" customWidth="1"/>
    <col min="38" max="38" width="9.125" style="364" customWidth="1"/>
    <col min="39" max="16384" width="9" style="365"/>
  </cols>
  <sheetData>
    <row r="1" spans="1:42" s="364" customFormat="1" ht="27" customHeight="1">
      <c r="A1" s="1588" t="s">
        <v>1133</v>
      </c>
      <c r="B1" s="1759"/>
      <c r="C1" s="1759"/>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9"/>
      <c r="AG1" s="1770"/>
      <c r="AH1" s="1770"/>
      <c r="AI1" s="1770"/>
      <c r="AJ1" s="365"/>
      <c r="AM1" s="365"/>
      <c r="AN1" s="365"/>
      <c r="AO1" s="365"/>
      <c r="AP1" s="365"/>
    </row>
    <row r="2" spans="1:42" s="364" customFormat="1" ht="30" customHeight="1">
      <c r="A2" s="1588"/>
      <c r="B2" s="1771" t="s">
        <v>1434</v>
      </c>
      <c r="C2" s="1771"/>
      <c r="D2" s="1771"/>
      <c r="E2" s="1771"/>
      <c r="F2" s="1771"/>
      <c r="G2" s="1771"/>
      <c r="H2" s="1771"/>
      <c r="I2" s="1771"/>
      <c r="J2" s="1771"/>
      <c r="K2" s="1771"/>
      <c r="L2" s="1771"/>
      <c r="M2" s="1771"/>
      <c r="N2" s="1771"/>
      <c r="O2" s="1771"/>
      <c r="P2" s="1771"/>
      <c r="Q2" s="1771"/>
      <c r="R2" s="1771"/>
      <c r="S2" s="1771" t="s">
        <v>1435</v>
      </c>
      <c r="T2" s="1771"/>
      <c r="U2" s="1771"/>
      <c r="V2" s="1771"/>
      <c r="W2" s="1771"/>
      <c r="X2" s="1771"/>
      <c r="Y2" s="1771"/>
      <c r="Z2" s="1771"/>
      <c r="AA2" s="1771"/>
      <c r="AB2" s="1771"/>
      <c r="AC2" s="1771"/>
      <c r="AD2" s="1771"/>
      <c r="AE2" s="1771"/>
      <c r="AF2" s="1771"/>
      <c r="AG2" s="1771"/>
      <c r="AH2" s="1771"/>
      <c r="AI2" s="1771"/>
      <c r="AJ2" s="365"/>
      <c r="AM2" s="365"/>
      <c r="AN2" s="365"/>
      <c r="AO2" s="365"/>
      <c r="AP2" s="365"/>
    </row>
    <row r="3" spans="1:42" s="364" customFormat="1" ht="19.5" customHeight="1">
      <c r="A3" s="1588"/>
      <c r="B3" s="431"/>
      <c r="C3" s="432"/>
      <c r="D3" s="432"/>
      <c r="E3" s="432"/>
      <c r="F3" s="432"/>
      <c r="G3" s="432"/>
      <c r="H3" s="432"/>
      <c r="I3" s="432"/>
      <c r="J3" s="432"/>
      <c r="K3" s="432"/>
      <c r="L3" s="432"/>
      <c r="M3" s="432"/>
      <c r="N3" s="432"/>
      <c r="O3" s="432"/>
      <c r="P3" s="432"/>
      <c r="Q3" s="432"/>
      <c r="R3" s="432"/>
      <c r="S3" s="431"/>
      <c r="T3" s="432"/>
      <c r="U3" s="1737">
        <f>+入力シート!D23</f>
        <v>0</v>
      </c>
      <c r="V3" s="1737"/>
      <c r="W3" s="1737"/>
      <c r="X3" s="1737"/>
      <c r="Y3" s="1737"/>
      <c r="Z3" s="1737"/>
      <c r="AA3" s="1737"/>
      <c r="AB3" s="1737"/>
      <c r="AC3" s="1737"/>
      <c r="AD3" s="432"/>
      <c r="AE3" s="432"/>
      <c r="AF3" s="432"/>
      <c r="AG3" s="432"/>
      <c r="AH3" s="432"/>
      <c r="AI3" s="433"/>
      <c r="AJ3" s="365"/>
      <c r="AM3" s="365"/>
      <c r="AN3" s="365"/>
      <c r="AO3" s="365"/>
      <c r="AP3" s="365"/>
    </row>
    <row r="4" spans="1:42" s="364" customFormat="1" ht="19.5" customHeight="1">
      <c r="A4" s="348"/>
      <c r="B4" s="434"/>
      <c r="C4" s="826" t="str">
        <f>"福 岡 県 "&amp;入力シート!$C$3 &amp; "長 殿"</f>
        <v>福 岡 県 長 殿</v>
      </c>
      <c r="D4" s="826"/>
      <c r="E4" s="826"/>
      <c r="F4" s="826"/>
      <c r="G4" s="826"/>
      <c r="H4" s="826"/>
      <c r="I4" s="826"/>
      <c r="J4" s="826"/>
      <c r="K4" s="826"/>
      <c r="L4" s="430"/>
      <c r="M4" s="430"/>
      <c r="N4" s="430"/>
      <c r="O4" s="430"/>
      <c r="P4" s="430"/>
      <c r="Q4" s="430"/>
      <c r="R4" s="430"/>
      <c r="S4" s="434" t="s">
        <v>495</v>
      </c>
      <c r="T4" s="1006"/>
      <c r="U4" s="1769" t="str">
        <f>+"現場代理人　　"&amp;入力シート!D25</f>
        <v>現場代理人　　</v>
      </c>
      <c r="V4" s="1769"/>
      <c r="W4" s="1769"/>
      <c r="X4" s="1769"/>
      <c r="Y4" s="1769"/>
      <c r="Z4" s="1769"/>
      <c r="AA4" s="1769"/>
      <c r="AB4" s="1769"/>
      <c r="AC4" s="1769"/>
      <c r="AD4" s="430"/>
      <c r="AE4" s="430" t="s">
        <v>338</v>
      </c>
      <c r="AF4" s="430"/>
      <c r="AG4" s="430"/>
      <c r="AH4" s="430"/>
      <c r="AI4" s="435"/>
      <c r="AJ4" s="365"/>
      <c r="AM4" s="365"/>
      <c r="AN4" s="365"/>
      <c r="AO4" s="365"/>
      <c r="AP4" s="365"/>
    </row>
    <row r="5" spans="1:42" s="364" customFormat="1" ht="19.5" customHeight="1">
      <c r="A5" s="348"/>
      <c r="B5" s="434"/>
      <c r="C5" s="430"/>
      <c r="D5" s="430"/>
      <c r="E5" s="430"/>
      <c r="F5" s="430"/>
      <c r="G5" s="430"/>
      <c r="H5" s="430"/>
      <c r="I5" s="430"/>
      <c r="J5" s="430"/>
      <c r="K5" s="430"/>
      <c r="L5" s="430"/>
      <c r="M5" s="430"/>
      <c r="N5" s="430"/>
      <c r="O5" s="430"/>
      <c r="P5" s="430"/>
      <c r="Q5" s="430"/>
      <c r="R5" s="430"/>
      <c r="S5" s="434"/>
      <c r="T5" s="430"/>
      <c r="U5" s="430"/>
      <c r="V5" s="430"/>
      <c r="W5" s="430"/>
      <c r="X5" s="430"/>
      <c r="Y5" s="430"/>
      <c r="Z5" s="430"/>
      <c r="AA5" s="430"/>
      <c r="AB5" s="430"/>
      <c r="AC5" s="430"/>
      <c r="AD5" s="430"/>
      <c r="AE5" s="430"/>
      <c r="AF5" s="430"/>
      <c r="AG5" s="430"/>
      <c r="AH5" s="430"/>
      <c r="AI5" s="435"/>
      <c r="AJ5" s="365"/>
      <c r="AM5" s="365"/>
      <c r="AN5" s="365"/>
      <c r="AO5" s="365"/>
      <c r="AP5" s="365"/>
    </row>
    <row r="6" spans="1:42" s="364" customFormat="1" ht="19.5" customHeight="1">
      <c r="A6" s="348"/>
      <c r="B6" s="434"/>
      <c r="C6" s="430" t="s">
        <v>1419</v>
      </c>
      <c r="D6" s="430"/>
      <c r="E6" s="430"/>
      <c r="F6" s="430"/>
      <c r="G6" s="430"/>
      <c r="H6" s="430"/>
      <c r="I6" s="430"/>
      <c r="J6" s="430"/>
      <c r="K6" s="430"/>
      <c r="L6" s="430"/>
      <c r="M6" s="430"/>
      <c r="N6" s="430"/>
      <c r="O6" s="430"/>
      <c r="P6" s="430"/>
      <c r="Q6" s="430"/>
      <c r="R6" s="430"/>
      <c r="S6" s="434"/>
      <c r="T6" s="430"/>
      <c r="U6" s="430"/>
      <c r="V6" s="430"/>
      <c r="W6" s="430"/>
      <c r="X6" s="430"/>
      <c r="Y6" s="430"/>
      <c r="Z6" s="430"/>
      <c r="AA6" s="430"/>
      <c r="AB6" s="430"/>
      <c r="AC6" s="430"/>
      <c r="AD6" s="430"/>
      <c r="AE6" s="430"/>
      <c r="AF6" s="430"/>
      <c r="AG6" s="430"/>
      <c r="AH6" s="430"/>
      <c r="AI6" s="435"/>
      <c r="AJ6" s="365"/>
      <c r="AM6" s="365"/>
      <c r="AN6" s="365"/>
      <c r="AO6" s="365"/>
      <c r="AP6" s="365"/>
    </row>
    <row r="7" spans="1:42" s="364" customFormat="1" ht="19.5" customHeight="1">
      <c r="A7" s="348"/>
      <c r="B7" s="434"/>
      <c r="C7" s="430" t="s">
        <v>831</v>
      </c>
      <c r="D7" s="430"/>
      <c r="E7" s="430"/>
      <c r="F7" s="430"/>
      <c r="G7" s="430"/>
      <c r="H7" s="430"/>
      <c r="I7" s="430"/>
      <c r="J7" s="430"/>
      <c r="K7" s="430"/>
      <c r="L7" s="430"/>
      <c r="M7" s="430"/>
      <c r="N7" s="430"/>
      <c r="O7" s="430"/>
      <c r="P7" s="430"/>
      <c r="Q7" s="430"/>
      <c r="R7" s="430"/>
      <c r="S7" s="434"/>
      <c r="T7" s="430"/>
      <c r="U7" s="430"/>
      <c r="V7" s="430"/>
      <c r="W7" s="430"/>
      <c r="X7" s="430"/>
      <c r="Y7" s="430"/>
      <c r="Z7" s="430"/>
      <c r="AA7" s="430"/>
      <c r="AB7" s="430"/>
      <c r="AC7" s="430"/>
      <c r="AD7" s="430"/>
      <c r="AE7" s="430"/>
      <c r="AF7" s="430"/>
      <c r="AG7" s="430"/>
      <c r="AH7" s="430"/>
      <c r="AI7" s="435"/>
      <c r="AJ7" s="365"/>
      <c r="AM7" s="365"/>
      <c r="AN7" s="365"/>
      <c r="AO7" s="365"/>
      <c r="AP7" s="365"/>
    </row>
    <row r="8" spans="1:42" s="364" customFormat="1" ht="19.5" customHeight="1">
      <c r="A8" s="348"/>
      <c r="B8" s="434"/>
      <c r="C8" s="430"/>
      <c r="D8" s="430"/>
      <c r="E8" s="430"/>
      <c r="F8" s="430"/>
      <c r="G8" s="430"/>
      <c r="H8" s="430"/>
      <c r="I8" s="430"/>
      <c r="J8" s="430"/>
      <c r="K8" s="430"/>
      <c r="L8" s="430"/>
      <c r="M8" s="430"/>
      <c r="N8" s="430"/>
      <c r="O8" s="430"/>
      <c r="P8" s="430"/>
      <c r="Q8" s="436" t="s">
        <v>1481</v>
      </c>
      <c r="R8" s="430"/>
      <c r="S8" s="434"/>
      <c r="T8" s="430"/>
      <c r="U8" s="430"/>
      <c r="V8" s="430"/>
      <c r="W8" s="430"/>
      <c r="X8" s="430"/>
      <c r="Y8" s="430"/>
      <c r="Z8" s="430"/>
      <c r="AA8" s="430"/>
      <c r="AB8" s="430"/>
      <c r="AC8" s="430"/>
      <c r="AD8" s="430"/>
      <c r="AE8" s="430"/>
      <c r="AF8" s="430"/>
      <c r="AG8" s="430"/>
      <c r="AH8" s="436" t="s">
        <v>1482</v>
      </c>
      <c r="AI8" s="435"/>
      <c r="AJ8" s="365"/>
      <c r="AM8" s="365"/>
      <c r="AN8" s="365"/>
      <c r="AO8" s="365"/>
      <c r="AP8" s="365"/>
    </row>
    <row r="9" spans="1:42" s="364" customFormat="1" ht="19.5" customHeight="1">
      <c r="A9" s="348"/>
      <c r="B9" s="434"/>
      <c r="C9" s="430"/>
      <c r="D9" s="430"/>
      <c r="E9" s="430"/>
      <c r="F9" s="430"/>
      <c r="G9" s="430"/>
      <c r="H9" s="430"/>
      <c r="I9" s="430"/>
      <c r="J9" s="430"/>
      <c r="K9" s="430"/>
      <c r="L9" s="430"/>
      <c r="M9" s="430"/>
      <c r="N9" s="430"/>
      <c r="O9" s="430"/>
      <c r="P9" s="430"/>
      <c r="Q9" s="430"/>
      <c r="R9" s="430"/>
      <c r="S9" s="434"/>
      <c r="T9" s="430"/>
      <c r="U9" s="430"/>
      <c r="V9" s="430"/>
      <c r="W9" s="430"/>
      <c r="X9" s="430"/>
      <c r="Y9" s="430"/>
      <c r="Z9" s="430"/>
      <c r="AA9" s="430"/>
      <c r="AB9" s="430"/>
      <c r="AC9" s="430"/>
      <c r="AD9" s="430"/>
      <c r="AE9" s="430"/>
      <c r="AF9" s="430"/>
      <c r="AG9" s="430"/>
      <c r="AH9" s="430"/>
      <c r="AI9" s="435"/>
      <c r="AJ9" s="365"/>
      <c r="AM9" s="365"/>
      <c r="AN9" s="365"/>
      <c r="AO9" s="365"/>
      <c r="AP9" s="365"/>
    </row>
    <row r="10" spans="1:42" s="364" customFormat="1" ht="19.5" customHeight="1">
      <c r="A10" s="348"/>
      <c r="B10" s="434"/>
      <c r="C10" s="1760" t="s">
        <v>832</v>
      </c>
      <c r="D10" s="1760"/>
      <c r="E10" s="1760"/>
      <c r="F10" s="1775" t="str">
        <f>入力シート!$D$4&amp;入力シート!$E$4&amp;入力シート!$G$4&amp;入力シート!$I$4&amp;入力シート!$K$4&amp;入力シート!$O$4</f>
        <v>令和年度起工第号</v>
      </c>
      <c r="G10" s="1775"/>
      <c r="H10" s="1775"/>
      <c r="I10" s="1775"/>
      <c r="J10" s="1775"/>
      <c r="K10" s="1775"/>
      <c r="L10" s="1775"/>
      <c r="M10" s="1775"/>
      <c r="N10" s="1775"/>
      <c r="O10" s="430"/>
      <c r="P10" s="430"/>
      <c r="Q10" s="430"/>
      <c r="R10" s="430"/>
      <c r="S10" s="434"/>
      <c r="T10" s="430"/>
      <c r="U10" s="430"/>
      <c r="V10" s="430"/>
      <c r="W10" s="430"/>
      <c r="X10" s="430"/>
      <c r="Y10" s="430"/>
      <c r="Z10" s="430"/>
      <c r="AA10" s="430"/>
      <c r="AB10" s="430"/>
      <c r="AC10" s="430"/>
      <c r="AD10" s="430"/>
      <c r="AE10" s="430"/>
      <c r="AF10" s="430"/>
      <c r="AG10" s="430"/>
      <c r="AH10" s="430"/>
      <c r="AI10" s="435"/>
      <c r="AJ10" s="365"/>
      <c r="AM10" s="365"/>
      <c r="AN10" s="365"/>
      <c r="AO10" s="365"/>
      <c r="AP10" s="365"/>
    </row>
    <row r="11" spans="1:42" s="364" customFormat="1" ht="19.5" customHeight="1">
      <c r="A11" s="348"/>
      <c r="B11" s="434"/>
      <c r="C11" s="1760" t="s">
        <v>833</v>
      </c>
      <c r="D11" s="1760"/>
      <c r="E11" s="1760"/>
      <c r="F11" s="1760" t="str">
        <f>入力シート!$D$5&amp;" "&amp;入力シート!$D$8&amp;" "&amp;入力シート!D7</f>
        <v xml:space="preserve">  </v>
      </c>
      <c r="G11" s="1760"/>
      <c r="H11" s="1760"/>
      <c r="I11" s="1760"/>
      <c r="J11" s="1760"/>
      <c r="K11" s="1760"/>
      <c r="L11" s="1760"/>
      <c r="M11" s="1760"/>
      <c r="N11" s="1760"/>
      <c r="O11" s="430"/>
      <c r="P11" s="430"/>
      <c r="Q11" s="430"/>
      <c r="R11" s="430"/>
      <c r="S11" s="434"/>
      <c r="T11" s="430"/>
      <c r="U11" s="430"/>
      <c r="V11" s="430"/>
      <c r="W11" s="430"/>
      <c r="X11" s="430"/>
      <c r="Y11" s="1772" t="s">
        <v>469</v>
      </c>
      <c r="Z11" s="1773"/>
      <c r="AA11" s="1772" t="s">
        <v>829</v>
      </c>
      <c r="AB11" s="1774"/>
      <c r="AC11" s="1774"/>
      <c r="AD11" s="1773"/>
      <c r="AE11" s="1772" t="s">
        <v>828</v>
      </c>
      <c r="AF11" s="1773"/>
      <c r="AG11" s="1772" t="s">
        <v>830</v>
      </c>
      <c r="AH11" s="1773"/>
      <c r="AI11" s="435"/>
      <c r="AJ11" s="365"/>
      <c r="AM11" s="365"/>
      <c r="AN11" s="365"/>
      <c r="AO11" s="365"/>
      <c r="AP11" s="365"/>
    </row>
    <row r="12" spans="1:42" s="364" customFormat="1" ht="19.5" customHeight="1">
      <c r="A12" s="348"/>
      <c r="B12" s="434"/>
      <c r="C12" s="1760" t="s">
        <v>562</v>
      </c>
      <c r="D12" s="1760"/>
      <c r="E12" s="1760"/>
      <c r="F12" s="1760">
        <f>+入力シート!D6</f>
        <v>0</v>
      </c>
      <c r="G12" s="1760"/>
      <c r="H12" s="1760"/>
      <c r="I12" s="1760"/>
      <c r="J12" s="1760"/>
      <c r="K12" s="1760"/>
      <c r="L12" s="1760"/>
      <c r="M12" s="1760"/>
      <c r="N12" s="1760"/>
      <c r="O12" s="430"/>
      <c r="P12" s="430"/>
      <c r="Q12" s="430"/>
      <c r="R12" s="430"/>
      <c r="S12" s="434"/>
      <c r="T12" s="430"/>
      <c r="U12" s="430"/>
      <c r="V12" s="430"/>
      <c r="W12" s="430"/>
      <c r="X12" s="430"/>
      <c r="Y12" s="434"/>
      <c r="Z12" s="435"/>
      <c r="AA12" s="434"/>
      <c r="AB12" s="430"/>
      <c r="AC12" s="430"/>
      <c r="AD12" s="435"/>
      <c r="AE12" s="434"/>
      <c r="AF12" s="435"/>
      <c r="AG12" s="430"/>
      <c r="AH12" s="435"/>
      <c r="AI12" s="435"/>
      <c r="AJ12" s="365"/>
      <c r="AM12" s="365"/>
      <c r="AN12" s="365"/>
      <c r="AO12" s="365"/>
      <c r="AP12" s="365"/>
    </row>
    <row r="13" spans="1:42" s="364" customFormat="1" ht="19.5" customHeight="1">
      <c r="A13" s="348"/>
      <c r="B13" s="434"/>
      <c r="C13" s="430"/>
      <c r="D13" s="430"/>
      <c r="E13" s="430"/>
      <c r="F13" s="1006"/>
      <c r="G13" s="1285"/>
      <c r="H13" s="1736">
        <f>+入力シート!D23</f>
        <v>0</v>
      </c>
      <c r="I13" s="1736"/>
      <c r="J13" s="1736"/>
      <c r="K13" s="1736"/>
      <c r="L13" s="1736"/>
      <c r="M13" s="1736"/>
      <c r="N13" s="1736"/>
      <c r="O13" s="1736"/>
      <c r="P13" s="1736"/>
      <c r="Q13" s="430"/>
      <c r="R13" s="430"/>
      <c r="S13" s="434"/>
      <c r="T13" s="430"/>
      <c r="U13" s="430"/>
      <c r="V13" s="430"/>
      <c r="W13" s="430"/>
      <c r="X13" s="430"/>
      <c r="Y13" s="434"/>
      <c r="Z13" s="435"/>
      <c r="AA13" s="434"/>
      <c r="AB13" s="430"/>
      <c r="AC13" s="430"/>
      <c r="AD13" s="435"/>
      <c r="AE13" s="434"/>
      <c r="AF13" s="435"/>
      <c r="AG13" s="430"/>
      <c r="AH13" s="435"/>
      <c r="AI13" s="435"/>
      <c r="AJ13" s="365"/>
      <c r="AM13" s="365"/>
      <c r="AN13" s="365"/>
      <c r="AO13" s="365"/>
      <c r="AP13" s="365"/>
    </row>
    <row r="14" spans="1:42" s="364" customFormat="1" ht="19.5" customHeight="1">
      <c r="A14" s="348"/>
      <c r="B14" s="434"/>
      <c r="C14" s="430"/>
      <c r="D14" s="430"/>
      <c r="E14" s="430"/>
      <c r="F14" s="430" t="s">
        <v>495</v>
      </c>
      <c r="G14" s="1006"/>
      <c r="H14" s="1761" t="str">
        <f>+"現場代理人　　"&amp;入力シート!D25</f>
        <v>現場代理人　　</v>
      </c>
      <c r="I14" s="1761"/>
      <c r="J14" s="1761"/>
      <c r="K14" s="1761"/>
      <c r="L14" s="1761"/>
      <c r="M14" s="1761"/>
      <c r="N14" s="1761"/>
      <c r="O14" s="1761"/>
      <c r="P14" s="1761"/>
      <c r="Q14" s="1300"/>
      <c r="R14" s="430"/>
      <c r="S14" s="434"/>
      <c r="T14" s="430"/>
      <c r="U14" s="430"/>
      <c r="V14" s="430"/>
      <c r="W14" s="430"/>
      <c r="X14" s="430"/>
      <c r="Y14" s="438"/>
      <c r="Z14" s="439"/>
      <c r="AA14" s="438"/>
      <c r="AB14" s="440"/>
      <c r="AC14" s="440"/>
      <c r="AD14" s="439"/>
      <c r="AE14" s="438"/>
      <c r="AF14" s="439"/>
      <c r="AG14" s="440"/>
      <c r="AH14" s="441"/>
      <c r="AI14" s="435"/>
      <c r="AJ14" s="365"/>
      <c r="AM14" s="365"/>
      <c r="AN14" s="365"/>
      <c r="AO14" s="365"/>
      <c r="AP14" s="365"/>
    </row>
    <row r="15" spans="1:42" s="364" customFormat="1" ht="19.5" customHeight="1">
      <c r="A15" s="348"/>
      <c r="B15" s="438"/>
      <c r="C15" s="440"/>
      <c r="D15" s="440"/>
      <c r="E15" s="440"/>
      <c r="F15" s="440"/>
      <c r="G15" s="440"/>
      <c r="H15" s="440"/>
      <c r="I15" s="440"/>
      <c r="J15" s="440"/>
      <c r="K15" s="440"/>
      <c r="L15" s="440"/>
      <c r="M15" s="440"/>
      <c r="N15" s="440"/>
      <c r="O15" s="440"/>
      <c r="P15" s="440"/>
      <c r="Q15" s="440"/>
      <c r="R15" s="440"/>
      <c r="S15" s="438"/>
      <c r="T15" s="440"/>
      <c r="U15" s="440"/>
      <c r="V15" s="440"/>
      <c r="W15" s="440"/>
      <c r="X15" s="440"/>
      <c r="Y15" s="440"/>
      <c r="Z15" s="440"/>
      <c r="AA15" s="440"/>
      <c r="AB15" s="440"/>
      <c r="AC15" s="440"/>
      <c r="AD15" s="440"/>
      <c r="AE15" s="440"/>
      <c r="AF15" s="440"/>
      <c r="AG15" s="440"/>
      <c r="AH15" s="440"/>
      <c r="AI15" s="439"/>
      <c r="AJ15" s="365"/>
      <c r="AM15" s="365"/>
      <c r="AN15" s="365"/>
      <c r="AO15" s="365"/>
      <c r="AP15" s="365"/>
    </row>
    <row r="16" spans="1:42" s="364" customFormat="1" ht="21" customHeight="1">
      <c r="A16" s="348"/>
      <c r="B16" s="1744" t="s">
        <v>834</v>
      </c>
      <c r="C16" s="1745"/>
      <c r="D16" s="1745"/>
      <c r="E16" s="1746"/>
      <c r="F16" s="1744" t="s">
        <v>1301</v>
      </c>
      <c r="G16" s="1745"/>
      <c r="H16" s="1745"/>
      <c r="I16" s="1745"/>
      <c r="J16" s="1745"/>
      <c r="K16" s="1746"/>
      <c r="L16" s="1763" t="s">
        <v>389</v>
      </c>
      <c r="M16" s="1764"/>
      <c r="N16" s="1765"/>
      <c r="O16" s="1755" t="s">
        <v>388</v>
      </c>
      <c r="P16" s="1755"/>
      <c r="Q16" s="1755"/>
      <c r="R16" s="1755"/>
      <c r="S16" s="1762" t="s">
        <v>391</v>
      </c>
      <c r="T16" s="1762"/>
      <c r="U16" s="1762"/>
      <c r="V16" s="1762" t="s">
        <v>390</v>
      </c>
      <c r="W16" s="1762"/>
      <c r="X16" s="1762"/>
      <c r="Y16" s="1762"/>
      <c r="Z16" s="1762" t="s">
        <v>835</v>
      </c>
      <c r="AA16" s="1762"/>
      <c r="AB16" s="1762"/>
      <c r="AC16" s="1762"/>
      <c r="AD16" s="1738" t="s">
        <v>836</v>
      </c>
      <c r="AE16" s="1739"/>
      <c r="AF16" s="1739"/>
      <c r="AG16" s="1739"/>
      <c r="AH16" s="1739"/>
      <c r="AI16" s="1742"/>
      <c r="AJ16" s="365"/>
      <c r="AM16" s="365"/>
      <c r="AN16" s="365"/>
      <c r="AO16" s="365"/>
      <c r="AP16" s="365"/>
    </row>
    <row r="17" spans="1:42" s="364" customFormat="1" ht="21" customHeight="1">
      <c r="A17" s="348"/>
      <c r="B17" s="1747"/>
      <c r="C17" s="1748"/>
      <c r="D17" s="1748"/>
      <c r="E17" s="1749"/>
      <c r="F17" s="1747"/>
      <c r="G17" s="1748"/>
      <c r="H17" s="1748"/>
      <c r="I17" s="1748"/>
      <c r="J17" s="1748"/>
      <c r="K17" s="1749"/>
      <c r="L17" s="1766"/>
      <c r="M17" s="1767"/>
      <c r="N17" s="1768"/>
      <c r="O17" s="1755"/>
      <c r="P17" s="1755"/>
      <c r="Q17" s="1755"/>
      <c r="R17" s="1755"/>
      <c r="S17" s="1762"/>
      <c r="T17" s="1762"/>
      <c r="U17" s="1762"/>
      <c r="V17" s="1762"/>
      <c r="W17" s="1762"/>
      <c r="X17" s="1762"/>
      <c r="Y17" s="1762"/>
      <c r="Z17" s="1762" t="s">
        <v>837</v>
      </c>
      <c r="AA17" s="1762"/>
      <c r="AB17" s="1762" t="s">
        <v>838</v>
      </c>
      <c r="AC17" s="1762"/>
      <c r="AD17" s="1762" t="s">
        <v>829</v>
      </c>
      <c r="AE17" s="1762"/>
      <c r="AF17" s="1762" t="s">
        <v>828</v>
      </c>
      <c r="AG17" s="1762"/>
      <c r="AH17" s="1762" t="s">
        <v>830</v>
      </c>
      <c r="AI17" s="1762"/>
      <c r="AJ17" s="365"/>
      <c r="AM17" s="365"/>
      <c r="AN17" s="365"/>
      <c r="AO17" s="365"/>
      <c r="AP17" s="365"/>
    </row>
    <row r="18" spans="1:42" s="364" customFormat="1" ht="21" customHeight="1">
      <c r="A18" s="348"/>
      <c r="B18" s="1744"/>
      <c r="C18" s="1745"/>
      <c r="D18" s="1745"/>
      <c r="E18" s="1746"/>
      <c r="F18" s="1744"/>
      <c r="G18" s="1745"/>
      <c r="H18" s="1745"/>
      <c r="I18" s="1745"/>
      <c r="J18" s="1745"/>
      <c r="K18" s="1746"/>
      <c r="L18" s="1750" t="s">
        <v>839</v>
      </c>
      <c r="M18" s="1751"/>
      <c r="N18" s="1752"/>
      <c r="O18" s="1755" t="s">
        <v>840</v>
      </c>
      <c r="P18" s="1755"/>
      <c r="Q18" s="1755"/>
      <c r="R18" s="1755"/>
      <c r="S18" s="1756" t="s">
        <v>1539</v>
      </c>
      <c r="T18" s="1757"/>
      <c r="U18" s="1757"/>
      <c r="V18" s="1755" t="s">
        <v>840</v>
      </c>
      <c r="W18" s="1755"/>
      <c r="X18" s="1755"/>
      <c r="Y18" s="1755"/>
      <c r="Z18" s="1755"/>
      <c r="AA18" s="1755"/>
      <c r="AB18" s="1744"/>
      <c r="AC18" s="1745"/>
      <c r="AD18" s="1758" t="s">
        <v>841</v>
      </c>
      <c r="AE18" s="1739"/>
      <c r="AF18" s="1738" t="s">
        <v>842</v>
      </c>
      <c r="AG18" s="1739"/>
      <c r="AH18" s="1738" t="s">
        <v>842</v>
      </c>
      <c r="AI18" s="1742"/>
      <c r="AJ18" s="365"/>
      <c r="AM18" s="365"/>
      <c r="AN18" s="365"/>
      <c r="AO18" s="365"/>
      <c r="AP18" s="365"/>
    </row>
    <row r="19" spans="1:42" s="364" customFormat="1" ht="21" customHeight="1">
      <c r="A19" s="348"/>
      <c r="B19" s="1747"/>
      <c r="C19" s="1748"/>
      <c r="D19" s="1748"/>
      <c r="E19" s="1749"/>
      <c r="F19" s="1747"/>
      <c r="G19" s="1748"/>
      <c r="H19" s="1748"/>
      <c r="I19" s="1748"/>
      <c r="J19" s="1748"/>
      <c r="K19" s="1749"/>
      <c r="L19" s="1753"/>
      <c r="M19" s="1753"/>
      <c r="N19" s="1754"/>
      <c r="O19" s="1755"/>
      <c r="P19" s="1755"/>
      <c r="Q19" s="1755"/>
      <c r="R19" s="1755"/>
      <c r="S19" s="1757"/>
      <c r="T19" s="1757"/>
      <c r="U19" s="1757"/>
      <c r="V19" s="1755"/>
      <c r="W19" s="1755"/>
      <c r="X19" s="1755"/>
      <c r="Y19" s="1755"/>
      <c r="Z19" s="1755"/>
      <c r="AA19" s="1755"/>
      <c r="AB19" s="1747"/>
      <c r="AC19" s="1748"/>
      <c r="AD19" s="1740"/>
      <c r="AE19" s="1741"/>
      <c r="AF19" s="1740"/>
      <c r="AG19" s="1741"/>
      <c r="AH19" s="1740"/>
      <c r="AI19" s="1743"/>
      <c r="AJ19" s="365"/>
      <c r="AM19" s="365"/>
      <c r="AN19" s="365"/>
      <c r="AO19" s="365"/>
      <c r="AP19" s="365"/>
    </row>
    <row r="20" spans="1:42" s="364" customFormat="1" ht="21" customHeight="1">
      <c r="A20" s="348"/>
      <c r="B20" s="1744"/>
      <c r="C20" s="1745"/>
      <c r="D20" s="1745"/>
      <c r="E20" s="1746"/>
      <c r="F20" s="1744"/>
      <c r="G20" s="1745"/>
      <c r="H20" s="1745"/>
      <c r="I20" s="1745"/>
      <c r="J20" s="1745"/>
      <c r="K20" s="1746"/>
      <c r="L20" s="1750" t="s">
        <v>839</v>
      </c>
      <c r="M20" s="1751"/>
      <c r="N20" s="1752"/>
      <c r="O20" s="1755" t="s">
        <v>840</v>
      </c>
      <c r="P20" s="1755"/>
      <c r="Q20" s="1755"/>
      <c r="R20" s="1755"/>
      <c r="S20" s="1756" t="s">
        <v>1539</v>
      </c>
      <c r="T20" s="1757"/>
      <c r="U20" s="1757"/>
      <c r="V20" s="1755" t="s">
        <v>840</v>
      </c>
      <c r="W20" s="1755"/>
      <c r="X20" s="1755"/>
      <c r="Y20" s="1755"/>
      <c r="Z20" s="1755"/>
      <c r="AA20" s="1755"/>
      <c r="AB20" s="1744"/>
      <c r="AC20" s="1745"/>
      <c r="AD20" s="1758" t="s">
        <v>841</v>
      </c>
      <c r="AE20" s="1739"/>
      <c r="AF20" s="1738" t="s">
        <v>842</v>
      </c>
      <c r="AG20" s="1739"/>
      <c r="AH20" s="1738" t="s">
        <v>842</v>
      </c>
      <c r="AI20" s="1742"/>
      <c r="AJ20" s="365"/>
      <c r="AM20" s="365"/>
      <c r="AN20" s="365"/>
      <c r="AO20" s="365"/>
      <c r="AP20" s="365"/>
    </row>
    <row r="21" spans="1:42" s="364" customFormat="1" ht="21" customHeight="1">
      <c r="A21" s="348"/>
      <c r="B21" s="1747"/>
      <c r="C21" s="1748"/>
      <c r="D21" s="1748"/>
      <c r="E21" s="1749"/>
      <c r="F21" s="1747"/>
      <c r="G21" s="1748"/>
      <c r="H21" s="1748"/>
      <c r="I21" s="1748"/>
      <c r="J21" s="1748"/>
      <c r="K21" s="1749"/>
      <c r="L21" s="1753"/>
      <c r="M21" s="1753"/>
      <c r="N21" s="1754"/>
      <c r="O21" s="1755"/>
      <c r="P21" s="1755"/>
      <c r="Q21" s="1755"/>
      <c r="R21" s="1755"/>
      <c r="S21" s="1757"/>
      <c r="T21" s="1757"/>
      <c r="U21" s="1757"/>
      <c r="V21" s="1755"/>
      <c r="W21" s="1755"/>
      <c r="X21" s="1755"/>
      <c r="Y21" s="1755"/>
      <c r="Z21" s="1755"/>
      <c r="AA21" s="1755"/>
      <c r="AB21" s="1747"/>
      <c r="AC21" s="1748"/>
      <c r="AD21" s="1740"/>
      <c r="AE21" s="1741"/>
      <c r="AF21" s="1740"/>
      <c r="AG21" s="1741"/>
      <c r="AH21" s="1740"/>
      <c r="AI21" s="1743"/>
      <c r="AJ21" s="365"/>
      <c r="AM21" s="365"/>
      <c r="AN21" s="365"/>
      <c r="AO21" s="365"/>
      <c r="AP21" s="365"/>
    </row>
    <row r="22" spans="1:42" s="364" customFormat="1" ht="21" customHeight="1">
      <c r="A22" s="348"/>
      <c r="B22" s="1744"/>
      <c r="C22" s="1745"/>
      <c r="D22" s="1745"/>
      <c r="E22" s="1746"/>
      <c r="F22" s="1744"/>
      <c r="G22" s="1745"/>
      <c r="H22" s="1745"/>
      <c r="I22" s="1745"/>
      <c r="J22" s="1745"/>
      <c r="K22" s="1746"/>
      <c r="L22" s="1750" t="s">
        <v>839</v>
      </c>
      <c r="M22" s="1751"/>
      <c r="N22" s="1752"/>
      <c r="O22" s="1755" t="s">
        <v>840</v>
      </c>
      <c r="P22" s="1755"/>
      <c r="Q22" s="1755"/>
      <c r="R22" s="1755"/>
      <c r="S22" s="1756" t="s">
        <v>1539</v>
      </c>
      <c r="T22" s="1757"/>
      <c r="U22" s="1757"/>
      <c r="V22" s="1755" t="s">
        <v>840</v>
      </c>
      <c r="W22" s="1755"/>
      <c r="X22" s="1755"/>
      <c r="Y22" s="1755"/>
      <c r="Z22" s="1755"/>
      <c r="AA22" s="1755"/>
      <c r="AB22" s="1744"/>
      <c r="AC22" s="1745"/>
      <c r="AD22" s="1758" t="s">
        <v>841</v>
      </c>
      <c r="AE22" s="1739"/>
      <c r="AF22" s="1738" t="s">
        <v>639</v>
      </c>
      <c r="AG22" s="1739"/>
      <c r="AH22" s="1738" t="s">
        <v>639</v>
      </c>
      <c r="AI22" s="1742"/>
      <c r="AJ22" s="365"/>
      <c r="AM22" s="365"/>
      <c r="AN22" s="365"/>
      <c r="AO22" s="365"/>
      <c r="AP22" s="365"/>
    </row>
    <row r="23" spans="1:42" s="364" customFormat="1" ht="21" customHeight="1">
      <c r="A23" s="348"/>
      <c r="B23" s="1747"/>
      <c r="C23" s="1748"/>
      <c r="D23" s="1748"/>
      <c r="E23" s="1749"/>
      <c r="F23" s="1747"/>
      <c r="G23" s="1748"/>
      <c r="H23" s="1748"/>
      <c r="I23" s="1748"/>
      <c r="J23" s="1748"/>
      <c r="K23" s="1749"/>
      <c r="L23" s="1753"/>
      <c r="M23" s="1753"/>
      <c r="N23" s="1754"/>
      <c r="O23" s="1755"/>
      <c r="P23" s="1755"/>
      <c r="Q23" s="1755"/>
      <c r="R23" s="1755"/>
      <c r="S23" s="1757"/>
      <c r="T23" s="1757"/>
      <c r="U23" s="1757"/>
      <c r="V23" s="1755"/>
      <c r="W23" s="1755"/>
      <c r="X23" s="1755"/>
      <c r="Y23" s="1755"/>
      <c r="Z23" s="1755"/>
      <c r="AA23" s="1755"/>
      <c r="AB23" s="1747"/>
      <c r="AC23" s="1748"/>
      <c r="AD23" s="1740"/>
      <c r="AE23" s="1741"/>
      <c r="AF23" s="1740"/>
      <c r="AG23" s="1741"/>
      <c r="AH23" s="1740"/>
      <c r="AI23" s="1743"/>
      <c r="AJ23" s="365"/>
      <c r="AM23" s="365"/>
      <c r="AN23" s="365"/>
      <c r="AO23" s="365"/>
      <c r="AP23" s="365"/>
    </row>
    <row r="24" spans="1:42" s="364" customFormat="1" ht="21" customHeight="1">
      <c r="A24" s="348"/>
      <c r="B24" s="1744"/>
      <c r="C24" s="1745"/>
      <c r="D24" s="1745"/>
      <c r="E24" s="1746"/>
      <c r="F24" s="1744"/>
      <c r="G24" s="1745"/>
      <c r="H24" s="1745"/>
      <c r="I24" s="1745"/>
      <c r="J24" s="1745"/>
      <c r="K24" s="1746"/>
      <c r="L24" s="1750" t="s">
        <v>839</v>
      </c>
      <c r="M24" s="1751"/>
      <c r="N24" s="1752"/>
      <c r="O24" s="1755" t="s">
        <v>840</v>
      </c>
      <c r="P24" s="1755"/>
      <c r="Q24" s="1755"/>
      <c r="R24" s="1755"/>
      <c r="S24" s="1756" t="s">
        <v>1539</v>
      </c>
      <c r="T24" s="1757"/>
      <c r="U24" s="1757"/>
      <c r="V24" s="1755" t="s">
        <v>840</v>
      </c>
      <c r="W24" s="1755"/>
      <c r="X24" s="1755"/>
      <c r="Y24" s="1755"/>
      <c r="Z24" s="1755"/>
      <c r="AA24" s="1755"/>
      <c r="AB24" s="1744"/>
      <c r="AC24" s="1745"/>
      <c r="AD24" s="1758" t="s">
        <v>841</v>
      </c>
      <c r="AE24" s="1739"/>
      <c r="AF24" s="1738" t="s">
        <v>842</v>
      </c>
      <c r="AG24" s="1739"/>
      <c r="AH24" s="1738" t="s">
        <v>842</v>
      </c>
      <c r="AI24" s="1742"/>
      <c r="AJ24" s="365"/>
      <c r="AM24" s="365"/>
      <c r="AN24" s="365"/>
      <c r="AO24" s="365"/>
      <c r="AP24" s="365"/>
    </row>
    <row r="25" spans="1:42" s="364" customFormat="1" ht="21" customHeight="1">
      <c r="A25" s="348"/>
      <c r="B25" s="1747"/>
      <c r="C25" s="1748"/>
      <c r="D25" s="1748"/>
      <c r="E25" s="1749"/>
      <c r="F25" s="1747"/>
      <c r="G25" s="1748"/>
      <c r="H25" s="1748"/>
      <c r="I25" s="1748"/>
      <c r="J25" s="1748"/>
      <c r="K25" s="1749"/>
      <c r="L25" s="1753"/>
      <c r="M25" s="1753"/>
      <c r="N25" s="1754"/>
      <c r="O25" s="1755"/>
      <c r="P25" s="1755"/>
      <c r="Q25" s="1755"/>
      <c r="R25" s="1755"/>
      <c r="S25" s="1757"/>
      <c r="T25" s="1757"/>
      <c r="U25" s="1757"/>
      <c r="V25" s="1755"/>
      <c r="W25" s="1755"/>
      <c r="X25" s="1755"/>
      <c r="Y25" s="1755"/>
      <c r="Z25" s="1755"/>
      <c r="AA25" s="1755"/>
      <c r="AB25" s="1747"/>
      <c r="AC25" s="1748"/>
      <c r="AD25" s="1740"/>
      <c r="AE25" s="1741"/>
      <c r="AF25" s="1740"/>
      <c r="AG25" s="1741"/>
      <c r="AH25" s="1740"/>
      <c r="AI25" s="1743"/>
      <c r="AJ25" s="365"/>
      <c r="AM25" s="365"/>
      <c r="AN25" s="365"/>
      <c r="AO25" s="365"/>
      <c r="AP25" s="365"/>
    </row>
    <row r="26" spans="1:42" s="364" customFormat="1" ht="21" customHeight="1">
      <c r="A26" s="348"/>
      <c r="B26" s="1744"/>
      <c r="C26" s="1745"/>
      <c r="D26" s="1745"/>
      <c r="E26" s="1746"/>
      <c r="F26" s="1744"/>
      <c r="G26" s="1745"/>
      <c r="H26" s="1745"/>
      <c r="I26" s="1745"/>
      <c r="J26" s="1745"/>
      <c r="K26" s="1746"/>
      <c r="L26" s="1750" t="s">
        <v>839</v>
      </c>
      <c r="M26" s="1751"/>
      <c r="N26" s="1752"/>
      <c r="O26" s="1755" t="s">
        <v>840</v>
      </c>
      <c r="P26" s="1755"/>
      <c r="Q26" s="1755"/>
      <c r="R26" s="1755"/>
      <c r="S26" s="1756" t="s">
        <v>1539</v>
      </c>
      <c r="T26" s="1757"/>
      <c r="U26" s="1757"/>
      <c r="V26" s="1755" t="s">
        <v>840</v>
      </c>
      <c r="W26" s="1755"/>
      <c r="X26" s="1755"/>
      <c r="Y26" s="1755"/>
      <c r="Z26" s="1755"/>
      <c r="AA26" s="1755"/>
      <c r="AB26" s="1744"/>
      <c r="AC26" s="1745"/>
      <c r="AD26" s="1758" t="s">
        <v>841</v>
      </c>
      <c r="AE26" s="1739"/>
      <c r="AF26" s="1738" t="s">
        <v>842</v>
      </c>
      <c r="AG26" s="1739"/>
      <c r="AH26" s="1738" t="s">
        <v>842</v>
      </c>
      <c r="AI26" s="1742"/>
      <c r="AJ26" s="365"/>
      <c r="AM26" s="365"/>
      <c r="AN26" s="365"/>
      <c r="AO26" s="365"/>
      <c r="AP26" s="365"/>
    </row>
    <row r="27" spans="1:42" s="364" customFormat="1" ht="21" customHeight="1">
      <c r="A27" s="348"/>
      <c r="B27" s="1747"/>
      <c r="C27" s="1748"/>
      <c r="D27" s="1748"/>
      <c r="E27" s="1749"/>
      <c r="F27" s="1747"/>
      <c r="G27" s="1748"/>
      <c r="H27" s="1748"/>
      <c r="I27" s="1748"/>
      <c r="J27" s="1748"/>
      <c r="K27" s="1749"/>
      <c r="L27" s="1753"/>
      <c r="M27" s="1753"/>
      <c r="N27" s="1754"/>
      <c r="O27" s="1755"/>
      <c r="P27" s="1755"/>
      <c r="Q27" s="1755"/>
      <c r="R27" s="1755"/>
      <c r="S27" s="1757"/>
      <c r="T27" s="1757"/>
      <c r="U27" s="1757"/>
      <c r="V27" s="1755"/>
      <c r="W27" s="1755"/>
      <c r="X27" s="1755"/>
      <c r="Y27" s="1755"/>
      <c r="Z27" s="1755"/>
      <c r="AA27" s="1755"/>
      <c r="AB27" s="1747"/>
      <c r="AC27" s="1748"/>
      <c r="AD27" s="1740"/>
      <c r="AE27" s="1741"/>
      <c r="AF27" s="1740"/>
      <c r="AG27" s="1741"/>
      <c r="AH27" s="1740"/>
      <c r="AI27" s="1743"/>
      <c r="AJ27" s="365"/>
      <c r="AM27" s="365"/>
      <c r="AN27" s="365"/>
      <c r="AO27" s="365"/>
      <c r="AP27" s="365"/>
    </row>
    <row r="28" spans="1:42" s="364" customFormat="1" ht="21" customHeight="1">
      <c r="A28" s="348"/>
      <c r="B28" s="1744"/>
      <c r="C28" s="1745"/>
      <c r="D28" s="1745"/>
      <c r="E28" s="1746"/>
      <c r="F28" s="1744"/>
      <c r="G28" s="1745"/>
      <c r="H28" s="1745"/>
      <c r="I28" s="1745"/>
      <c r="J28" s="1745"/>
      <c r="K28" s="1746"/>
      <c r="L28" s="1750" t="s">
        <v>839</v>
      </c>
      <c r="M28" s="1751"/>
      <c r="N28" s="1752"/>
      <c r="O28" s="1755" t="s">
        <v>840</v>
      </c>
      <c r="P28" s="1755"/>
      <c r="Q28" s="1755"/>
      <c r="R28" s="1755"/>
      <c r="S28" s="1756" t="s">
        <v>1539</v>
      </c>
      <c r="T28" s="1757"/>
      <c r="U28" s="1757"/>
      <c r="V28" s="1755" t="s">
        <v>840</v>
      </c>
      <c r="W28" s="1755"/>
      <c r="X28" s="1755"/>
      <c r="Y28" s="1755"/>
      <c r="Z28" s="1755"/>
      <c r="AA28" s="1755"/>
      <c r="AB28" s="1744"/>
      <c r="AC28" s="1745"/>
      <c r="AD28" s="1758" t="s">
        <v>841</v>
      </c>
      <c r="AE28" s="1739"/>
      <c r="AF28" s="1738" t="s">
        <v>842</v>
      </c>
      <c r="AG28" s="1739"/>
      <c r="AH28" s="1738" t="s">
        <v>842</v>
      </c>
      <c r="AI28" s="1742"/>
      <c r="AJ28" s="365"/>
      <c r="AM28" s="365"/>
      <c r="AN28" s="365"/>
      <c r="AO28" s="365"/>
      <c r="AP28" s="365"/>
    </row>
    <row r="29" spans="1:42" s="364" customFormat="1" ht="21" customHeight="1">
      <c r="A29" s="348"/>
      <c r="B29" s="1747"/>
      <c r="C29" s="1748"/>
      <c r="D29" s="1748"/>
      <c r="E29" s="1749"/>
      <c r="F29" s="1747"/>
      <c r="G29" s="1748"/>
      <c r="H29" s="1748"/>
      <c r="I29" s="1748"/>
      <c r="J29" s="1748"/>
      <c r="K29" s="1749"/>
      <c r="L29" s="1753"/>
      <c r="M29" s="1753"/>
      <c r="N29" s="1754"/>
      <c r="O29" s="1755"/>
      <c r="P29" s="1755"/>
      <c r="Q29" s="1755"/>
      <c r="R29" s="1755"/>
      <c r="S29" s="1757"/>
      <c r="T29" s="1757"/>
      <c r="U29" s="1757"/>
      <c r="V29" s="1755"/>
      <c r="W29" s="1755"/>
      <c r="X29" s="1755"/>
      <c r="Y29" s="1755"/>
      <c r="Z29" s="1755"/>
      <c r="AA29" s="1755"/>
      <c r="AB29" s="1747"/>
      <c r="AC29" s="1748"/>
      <c r="AD29" s="1740"/>
      <c r="AE29" s="1741"/>
      <c r="AF29" s="1740"/>
      <c r="AG29" s="1741"/>
      <c r="AH29" s="1740"/>
      <c r="AI29" s="1743"/>
      <c r="AJ29" s="365"/>
      <c r="AM29" s="365"/>
      <c r="AN29" s="365"/>
      <c r="AO29" s="365"/>
      <c r="AP29" s="365"/>
    </row>
    <row r="30" spans="1:42" s="364" customFormat="1" ht="21" customHeight="1">
      <c r="A30" s="348"/>
      <c r="B30" s="1744"/>
      <c r="C30" s="1745"/>
      <c r="D30" s="1745"/>
      <c r="E30" s="1746"/>
      <c r="F30" s="1744"/>
      <c r="G30" s="1745"/>
      <c r="H30" s="1745"/>
      <c r="I30" s="1745"/>
      <c r="J30" s="1745"/>
      <c r="K30" s="1746"/>
      <c r="L30" s="1750" t="s">
        <v>839</v>
      </c>
      <c r="M30" s="1751"/>
      <c r="N30" s="1752"/>
      <c r="O30" s="1755" t="s">
        <v>840</v>
      </c>
      <c r="P30" s="1755"/>
      <c r="Q30" s="1755"/>
      <c r="R30" s="1755"/>
      <c r="S30" s="1756" t="s">
        <v>1539</v>
      </c>
      <c r="T30" s="1757"/>
      <c r="U30" s="1757"/>
      <c r="V30" s="1755" t="s">
        <v>840</v>
      </c>
      <c r="W30" s="1755"/>
      <c r="X30" s="1755"/>
      <c r="Y30" s="1755"/>
      <c r="Z30" s="1755"/>
      <c r="AA30" s="1755"/>
      <c r="AB30" s="1744"/>
      <c r="AC30" s="1745"/>
      <c r="AD30" s="1758" t="s">
        <v>841</v>
      </c>
      <c r="AE30" s="1739"/>
      <c r="AF30" s="1738" t="s">
        <v>842</v>
      </c>
      <c r="AG30" s="1739"/>
      <c r="AH30" s="1738" t="s">
        <v>842</v>
      </c>
      <c r="AI30" s="1742"/>
      <c r="AJ30" s="365"/>
      <c r="AM30" s="365"/>
      <c r="AN30" s="365"/>
      <c r="AO30" s="365"/>
      <c r="AP30" s="365"/>
    </row>
    <row r="31" spans="1:42" s="364" customFormat="1" ht="21" customHeight="1">
      <c r="A31" s="348"/>
      <c r="B31" s="1747"/>
      <c r="C31" s="1748"/>
      <c r="D31" s="1748"/>
      <c r="E31" s="1749"/>
      <c r="F31" s="1747"/>
      <c r="G31" s="1748"/>
      <c r="H31" s="1748"/>
      <c r="I31" s="1748"/>
      <c r="J31" s="1748"/>
      <c r="K31" s="1749"/>
      <c r="L31" s="1753"/>
      <c r="M31" s="1753"/>
      <c r="N31" s="1754"/>
      <c r="O31" s="1755"/>
      <c r="P31" s="1755"/>
      <c r="Q31" s="1755"/>
      <c r="R31" s="1755"/>
      <c r="S31" s="1757"/>
      <c r="T31" s="1757"/>
      <c r="U31" s="1757"/>
      <c r="V31" s="1755"/>
      <c r="W31" s="1755"/>
      <c r="X31" s="1755"/>
      <c r="Y31" s="1755"/>
      <c r="Z31" s="1755"/>
      <c r="AA31" s="1755"/>
      <c r="AB31" s="1747"/>
      <c r="AC31" s="1748"/>
      <c r="AD31" s="1740"/>
      <c r="AE31" s="1741"/>
      <c r="AF31" s="1740"/>
      <c r="AG31" s="1741"/>
      <c r="AH31" s="1740"/>
      <c r="AI31" s="1743"/>
      <c r="AJ31" s="365"/>
      <c r="AM31" s="365"/>
      <c r="AN31" s="365"/>
      <c r="AO31" s="365"/>
      <c r="AP31" s="365"/>
    </row>
    <row r="32" spans="1:42" s="364" customFormat="1" ht="21" customHeight="1">
      <c r="A32" s="348"/>
      <c r="B32" s="1744"/>
      <c r="C32" s="1745"/>
      <c r="D32" s="1745"/>
      <c r="E32" s="1746"/>
      <c r="F32" s="1744"/>
      <c r="G32" s="1745"/>
      <c r="H32" s="1745"/>
      <c r="I32" s="1745"/>
      <c r="J32" s="1745"/>
      <c r="K32" s="1746"/>
      <c r="L32" s="1750" t="s">
        <v>839</v>
      </c>
      <c r="M32" s="1751"/>
      <c r="N32" s="1752"/>
      <c r="O32" s="1755" t="s">
        <v>840</v>
      </c>
      <c r="P32" s="1755"/>
      <c r="Q32" s="1755"/>
      <c r="R32" s="1755"/>
      <c r="S32" s="1756" t="s">
        <v>1539</v>
      </c>
      <c r="T32" s="1757"/>
      <c r="U32" s="1757"/>
      <c r="V32" s="1755" t="s">
        <v>840</v>
      </c>
      <c r="W32" s="1755"/>
      <c r="X32" s="1755"/>
      <c r="Y32" s="1755"/>
      <c r="Z32" s="1755"/>
      <c r="AA32" s="1755"/>
      <c r="AB32" s="1744"/>
      <c r="AC32" s="1745"/>
      <c r="AD32" s="1758" t="s">
        <v>841</v>
      </c>
      <c r="AE32" s="1739"/>
      <c r="AF32" s="1738" t="s">
        <v>842</v>
      </c>
      <c r="AG32" s="1739"/>
      <c r="AH32" s="1738" t="s">
        <v>842</v>
      </c>
      <c r="AI32" s="1742"/>
      <c r="AJ32" s="365"/>
      <c r="AM32" s="365"/>
      <c r="AN32" s="365"/>
      <c r="AO32" s="365"/>
      <c r="AP32" s="365"/>
    </row>
    <row r="33" spans="1:42" s="364" customFormat="1" ht="21" customHeight="1">
      <c r="A33" s="348"/>
      <c r="B33" s="1747"/>
      <c r="C33" s="1748"/>
      <c r="D33" s="1748"/>
      <c r="E33" s="1749"/>
      <c r="F33" s="1747"/>
      <c r="G33" s="1748"/>
      <c r="H33" s="1748"/>
      <c r="I33" s="1748"/>
      <c r="J33" s="1748"/>
      <c r="K33" s="1749"/>
      <c r="L33" s="1753"/>
      <c r="M33" s="1753"/>
      <c r="N33" s="1754"/>
      <c r="O33" s="1755"/>
      <c r="P33" s="1755"/>
      <c r="Q33" s="1755"/>
      <c r="R33" s="1755"/>
      <c r="S33" s="1757"/>
      <c r="T33" s="1757"/>
      <c r="U33" s="1757"/>
      <c r="V33" s="1755"/>
      <c r="W33" s="1755"/>
      <c r="X33" s="1755"/>
      <c r="Y33" s="1755"/>
      <c r="Z33" s="1755"/>
      <c r="AA33" s="1755"/>
      <c r="AB33" s="1747"/>
      <c r="AC33" s="1748"/>
      <c r="AD33" s="1740"/>
      <c r="AE33" s="1741"/>
      <c r="AF33" s="1740"/>
      <c r="AG33" s="1741"/>
      <c r="AH33" s="1740"/>
      <c r="AI33" s="1743"/>
      <c r="AJ33" s="365"/>
      <c r="AM33" s="365"/>
      <c r="AN33" s="365"/>
      <c r="AO33" s="365"/>
      <c r="AP33" s="365"/>
    </row>
    <row r="34" spans="1:42" s="364" customFormat="1" ht="21" customHeight="1">
      <c r="A34" s="348"/>
      <c r="B34" s="1744"/>
      <c r="C34" s="1745"/>
      <c r="D34" s="1745"/>
      <c r="E34" s="1746"/>
      <c r="F34" s="1744"/>
      <c r="G34" s="1745"/>
      <c r="H34" s="1745"/>
      <c r="I34" s="1745"/>
      <c r="J34" s="1745"/>
      <c r="K34" s="1746"/>
      <c r="L34" s="1750" t="s">
        <v>839</v>
      </c>
      <c r="M34" s="1751"/>
      <c r="N34" s="1752"/>
      <c r="O34" s="1755" t="s">
        <v>840</v>
      </c>
      <c r="P34" s="1755"/>
      <c r="Q34" s="1755"/>
      <c r="R34" s="1755"/>
      <c r="S34" s="1756" t="s">
        <v>1539</v>
      </c>
      <c r="T34" s="1757"/>
      <c r="U34" s="1757"/>
      <c r="V34" s="1755" t="s">
        <v>840</v>
      </c>
      <c r="W34" s="1755"/>
      <c r="X34" s="1755"/>
      <c r="Y34" s="1755"/>
      <c r="Z34" s="1755"/>
      <c r="AA34" s="1755"/>
      <c r="AB34" s="1744"/>
      <c r="AC34" s="1745"/>
      <c r="AD34" s="1758" t="s">
        <v>841</v>
      </c>
      <c r="AE34" s="1739"/>
      <c r="AF34" s="1738" t="s">
        <v>842</v>
      </c>
      <c r="AG34" s="1739"/>
      <c r="AH34" s="1738" t="s">
        <v>842</v>
      </c>
      <c r="AI34" s="1742"/>
      <c r="AJ34" s="365"/>
      <c r="AM34" s="365"/>
      <c r="AN34" s="365"/>
      <c r="AO34" s="365"/>
      <c r="AP34" s="365"/>
    </row>
    <row r="35" spans="1:42" s="364" customFormat="1" ht="21" customHeight="1">
      <c r="A35" s="348"/>
      <c r="B35" s="1747"/>
      <c r="C35" s="1748"/>
      <c r="D35" s="1748"/>
      <c r="E35" s="1749"/>
      <c r="F35" s="1747"/>
      <c r="G35" s="1748"/>
      <c r="H35" s="1748"/>
      <c r="I35" s="1748"/>
      <c r="J35" s="1748"/>
      <c r="K35" s="1749"/>
      <c r="L35" s="1753"/>
      <c r="M35" s="1753"/>
      <c r="N35" s="1754"/>
      <c r="O35" s="1755"/>
      <c r="P35" s="1755"/>
      <c r="Q35" s="1755"/>
      <c r="R35" s="1755"/>
      <c r="S35" s="1757"/>
      <c r="T35" s="1757"/>
      <c r="U35" s="1757"/>
      <c r="V35" s="1755"/>
      <c r="W35" s="1755"/>
      <c r="X35" s="1755"/>
      <c r="Y35" s="1755"/>
      <c r="Z35" s="1755"/>
      <c r="AA35" s="1755"/>
      <c r="AB35" s="1747"/>
      <c r="AC35" s="1748"/>
      <c r="AD35" s="1740"/>
      <c r="AE35" s="1741"/>
      <c r="AF35" s="1740"/>
      <c r="AG35" s="1741"/>
      <c r="AH35" s="1740"/>
      <c r="AI35" s="1743"/>
      <c r="AJ35" s="365"/>
      <c r="AM35" s="365"/>
      <c r="AN35" s="365"/>
      <c r="AO35" s="365"/>
      <c r="AP35" s="365"/>
    </row>
    <row r="36" spans="1:42" s="364" customFormat="1" ht="19.5" customHeight="1">
      <c r="A36" s="348"/>
      <c r="B36" s="366"/>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6"/>
      <c r="AJ36" s="365"/>
      <c r="AM36" s="365"/>
      <c r="AN36" s="365"/>
      <c r="AO36" s="365"/>
      <c r="AP36" s="365"/>
    </row>
    <row r="37" spans="1:42" s="364" customFormat="1">
      <c r="A37" s="348"/>
      <c r="AG37" s="365"/>
      <c r="AH37" s="365"/>
      <c r="AI37" s="365"/>
      <c r="AJ37" s="365"/>
      <c r="AM37" s="365"/>
      <c r="AN37" s="365"/>
      <c r="AO37" s="365"/>
      <c r="AP37" s="365"/>
    </row>
    <row r="38" spans="1:42" s="364" customFormat="1">
      <c r="A38" s="348"/>
      <c r="AG38" s="365"/>
      <c r="AH38" s="365"/>
      <c r="AI38" s="365"/>
      <c r="AJ38" s="365"/>
      <c r="AM38" s="365"/>
      <c r="AN38" s="365"/>
      <c r="AO38" s="365"/>
      <c r="AP38" s="365"/>
    </row>
    <row r="39" spans="1:42" s="364" customFormat="1">
      <c r="A39" s="348"/>
      <c r="AG39" s="365"/>
      <c r="AH39" s="365"/>
      <c r="AI39" s="365"/>
      <c r="AJ39" s="365"/>
      <c r="AM39" s="365"/>
      <c r="AN39" s="365"/>
      <c r="AO39" s="365"/>
      <c r="AP39" s="365"/>
    </row>
    <row r="40" spans="1:42" s="364" customFormat="1">
      <c r="A40" s="348"/>
      <c r="AG40" s="365"/>
      <c r="AH40" s="365"/>
      <c r="AI40" s="365"/>
      <c r="AJ40" s="365"/>
      <c r="AM40" s="365"/>
      <c r="AN40" s="365"/>
      <c r="AO40" s="365"/>
      <c r="AP40" s="365"/>
    </row>
    <row r="41" spans="1:42" s="364" customFormat="1">
      <c r="A41" s="348"/>
      <c r="AG41" s="365"/>
      <c r="AH41" s="365"/>
      <c r="AI41" s="365"/>
      <c r="AJ41" s="365"/>
      <c r="AM41" s="365"/>
      <c r="AN41" s="365"/>
      <c r="AO41" s="365"/>
      <c r="AP41" s="365"/>
    </row>
    <row r="42" spans="1:42" s="364" customFormat="1">
      <c r="A42" s="348"/>
      <c r="AG42" s="365"/>
      <c r="AH42" s="365"/>
      <c r="AI42" s="365"/>
      <c r="AJ42" s="365"/>
      <c r="AM42" s="365"/>
      <c r="AN42" s="365"/>
      <c r="AO42" s="365"/>
      <c r="AP42" s="365"/>
    </row>
    <row r="43" spans="1:42" s="364" customFormat="1">
      <c r="A43" s="348"/>
      <c r="AG43" s="365"/>
      <c r="AH43" s="365"/>
      <c r="AI43" s="365"/>
      <c r="AJ43" s="365"/>
      <c r="AM43" s="365"/>
      <c r="AN43" s="365"/>
      <c r="AO43" s="365"/>
      <c r="AP43" s="365"/>
    </row>
    <row r="44" spans="1:42" s="364" customFormat="1">
      <c r="A44" s="348"/>
      <c r="AG44" s="365"/>
      <c r="AH44" s="365"/>
      <c r="AI44" s="365"/>
      <c r="AJ44" s="365"/>
      <c r="AM44" s="365"/>
      <c r="AN44" s="365"/>
      <c r="AO44" s="365"/>
      <c r="AP44" s="365"/>
    </row>
    <row r="45" spans="1:42" s="364" customFormat="1">
      <c r="A45" s="348"/>
      <c r="AG45" s="365"/>
      <c r="AH45" s="365"/>
      <c r="AI45" s="365"/>
      <c r="AJ45" s="365"/>
      <c r="AM45" s="365"/>
      <c r="AN45" s="365"/>
      <c r="AO45" s="365"/>
      <c r="AP45" s="365"/>
    </row>
    <row r="46" spans="1:42" s="364" customFormat="1">
      <c r="A46" s="348"/>
      <c r="AG46" s="365"/>
      <c r="AH46" s="365"/>
      <c r="AI46" s="365"/>
      <c r="AJ46" s="365"/>
      <c r="AM46" s="365"/>
      <c r="AN46" s="365"/>
      <c r="AO46" s="365"/>
      <c r="AP46" s="365"/>
    </row>
    <row r="47" spans="1:42" s="364" customFormat="1">
      <c r="A47" s="348"/>
      <c r="AG47" s="365"/>
      <c r="AH47" s="365"/>
      <c r="AI47" s="365"/>
      <c r="AJ47" s="365"/>
      <c r="AM47" s="365"/>
      <c r="AN47" s="365"/>
      <c r="AO47" s="365"/>
      <c r="AP47" s="365"/>
    </row>
    <row r="48" spans="1:42" s="364" customFormat="1">
      <c r="A48" s="348"/>
      <c r="AG48" s="365"/>
      <c r="AH48" s="365"/>
      <c r="AI48" s="365"/>
      <c r="AJ48" s="365"/>
      <c r="AM48" s="365"/>
      <c r="AN48" s="365"/>
      <c r="AO48" s="365"/>
      <c r="AP48" s="365"/>
    </row>
    <row r="52" spans="1:42" s="364" customFormat="1">
      <c r="A52" s="349"/>
      <c r="AG52" s="365"/>
      <c r="AH52" s="365"/>
      <c r="AI52" s="365"/>
      <c r="AJ52" s="365"/>
      <c r="AM52" s="365"/>
      <c r="AN52" s="365"/>
      <c r="AO52" s="365"/>
      <c r="AP52" s="365"/>
    </row>
    <row r="53" spans="1:42" s="364" customFormat="1">
      <c r="A53" s="349"/>
      <c r="AG53" s="365"/>
      <c r="AH53" s="365"/>
      <c r="AI53" s="365"/>
      <c r="AJ53" s="365"/>
      <c r="AM53" s="365"/>
      <c r="AN53" s="365"/>
      <c r="AO53" s="365"/>
      <c r="AP53" s="365"/>
    </row>
  </sheetData>
  <mergeCells count="131">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 ref="B16:E17"/>
    <mergeCell ref="F16:K17"/>
    <mergeCell ref="L16:N17"/>
    <mergeCell ref="O16:R17"/>
    <mergeCell ref="S16:U17"/>
    <mergeCell ref="Z16:AC16"/>
    <mergeCell ref="AD16:AI16"/>
    <mergeCell ref="Z17:AA17"/>
    <mergeCell ref="AB17:AC17"/>
    <mergeCell ref="H14:P14"/>
    <mergeCell ref="Z18:AA19"/>
    <mergeCell ref="AB18:AC19"/>
    <mergeCell ref="AD18:AE19"/>
    <mergeCell ref="AF18:AG19"/>
    <mergeCell ref="AH18:AI19"/>
    <mergeCell ref="AD17:AE17"/>
    <mergeCell ref="AF17:AG17"/>
    <mergeCell ref="AH17:AI17"/>
    <mergeCell ref="B20:E21"/>
    <mergeCell ref="F20:K21"/>
    <mergeCell ref="L20:N21"/>
    <mergeCell ref="O20:R21"/>
    <mergeCell ref="S20:U21"/>
    <mergeCell ref="B18:E19"/>
    <mergeCell ref="F18:K19"/>
    <mergeCell ref="Z20:AA21"/>
    <mergeCell ref="AB20:AC2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F32:K33"/>
    <mergeCell ref="L32:N33"/>
    <mergeCell ref="O32:R33"/>
    <mergeCell ref="S32:U33"/>
    <mergeCell ref="B30:E31"/>
    <mergeCell ref="F30:K31"/>
    <mergeCell ref="L30:N31"/>
    <mergeCell ref="AB28:AC29"/>
    <mergeCell ref="V28:Y29"/>
    <mergeCell ref="V30:Y31"/>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H13:P13"/>
    <mergeCell ref="U3:AC3"/>
    <mergeCell ref="AF34:AG35"/>
    <mergeCell ref="AH34:AI35"/>
    <mergeCell ref="B34:E35"/>
    <mergeCell ref="F34:K35"/>
    <mergeCell ref="L34:N35"/>
    <mergeCell ref="O34:R35"/>
    <mergeCell ref="S34:U35"/>
    <mergeCell ref="V34:Y35"/>
    <mergeCell ref="Z34:AA35"/>
    <mergeCell ref="AB34:AC35"/>
    <mergeCell ref="AD34:AE35"/>
    <mergeCell ref="AF32:AG33"/>
    <mergeCell ref="AH32:AI33"/>
    <mergeCell ref="Z30:AA31"/>
    <mergeCell ref="AB30:AC31"/>
    <mergeCell ref="AD30:AE31"/>
    <mergeCell ref="AF30:AG31"/>
    <mergeCell ref="AH30:AI31"/>
    <mergeCell ref="Z32:AA33"/>
    <mergeCell ref="AB32:AC33"/>
    <mergeCell ref="AD32:AE33"/>
    <mergeCell ref="B32:E33"/>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54</vt:i4>
      </vt:variant>
    </vt:vector>
  </HeadingPairs>
  <TitlesOfParts>
    <vt:vector size="99"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12-1施工体制台帳（様式１）</vt:lpstr>
      <vt:lpstr>12-2選定理由</vt:lpstr>
      <vt:lpstr>12-３作業員名簿</vt:lpstr>
      <vt:lpstr>13再下請通知書（様式２）</vt:lpstr>
      <vt:lpstr>14施工体系図（様式３）</vt:lpstr>
      <vt:lpstr>15廃棄物処理計画</vt:lpstr>
      <vt:lpstr>16発生土処分計画</vt:lpstr>
      <vt:lpstr>17再生資源（様式1）</vt:lpstr>
      <vt:lpstr>18再生資源（様式2）</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34再生資源（様式1）実施</vt:lpstr>
      <vt:lpstr>35再生資源（様式2）実施</vt:lpstr>
      <vt:lpstr>36公共事業失業者吸収証明願い</vt:lpstr>
      <vt:lpstr>37電子媒体納品書</vt:lpstr>
      <vt:lpstr>'21事前協議（農）'!page1</vt:lpstr>
      <vt:lpstr>'21事前協議（林）'!page1</vt:lpstr>
      <vt:lpstr>'21事前協議（農）'!page2</vt:lpstr>
      <vt:lpstr>'21事前協議（林）'!page2</vt:lpstr>
      <vt:lpstr>'10県産材不使用'!Print_Area</vt:lpstr>
      <vt:lpstr>'12-1施工体制台帳（様式１）'!Print_Area</vt:lpstr>
      <vt:lpstr>'12-2選定理由'!Print_Area</vt:lpstr>
      <vt:lpstr>'12-３作業員名簿'!Print_Area</vt:lpstr>
      <vt:lpstr>'13再下請通知書（様式２）'!Print_Area</vt:lpstr>
      <vt:lpstr>'14施工体系図（様式３）'!Print_Area</vt:lpstr>
      <vt:lpstr>'15廃棄物処理計画'!Print_Area</vt:lpstr>
      <vt:lpstr>'16発生土処分計画'!Print_Area</vt:lpstr>
      <vt:lpstr>'17再生資源（様式1）'!Print_Area</vt:lpstr>
      <vt:lpstr>'18再生資源（様式2）'!Print_Area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'34再生資源（様式1）実施'!Print_Area</vt:lpstr>
      <vt:lpstr>'35再生資源（様式2）実施'!Print_Area</vt:lpstr>
      <vt:lpstr>'36公共事業失業者吸収証明願い'!Print_Area</vt:lpstr>
      <vt:lpstr>'37電子媒体納品書'!Print_Area</vt:lpstr>
      <vt:lpstr>'38請負代金内訳書'!Print_Area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2021-05-21T05:43:02Z</cp:lastPrinted>
  <dcterms:created xsi:type="dcterms:W3CDTF">1997-01-08T22:48:59Z</dcterms:created>
  <dcterms:modified xsi:type="dcterms:W3CDTF">2021-05-21T05:49:47Z</dcterms:modified>
</cp:coreProperties>
</file>